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5" yWindow="45" windowWidth="12120" windowHeight="10665"/>
  </bookViews>
  <sheets>
    <sheet name="Initiative" sheetId="13" r:id="rId1"/>
    <sheet name="Saves" sheetId="10" r:id="rId2"/>
    <sheet name="Attacks" sheetId="3" r:id="rId3"/>
    <sheet name="HPs" sheetId="14" r:id="rId4"/>
    <sheet name="Rolls" sheetId="12" r:id="rId5"/>
  </sheets>
  <calcPr calcId="145621"/>
</workbook>
</file>

<file path=xl/calcChain.xml><?xml version="1.0" encoding="utf-8"?>
<calcChain xmlns="http://schemas.openxmlformats.org/spreadsheetml/2006/main">
  <c r="D3" i="13" l="1"/>
  <c r="E3" i="13" s="1"/>
  <c r="R6" i="3"/>
  <c r="S6" i="3" s="1"/>
  <c r="E6" i="3"/>
  <c r="F6" i="3" s="1"/>
  <c r="N6" i="3" s="1"/>
  <c r="AB6" i="3" l="1"/>
  <c r="Z6" i="3"/>
  <c r="X6" i="3"/>
  <c r="V6" i="3"/>
  <c r="T6" i="3"/>
  <c r="AA6" i="3"/>
  <c r="Y6" i="3"/>
  <c r="W6" i="3"/>
  <c r="U6" i="3"/>
  <c r="J6" i="3"/>
  <c r="L6" i="3"/>
  <c r="G6" i="3"/>
  <c r="I6" i="3"/>
  <c r="K6" i="3"/>
  <c r="M6" i="3"/>
  <c r="O6" i="3"/>
  <c r="H6" i="3"/>
  <c r="D2" i="13"/>
  <c r="D4" i="10" l="1"/>
  <c r="E4" i="10" s="1"/>
  <c r="D3" i="10"/>
  <c r="E3" i="10" s="1"/>
  <c r="D2" i="10"/>
  <c r="E2" i="10" s="1"/>
  <c r="O3" i="10" l="1"/>
  <c r="M3" i="10"/>
  <c r="K3" i="10"/>
  <c r="I3" i="10"/>
  <c r="G3" i="10"/>
  <c r="N3" i="10"/>
  <c r="L3" i="10"/>
  <c r="J3" i="10"/>
  <c r="H3" i="10"/>
  <c r="F3" i="10"/>
  <c r="O2" i="10"/>
  <c r="M2" i="10"/>
  <c r="K2" i="10"/>
  <c r="I2" i="10"/>
  <c r="G2" i="10"/>
  <c r="N2" i="10"/>
  <c r="L2" i="10"/>
  <c r="J2" i="10"/>
  <c r="H2" i="10"/>
  <c r="F2" i="10"/>
  <c r="O4" i="10"/>
  <c r="M4" i="10"/>
  <c r="K4" i="10"/>
  <c r="I4" i="10"/>
  <c r="G4" i="10"/>
  <c r="N4" i="10"/>
  <c r="L4" i="10"/>
  <c r="J4" i="10"/>
  <c r="H4" i="10"/>
  <c r="F4" i="10"/>
  <c r="E2" i="13" l="1"/>
  <c r="V4" i="14" l="1"/>
  <c r="V3" i="14"/>
  <c r="D7" i="10" l="1"/>
  <c r="E7" i="10" s="1"/>
  <c r="D6" i="10"/>
  <c r="E6" i="10" s="1"/>
  <c r="D5" i="10"/>
  <c r="E5" i="10" s="1"/>
  <c r="O5" i="10" l="1"/>
  <c r="M5" i="10"/>
  <c r="K5" i="10"/>
  <c r="I5" i="10"/>
  <c r="G5" i="10"/>
  <c r="N5" i="10"/>
  <c r="L5" i="10"/>
  <c r="J5" i="10"/>
  <c r="H5" i="10"/>
  <c r="F5" i="10"/>
  <c r="O7" i="10"/>
  <c r="M7" i="10"/>
  <c r="K7" i="10"/>
  <c r="I7" i="10"/>
  <c r="G7" i="10"/>
  <c r="N7" i="10"/>
  <c r="L7" i="10"/>
  <c r="J7" i="10"/>
  <c r="H7" i="10"/>
  <c r="F7" i="10"/>
  <c r="O6" i="10"/>
  <c r="M6" i="10"/>
  <c r="K6" i="10"/>
  <c r="I6" i="10"/>
  <c r="G6" i="10"/>
  <c r="N6" i="10"/>
  <c r="L6" i="10"/>
  <c r="J6" i="10"/>
  <c r="H6" i="10"/>
  <c r="F6" i="10"/>
  <c r="E5" i="3" l="1"/>
  <c r="E4" i="3"/>
  <c r="R5" i="3"/>
  <c r="R4" i="3"/>
  <c r="S5" i="3" l="1"/>
  <c r="F5" i="3"/>
  <c r="O5" i="3" s="1"/>
  <c r="AB5" i="3" l="1"/>
  <c r="Z5" i="3"/>
  <c r="X5" i="3"/>
  <c r="V5" i="3"/>
  <c r="T5" i="3"/>
  <c r="AA5" i="3"/>
  <c r="Y5" i="3"/>
  <c r="W5" i="3"/>
  <c r="U5" i="3"/>
  <c r="H5" i="3"/>
  <c r="J5" i="3"/>
  <c r="L5" i="3"/>
  <c r="N5" i="3"/>
  <c r="G5" i="3"/>
  <c r="I5" i="3"/>
  <c r="K5" i="3"/>
  <c r="M5" i="3"/>
  <c r="S4" i="3" l="1"/>
  <c r="Z4" i="3" s="1"/>
  <c r="F4" i="3"/>
  <c r="J4" i="3" s="1"/>
  <c r="N4" i="3" l="1"/>
  <c r="L4" i="3"/>
  <c r="I4" i="3"/>
  <c r="G4" i="3"/>
  <c r="M4" i="3"/>
  <c r="H4" i="3"/>
  <c r="O4" i="3"/>
  <c r="AA4" i="3"/>
  <c r="X4" i="3"/>
  <c r="V4" i="3"/>
  <c r="T4" i="3"/>
  <c r="Y4" i="3"/>
  <c r="U4" i="3"/>
  <c r="AB4" i="3"/>
  <c r="K4" i="3"/>
  <c r="W4" i="3"/>
  <c r="C4" i="12" l="1"/>
  <c r="G9" i="12" l="1"/>
  <c r="F9" i="12"/>
  <c r="E9" i="12"/>
  <c r="D9" i="12"/>
  <c r="C9" i="12"/>
  <c r="B9" i="12"/>
  <c r="G8" i="12"/>
  <c r="F8" i="12"/>
  <c r="E8" i="12"/>
  <c r="D8" i="12"/>
  <c r="C8" i="12"/>
  <c r="B8" i="12"/>
  <c r="G7" i="12"/>
  <c r="F7" i="12"/>
  <c r="E7" i="12"/>
  <c r="D7" i="12"/>
  <c r="C7" i="12"/>
  <c r="B7" i="12"/>
  <c r="G6" i="12"/>
  <c r="F6" i="12"/>
  <c r="E6" i="12"/>
  <c r="D6" i="12"/>
  <c r="C6" i="12"/>
  <c r="B6" i="12"/>
  <c r="G5" i="12"/>
  <c r="F5" i="12"/>
  <c r="E5" i="12"/>
  <c r="D5" i="12"/>
  <c r="C5" i="12"/>
  <c r="B5" i="12"/>
  <c r="G4" i="12"/>
  <c r="F4" i="12"/>
  <c r="E4" i="12"/>
  <c r="D4" i="12"/>
  <c r="B4" i="12"/>
  <c r="G3" i="12"/>
  <c r="F3" i="12"/>
  <c r="E3" i="12"/>
  <c r="D3" i="12"/>
  <c r="C3" i="12"/>
  <c r="B3" i="12"/>
  <c r="G2" i="12"/>
  <c r="F2" i="12"/>
  <c r="E2" i="12"/>
  <c r="D2" i="12"/>
  <c r="C2" i="12"/>
  <c r="B2" i="12"/>
</calcChain>
</file>

<file path=xl/sharedStrings.xml><?xml version="1.0" encoding="utf-8"?>
<sst xmlns="http://schemas.openxmlformats.org/spreadsheetml/2006/main" count="82" uniqueCount="65">
  <si>
    <t>Healing</t>
  </si>
  <si>
    <t>Roll</t>
  </si>
  <si>
    <t>Save</t>
  </si>
  <si>
    <t>BAB</t>
  </si>
  <si>
    <t>d20</t>
  </si>
  <si>
    <t>Total</t>
  </si>
  <si>
    <t>Str. Mod.</t>
  </si>
  <si>
    <t>Bonus</t>
  </si>
  <si>
    <t>Dex. Mod</t>
  </si>
  <si>
    <t>Character</t>
  </si>
  <si>
    <t>d20 roll</t>
  </si>
  <si>
    <t>d12 roll</t>
  </si>
  <si>
    <t>d10 roll</t>
  </si>
  <si>
    <t>d8 roll</t>
  </si>
  <si>
    <t>d6 roll</t>
  </si>
  <si>
    <t>d4 roll</t>
  </si>
  <si>
    <t>d3 roll</t>
  </si>
  <si>
    <t>Die Type</t>
  </si>
  <si>
    <t>1d</t>
  </si>
  <si>
    <t>2d</t>
  </si>
  <si>
    <t>3d</t>
  </si>
  <si>
    <t>4d</t>
  </si>
  <si>
    <t>5d</t>
  </si>
  <si>
    <t>6d</t>
  </si>
  <si>
    <t>Ranks</t>
  </si>
  <si>
    <t>Check/Save vs…</t>
  </si>
  <si>
    <t>d100 roll</t>
  </si>
  <si>
    <t>Initiative</t>
  </si>
  <si>
    <t>Modified Roll</t>
  </si>
  <si>
    <t>Order</t>
  </si>
  <si>
    <t>Hit-Point Tally</t>
  </si>
  <si>
    <t>Damage Reduction</t>
  </si>
  <si>
    <t>DR</t>
  </si>
  <si>
    <t>HPs</t>
  </si>
  <si>
    <t>Melee</t>
  </si>
  <si>
    <t>Ranged</t>
  </si>
  <si>
    <t>Fire</t>
  </si>
  <si>
    <t>Cold</t>
  </si>
  <si>
    <t>Acid</t>
  </si>
  <si>
    <t>Electric</t>
  </si>
  <si>
    <t>Evil</t>
  </si>
  <si>
    <t>Good</t>
  </si>
  <si>
    <t>Chaos</t>
  </si>
  <si>
    <t>Law</t>
  </si>
  <si>
    <t>Silver</t>
  </si>
  <si>
    <t>Magic</t>
  </si>
  <si>
    <t>Other</t>
  </si>
  <si>
    <t>Current HPs</t>
  </si>
  <si>
    <t>none</t>
  </si>
  <si>
    <t>Armor Class</t>
  </si>
  <si>
    <t>Fortitude</t>
  </si>
  <si>
    <t>Reflex</t>
  </si>
  <si>
    <t>Will</t>
  </si>
  <si>
    <t>Group</t>
  </si>
  <si>
    <t>Bloodloss</t>
  </si>
  <si>
    <t>Sonic</t>
  </si>
  <si>
    <t>Character &amp; Attack Type</t>
  </si>
  <si>
    <t>Crystal</t>
  </si>
  <si>
    <t>Equinox</t>
  </si>
  <si>
    <t>(gauntlet)</t>
  </si>
  <si>
    <r>
      <rPr>
        <b/>
        <sz val="12"/>
        <color theme="1"/>
        <rFont val="Times New Roman"/>
        <family val="1"/>
      </rPr>
      <t xml:space="preserve">Equinox </t>
    </r>
    <r>
      <rPr>
        <sz val="12"/>
        <color theme="1"/>
        <rFont val="Times New Roman"/>
        <family val="1"/>
      </rPr>
      <t>(glaive, lance / longbow)</t>
    </r>
  </si>
  <si>
    <r>
      <rPr>
        <b/>
        <sz val="12"/>
        <color theme="1"/>
        <rFont val="Times New Roman"/>
        <family val="1"/>
      </rPr>
      <t xml:space="preserve">Crystal </t>
    </r>
    <r>
      <rPr>
        <sz val="12"/>
        <color theme="1"/>
        <rFont val="Times New Roman"/>
        <family val="1"/>
      </rPr>
      <t>(b.swd. / flasks)</t>
    </r>
  </si>
  <si>
    <t>C</t>
  </si>
  <si>
    <t>Dodge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</si>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</sst>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2"/>
    </font>
    <font>
      <b/>
      <sz val="12"/>
      <color rgb="FF00B05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color rgb="FFFF0000"/>
      <name val="Times New Roman"/>
      <family val="1"/>
    </font>
    <font>
      <i/>
      <sz val="12"/>
      <color rgb="FF00B050"/>
      <name val="Times New Roman"/>
      <family val="1"/>
    </font>
    <font>
      <i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66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ck">
        <color auto="1"/>
      </right>
      <top/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6" fillId="0" borderId="0"/>
    <xf numFmtId="0" fontId="8" fillId="0" borderId="0"/>
    <xf numFmtId="0" fontId="3" fillId="0" borderId="0"/>
  </cellStyleXfs>
  <cellXfs count="12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1" fillId="0" borderId="0" xfId="0" applyFont="1" applyAlignment="1"/>
    <xf numFmtId="0" fontId="7" fillId="0" borderId="2" xfId="2" applyFont="1" applyBorder="1" applyAlignment="1">
      <alignment horizontal="center"/>
    </xf>
    <xf numFmtId="0" fontId="6" fillId="0" borderId="3" xfId="2" applyBorder="1" applyAlignment="1">
      <alignment horizontal="center"/>
    </xf>
    <xf numFmtId="0" fontId="6" fillId="0" borderId="4" xfId="2" applyBorder="1" applyAlignment="1">
      <alignment horizontal="center"/>
    </xf>
    <xf numFmtId="0" fontId="7" fillId="0" borderId="5" xfId="2" applyFont="1" applyBorder="1" applyAlignment="1">
      <alignment horizontal="center"/>
    </xf>
    <xf numFmtId="0" fontId="6" fillId="0" borderId="6" xfId="2" applyBorder="1" applyAlignment="1">
      <alignment horizontal="center"/>
    </xf>
    <xf numFmtId="0" fontId="6" fillId="0" borderId="7" xfId="2" applyBorder="1" applyAlignment="1">
      <alignment horizontal="center"/>
    </xf>
    <xf numFmtId="0" fontId="7" fillId="0" borderId="8" xfId="2" applyFont="1" applyBorder="1" applyAlignment="1">
      <alignment horizontal="center"/>
    </xf>
    <xf numFmtId="0" fontId="6" fillId="0" borderId="9" xfId="2" applyBorder="1" applyAlignment="1">
      <alignment horizontal="center"/>
    </xf>
    <xf numFmtId="0" fontId="6" fillId="0" borderId="10" xfId="2" applyBorder="1" applyAlignment="1">
      <alignment horizontal="center"/>
    </xf>
    <xf numFmtId="0" fontId="7" fillId="0" borderId="11" xfId="2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0" fontId="1" fillId="0" borderId="14" xfId="0" applyFont="1" applyBorder="1" applyAlignment="1"/>
    <xf numFmtId="0" fontId="2" fillId="0" borderId="14" xfId="0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0" xfId="0" applyFont="1" applyAlignment="1">
      <alignment horizontal="centerContinuous" wrapText="1"/>
    </xf>
    <xf numFmtId="0" fontId="1" fillId="0" borderId="22" xfId="0" applyFont="1" applyBorder="1" applyAlignment="1">
      <alignment horizontal="centerContinuous" wrapText="1"/>
    </xf>
    <xf numFmtId="0" fontId="5" fillId="6" borderId="19" xfId="0" applyFont="1" applyFill="1" applyBorder="1" applyAlignment="1">
      <alignment horizontal="center"/>
    </xf>
    <xf numFmtId="0" fontId="12" fillId="11" borderId="18" xfId="0" applyFont="1" applyFill="1" applyBorder="1" applyAlignment="1">
      <alignment horizontal="center" vertical="center" wrapText="1"/>
    </xf>
    <xf numFmtId="0" fontId="13" fillId="11" borderId="3" xfId="0" applyFont="1" applyFill="1" applyBorder="1" applyAlignment="1">
      <alignment horizontal="center"/>
    </xf>
    <xf numFmtId="0" fontId="13" fillId="11" borderId="21" xfId="0" applyFont="1" applyFill="1" applyBorder="1" applyAlignment="1">
      <alignment horizontal="center"/>
    </xf>
    <xf numFmtId="0" fontId="1" fillId="10" borderId="18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/>
    </xf>
    <xf numFmtId="0" fontId="2" fillId="10" borderId="21" xfId="0" applyFont="1" applyFill="1" applyBorder="1" applyAlignment="1">
      <alignment horizontal="center"/>
    </xf>
    <xf numFmtId="0" fontId="1" fillId="12" borderId="18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/>
    </xf>
    <xf numFmtId="0" fontId="2" fillId="12" borderId="21" xfId="0" applyFont="1" applyFill="1" applyBorder="1" applyAlignment="1">
      <alignment horizontal="center"/>
    </xf>
    <xf numFmtId="0" fontId="1" fillId="13" borderId="18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/>
    </xf>
    <xf numFmtId="0" fontId="2" fillId="13" borderId="21" xfId="0" applyFont="1" applyFill="1" applyBorder="1" applyAlignment="1">
      <alignment horizontal="center"/>
    </xf>
    <xf numFmtId="0" fontId="1" fillId="8" borderId="18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/>
    </xf>
    <xf numFmtId="0" fontId="2" fillId="8" borderId="21" xfId="0" applyFont="1" applyFill="1" applyBorder="1" applyAlignment="1">
      <alignment horizontal="center"/>
    </xf>
    <xf numFmtId="0" fontId="1" fillId="15" borderId="18" xfId="0" applyFont="1" applyFill="1" applyBorder="1" applyAlignment="1">
      <alignment horizontal="center" vertical="center" wrapText="1"/>
    </xf>
    <xf numFmtId="0" fontId="2" fillId="15" borderId="3" xfId="0" applyFont="1" applyFill="1" applyBorder="1" applyAlignment="1">
      <alignment horizontal="center"/>
    </xf>
    <xf numFmtId="0" fontId="2" fillId="15" borderId="21" xfId="0" applyFont="1" applyFill="1" applyBorder="1" applyAlignment="1">
      <alignment horizontal="center"/>
    </xf>
    <xf numFmtId="0" fontId="1" fillId="16" borderId="18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/>
    </xf>
    <xf numFmtId="0" fontId="2" fillId="16" borderId="21" xfId="0" applyFont="1" applyFill="1" applyBorder="1" applyAlignment="1">
      <alignment horizontal="center"/>
    </xf>
    <xf numFmtId="0" fontId="1" fillId="17" borderId="18" xfId="0" applyFont="1" applyFill="1" applyBorder="1" applyAlignment="1">
      <alignment horizontal="center" vertical="center" wrapText="1"/>
    </xf>
    <xf numFmtId="0" fontId="2" fillId="17" borderId="3" xfId="0" applyFont="1" applyFill="1" applyBorder="1" applyAlignment="1">
      <alignment horizontal="center"/>
    </xf>
    <xf numFmtId="0" fontId="2" fillId="17" borderId="21" xfId="0" applyFont="1" applyFill="1" applyBorder="1" applyAlignment="1">
      <alignment horizontal="center"/>
    </xf>
    <xf numFmtId="0" fontId="1" fillId="9" borderId="18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/>
    </xf>
    <xf numFmtId="0" fontId="2" fillId="9" borderId="21" xfId="0" applyFont="1" applyFill="1" applyBorder="1" applyAlignment="1">
      <alignment horizontal="center"/>
    </xf>
    <xf numFmtId="0" fontId="14" fillId="14" borderId="18" xfId="0" applyFont="1" applyFill="1" applyBorder="1" applyAlignment="1">
      <alignment horizontal="center" vertical="center" wrapText="1"/>
    </xf>
    <xf numFmtId="0" fontId="15" fillId="14" borderId="3" xfId="0" applyFont="1" applyFill="1" applyBorder="1" applyAlignment="1">
      <alignment horizontal="center"/>
    </xf>
    <xf numFmtId="0" fontId="15" fillId="14" borderId="21" xfId="0" applyFont="1" applyFill="1" applyBorder="1" applyAlignment="1">
      <alignment horizontal="center"/>
    </xf>
    <xf numFmtId="0" fontId="1" fillId="0" borderId="23" xfId="0" applyFont="1" applyBorder="1" applyAlignment="1">
      <alignment horizontal="center" vertical="center" wrapText="1"/>
    </xf>
    <xf numFmtId="0" fontId="7" fillId="8" borderId="2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9" borderId="15" xfId="0" applyFont="1" applyFill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6" borderId="28" xfId="0" applyFont="1" applyFill="1" applyBorder="1" applyAlignment="1">
      <alignment horizontal="right"/>
    </xf>
    <xf numFmtId="0" fontId="2" fillId="6" borderId="27" xfId="0" applyFont="1" applyFill="1" applyBorder="1" applyAlignment="1">
      <alignment horizontal="right"/>
    </xf>
    <xf numFmtId="0" fontId="2" fillId="8" borderId="27" xfId="0" applyFont="1" applyFill="1" applyBorder="1" applyAlignment="1">
      <alignment horizontal="right"/>
    </xf>
    <xf numFmtId="0" fontId="1" fillId="0" borderId="29" xfId="0" applyFont="1" applyBorder="1" applyAlignment="1">
      <alignment horizontal="center" vertical="center" wrapText="1"/>
    </xf>
    <xf numFmtId="0" fontId="5" fillId="6" borderId="30" xfId="0" applyFont="1" applyFill="1" applyBorder="1" applyAlignment="1">
      <alignment horizontal="center"/>
    </xf>
    <xf numFmtId="0" fontId="7" fillId="8" borderId="31" xfId="0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1" fillId="4" borderId="33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/>
    </xf>
    <xf numFmtId="0" fontId="2" fillId="4" borderId="35" xfId="0" applyFont="1" applyFill="1" applyBorder="1" applyAlignment="1">
      <alignment horizontal="center"/>
    </xf>
    <xf numFmtId="0" fontId="1" fillId="5" borderId="32" xfId="0" applyFont="1" applyFill="1" applyBorder="1" applyAlignment="1">
      <alignment horizontal="center" vertical="center" wrapText="1"/>
    </xf>
    <xf numFmtId="0" fontId="2" fillId="5" borderId="36" xfId="0" applyFont="1" applyFill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0" fontId="1" fillId="3" borderId="38" xfId="0" applyFont="1" applyFill="1" applyBorder="1" applyAlignment="1">
      <alignment horizontal="center" vertical="center" wrapText="1"/>
    </xf>
    <xf numFmtId="0" fontId="1" fillId="3" borderId="39" xfId="0" applyFont="1" applyFill="1" applyBorder="1" applyAlignment="1">
      <alignment horizontal="center"/>
    </xf>
    <xf numFmtId="0" fontId="1" fillId="3" borderId="40" xfId="0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2" fillId="6" borderId="28" xfId="0" applyFont="1" applyFill="1" applyBorder="1" applyAlignment="1">
      <alignment horizontal="center"/>
    </xf>
    <xf numFmtId="0" fontId="2" fillId="6" borderId="27" xfId="0" applyFont="1" applyFill="1" applyBorder="1" applyAlignment="1">
      <alignment horizontal="center"/>
    </xf>
    <xf numFmtId="0" fontId="2" fillId="8" borderId="28" xfId="0" applyFont="1" applyFill="1" applyBorder="1" applyAlignment="1">
      <alignment horizontal="center"/>
    </xf>
    <xf numFmtId="0" fontId="2" fillId="8" borderId="27" xfId="0" applyFont="1" applyFill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1" fillId="0" borderId="41" xfId="1" applyFont="1" applyBorder="1" applyAlignment="1">
      <alignment horizontal="center"/>
    </xf>
    <xf numFmtId="0" fontId="2" fillId="0" borderId="42" xfId="1" applyFont="1" applyBorder="1" applyAlignment="1">
      <alignment horizontal="center"/>
    </xf>
    <xf numFmtId="0" fontId="2" fillId="0" borderId="41" xfId="1" applyFont="1" applyBorder="1" applyAlignment="1">
      <alignment horizontal="center"/>
    </xf>
    <xf numFmtId="0" fontId="1" fillId="0" borderId="43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43" xfId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0" fillId="6" borderId="16" xfId="1" applyFont="1" applyFill="1" applyBorder="1" applyAlignment="1">
      <alignment horizontal="center"/>
    </xf>
    <xf numFmtId="0" fontId="1" fillId="0" borderId="44" xfId="0" applyFont="1" applyBorder="1" applyAlignment="1">
      <alignment horizontal="right"/>
    </xf>
    <xf numFmtId="0" fontId="1" fillId="0" borderId="45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45" xfId="0" applyFont="1" applyBorder="1" applyAlignment="1">
      <alignment horizontal="right"/>
    </xf>
    <xf numFmtId="0" fontId="10" fillId="6" borderId="0" xfId="1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/>
    </xf>
    <xf numFmtId="0" fontId="2" fillId="2" borderId="50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9" fillId="7" borderId="1" xfId="1" applyFont="1" applyFill="1" applyBorder="1" applyAlignment="1">
      <alignment horizontal="center"/>
    </xf>
    <xf numFmtId="0" fontId="9" fillId="7" borderId="43" xfId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1" fillId="0" borderId="51" xfId="0" applyFont="1" applyBorder="1" applyAlignment="1">
      <alignment horizontal="center"/>
    </xf>
  </cellXfs>
  <cellStyles count="5">
    <cellStyle name="Normal" xfId="0" builtinId="0"/>
    <cellStyle name="Normal 2" xfId="2"/>
    <cellStyle name="Normal 2 2" xfId="4"/>
    <cellStyle name="Normal 3" xfId="1"/>
    <cellStyle name="Normal 4" xfId="3"/>
  </cellStyles>
  <dxfs count="207"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00FFFF"/>
      <color rgb="FFCCFF99"/>
      <color rgb="FFCCFF33"/>
      <color rgb="FFFFCC66"/>
      <color rgb="FF99FF33"/>
      <color rgb="FF00FF00"/>
      <color rgb="FF99FFCC"/>
      <color rgb="FF0000FF"/>
      <color rgb="FF99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Rolls!$A$2</c:f>
              <c:strCache>
                <c:ptCount val="1"/>
                <c:pt idx="0">
                  <c:v>d3 roll</c:v>
                </c:pt>
              </c:strCache>
            </c:strRef>
          </c:tx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Rolls!$B$2:$G$2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6</c:v>
                </c:pt>
                <c:pt idx="3">
                  <c:v>9</c:v>
                </c:pt>
                <c:pt idx="4">
                  <c:v>15</c:v>
                </c:pt>
                <c:pt idx="5">
                  <c:v>13</c:v>
                </c:pt>
              </c:numCache>
            </c:numRef>
          </c:val>
        </c:ser>
        <c:ser>
          <c:idx val="1"/>
          <c:order val="1"/>
          <c:tx>
            <c:strRef>
              <c:f>Rolls!$A$3</c:f>
              <c:strCache>
                <c:ptCount val="1"/>
                <c:pt idx="0">
                  <c:v>d4 roll</c:v>
                </c:pt>
              </c:strCache>
            </c:strRef>
          </c:tx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Rolls!$B$3:$G$3</c:f>
              <c:numCache>
                <c:formatCode>General</c:formatCode>
                <c:ptCount val="6"/>
                <c:pt idx="0">
                  <c:v>2</c:v>
                </c:pt>
                <c:pt idx="1">
                  <c:v>5</c:v>
                </c:pt>
                <c:pt idx="2">
                  <c:v>7</c:v>
                </c:pt>
                <c:pt idx="3">
                  <c:v>13</c:v>
                </c:pt>
                <c:pt idx="4">
                  <c:v>10</c:v>
                </c:pt>
                <c:pt idx="5">
                  <c:v>19</c:v>
                </c:pt>
              </c:numCache>
            </c:numRef>
          </c:val>
        </c:ser>
        <c:ser>
          <c:idx val="2"/>
          <c:order val="2"/>
          <c:tx>
            <c:strRef>
              <c:f>Rolls!$A$4</c:f>
              <c:strCache>
                <c:ptCount val="1"/>
                <c:pt idx="0">
                  <c:v>d6 roll</c:v>
                </c:pt>
              </c:strCache>
            </c:strRef>
          </c:tx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Rolls!$B$4:$G$4</c:f>
              <c:numCache>
                <c:formatCode>General</c:formatCode>
                <c:ptCount val="6"/>
                <c:pt idx="0">
                  <c:v>1</c:v>
                </c:pt>
                <c:pt idx="1">
                  <c:v>6</c:v>
                </c:pt>
                <c:pt idx="2">
                  <c:v>6</c:v>
                </c:pt>
                <c:pt idx="3">
                  <c:v>10</c:v>
                </c:pt>
                <c:pt idx="4">
                  <c:v>19</c:v>
                </c:pt>
                <c:pt idx="5">
                  <c:v>20</c:v>
                </c:pt>
              </c:numCache>
            </c:numRef>
          </c:val>
        </c:ser>
        <c:ser>
          <c:idx val="3"/>
          <c:order val="3"/>
          <c:tx>
            <c:strRef>
              <c:f>Rolls!$A$5</c:f>
              <c:strCache>
                <c:ptCount val="1"/>
                <c:pt idx="0">
                  <c:v>d8 roll</c:v>
                </c:pt>
              </c:strCache>
            </c:strRef>
          </c:tx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Rolls!$B$5:$G$5</c:f>
              <c:numCache>
                <c:formatCode>General</c:formatCode>
                <c:ptCount val="6"/>
                <c:pt idx="0">
                  <c:v>2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25</c:v>
                </c:pt>
                <c:pt idx="5">
                  <c:v>25</c:v>
                </c:pt>
              </c:numCache>
            </c:numRef>
          </c:val>
        </c:ser>
        <c:ser>
          <c:idx val="4"/>
          <c:order val="4"/>
          <c:tx>
            <c:strRef>
              <c:f>Rolls!$A$6</c:f>
              <c:strCache>
                <c:ptCount val="1"/>
                <c:pt idx="0">
                  <c:v>d10 roll</c:v>
                </c:pt>
              </c:strCache>
            </c:strRef>
          </c:tx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Rolls!$B$6:$G$6</c:f>
              <c:numCache>
                <c:formatCode>General</c:formatCode>
                <c:ptCount val="6"/>
                <c:pt idx="0">
                  <c:v>9</c:v>
                </c:pt>
                <c:pt idx="1">
                  <c:v>8</c:v>
                </c:pt>
                <c:pt idx="2">
                  <c:v>24</c:v>
                </c:pt>
                <c:pt idx="3">
                  <c:v>15</c:v>
                </c:pt>
                <c:pt idx="4">
                  <c:v>27</c:v>
                </c:pt>
                <c:pt idx="5">
                  <c:v>35</c:v>
                </c:pt>
              </c:numCache>
            </c:numRef>
          </c:val>
        </c:ser>
        <c:ser>
          <c:idx val="5"/>
          <c:order val="5"/>
          <c:tx>
            <c:strRef>
              <c:f>Rolls!$A$7</c:f>
              <c:strCache>
                <c:ptCount val="1"/>
                <c:pt idx="0">
                  <c:v>d12 roll</c:v>
                </c:pt>
              </c:strCache>
            </c:strRef>
          </c:tx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Rolls!$B$7:$G$7</c:f>
              <c:numCache>
                <c:formatCode>General</c:formatCode>
                <c:ptCount val="6"/>
                <c:pt idx="0">
                  <c:v>12</c:v>
                </c:pt>
                <c:pt idx="1">
                  <c:v>20</c:v>
                </c:pt>
                <c:pt idx="2">
                  <c:v>21</c:v>
                </c:pt>
                <c:pt idx="3">
                  <c:v>34</c:v>
                </c:pt>
                <c:pt idx="4">
                  <c:v>36</c:v>
                </c:pt>
                <c:pt idx="5">
                  <c:v>42</c:v>
                </c:pt>
              </c:numCache>
            </c:numRef>
          </c:val>
        </c:ser>
        <c:ser>
          <c:idx val="6"/>
          <c:order val="6"/>
          <c:tx>
            <c:strRef>
              <c:f>Rolls!$A$8</c:f>
              <c:strCache>
                <c:ptCount val="1"/>
                <c:pt idx="0">
                  <c:v>d20 roll</c:v>
                </c:pt>
              </c:strCache>
            </c:strRef>
          </c:tx>
          <c:spPr>
            <a:ln w="25400">
              <a:noFill/>
            </a:ln>
          </c:spPr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Rolls!$B$8:$G$8</c:f>
              <c:numCache>
                <c:formatCode>General</c:formatCode>
                <c:ptCount val="6"/>
                <c:pt idx="0">
                  <c:v>5</c:v>
                </c:pt>
                <c:pt idx="1">
                  <c:v>20</c:v>
                </c:pt>
                <c:pt idx="2">
                  <c:v>57</c:v>
                </c:pt>
                <c:pt idx="3">
                  <c:v>39</c:v>
                </c:pt>
                <c:pt idx="4">
                  <c:v>58</c:v>
                </c:pt>
                <c:pt idx="5">
                  <c:v>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855232"/>
        <c:axId val="103857152"/>
        <c:axId val="39024832"/>
      </c:area3DChart>
      <c:catAx>
        <c:axId val="103855232"/>
        <c:scaling>
          <c:orientation val="minMax"/>
        </c:scaling>
        <c:delete val="0"/>
        <c:axPos val="b"/>
        <c:majorTickMark val="out"/>
        <c:minorTickMark val="none"/>
        <c:tickLblPos val="nextTo"/>
        <c:crossAx val="103857152"/>
        <c:crosses val="autoZero"/>
        <c:auto val="1"/>
        <c:lblAlgn val="ctr"/>
        <c:lblOffset val="100"/>
        <c:noMultiLvlLbl val="0"/>
      </c:catAx>
      <c:valAx>
        <c:axId val="103857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3855232"/>
        <c:crosses val="autoZero"/>
        <c:crossBetween val="midCat"/>
      </c:valAx>
      <c:serAx>
        <c:axId val="39024832"/>
        <c:scaling>
          <c:orientation val="minMax"/>
        </c:scaling>
        <c:delete val="0"/>
        <c:axPos val="b"/>
        <c:majorTickMark val="out"/>
        <c:minorTickMark val="none"/>
        <c:tickLblPos val="nextTo"/>
        <c:crossAx val="103857152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Rolls!$B$1</c:f>
              <c:strCache>
                <c:ptCount val="1"/>
                <c:pt idx="0">
                  <c:v>1d</c:v>
                </c:pt>
              </c:strCache>
            </c:strRef>
          </c:tx>
          <c:spPr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Rolls!$B$2:$B$8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9</c:v>
                </c:pt>
                <c:pt idx="5">
                  <c:v>12</c:v>
                </c:pt>
                <c:pt idx="6">
                  <c:v>5</c:v>
                </c:pt>
              </c:numCache>
            </c:numRef>
          </c:val>
        </c:ser>
        <c:ser>
          <c:idx val="1"/>
          <c:order val="1"/>
          <c:tx>
            <c:strRef>
              <c:f>Rolls!$C$1</c:f>
              <c:strCache>
                <c:ptCount val="1"/>
                <c:pt idx="0">
                  <c:v>2d</c:v>
                </c:pt>
              </c:strCache>
            </c:strRef>
          </c:tx>
          <c:spPr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5</c:v>
                </c:pt>
                <c:pt idx="2">
                  <c:v>6</c:v>
                </c:pt>
                <c:pt idx="3">
                  <c:v>11</c:v>
                </c:pt>
                <c:pt idx="4">
                  <c:v>8</c:v>
                </c:pt>
                <c:pt idx="5">
                  <c:v>20</c:v>
                </c:pt>
                <c:pt idx="6">
                  <c:v>20</c:v>
                </c:pt>
              </c:numCache>
            </c:numRef>
          </c:val>
        </c:ser>
        <c:ser>
          <c:idx val="2"/>
          <c:order val="2"/>
          <c:tx>
            <c:strRef>
              <c:f>Rolls!$D$1</c:f>
              <c:strCache>
                <c:ptCount val="1"/>
                <c:pt idx="0">
                  <c:v>3d</c:v>
                </c:pt>
              </c:strCache>
            </c:strRef>
          </c:tx>
          <c:spPr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6</c:v>
                </c:pt>
                <c:pt idx="1">
                  <c:v>7</c:v>
                </c:pt>
                <c:pt idx="2">
                  <c:v>6</c:v>
                </c:pt>
                <c:pt idx="3">
                  <c:v>12</c:v>
                </c:pt>
                <c:pt idx="4">
                  <c:v>24</c:v>
                </c:pt>
                <c:pt idx="5">
                  <c:v>21</c:v>
                </c:pt>
                <c:pt idx="6">
                  <c:v>57</c:v>
                </c:pt>
              </c:numCache>
            </c:numRef>
          </c:val>
        </c:ser>
        <c:ser>
          <c:idx val="3"/>
          <c:order val="3"/>
          <c:tx>
            <c:strRef>
              <c:f>Rolls!$E$1</c:f>
              <c:strCache>
                <c:ptCount val="1"/>
                <c:pt idx="0">
                  <c:v>4d</c:v>
                </c:pt>
              </c:strCache>
            </c:strRef>
          </c:tx>
          <c:spPr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9</c:v>
                </c:pt>
                <c:pt idx="1">
                  <c:v>13</c:v>
                </c:pt>
                <c:pt idx="2">
                  <c:v>10</c:v>
                </c:pt>
                <c:pt idx="3">
                  <c:v>13</c:v>
                </c:pt>
                <c:pt idx="4">
                  <c:v>15</c:v>
                </c:pt>
                <c:pt idx="5">
                  <c:v>34</c:v>
                </c:pt>
                <c:pt idx="6">
                  <c:v>39</c:v>
                </c:pt>
              </c:numCache>
            </c:numRef>
          </c:val>
        </c:ser>
        <c:ser>
          <c:idx val="4"/>
          <c:order val="4"/>
          <c:tx>
            <c:strRef>
              <c:f>Rolls!$F$1</c:f>
              <c:strCache>
                <c:ptCount val="1"/>
                <c:pt idx="0">
                  <c:v>5d</c:v>
                </c:pt>
              </c:strCache>
            </c:strRef>
          </c:tx>
          <c:spPr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15</c:v>
                </c:pt>
                <c:pt idx="1">
                  <c:v>10</c:v>
                </c:pt>
                <c:pt idx="2">
                  <c:v>19</c:v>
                </c:pt>
                <c:pt idx="3">
                  <c:v>25</c:v>
                </c:pt>
                <c:pt idx="4">
                  <c:v>27</c:v>
                </c:pt>
                <c:pt idx="5">
                  <c:v>36</c:v>
                </c:pt>
                <c:pt idx="6">
                  <c:v>58</c:v>
                </c:pt>
              </c:numCache>
            </c:numRef>
          </c:val>
        </c:ser>
        <c:ser>
          <c:idx val="5"/>
          <c:order val="5"/>
          <c:tx>
            <c:strRef>
              <c:f>Rolls!$G$1</c:f>
              <c:strCache>
                <c:ptCount val="1"/>
                <c:pt idx="0">
                  <c:v>6d</c:v>
                </c:pt>
              </c:strCache>
            </c:strRef>
          </c:tx>
          <c:spPr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13</c:v>
                </c:pt>
                <c:pt idx="1">
                  <c:v>19</c:v>
                </c:pt>
                <c:pt idx="2">
                  <c:v>20</c:v>
                </c:pt>
                <c:pt idx="3">
                  <c:v>25</c:v>
                </c:pt>
                <c:pt idx="4">
                  <c:v>35</c:v>
                </c:pt>
                <c:pt idx="5">
                  <c:v>42</c:v>
                </c:pt>
                <c:pt idx="6">
                  <c:v>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223936"/>
        <c:axId val="133225856"/>
        <c:axId val="42460480"/>
      </c:area3DChart>
      <c:catAx>
        <c:axId val="133223936"/>
        <c:scaling>
          <c:orientation val="minMax"/>
        </c:scaling>
        <c:delete val="0"/>
        <c:axPos val="b"/>
        <c:majorTickMark val="out"/>
        <c:minorTickMark val="none"/>
        <c:tickLblPos val="nextTo"/>
        <c:crossAx val="133225856"/>
        <c:crosses val="autoZero"/>
        <c:auto val="1"/>
        <c:lblAlgn val="ctr"/>
        <c:lblOffset val="100"/>
        <c:noMultiLvlLbl val="0"/>
      </c:catAx>
      <c:valAx>
        <c:axId val="133225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223936"/>
        <c:crosses val="autoZero"/>
        <c:crossBetween val="midCat"/>
      </c:valAx>
      <c:serAx>
        <c:axId val="42460480"/>
        <c:scaling>
          <c:orientation val="minMax"/>
        </c:scaling>
        <c:delete val="0"/>
        <c:axPos val="b"/>
        <c:majorTickMark val="out"/>
        <c:minorTickMark val="none"/>
        <c:tickLblPos val="nextTo"/>
        <c:crossAx val="133225856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361948</xdr:colOff>
      <xdr:row>10</xdr:row>
      <xdr:rowOff>123824</xdr:rowOff>
    </xdr:from>
    <xdr:to>
      <xdr:col>21</xdr:col>
      <xdr:colOff>419099</xdr:colOff>
      <xdr:row>28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114299</xdr:colOff>
      <xdr:row>10</xdr:row>
      <xdr:rowOff>123824</xdr:rowOff>
    </xdr:from>
    <xdr:to>
      <xdr:col>12</xdr:col>
      <xdr:colOff>361950</xdr:colOff>
      <xdr:row>28</xdr:row>
      <xdr:rowOff>76199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showGridLines="0" tabSelected="1" workbookViewId="0">
      <pane ySplit="1" topLeftCell="A2" activePane="bottomLeft" state="frozen"/>
      <selection pane="bottomLeft" activeCell="A2" sqref="A2"/>
    </sheetView>
  </sheetViews>
  <sheetFormatPr defaultRowHeight="15.75" x14ac:dyDescent="0.25"/>
  <cols>
    <col min="1" max="1" width="17.75" style="21" bestFit="1" customWidth="1"/>
    <col min="2" max="2" width="6.125" style="21" bestFit="1" customWidth="1"/>
    <col min="3" max="3" width="8.375" style="21" bestFit="1" customWidth="1"/>
    <col min="4" max="4" width="4.375" style="21" bestFit="1" customWidth="1"/>
    <col min="5" max="5" width="12.5" style="21" bestFit="1" customWidth="1"/>
    <col min="6" max="6" width="5.875" style="21" bestFit="1" customWidth="1"/>
    <col min="7" max="16384" width="9" style="21"/>
  </cols>
  <sheetData>
    <row r="1" spans="1:6" s="20" customFormat="1" x14ac:dyDescent="0.25">
      <c r="A1" s="19" t="s">
        <v>9</v>
      </c>
      <c r="B1" s="101" t="s">
        <v>53</v>
      </c>
      <c r="C1" s="98" t="s">
        <v>27</v>
      </c>
      <c r="D1" s="98" t="s">
        <v>1</v>
      </c>
      <c r="E1" s="98" t="s">
        <v>28</v>
      </c>
      <c r="F1" s="101" t="s">
        <v>29</v>
      </c>
    </row>
    <row r="2" spans="1:6" x14ac:dyDescent="0.25">
      <c r="A2" s="111" t="s">
        <v>57</v>
      </c>
      <c r="B2" s="105">
        <v>1</v>
      </c>
      <c r="C2" s="99">
        <v>2</v>
      </c>
      <c r="D2" s="99">
        <f t="shared" ref="D2:D3" ca="1" si="0">RANDBETWEEN(1,20)</f>
        <v>4</v>
      </c>
      <c r="E2" s="99">
        <f t="shared" ref="E2" ca="1" si="1">D2+C2</f>
        <v>6</v>
      </c>
      <c r="F2" s="102">
        <v>1</v>
      </c>
    </row>
    <row r="3" spans="1:6" x14ac:dyDescent="0.25">
      <c r="A3" s="118" t="s">
        <v>58</v>
      </c>
      <c r="B3" s="119">
        <v>2</v>
      </c>
      <c r="C3" s="100">
        <v>1</v>
      </c>
      <c r="D3" s="100">
        <f t="shared" ca="1" si="0"/>
        <v>4</v>
      </c>
      <c r="E3" s="100">
        <f t="shared" ref="E3" ca="1" si="2">D3+C3</f>
        <v>5</v>
      </c>
      <c r="F3" s="103">
        <v>13</v>
      </c>
    </row>
    <row r="4" spans="1:6" x14ac:dyDescent="0.25">
      <c r="A4" s="22"/>
      <c r="B4" s="22"/>
      <c r="C4" s="22"/>
      <c r="D4" s="22"/>
      <c r="E4" s="22"/>
      <c r="F4" s="22"/>
    </row>
    <row r="5" spans="1:6" x14ac:dyDescent="0.25">
      <c r="A5" s="22"/>
      <c r="B5" s="22"/>
      <c r="C5" s="22"/>
      <c r="D5" s="22"/>
      <c r="E5" s="22"/>
      <c r="F5" s="22"/>
    </row>
    <row r="6" spans="1:6" x14ac:dyDescent="0.25">
      <c r="A6" s="22"/>
      <c r="B6" s="22"/>
      <c r="C6" s="22"/>
      <c r="D6" s="22"/>
      <c r="E6" s="22"/>
      <c r="F6" s="22"/>
    </row>
    <row r="7" spans="1:6" x14ac:dyDescent="0.25">
      <c r="A7" s="22"/>
      <c r="B7" s="22"/>
      <c r="C7" s="22"/>
      <c r="D7" s="22"/>
      <c r="E7" s="22"/>
      <c r="F7" s="22"/>
    </row>
    <row r="8" spans="1:6" x14ac:dyDescent="0.25">
      <c r="A8" s="22"/>
      <c r="B8" s="22"/>
      <c r="C8" s="22"/>
      <c r="D8" s="22"/>
      <c r="E8" s="22"/>
      <c r="F8" s="22"/>
    </row>
    <row r="9" spans="1:6" x14ac:dyDescent="0.25">
      <c r="A9" s="22"/>
      <c r="B9" s="22"/>
      <c r="C9" s="22"/>
      <c r="D9" s="22"/>
      <c r="E9" s="22"/>
      <c r="F9" s="22"/>
    </row>
    <row r="10" spans="1:6" x14ac:dyDescent="0.25">
      <c r="A10" s="22"/>
      <c r="B10" s="22"/>
      <c r="C10" s="22"/>
      <c r="D10" s="22"/>
      <c r="E10" s="22"/>
      <c r="F10" s="22"/>
    </row>
    <row r="11" spans="1:6" x14ac:dyDescent="0.25">
      <c r="A11" s="22"/>
      <c r="B11" s="22"/>
      <c r="C11" s="22"/>
      <c r="D11" s="22"/>
      <c r="E11" s="22"/>
      <c r="F11" s="22"/>
    </row>
    <row r="12" spans="1:6" x14ac:dyDescent="0.25">
      <c r="A12" s="22"/>
      <c r="B12" s="22"/>
      <c r="C12" s="22"/>
      <c r="D12" s="22"/>
      <c r="E12" s="22"/>
      <c r="F12" s="22"/>
    </row>
  </sheetData>
  <sortState ref="A2:F14">
    <sortCondition descending="1" ref="E2:E14"/>
  </sortState>
  <conditionalFormatting sqref="D13:D1048576 D1">
    <cfRule type="cellIs" dxfId="206" priority="57" operator="equal">
      <formula>1</formula>
    </cfRule>
    <cfRule type="cellIs" dxfId="205" priority="58" operator="equal">
      <formula>20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75" x14ac:dyDescent="0.25"/>
  <cols>
    <col min="1" max="1" width="16.125" style="2" bestFit="1" customWidth="1"/>
    <col min="2" max="2" width="15.375" style="2" bestFit="1" customWidth="1"/>
    <col min="3" max="3" width="6.375" style="2" bestFit="1" customWidth="1"/>
    <col min="4" max="4" width="4.375" style="2" bestFit="1" customWidth="1"/>
    <col min="5" max="5" width="5" style="2" bestFit="1" customWidth="1"/>
    <col min="6" max="6" width="3.875" style="2" bestFit="1" customWidth="1"/>
    <col min="7" max="7" width="3.875" style="2" customWidth="1"/>
    <col min="8" max="9" width="3.875" style="2" bestFit="1" customWidth="1"/>
    <col min="10" max="10" width="3.875" style="2" customWidth="1"/>
    <col min="11" max="12" width="3.875" style="2" bestFit="1" customWidth="1"/>
    <col min="13" max="14" width="3.375" style="2" bestFit="1" customWidth="1"/>
    <col min="15" max="15" width="3.375" style="31" bestFit="1" customWidth="1"/>
    <col min="16" max="16" width="13" style="2" bestFit="1" customWidth="1"/>
    <col min="17" max="16384" width="9" style="2"/>
  </cols>
  <sheetData>
    <row r="1" spans="1:15" s="1" customFormat="1" x14ac:dyDescent="0.25">
      <c r="A1" s="90" t="s">
        <v>9</v>
      </c>
      <c r="B1" s="1" t="s">
        <v>25</v>
      </c>
      <c r="C1" s="95" t="s">
        <v>24</v>
      </c>
      <c r="D1" s="95" t="s">
        <v>1</v>
      </c>
      <c r="E1" s="95" t="s">
        <v>2</v>
      </c>
      <c r="F1" s="95">
        <v>10</v>
      </c>
      <c r="G1" s="1">
        <v>12</v>
      </c>
      <c r="H1" s="1">
        <v>14</v>
      </c>
      <c r="I1" s="1">
        <v>16</v>
      </c>
      <c r="J1" s="1">
        <v>18</v>
      </c>
      <c r="K1" s="1">
        <v>20</v>
      </c>
      <c r="L1" s="1">
        <v>22</v>
      </c>
      <c r="M1" s="1">
        <v>24</v>
      </c>
      <c r="N1" s="1">
        <v>26</v>
      </c>
      <c r="O1" s="32">
        <v>28</v>
      </c>
    </row>
    <row r="2" spans="1:15" x14ac:dyDescent="0.25">
      <c r="A2" s="93"/>
      <c r="B2" s="2" t="s">
        <v>50</v>
      </c>
      <c r="C2" s="96"/>
      <c r="D2" s="96">
        <f ca="1">RANDBETWEEN(1,20)</f>
        <v>16</v>
      </c>
      <c r="E2" s="96">
        <f ca="1">D2+C2</f>
        <v>16</v>
      </c>
      <c r="F2" s="96" t="str">
        <f t="shared" ref="F2:O4" ca="1" si="0">IF($E2&gt;F$1-1,"Yes","No")</f>
        <v>Yes</v>
      </c>
      <c r="G2" s="2" t="str">
        <f t="shared" ca="1" si="0"/>
        <v>Yes</v>
      </c>
      <c r="H2" s="2" t="str">
        <f t="shared" ca="1" si="0"/>
        <v>Yes</v>
      </c>
      <c r="I2" s="2" t="str">
        <f t="shared" ca="1" si="0"/>
        <v>Yes</v>
      </c>
      <c r="J2" s="2" t="str">
        <f t="shared" ca="1" si="0"/>
        <v>No</v>
      </c>
      <c r="K2" s="2" t="str">
        <f t="shared" ca="1" si="0"/>
        <v>No</v>
      </c>
      <c r="L2" s="2" t="str">
        <f t="shared" ca="1" si="0"/>
        <v>No</v>
      </c>
      <c r="M2" s="2" t="str">
        <f t="shared" ca="1" si="0"/>
        <v>No</v>
      </c>
      <c r="N2" s="2" t="str">
        <f t="shared" ca="1" si="0"/>
        <v>No</v>
      </c>
      <c r="O2" s="31" t="str">
        <f t="shared" ca="1" si="0"/>
        <v>No</v>
      </c>
    </row>
    <row r="3" spans="1:15" x14ac:dyDescent="0.25">
      <c r="A3" s="93"/>
      <c r="B3" s="2" t="s">
        <v>51</v>
      </c>
      <c r="C3" s="96"/>
      <c r="D3" s="96">
        <f t="shared" ref="D3:D7" ca="1" si="1">RANDBETWEEN(1,20)</f>
        <v>5</v>
      </c>
      <c r="E3" s="96">
        <f t="shared" ref="E3:E4" ca="1" si="2">D3+C3</f>
        <v>5</v>
      </c>
      <c r="F3" s="96" t="str">
        <f t="shared" ca="1" si="0"/>
        <v>No</v>
      </c>
      <c r="G3" s="2" t="str">
        <f t="shared" ca="1" si="0"/>
        <v>No</v>
      </c>
      <c r="H3" s="2" t="str">
        <f t="shared" ca="1" si="0"/>
        <v>No</v>
      </c>
      <c r="I3" s="2" t="str">
        <f t="shared" ca="1" si="0"/>
        <v>No</v>
      </c>
      <c r="J3" s="2" t="str">
        <f t="shared" ca="1" si="0"/>
        <v>No</v>
      </c>
      <c r="K3" s="2" t="str">
        <f t="shared" ca="1" si="0"/>
        <v>No</v>
      </c>
      <c r="L3" s="2" t="str">
        <f t="shared" ca="1" si="0"/>
        <v>No</v>
      </c>
      <c r="M3" s="2" t="str">
        <f t="shared" ca="1" si="0"/>
        <v>No</v>
      </c>
      <c r="N3" s="2" t="str">
        <f t="shared" ca="1" si="0"/>
        <v>No</v>
      </c>
      <c r="O3" s="31" t="str">
        <f t="shared" ca="1" si="0"/>
        <v>No</v>
      </c>
    </row>
    <row r="4" spans="1:15" x14ac:dyDescent="0.25">
      <c r="A4" s="94"/>
      <c r="B4" s="68" t="s">
        <v>52</v>
      </c>
      <c r="C4" s="97"/>
      <c r="D4" s="97">
        <f t="shared" ca="1" si="1"/>
        <v>20</v>
      </c>
      <c r="E4" s="97">
        <f t="shared" ca="1" si="2"/>
        <v>20</v>
      </c>
      <c r="F4" s="97" t="str">
        <f t="shared" ca="1" si="0"/>
        <v>Yes</v>
      </c>
      <c r="G4" s="68" t="str">
        <f t="shared" ca="1" si="0"/>
        <v>Yes</v>
      </c>
      <c r="H4" s="68" t="str">
        <f t="shared" ca="1" si="0"/>
        <v>Yes</v>
      </c>
      <c r="I4" s="68" t="str">
        <f t="shared" ca="1" si="0"/>
        <v>Yes</v>
      </c>
      <c r="J4" s="68" t="str">
        <f t="shared" ca="1" si="0"/>
        <v>Yes</v>
      </c>
      <c r="K4" s="68" t="str">
        <f t="shared" ca="1" si="0"/>
        <v>Yes</v>
      </c>
      <c r="L4" s="68" t="str">
        <f t="shared" ca="1" si="0"/>
        <v>No</v>
      </c>
      <c r="M4" s="68" t="str">
        <f t="shared" ca="1" si="0"/>
        <v>No</v>
      </c>
      <c r="N4" s="68" t="str">
        <f t="shared" ca="1" si="0"/>
        <v>No</v>
      </c>
      <c r="O4" s="70" t="str">
        <f t="shared" ca="1" si="0"/>
        <v>No</v>
      </c>
    </row>
    <row r="5" spans="1:15" x14ac:dyDescent="0.25">
      <c r="A5" s="91"/>
      <c r="B5" s="2" t="s">
        <v>50</v>
      </c>
      <c r="C5" s="96"/>
      <c r="D5" s="96">
        <f t="shared" ca="1" si="1"/>
        <v>8</v>
      </c>
      <c r="E5" s="96">
        <f t="shared" ref="E5:E7" ca="1" si="3">D5+C5</f>
        <v>8</v>
      </c>
      <c r="F5" s="96" t="str">
        <f t="shared" ref="F5:O7" ca="1" si="4">IF($E5&gt;F$1-1,"Yes","No")</f>
        <v>No</v>
      </c>
      <c r="G5" s="2" t="str">
        <f t="shared" ca="1" si="4"/>
        <v>No</v>
      </c>
      <c r="H5" s="2" t="str">
        <f t="shared" ca="1" si="4"/>
        <v>No</v>
      </c>
      <c r="I5" s="2" t="str">
        <f t="shared" ca="1" si="4"/>
        <v>No</v>
      </c>
      <c r="J5" s="2" t="str">
        <f t="shared" ca="1" si="4"/>
        <v>No</v>
      </c>
      <c r="K5" s="2" t="str">
        <f t="shared" ca="1" si="4"/>
        <v>No</v>
      </c>
      <c r="L5" s="2" t="str">
        <f t="shared" ca="1" si="4"/>
        <v>No</v>
      </c>
      <c r="M5" s="2" t="str">
        <f t="shared" ca="1" si="4"/>
        <v>No</v>
      </c>
      <c r="N5" s="2" t="str">
        <f t="shared" ca="1" si="4"/>
        <v>No</v>
      </c>
      <c r="O5" s="31" t="str">
        <f t="shared" ca="1" si="4"/>
        <v>No</v>
      </c>
    </row>
    <row r="6" spans="1:15" x14ac:dyDescent="0.25">
      <c r="A6" s="91"/>
      <c r="B6" s="2" t="s">
        <v>51</v>
      </c>
      <c r="C6" s="96"/>
      <c r="D6" s="96">
        <f t="shared" ca="1" si="1"/>
        <v>5</v>
      </c>
      <c r="E6" s="96">
        <f t="shared" ca="1" si="3"/>
        <v>5</v>
      </c>
      <c r="F6" s="96" t="str">
        <f t="shared" ca="1" si="4"/>
        <v>No</v>
      </c>
      <c r="G6" s="2" t="str">
        <f t="shared" ca="1" si="4"/>
        <v>No</v>
      </c>
      <c r="H6" s="2" t="str">
        <f t="shared" ca="1" si="4"/>
        <v>No</v>
      </c>
      <c r="I6" s="2" t="str">
        <f t="shared" ca="1" si="4"/>
        <v>No</v>
      </c>
      <c r="J6" s="2" t="str">
        <f t="shared" ca="1" si="4"/>
        <v>No</v>
      </c>
      <c r="K6" s="2" t="str">
        <f t="shared" ca="1" si="4"/>
        <v>No</v>
      </c>
      <c r="L6" s="2" t="str">
        <f t="shared" ca="1" si="4"/>
        <v>No</v>
      </c>
      <c r="M6" s="2" t="str">
        <f t="shared" ca="1" si="4"/>
        <v>No</v>
      </c>
      <c r="N6" s="2" t="str">
        <f t="shared" ca="1" si="4"/>
        <v>No</v>
      </c>
      <c r="O6" s="31" t="str">
        <f t="shared" ca="1" si="4"/>
        <v>No</v>
      </c>
    </row>
    <row r="7" spans="1:15" x14ac:dyDescent="0.25">
      <c r="A7" s="92"/>
      <c r="B7" s="68" t="s">
        <v>52</v>
      </c>
      <c r="C7" s="97"/>
      <c r="D7" s="97">
        <f t="shared" ca="1" si="1"/>
        <v>20</v>
      </c>
      <c r="E7" s="97">
        <f t="shared" ca="1" si="3"/>
        <v>20</v>
      </c>
      <c r="F7" s="97" t="str">
        <f t="shared" ca="1" si="4"/>
        <v>Yes</v>
      </c>
      <c r="G7" s="68" t="str">
        <f t="shared" ca="1" si="4"/>
        <v>Yes</v>
      </c>
      <c r="H7" s="68" t="str">
        <f t="shared" ca="1" si="4"/>
        <v>Yes</v>
      </c>
      <c r="I7" s="68" t="str">
        <f t="shared" ca="1" si="4"/>
        <v>Yes</v>
      </c>
      <c r="J7" s="68" t="str">
        <f t="shared" ca="1" si="4"/>
        <v>Yes</v>
      </c>
      <c r="K7" s="68" t="str">
        <f t="shared" ca="1" si="4"/>
        <v>Yes</v>
      </c>
      <c r="L7" s="68" t="str">
        <f t="shared" ca="1" si="4"/>
        <v>No</v>
      </c>
      <c r="M7" s="68" t="str">
        <f t="shared" ca="1" si="4"/>
        <v>No</v>
      </c>
      <c r="N7" s="68" t="str">
        <f t="shared" ca="1" si="4"/>
        <v>No</v>
      </c>
      <c r="O7" s="70" t="str">
        <f t="shared" ca="1" si="4"/>
        <v>No</v>
      </c>
    </row>
  </sheetData>
  <sortState ref="A3:O27">
    <sortCondition ref="A3:A27"/>
    <sortCondition ref="B3:B27"/>
  </sortState>
  <conditionalFormatting sqref="D8:D1048576">
    <cfRule type="cellIs" dxfId="204" priority="369" operator="equal">
      <formula>20</formula>
    </cfRule>
    <cfRule type="cellIs" dxfId="203" priority="370" operator="equal">
      <formula>1</formula>
    </cfRule>
  </conditionalFormatting>
  <conditionalFormatting sqref="F5:O7">
    <cfRule type="cellIs" dxfId="202" priority="151" operator="equal">
      <formula>"No"</formula>
    </cfRule>
    <cfRule type="cellIs" dxfId="201" priority="152" operator="equal">
      <formula>"Yes"</formula>
    </cfRule>
  </conditionalFormatting>
  <conditionalFormatting sqref="F2:O2">
    <cfRule type="cellIs" dxfId="200" priority="63" operator="equal">
      <formula>"No"</formula>
    </cfRule>
    <cfRule type="cellIs" dxfId="199" priority="64" operator="equal">
      <formula>"Yes"</formula>
    </cfRule>
  </conditionalFormatting>
  <conditionalFormatting sqref="A2">
    <cfRule type="cellIs" dxfId="198" priority="59" operator="equal">
      <formula>"No"</formula>
    </cfRule>
    <cfRule type="cellIs" dxfId="197" priority="60" operator="equal">
      <formula>"Yes"</formula>
    </cfRule>
  </conditionalFormatting>
  <conditionalFormatting sqref="F3:O4">
    <cfRule type="cellIs" dxfId="196" priority="57" operator="equal">
      <formula>"No"</formula>
    </cfRule>
    <cfRule type="cellIs" dxfId="195" priority="58" operator="equal">
      <formula>"Yes"</formula>
    </cfRule>
  </conditionalFormatting>
  <conditionalFormatting sqref="A3:A4">
    <cfRule type="cellIs" dxfId="194" priority="53" operator="equal">
      <formula>"No"</formula>
    </cfRule>
    <cfRule type="cellIs" dxfId="193" priority="54" operator="equal">
      <formula>"Yes"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"/>
  <sheetViews>
    <sheetView showGridLines="0" zoomScaleNormal="100" workbookViewId="0">
      <pane ySplit="3" topLeftCell="A4" activePane="bottomLeft" state="frozen"/>
      <selection pane="bottomLeft" activeCell="A4" sqref="A4"/>
    </sheetView>
  </sheetViews>
  <sheetFormatPr defaultColWidth="9.125" defaultRowHeight="15.75" x14ac:dyDescent="0.25"/>
  <cols>
    <col min="1" max="1" width="27" style="72" bestFit="1" customWidth="1"/>
    <col min="2" max="2" width="5" style="2" bestFit="1" customWidth="1"/>
    <col min="3" max="3" width="8.875" style="2" bestFit="1" customWidth="1"/>
    <col min="4" max="4" width="6.125" style="2" bestFit="1" customWidth="1"/>
    <col min="5" max="5" width="3.875" style="2" bestFit="1" customWidth="1"/>
    <col min="6" max="6" width="5.25" style="2" bestFit="1" customWidth="1"/>
    <col min="7" max="14" width="3.875" style="2" bestFit="1" customWidth="1"/>
    <col min="15" max="15" width="6.375" style="31" bestFit="1" customWidth="1"/>
    <col min="16" max="16" width="9.375" style="18" bestFit="1" customWidth="1"/>
    <col min="17" max="17" width="6.125" style="2" bestFit="1" customWidth="1"/>
    <col min="18" max="18" width="3.875" style="2" bestFit="1" customWidth="1"/>
    <col min="19" max="19" width="5.25" style="2" bestFit="1" customWidth="1"/>
    <col min="20" max="20" width="3.875" style="2" bestFit="1" customWidth="1"/>
    <col min="21" max="27" width="3.375" style="2" bestFit="1" customWidth="1"/>
    <col min="28" max="28" width="6.375" style="31" bestFit="1" customWidth="1"/>
    <col min="29" max="29" width="11.875" style="2" bestFit="1" customWidth="1"/>
    <col min="30" max="16384" width="9.125" style="2"/>
  </cols>
  <sheetData>
    <row r="1" spans="1:28" s="1" customFormat="1" x14ac:dyDescent="0.25">
      <c r="A1" s="71"/>
      <c r="B1" s="4"/>
      <c r="C1" s="4"/>
      <c r="G1" s="3" t="s">
        <v>49</v>
      </c>
      <c r="H1" s="33"/>
      <c r="I1" s="33"/>
      <c r="J1" s="33"/>
      <c r="K1" s="3"/>
      <c r="L1" s="33"/>
      <c r="M1" s="33"/>
      <c r="N1" s="33"/>
      <c r="O1" s="34"/>
      <c r="P1" s="17"/>
      <c r="T1" s="3" t="s">
        <v>49</v>
      </c>
      <c r="U1" s="33"/>
      <c r="V1" s="33"/>
      <c r="W1" s="3"/>
      <c r="X1" s="3"/>
      <c r="Y1" s="33"/>
      <c r="Z1" s="33"/>
      <c r="AA1" s="33"/>
      <c r="AB1" s="34"/>
    </row>
    <row r="2" spans="1:28" s="1" customFormat="1" ht="16.5" thickBot="1" x14ac:dyDescent="0.3">
      <c r="A2" s="110"/>
      <c r="B2" s="107"/>
      <c r="C2" s="107"/>
      <c r="D2" s="107"/>
      <c r="E2" s="107"/>
      <c r="F2" s="107"/>
      <c r="G2" s="107"/>
      <c r="H2" s="107"/>
      <c r="I2" s="107"/>
      <c r="J2" s="107" t="s">
        <v>64</v>
      </c>
      <c r="K2" s="107"/>
      <c r="L2" s="107"/>
      <c r="M2" s="107"/>
      <c r="N2" s="107" t="s">
        <v>62</v>
      </c>
      <c r="O2" s="121" t="s">
        <v>63</v>
      </c>
      <c r="P2" s="109"/>
      <c r="Q2" s="107"/>
      <c r="R2" s="107"/>
      <c r="S2" s="107"/>
      <c r="T2" s="107"/>
      <c r="U2" s="107"/>
      <c r="V2" s="107"/>
      <c r="W2" s="107" t="s">
        <v>64</v>
      </c>
      <c r="X2" s="107"/>
      <c r="Y2" s="107"/>
      <c r="Z2" s="107"/>
      <c r="AA2" s="107" t="s">
        <v>62</v>
      </c>
      <c r="AB2" s="121" t="s">
        <v>63</v>
      </c>
    </row>
    <row r="3" spans="1:28" s="1" customFormat="1" ht="16.5" thickBot="1" x14ac:dyDescent="0.3">
      <c r="A3" s="106" t="s">
        <v>56</v>
      </c>
      <c r="B3" s="107" t="s">
        <v>3</v>
      </c>
      <c r="C3" s="108" t="s">
        <v>6</v>
      </c>
      <c r="D3" s="108" t="s">
        <v>7</v>
      </c>
      <c r="E3" s="108" t="s">
        <v>4</v>
      </c>
      <c r="F3" s="108" t="s">
        <v>5</v>
      </c>
      <c r="G3" s="108">
        <v>11</v>
      </c>
      <c r="H3" s="107">
        <v>13</v>
      </c>
      <c r="I3" s="107">
        <v>14</v>
      </c>
      <c r="J3" s="107">
        <v>15</v>
      </c>
      <c r="K3" s="107">
        <v>16</v>
      </c>
      <c r="L3" s="107">
        <v>17</v>
      </c>
      <c r="M3" s="107">
        <v>18</v>
      </c>
      <c r="N3" s="107">
        <v>19</v>
      </c>
      <c r="O3" s="121">
        <v>20</v>
      </c>
      <c r="P3" s="109" t="s">
        <v>8</v>
      </c>
      <c r="Q3" s="108" t="s">
        <v>7</v>
      </c>
      <c r="R3" s="108" t="s">
        <v>4</v>
      </c>
      <c r="S3" s="108" t="s">
        <v>5</v>
      </c>
      <c r="T3" s="108">
        <v>11</v>
      </c>
      <c r="U3" s="107">
        <v>13</v>
      </c>
      <c r="V3" s="107">
        <v>14</v>
      </c>
      <c r="W3" s="107">
        <v>15</v>
      </c>
      <c r="X3" s="107">
        <v>16</v>
      </c>
      <c r="Y3" s="107">
        <v>17</v>
      </c>
      <c r="Z3" s="107">
        <v>18</v>
      </c>
      <c r="AA3" s="107">
        <v>19</v>
      </c>
      <c r="AB3" s="121">
        <v>20</v>
      </c>
    </row>
    <row r="4" spans="1:28" x14ac:dyDescent="0.25">
      <c r="A4" s="73" t="s">
        <v>61</v>
      </c>
      <c r="B4" s="104">
        <v>1</v>
      </c>
      <c r="C4" s="96">
        <v>1</v>
      </c>
      <c r="D4" s="96">
        <v>1</v>
      </c>
      <c r="E4" s="96">
        <f t="shared" ref="E4:E6" ca="1" si="0">RANDBETWEEN(1,20)</f>
        <v>19</v>
      </c>
      <c r="F4" s="96">
        <f t="shared" ref="F4:F5" ca="1" si="1">SUM(B4:E4)</f>
        <v>22</v>
      </c>
      <c r="G4" s="96" t="str">
        <f t="shared" ref="G4:O5" ca="1" si="2">IF($F4&gt;G$3-1,"Yes","No")</f>
        <v>Yes</v>
      </c>
      <c r="H4" s="104" t="str">
        <f t="shared" ca="1" si="2"/>
        <v>Yes</v>
      </c>
      <c r="I4" s="104" t="str">
        <f t="shared" ca="1" si="2"/>
        <v>Yes</v>
      </c>
      <c r="J4" s="104" t="str">
        <f t="shared" ca="1" si="2"/>
        <v>Yes</v>
      </c>
      <c r="K4" s="104" t="str">
        <f t="shared" ca="1" si="2"/>
        <v>Yes</v>
      </c>
      <c r="L4" s="104" t="str">
        <f t="shared" ca="1" si="2"/>
        <v>Yes</v>
      </c>
      <c r="M4" s="104" t="str">
        <f t="shared" ca="1" si="2"/>
        <v>Yes</v>
      </c>
      <c r="N4" s="104" t="str">
        <f t="shared" ca="1" si="2"/>
        <v>Yes</v>
      </c>
      <c r="O4" s="31" t="str">
        <f t="shared" ca="1" si="2"/>
        <v>Yes</v>
      </c>
      <c r="P4" s="18">
        <v>2</v>
      </c>
      <c r="Q4" s="96">
        <v>0</v>
      </c>
      <c r="R4" s="96">
        <f t="shared" ref="R4:R6" ca="1" si="3">RANDBETWEEN(1,20)</f>
        <v>4</v>
      </c>
      <c r="S4" s="96">
        <f t="shared" ref="S4:S5" ca="1" si="4">SUM(B4,P4:R4)</f>
        <v>7</v>
      </c>
      <c r="T4" s="96" t="str">
        <f t="shared" ref="T4:AB5" ca="1" si="5">IF($S4&gt;T$3-1,"Yes","No")</f>
        <v>No</v>
      </c>
      <c r="U4" s="104" t="str">
        <f t="shared" ca="1" si="5"/>
        <v>No</v>
      </c>
      <c r="V4" s="104" t="str">
        <f t="shared" ca="1" si="5"/>
        <v>No</v>
      </c>
      <c r="W4" s="104" t="str">
        <f t="shared" ca="1" si="5"/>
        <v>No</v>
      </c>
      <c r="X4" s="104" t="str">
        <f t="shared" ca="1" si="5"/>
        <v>No</v>
      </c>
      <c r="Y4" s="104" t="str">
        <f t="shared" ca="1" si="5"/>
        <v>No</v>
      </c>
      <c r="Z4" s="104" t="str">
        <f t="shared" ca="1" si="5"/>
        <v>No</v>
      </c>
      <c r="AA4" s="104" t="str">
        <f t="shared" ca="1" si="5"/>
        <v>No</v>
      </c>
      <c r="AB4" s="31" t="str">
        <f t="shared" ca="1" si="5"/>
        <v>No</v>
      </c>
    </row>
    <row r="5" spans="1:28" x14ac:dyDescent="0.25">
      <c r="A5" s="74" t="s">
        <v>59</v>
      </c>
      <c r="B5" s="68">
        <v>1</v>
      </c>
      <c r="C5" s="97">
        <v>1</v>
      </c>
      <c r="D5" s="97">
        <v>0</v>
      </c>
      <c r="E5" s="97">
        <f t="shared" ca="1" si="0"/>
        <v>10</v>
      </c>
      <c r="F5" s="97">
        <f t="shared" ca="1" si="1"/>
        <v>12</v>
      </c>
      <c r="G5" s="97" t="str">
        <f t="shared" ca="1" si="2"/>
        <v>Yes</v>
      </c>
      <c r="H5" s="68" t="str">
        <f t="shared" ca="1" si="2"/>
        <v>No</v>
      </c>
      <c r="I5" s="68" t="str">
        <f t="shared" ca="1" si="2"/>
        <v>No</v>
      </c>
      <c r="J5" s="68" t="str">
        <f t="shared" ca="1" si="2"/>
        <v>No</v>
      </c>
      <c r="K5" s="68" t="str">
        <f t="shared" ca="1" si="2"/>
        <v>No</v>
      </c>
      <c r="L5" s="68" t="str">
        <f t="shared" ca="1" si="2"/>
        <v>No</v>
      </c>
      <c r="M5" s="68" t="str">
        <f t="shared" ca="1" si="2"/>
        <v>No</v>
      </c>
      <c r="N5" s="68" t="str">
        <f t="shared" ca="1" si="2"/>
        <v>No</v>
      </c>
      <c r="O5" s="70" t="str">
        <f t="shared" ca="1" si="2"/>
        <v>No</v>
      </c>
      <c r="P5" s="69">
        <v>0</v>
      </c>
      <c r="Q5" s="97">
        <v>0</v>
      </c>
      <c r="R5" s="97">
        <f t="shared" ca="1" si="3"/>
        <v>20</v>
      </c>
      <c r="S5" s="97">
        <f t="shared" ca="1" si="4"/>
        <v>21</v>
      </c>
      <c r="T5" s="97" t="str">
        <f t="shared" ca="1" si="5"/>
        <v>Yes</v>
      </c>
      <c r="U5" s="68" t="str">
        <f t="shared" ca="1" si="5"/>
        <v>Yes</v>
      </c>
      <c r="V5" s="68" t="str">
        <f t="shared" ca="1" si="5"/>
        <v>Yes</v>
      </c>
      <c r="W5" s="68" t="str">
        <f t="shared" ca="1" si="5"/>
        <v>Yes</v>
      </c>
      <c r="X5" s="68" t="str">
        <f t="shared" ca="1" si="5"/>
        <v>Yes</v>
      </c>
      <c r="Y5" s="68" t="str">
        <f t="shared" ca="1" si="5"/>
        <v>Yes</v>
      </c>
      <c r="Z5" s="68" t="str">
        <f t="shared" ca="1" si="5"/>
        <v>Yes</v>
      </c>
      <c r="AA5" s="68" t="str">
        <f t="shared" ca="1" si="5"/>
        <v>Yes</v>
      </c>
      <c r="AB5" s="70" t="str">
        <f t="shared" ca="1" si="5"/>
        <v>Yes</v>
      </c>
    </row>
    <row r="6" spans="1:28" x14ac:dyDescent="0.25">
      <c r="A6" s="75" t="s">
        <v>60</v>
      </c>
      <c r="B6" s="68">
        <v>1</v>
      </c>
      <c r="C6" s="97">
        <v>1</v>
      </c>
      <c r="D6" s="97">
        <v>0</v>
      </c>
      <c r="E6" s="97">
        <f t="shared" ca="1" si="0"/>
        <v>2</v>
      </c>
      <c r="F6" s="97">
        <f t="shared" ref="F6" ca="1" si="6">SUM(B6:E6)</f>
        <v>4</v>
      </c>
      <c r="G6" s="97" t="str">
        <f t="shared" ref="G6:O6" ca="1" si="7">IF($F6&gt;G$3-1,"Yes","No")</f>
        <v>No</v>
      </c>
      <c r="H6" s="68" t="str">
        <f t="shared" ca="1" si="7"/>
        <v>No</v>
      </c>
      <c r="I6" s="68" t="str">
        <f t="shared" ca="1" si="7"/>
        <v>No</v>
      </c>
      <c r="J6" s="68" t="str">
        <f t="shared" ca="1" si="7"/>
        <v>No</v>
      </c>
      <c r="K6" s="68" t="str">
        <f t="shared" ca="1" si="7"/>
        <v>No</v>
      </c>
      <c r="L6" s="68" t="str">
        <f t="shared" ca="1" si="7"/>
        <v>No</v>
      </c>
      <c r="M6" s="68" t="str">
        <f t="shared" ca="1" si="7"/>
        <v>No</v>
      </c>
      <c r="N6" s="68" t="str">
        <f t="shared" ca="1" si="7"/>
        <v>No</v>
      </c>
      <c r="O6" s="70" t="str">
        <f t="shared" ca="1" si="7"/>
        <v>No</v>
      </c>
      <c r="P6" s="120">
        <v>1</v>
      </c>
      <c r="Q6" s="97">
        <v>0</v>
      </c>
      <c r="R6" s="97">
        <f t="shared" ca="1" si="3"/>
        <v>6</v>
      </c>
      <c r="S6" s="97">
        <f t="shared" ref="S6" ca="1" si="8">SUM(B6,P6:R6)</f>
        <v>8</v>
      </c>
      <c r="T6" s="97" t="str">
        <f t="shared" ref="T6:AB6" ca="1" si="9">IF($S6&gt;T$3-1,"Yes","No")</f>
        <v>No</v>
      </c>
      <c r="U6" s="68" t="str">
        <f t="shared" ca="1" si="9"/>
        <v>No</v>
      </c>
      <c r="V6" s="68" t="str">
        <f t="shared" ca="1" si="9"/>
        <v>No</v>
      </c>
      <c r="W6" s="68" t="str">
        <f t="shared" ca="1" si="9"/>
        <v>No</v>
      </c>
      <c r="X6" s="68" t="str">
        <f t="shared" ca="1" si="9"/>
        <v>No</v>
      </c>
      <c r="Y6" s="68" t="str">
        <f t="shared" ca="1" si="9"/>
        <v>No</v>
      </c>
      <c r="Z6" s="68" t="str">
        <f t="shared" ca="1" si="9"/>
        <v>No</v>
      </c>
      <c r="AA6" s="68" t="str">
        <f t="shared" ca="1" si="9"/>
        <v>No</v>
      </c>
      <c r="AB6" s="70" t="str">
        <f t="shared" ca="1" si="9"/>
        <v>No</v>
      </c>
    </row>
  </sheetData>
  <sortState ref="A4:AB30">
    <sortCondition ref="A4:A9"/>
  </sortState>
  <conditionalFormatting sqref="A2:G3 AD1:XFD3 A1:F1 P1:S3 A4:XFD1048576">
    <cfRule type="cellIs" dxfId="192" priority="1149" operator="equal">
      <formula>"No"</formula>
    </cfRule>
    <cfRule type="cellIs" dxfId="191" priority="1150" operator="equal">
      <formula>"Yes"</formula>
    </cfRule>
  </conditionalFormatting>
  <conditionalFormatting sqref="E1:E1048576 R1:R1048576">
    <cfRule type="cellIs" dxfId="190" priority="1145" operator="equal">
      <formula>1</formula>
    </cfRule>
    <cfRule type="cellIs" dxfId="189" priority="1148" operator="equal">
      <formula>20</formula>
    </cfRule>
  </conditionalFormatting>
  <conditionalFormatting sqref="U1">
    <cfRule type="cellIs" dxfId="188" priority="989" operator="equal">
      <formula>"No"</formula>
    </cfRule>
    <cfRule type="cellIs" dxfId="187" priority="990" operator="equal">
      <formula>"Yes"</formula>
    </cfRule>
  </conditionalFormatting>
  <conditionalFormatting sqref="V1">
    <cfRule type="cellIs" dxfId="186" priority="811" operator="equal">
      <formula>"No"</formula>
    </cfRule>
    <cfRule type="cellIs" dxfId="185" priority="812" operator="equal">
      <formula>"Yes"</formula>
    </cfRule>
  </conditionalFormatting>
  <conditionalFormatting sqref="V1">
    <cfRule type="cellIs" dxfId="184" priority="791" operator="equal">
      <formula>"No"</formula>
    </cfRule>
    <cfRule type="cellIs" dxfId="183" priority="792" operator="equal">
      <formula>"Yes"</formula>
    </cfRule>
  </conditionalFormatting>
  <conditionalFormatting sqref="I1:J1 I2:I3">
    <cfRule type="cellIs" dxfId="182" priority="757" operator="equal">
      <formula>"No"</formula>
    </cfRule>
    <cfRule type="cellIs" dxfId="181" priority="758" operator="equal">
      <formula>"Yes"</formula>
    </cfRule>
  </conditionalFormatting>
  <conditionalFormatting sqref="M3">
    <cfRule type="cellIs" dxfId="180" priority="753" operator="equal">
      <formula>"No"</formula>
    </cfRule>
    <cfRule type="cellIs" dxfId="179" priority="754" operator="equal">
      <formula>"Yes"</formula>
    </cfRule>
  </conditionalFormatting>
  <conditionalFormatting sqref="O1:O2">
    <cfRule type="cellIs" dxfId="178" priority="747" operator="equal">
      <formula>"No"</formula>
    </cfRule>
    <cfRule type="cellIs" dxfId="177" priority="748" operator="equal">
      <formula>"Yes"</formula>
    </cfRule>
  </conditionalFormatting>
  <conditionalFormatting sqref="I1:J1 I2">
    <cfRule type="cellIs" dxfId="176" priority="743" operator="equal">
      <formula>"No"</formula>
    </cfRule>
    <cfRule type="cellIs" dxfId="175" priority="744" operator="equal">
      <formula>"Yes"</formula>
    </cfRule>
  </conditionalFormatting>
  <conditionalFormatting sqref="H3">
    <cfRule type="cellIs" dxfId="174" priority="771" operator="equal">
      <formula>"No"</formula>
    </cfRule>
    <cfRule type="cellIs" dxfId="173" priority="772" operator="equal">
      <formula>"Yes"</formula>
    </cfRule>
  </conditionalFormatting>
  <conditionalFormatting sqref="K1:K3">
    <cfRule type="cellIs" dxfId="172" priority="733" operator="equal">
      <formula>"No"</formula>
    </cfRule>
    <cfRule type="cellIs" dxfId="171" priority="734" operator="equal">
      <formula>"Yes"</formula>
    </cfRule>
  </conditionalFormatting>
  <conditionalFormatting sqref="O3">
    <cfRule type="cellIs" dxfId="170" priority="767" operator="equal">
      <formula>"No"</formula>
    </cfRule>
    <cfRule type="cellIs" dxfId="169" priority="768" operator="equal">
      <formula>"Yes"</formula>
    </cfRule>
  </conditionalFormatting>
  <conditionalFormatting sqref="K3">
    <cfRule type="cellIs" dxfId="168" priority="765" operator="equal">
      <formula>"No"</formula>
    </cfRule>
    <cfRule type="cellIs" dxfId="167" priority="766" operator="equal">
      <formula>"Yes"</formula>
    </cfRule>
  </conditionalFormatting>
  <conditionalFormatting sqref="L3">
    <cfRule type="cellIs" dxfId="166" priority="761" operator="equal">
      <formula>"No"</formula>
    </cfRule>
    <cfRule type="cellIs" dxfId="165" priority="762" operator="equal">
      <formula>"Yes"</formula>
    </cfRule>
  </conditionalFormatting>
  <conditionalFormatting sqref="M1:M2">
    <cfRule type="cellIs" dxfId="164" priority="751" operator="equal">
      <formula>"No"</formula>
    </cfRule>
    <cfRule type="cellIs" dxfId="163" priority="752" operator="equal">
      <formula>"Yes"</formula>
    </cfRule>
  </conditionalFormatting>
  <conditionalFormatting sqref="I3">
    <cfRule type="cellIs" dxfId="162" priority="745" operator="equal">
      <formula>"No"</formula>
    </cfRule>
    <cfRule type="cellIs" dxfId="161" priority="746" operator="equal">
      <formula>"Yes"</formula>
    </cfRule>
  </conditionalFormatting>
  <conditionalFormatting sqref="L3">
    <cfRule type="cellIs" dxfId="160" priority="741" operator="equal">
      <formula>"No"</formula>
    </cfRule>
    <cfRule type="cellIs" dxfId="159" priority="742" operator="equal">
      <formula>"Yes"</formula>
    </cfRule>
  </conditionalFormatting>
  <conditionalFormatting sqref="O3">
    <cfRule type="cellIs" dxfId="158" priority="773" operator="equal">
      <formula>"No"</formula>
    </cfRule>
    <cfRule type="cellIs" dxfId="157" priority="774" operator="equal">
      <formula>"Yes"</formula>
    </cfRule>
  </conditionalFormatting>
  <conditionalFormatting sqref="H1:H2">
    <cfRule type="cellIs" dxfId="156" priority="769" operator="equal">
      <formula>"No"</formula>
    </cfRule>
    <cfRule type="cellIs" dxfId="155" priority="770" operator="equal">
      <formula>"Yes"</formula>
    </cfRule>
  </conditionalFormatting>
  <conditionalFormatting sqref="K1:K2">
    <cfRule type="cellIs" dxfId="154" priority="763" operator="equal">
      <formula>"No"</formula>
    </cfRule>
    <cfRule type="cellIs" dxfId="153" priority="764" operator="equal">
      <formula>"Yes"</formula>
    </cfRule>
  </conditionalFormatting>
  <conditionalFormatting sqref="M1:M3">
    <cfRule type="cellIs" dxfId="152" priority="755" operator="equal">
      <formula>"No"</formula>
    </cfRule>
    <cfRule type="cellIs" dxfId="151" priority="756" operator="equal">
      <formula>"Yes"</formula>
    </cfRule>
  </conditionalFormatting>
  <conditionalFormatting sqref="O1:O2">
    <cfRule type="cellIs" dxfId="150" priority="749" operator="equal">
      <formula>"No"</formula>
    </cfRule>
    <cfRule type="cellIs" dxfId="149" priority="750" operator="equal">
      <formula>"Yes"</formula>
    </cfRule>
  </conditionalFormatting>
  <conditionalFormatting sqref="M3">
    <cfRule type="cellIs" dxfId="148" priority="737" operator="equal">
      <formula>"No"</formula>
    </cfRule>
    <cfRule type="cellIs" dxfId="147" priority="738" operator="equal">
      <formula>"Yes"</formula>
    </cfRule>
  </conditionalFormatting>
  <conditionalFormatting sqref="M1:M2">
    <cfRule type="cellIs" dxfId="146" priority="735" operator="equal">
      <formula>"No"</formula>
    </cfRule>
    <cfRule type="cellIs" dxfId="145" priority="736" operator="equal">
      <formula>"Yes"</formula>
    </cfRule>
  </conditionalFormatting>
  <conditionalFormatting sqref="O3">
    <cfRule type="cellIs" dxfId="144" priority="729" operator="equal">
      <formula>"No"</formula>
    </cfRule>
    <cfRule type="cellIs" dxfId="143" priority="730" operator="equal">
      <formula>"Yes"</formula>
    </cfRule>
  </conditionalFormatting>
  <conditionalFormatting sqref="O1:O3">
    <cfRule type="cellIs" dxfId="142" priority="731" operator="equal">
      <formula>"No"</formula>
    </cfRule>
    <cfRule type="cellIs" dxfId="141" priority="732" operator="equal">
      <formula>"Yes"</formula>
    </cfRule>
  </conditionalFormatting>
  <conditionalFormatting sqref="O1:O2">
    <cfRule type="cellIs" dxfId="140" priority="727" operator="equal">
      <formula>"No"</formula>
    </cfRule>
    <cfRule type="cellIs" dxfId="139" priority="728" operator="equal">
      <formula>"Yes"</formula>
    </cfRule>
  </conditionalFormatting>
  <conditionalFormatting sqref="N3">
    <cfRule type="cellIs" dxfId="138" priority="721" operator="equal">
      <formula>"No"</formula>
    </cfRule>
    <cfRule type="cellIs" dxfId="137" priority="722" operator="equal">
      <formula>"Yes"</formula>
    </cfRule>
  </conditionalFormatting>
  <conditionalFormatting sqref="N3">
    <cfRule type="cellIs" dxfId="136" priority="719" operator="equal">
      <formula>"No"</formula>
    </cfRule>
    <cfRule type="cellIs" dxfId="135" priority="720" operator="equal">
      <formula>"Yes"</formula>
    </cfRule>
  </conditionalFormatting>
  <conditionalFormatting sqref="N3">
    <cfRule type="cellIs" dxfId="134" priority="715" operator="equal">
      <formula>"No"</formula>
    </cfRule>
    <cfRule type="cellIs" dxfId="133" priority="716" operator="equal">
      <formula>"Yes"</formula>
    </cfRule>
  </conditionalFormatting>
  <conditionalFormatting sqref="AB1">
    <cfRule type="cellIs" dxfId="132" priority="587" operator="equal">
      <formula>"No"</formula>
    </cfRule>
    <cfRule type="cellIs" dxfId="131" priority="588" operator="equal">
      <formula>"Yes"</formula>
    </cfRule>
  </conditionalFormatting>
  <conditionalFormatting sqref="AB1">
    <cfRule type="cellIs" dxfId="130" priority="589" operator="equal">
      <formula>"No"</formula>
    </cfRule>
    <cfRule type="cellIs" dxfId="129" priority="590" operator="equal">
      <formula>"Yes"</formula>
    </cfRule>
  </conditionalFormatting>
  <conditionalFormatting sqref="AB1">
    <cfRule type="cellIs" dxfId="128" priority="585" operator="equal">
      <formula>"No"</formula>
    </cfRule>
    <cfRule type="cellIs" dxfId="127" priority="586" operator="equal">
      <formula>"Yes"</formula>
    </cfRule>
  </conditionalFormatting>
  <conditionalFormatting sqref="AB1">
    <cfRule type="cellIs" dxfId="126" priority="583" operator="equal">
      <formula>"No"</formula>
    </cfRule>
    <cfRule type="cellIs" dxfId="125" priority="584" operator="equal">
      <formula>"Yes"</formula>
    </cfRule>
  </conditionalFormatting>
  <conditionalFormatting sqref="L1">
    <cfRule type="cellIs" dxfId="124" priority="549" operator="equal">
      <formula>"No"</formula>
    </cfRule>
    <cfRule type="cellIs" dxfId="123" priority="550" operator="equal">
      <formula>"Yes"</formula>
    </cfRule>
  </conditionalFormatting>
  <conditionalFormatting sqref="L1">
    <cfRule type="cellIs" dxfId="122" priority="547" operator="equal">
      <formula>"No"</formula>
    </cfRule>
    <cfRule type="cellIs" dxfId="121" priority="548" operator="equal">
      <formula>"Yes"</formula>
    </cfRule>
  </conditionalFormatting>
  <conditionalFormatting sqref="Y1:Z1">
    <cfRule type="cellIs" dxfId="120" priority="281" operator="equal">
      <formula>"No"</formula>
    </cfRule>
    <cfRule type="cellIs" dxfId="119" priority="282" operator="equal">
      <formula>"Yes"</formula>
    </cfRule>
  </conditionalFormatting>
  <conditionalFormatting sqref="Y1:Z1">
    <cfRule type="cellIs" dxfId="118" priority="285" operator="equal">
      <formula>"No"</formula>
    </cfRule>
    <cfRule type="cellIs" dxfId="117" priority="286" operator="equal">
      <formula>"Yes"</formula>
    </cfRule>
  </conditionalFormatting>
  <conditionalFormatting sqref="Y1:Z1">
    <cfRule type="cellIs" dxfId="116" priority="277" operator="equal">
      <formula>"No"</formula>
    </cfRule>
    <cfRule type="cellIs" dxfId="115" priority="278" operator="equal">
      <formula>"Yes"</formula>
    </cfRule>
  </conditionalFormatting>
  <conditionalFormatting sqref="N1:N2">
    <cfRule type="cellIs" dxfId="114" priority="233" operator="equal">
      <formula>"No"</formula>
    </cfRule>
    <cfRule type="cellIs" dxfId="113" priority="234" operator="equal">
      <formula>"Yes"</formula>
    </cfRule>
  </conditionalFormatting>
  <conditionalFormatting sqref="N1:N2">
    <cfRule type="cellIs" dxfId="112" priority="231" operator="equal">
      <formula>"No"</formula>
    </cfRule>
    <cfRule type="cellIs" dxfId="111" priority="232" operator="equal">
      <formula>"Yes"</formula>
    </cfRule>
  </conditionalFormatting>
  <conditionalFormatting sqref="N1:N2">
    <cfRule type="cellIs" dxfId="110" priority="229" operator="equal">
      <formula>"No"</formula>
    </cfRule>
    <cfRule type="cellIs" dxfId="109" priority="230" operator="equal">
      <formula>"Yes"</formula>
    </cfRule>
  </conditionalFormatting>
  <conditionalFormatting sqref="AA1">
    <cfRule type="cellIs" dxfId="108" priority="217" operator="equal">
      <formula>"No"</formula>
    </cfRule>
    <cfRule type="cellIs" dxfId="107" priority="218" operator="equal">
      <formula>"Yes"</formula>
    </cfRule>
  </conditionalFormatting>
  <conditionalFormatting sqref="AA1">
    <cfRule type="cellIs" dxfId="106" priority="215" operator="equal">
      <formula>"No"</formula>
    </cfRule>
    <cfRule type="cellIs" dxfId="105" priority="216" operator="equal">
      <formula>"Yes"</formula>
    </cfRule>
  </conditionalFormatting>
  <conditionalFormatting sqref="AA1">
    <cfRule type="cellIs" dxfId="104" priority="213" operator="equal">
      <formula>"No"</formula>
    </cfRule>
    <cfRule type="cellIs" dxfId="103" priority="214" operator="equal">
      <formula>"Yes"</formula>
    </cfRule>
  </conditionalFormatting>
  <conditionalFormatting sqref="W1">
    <cfRule type="cellIs" dxfId="102" priority="209" operator="equal">
      <formula>"No"</formula>
    </cfRule>
    <cfRule type="cellIs" dxfId="101" priority="210" operator="equal">
      <formula>"Yes"</formula>
    </cfRule>
  </conditionalFormatting>
  <conditionalFormatting sqref="W1">
    <cfRule type="cellIs" dxfId="100" priority="211" operator="equal">
      <formula>"No"</formula>
    </cfRule>
    <cfRule type="cellIs" dxfId="99" priority="212" operator="equal">
      <formula>"Yes"</formula>
    </cfRule>
  </conditionalFormatting>
  <conditionalFormatting sqref="J2:J3">
    <cfRule type="cellIs" dxfId="98" priority="165" operator="equal">
      <formula>"No"</formula>
    </cfRule>
    <cfRule type="cellIs" dxfId="97" priority="166" operator="equal">
      <formula>"Yes"</formula>
    </cfRule>
  </conditionalFormatting>
  <conditionalFormatting sqref="J3">
    <cfRule type="cellIs" dxfId="96" priority="169" operator="equal">
      <formula>"No"</formula>
    </cfRule>
    <cfRule type="cellIs" dxfId="95" priority="170" operator="equal">
      <formula>"Yes"</formula>
    </cfRule>
  </conditionalFormatting>
  <conditionalFormatting sqref="J2">
    <cfRule type="cellIs" dxfId="94" priority="167" operator="equal">
      <formula>"No"</formula>
    </cfRule>
    <cfRule type="cellIs" dxfId="93" priority="168" operator="equal">
      <formula>"Yes"</formula>
    </cfRule>
  </conditionalFormatting>
  <conditionalFormatting sqref="G1">
    <cfRule type="cellIs" dxfId="92" priority="145" operator="equal">
      <formula>"No"</formula>
    </cfRule>
    <cfRule type="cellIs" dxfId="91" priority="146" operator="equal">
      <formula>"Yes"</formula>
    </cfRule>
  </conditionalFormatting>
  <conditionalFormatting sqref="G1">
    <cfRule type="cellIs" dxfId="90" priority="147" operator="equal">
      <formula>"No"</formula>
    </cfRule>
    <cfRule type="cellIs" dxfId="89" priority="148" operator="equal">
      <formula>"Yes"</formula>
    </cfRule>
  </conditionalFormatting>
  <conditionalFormatting sqref="T1">
    <cfRule type="cellIs" dxfId="88" priority="141" operator="equal">
      <formula>"No"</formula>
    </cfRule>
    <cfRule type="cellIs" dxfId="87" priority="142" operator="equal">
      <formula>"Yes"</formula>
    </cfRule>
  </conditionalFormatting>
  <conditionalFormatting sqref="T1">
    <cfRule type="cellIs" dxfId="86" priority="143" operator="equal">
      <formula>"No"</formula>
    </cfRule>
    <cfRule type="cellIs" dxfId="85" priority="144" operator="equal">
      <formula>"Yes"</formula>
    </cfRule>
  </conditionalFormatting>
  <conditionalFormatting sqref="E4:E6">
    <cfRule type="cellIs" dxfId="84" priority="128" operator="equal">
      <formula>19</formula>
    </cfRule>
  </conditionalFormatting>
  <conditionalFormatting sqref="E4:E6 R4:R6">
    <cfRule type="cellIs" dxfId="83" priority="127" operator="equal">
      <formula>19</formula>
    </cfRule>
  </conditionalFormatting>
  <conditionalFormatting sqref="L2">
    <cfRule type="cellIs" dxfId="82" priority="119" operator="equal">
      <formula>"No"</formula>
    </cfRule>
    <cfRule type="cellIs" dxfId="81" priority="120" operator="equal">
      <formula>"Yes"</formula>
    </cfRule>
  </conditionalFormatting>
  <conditionalFormatting sqref="L2">
    <cfRule type="cellIs" dxfId="80" priority="121" operator="equal">
      <formula>"No"</formula>
    </cfRule>
    <cfRule type="cellIs" dxfId="79" priority="122" operator="equal">
      <formula>"Yes"</formula>
    </cfRule>
  </conditionalFormatting>
  <conditionalFormatting sqref="L2">
    <cfRule type="cellIs" dxfId="78" priority="117" operator="equal">
      <formula>"No"</formula>
    </cfRule>
    <cfRule type="cellIs" dxfId="77" priority="118" operator="equal">
      <formula>"Yes"</formula>
    </cfRule>
  </conditionalFormatting>
  <conditionalFormatting sqref="T2:T3">
    <cfRule type="cellIs" dxfId="76" priority="77" operator="equal">
      <formula>"No"</formula>
    </cfRule>
    <cfRule type="cellIs" dxfId="75" priority="78" operator="equal">
      <formula>"Yes"</formula>
    </cfRule>
  </conditionalFormatting>
  <conditionalFormatting sqref="V2:V3">
    <cfRule type="cellIs" dxfId="74" priority="61" operator="equal">
      <formula>"No"</formula>
    </cfRule>
    <cfRule type="cellIs" dxfId="73" priority="62" operator="equal">
      <formula>"Yes"</formula>
    </cfRule>
  </conditionalFormatting>
  <conditionalFormatting sqref="Z3">
    <cfRule type="cellIs" dxfId="72" priority="57" operator="equal">
      <formula>"No"</formula>
    </cfRule>
    <cfRule type="cellIs" dxfId="71" priority="58" operator="equal">
      <formula>"Yes"</formula>
    </cfRule>
  </conditionalFormatting>
  <conditionalFormatting sqref="V2">
    <cfRule type="cellIs" dxfId="70" priority="47" operator="equal">
      <formula>"No"</formula>
    </cfRule>
    <cfRule type="cellIs" dxfId="69" priority="48" operator="equal">
      <formula>"Yes"</formula>
    </cfRule>
  </conditionalFormatting>
  <conditionalFormatting sqref="U3">
    <cfRule type="cellIs" dxfId="68" priority="73" operator="equal">
      <formula>"No"</formula>
    </cfRule>
    <cfRule type="cellIs" dxfId="67" priority="74" operator="equal">
      <formula>"Yes"</formula>
    </cfRule>
  </conditionalFormatting>
  <conditionalFormatting sqref="X2:X3">
    <cfRule type="cellIs" dxfId="66" priority="39" operator="equal">
      <formula>"No"</formula>
    </cfRule>
    <cfRule type="cellIs" dxfId="65" priority="40" operator="equal">
      <formula>"Yes"</formula>
    </cfRule>
  </conditionalFormatting>
  <conditionalFormatting sqref="AB3">
    <cfRule type="cellIs" dxfId="64" priority="69" operator="equal">
      <formula>"No"</formula>
    </cfRule>
    <cfRule type="cellIs" dxfId="63" priority="70" operator="equal">
      <formula>"Yes"</formula>
    </cfRule>
  </conditionalFormatting>
  <conditionalFormatting sqref="X3">
    <cfRule type="cellIs" dxfId="62" priority="67" operator="equal">
      <formula>"No"</formula>
    </cfRule>
    <cfRule type="cellIs" dxfId="61" priority="68" operator="equal">
      <formula>"Yes"</formula>
    </cfRule>
  </conditionalFormatting>
  <conditionalFormatting sqref="Y3">
    <cfRule type="cellIs" dxfId="60" priority="63" operator="equal">
      <formula>"No"</formula>
    </cfRule>
    <cfRule type="cellIs" dxfId="59" priority="64" operator="equal">
      <formula>"Yes"</formula>
    </cfRule>
  </conditionalFormatting>
  <conditionalFormatting sqref="Z2">
    <cfRule type="cellIs" dxfId="58" priority="55" operator="equal">
      <formula>"No"</formula>
    </cfRule>
    <cfRule type="cellIs" dxfId="57" priority="56" operator="equal">
      <formula>"Yes"</formula>
    </cfRule>
  </conditionalFormatting>
  <conditionalFormatting sqref="V3">
    <cfRule type="cellIs" dxfId="56" priority="49" operator="equal">
      <formula>"No"</formula>
    </cfRule>
    <cfRule type="cellIs" dxfId="55" priority="50" operator="equal">
      <formula>"Yes"</formula>
    </cfRule>
  </conditionalFormatting>
  <conditionalFormatting sqref="Y3">
    <cfRule type="cellIs" dxfId="54" priority="45" operator="equal">
      <formula>"No"</formula>
    </cfRule>
    <cfRule type="cellIs" dxfId="53" priority="46" operator="equal">
      <formula>"Yes"</formula>
    </cfRule>
  </conditionalFormatting>
  <conditionalFormatting sqref="AB3">
    <cfRule type="cellIs" dxfId="52" priority="75" operator="equal">
      <formula>"No"</formula>
    </cfRule>
    <cfRule type="cellIs" dxfId="51" priority="76" operator="equal">
      <formula>"Yes"</formula>
    </cfRule>
  </conditionalFormatting>
  <conditionalFormatting sqref="U2">
    <cfRule type="cellIs" dxfId="50" priority="71" operator="equal">
      <formula>"No"</formula>
    </cfRule>
    <cfRule type="cellIs" dxfId="49" priority="72" operator="equal">
      <formula>"Yes"</formula>
    </cfRule>
  </conditionalFormatting>
  <conditionalFormatting sqref="X2">
    <cfRule type="cellIs" dxfId="48" priority="65" operator="equal">
      <formula>"No"</formula>
    </cfRule>
    <cfRule type="cellIs" dxfId="47" priority="66" operator="equal">
      <formula>"Yes"</formula>
    </cfRule>
  </conditionalFormatting>
  <conditionalFormatting sqref="Z2:Z3">
    <cfRule type="cellIs" dxfId="46" priority="59" operator="equal">
      <formula>"No"</formula>
    </cfRule>
    <cfRule type="cellIs" dxfId="45" priority="60" operator="equal">
      <formula>"Yes"</formula>
    </cfRule>
  </conditionalFormatting>
  <conditionalFormatting sqref="Z3">
    <cfRule type="cellIs" dxfId="44" priority="43" operator="equal">
      <formula>"No"</formula>
    </cfRule>
    <cfRule type="cellIs" dxfId="43" priority="44" operator="equal">
      <formula>"Yes"</formula>
    </cfRule>
  </conditionalFormatting>
  <conditionalFormatting sqref="Z2">
    <cfRule type="cellIs" dxfId="42" priority="41" operator="equal">
      <formula>"No"</formula>
    </cfRule>
    <cfRule type="cellIs" dxfId="41" priority="42" operator="equal">
      <formula>"Yes"</formula>
    </cfRule>
  </conditionalFormatting>
  <conditionalFormatting sqref="AB3">
    <cfRule type="cellIs" dxfId="40" priority="35" operator="equal">
      <formula>"No"</formula>
    </cfRule>
    <cfRule type="cellIs" dxfId="39" priority="36" operator="equal">
      <formula>"Yes"</formula>
    </cfRule>
  </conditionalFormatting>
  <conditionalFormatting sqref="AB3">
    <cfRule type="cellIs" dxfId="38" priority="37" operator="equal">
      <formula>"No"</formula>
    </cfRule>
    <cfRule type="cellIs" dxfId="37" priority="38" operator="equal">
      <formula>"Yes"</formula>
    </cfRule>
  </conditionalFormatting>
  <conditionalFormatting sqref="AA3">
    <cfRule type="cellIs" dxfId="36" priority="31" operator="equal">
      <formula>"No"</formula>
    </cfRule>
    <cfRule type="cellIs" dxfId="35" priority="32" operator="equal">
      <formula>"Yes"</formula>
    </cfRule>
  </conditionalFormatting>
  <conditionalFormatting sqref="AA3">
    <cfRule type="cellIs" dxfId="34" priority="29" operator="equal">
      <formula>"No"</formula>
    </cfRule>
    <cfRule type="cellIs" dxfId="33" priority="30" operator="equal">
      <formula>"Yes"</formula>
    </cfRule>
  </conditionalFormatting>
  <conditionalFormatting sqref="AA3">
    <cfRule type="cellIs" dxfId="32" priority="27" operator="equal">
      <formula>"No"</formula>
    </cfRule>
    <cfRule type="cellIs" dxfId="31" priority="28" operator="equal">
      <formula>"Yes"</formula>
    </cfRule>
  </conditionalFormatting>
  <conditionalFormatting sqref="AA2">
    <cfRule type="cellIs" dxfId="30" priority="25" operator="equal">
      <formula>"No"</formula>
    </cfRule>
    <cfRule type="cellIs" dxfId="29" priority="26" operator="equal">
      <formula>"Yes"</formula>
    </cfRule>
  </conditionalFormatting>
  <conditionalFormatting sqref="AA2">
    <cfRule type="cellIs" dxfId="28" priority="23" operator="equal">
      <formula>"No"</formula>
    </cfRule>
    <cfRule type="cellIs" dxfId="27" priority="24" operator="equal">
      <formula>"Yes"</formula>
    </cfRule>
  </conditionalFormatting>
  <conditionalFormatting sqref="AA2">
    <cfRule type="cellIs" dxfId="26" priority="21" operator="equal">
      <formula>"No"</formula>
    </cfRule>
    <cfRule type="cellIs" dxfId="25" priority="22" operator="equal">
      <formula>"Yes"</formula>
    </cfRule>
  </conditionalFormatting>
  <conditionalFormatting sqref="W2:W3">
    <cfRule type="cellIs" dxfId="24" priority="15" operator="equal">
      <formula>"No"</formula>
    </cfRule>
    <cfRule type="cellIs" dxfId="23" priority="16" operator="equal">
      <formula>"Yes"</formula>
    </cfRule>
  </conditionalFormatting>
  <conditionalFormatting sqref="W3">
    <cfRule type="cellIs" dxfId="22" priority="19" operator="equal">
      <formula>"No"</formula>
    </cfRule>
    <cfRule type="cellIs" dxfId="21" priority="20" operator="equal">
      <formula>"Yes"</formula>
    </cfRule>
  </conditionalFormatting>
  <conditionalFormatting sqref="W2">
    <cfRule type="cellIs" dxfId="20" priority="17" operator="equal">
      <formula>"No"</formula>
    </cfRule>
    <cfRule type="cellIs" dxfId="19" priority="18" operator="equal">
      <formula>"Yes"</formula>
    </cfRule>
  </conditionalFormatting>
  <conditionalFormatting sqref="Y2">
    <cfRule type="cellIs" dxfId="18" priority="11" operator="equal">
      <formula>"No"</formula>
    </cfRule>
    <cfRule type="cellIs" dxfId="17" priority="12" operator="equal">
      <formula>"Yes"</formula>
    </cfRule>
  </conditionalFormatting>
  <conditionalFormatting sqref="Y2">
    <cfRule type="cellIs" dxfId="16" priority="13" operator="equal">
      <formula>"No"</formula>
    </cfRule>
    <cfRule type="cellIs" dxfId="15" priority="14" operator="equal">
      <formula>"Yes"</formula>
    </cfRule>
  </conditionalFormatting>
  <conditionalFormatting sqref="Y2">
    <cfRule type="cellIs" dxfId="14" priority="9" operator="equal">
      <formula>"No"</formula>
    </cfRule>
    <cfRule type="cellIs" dxfId="13" priority="10" operator="equal">
      <formula>"Yes"</formula>
    </cfRule>
  </conditionalFormatting>
  <conditionalFormatting sqref="AB2">
    <cfRule type="cellIs" dxfId="12" priority="5" operator="equal">
      <formula>"No"</formula>
    </cfRule>
    <cfRule type="cellIs" dxfId="11" priority="6" operator="equal">
      <formula>"Yes"</formula>
    </cfRule>
  </conditionalFormatting>
  <conditionalFormatting sqref="AB2">
    <cfRule type="cellIs" dxfId="10" priority="7" operator="equal">
      <formula>"No"</formula>
    </cfRule>
    <cfRule type="cellIs" dxfId="9" priority="8" operator="equal">
      <formula>"Yes"</formula>
    </cfRule>
  </conditionalFormatting>
  <conditionalFormatting sqref="AB2">
    <cfRule type="cellIs" dxfId="8" priority="3" operator="equal">
      <formula>"No"</formula>
    </cfRule>
    <cfRule type="cellIs" dxfId="7" priority="4" operator="equal">
      <formula>"Yes"</formula>
    </cfRule>
  </conditionalFormatting>
  <conditionalFormatting sqref="AB2">
    <cfRule type="cellIs" dxfId="6" priority="1" operator="equal">
      <formula>"No"</formula>
    </cfRule>
    <cfRule type="cellIs" dxfId="5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showGridLines="0" zoomScaleNormal="100" workbookViewId="0">
      <pane ySplit="2" topLeftCell="A3" activePane="bottomLeft" state="frozen"/>
      <selection pane="bottomLeft" activeCell="A3" sqref="A3"/>
    </sheetView>
  </sheetViews>
  <sheetFormatPr defaultRowHeight="15.75" x14ac:dyDescent="0.25"/>
  <cols>
    <col min="1" max="1" width="18.5" style="2" bestFit="1" customWidth="1"/>
    <col min="2" max="2" width="6.125" style="2" bestFit="1" customWidth="1"/>
    <col min="3" max="3" width="9.375" style="2" bestFit="1" customWidth="1"/>
    <col min="4" max="4" width="3.875" style="2" bestFit="1" customWidth="1"/>
    <col min="5" max="5" width="4.375" style="1" bestFit="1" customWidth="1"/>
    <col min="6" max="19" width="8" style="2" customWidth="1"/>
    <col min="20" max="20" width="9" style="2" bestFit="1" customWidth="1"/>
    <col min="21" max="21" width="8" style="2" customWidth="1"/>
    <col min="22" max="22" width="7.375" style="2" bestFit="1" customWidth="1"/>
    <col min="23" max="16384" width="9" style="2"/>
  </cols>
  <sheetData>
    <row r="1" spans="1:22" s="1" customFormat="1" ht="16.5" thickBot="1" x14ac:dyDescent="0.3">
      <c r="A1" s="3" t="s">
        <v>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s="26" customFormat="1" ht="32.25" thickBot="1" x14ac:dyDescent="0.3">
      <c r="A2" s="23" t="s">
        <v>9</v>
      </c>
      <c r="B2" s="76" t="s">
        <v>53</v>
      </c>
      <c r="C2" s="112" t="s">
        <v>31</v>
      </c>
      <c r="D2" s="115" t="s">
        <v>32</v>
      </c>
      <c r="E2" s="87" t="s">
        <v>33</v>
      </c>
      <c r="F2" s="66" t="s">
        <v>34</v>
      </c>
      <c r="G2" s="25" t="s">
        <v>35</v>
      </c>
      <c r="H2" s="45" t="s">
        <v>36</v>
      </c>
      <c r="I2" s="42" t="s">
        <v>37</v>
      </c>
      <c r="J2" s="39" t="s">
        <v>38</v>
      </c>
      <c r="K2" s="63" t="s">
        <v>39</v>
      </c>
      <c r="L2" s="24" t="s">
        <v>55</v>
      </c>
      <c r="M2" s="48" t="s">
        <v>40</v>
      </c>
      <c r="N2" s="54" t="s">
        <v>41</v>
      </c>
      <c r="O2" s="57" t="s">
        <v>42</v>
      </c>
      <c r="P2" s="60" t="s">
        <v>43</v>
      </c>
      <c r="Q2" s="24" t="s">
        <v>44</v>
      </c>
      <c r="R2" s="51" t="s">
        <v>45</v>
      </c>
      <c r="S2" s="25" t="s">
        <v>46</v>
      </c>
      <c r="T2" s="36" t="s">
        <v>54</v>
      </c>
      <c r="U2" s="81" t="s">
        <v>0</v>
      </c>
      <c r="V2" s="84" t="s">
        <v>47</v>
      </c>
    </row>
    <row r="3" spans="1:22" x14ac:dyDescent="0.25">
      <c r="A3" s="35" t="s">
        <v>57</v>
      </c>
      <c r="B3" s="77">
        <v>1</v>
      </c>
      <c r="C3" s="113" t="s">
        <v>48</v>
      </c>
      <c r="D3" s="116">
        <v>0</v>
      </c>
      <c r="E3" s="88">
        <v>11</v>
      </c>
      <c r="F3" s="79">
        <v>13</v>
      </c>
      <c r="G3" s="28"/>
      <c r="H3" s="46"/>
      <c r="I3" s="43"/>
      <c r="J3" s="40"/>
      <c r="K3" s="64"/>
      <c r="L3" s="27"/>
      <c r="M3" s="49"/>
      <c r="N3" s="55"/>
      <c r="O3" s="58"/>
      <c r="P3" s="61"/>
      <c r="Q3" s="27"/>
      <c r="R3" s="52"/>
      <c r="S3" s="28"/>
      <c r="T3" s="37"/>
      <c r="U3" s="82">
        <v>3</v>
      </c>
      <c r="V3" s="85">
        <f t="shared" ref="V3" si="0">E3-(SUM(F3:T3))+U3</f>
        <v>1</v>
      </c>
    </row>
    <row r="4" spans="1:22" ht="16.5" thickBot="1" x14ac:dyDescent="0.3">
      <c r="A4" s="67" t="s">
        <v>58</v>
      </c>
      <c r="B4" s="78">
        <v>2</v>
      </c>
      <c r="C4" s="114" t="s">
        <v>48</v>
      </c>
      <c r="D4" s="117">
        <v>0</v>
      </c>
      <c r="E4" s="89">
        <v>9</v>
      </c>
      <c r="F4" s="80">
        <v>11</v>
      </c>
      <c r="G4" s="30"/>
      <c r="H4" s="47"/>
      <c r="I4" s="44"/>
      <c r="J4" s="41"/>
      <c r="K4" s="65"/>
      <c r="L4" s="29"/>
      <c r="M4" s="50"/>
      <c r="N4" s="56"/>
      <c r="O4" s="59"/>
      <c r="P4" s="62"/>
      <c r="Q4" s="29"/>
      <c r="R4" s="53"/>
      <c r="S4" s="30"/>
      <c r="T4" s="38"/>
      <c r="U4" s="83"/>
      <c r="V4" s="86">
        <f t="shared" ref="V4" si="1">E4-(SUM(F4:T4))+U4</f>
        <v>-2</v>
      </c>
    </row>
  </sheetData>
  <sortState ref="A14:V25">
    <sortCondition ref="A14:A25"/>
  </sortState>
  <conditionalFormatting sqref="V2">
    <cfRule type="cellIs" dxfId="4" priority="27" operator="lessThan">
      <formula>1</formula>
    </cfRule>
  </conditionalFormatting>
  <conditionalFormatting sqref="V3">
    <cfRule type="cellIs" dxfId="3" priority="19" stopIfTrue="1" operator="lessThan">
      <formula>0.5</formula>
    </cfRule>
  </conditionalFormatting>
  <conditionalFormatting sqref="V3">
    <cfRule type="cellIs" dxfId="2" priority="20" operator="lessThan">
      <formula>$E3/2</formula>
    </cfRule>
  </conditionalFormatting>
  <conditionalFormatting sqref="V4">
    <cfRule type="cellIs" dxfId="1" priority="3" stopIfTrue="1" operator="lessThan">
      <formula>0.5</formula>
    </cfRule>
  </conditionalFormatting>
  <conditionalFormatting sqref="V4">
    <cfRule type="cellIs" dxfId="0" priority="4" operator="lessThan">
      <formula>$E4/2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workbookViewId="0">
      <selection activeCell="H2" sqref="H2"/>
    </sheetView>
  </sheetViews>
  <sheetFormatPr defaultRowHeight="15.75" x14ac:dyDescent="0.25"/>
  <cols>
    <col min="1" max="1" width="8.625" style="1" bestFit="1" customWidth="1"/>
    <col min="2" max="2" width="2.875" style="2" bestFit="1" customWidth="1"/>
    <col min="3" max="7" width="3.875" style="2" bestFit="1" customWidth="1"/>
    <col min="8" max="13" width="8.75" style="2" customWidth="1"/>
    <col min="14" max="16384" width="9" style="2"/>
  </cols>
  <sheetData>
    <row r="1" spans="1:15" s="1" customFormat="1" ht="17.25" thickTop="1" thickBot="1" x14ac:dyDescent="0.3">
      <c r="A1" s="14" t="s">
        <v>17</v>
      </c>
      <c r="B1" s="15" t="s">
        <v>18</v>
      </c>
      <c r="C1" s="15" t="s">
        <v>19</v>
      </c>
      <c r="D1" s="15" t="s">
        <v>20</v>
      </c>
      <c r="E1" s="15" t="s">
        <v>21</v>
      </c>
      <c r="F1" s="15" t="s">
        <v>22</v>
      </c>
      <c r="G1" s="16" t="s">
        <v>23</v>
      </c>
    </row>
    <row r="2" spans="1:15" x14ac:dyDescent="0.25">
      <c r="A2" s="11" t="s">
        <v>16</v>
      </c>
      <c r="B2" s="12">
        <f ca="1">RANDBETWEEN(1,3)</f>
        <v>1</v>
      </c>
      <c r="C2" s="12">
        <f ca="1">RANDBETWEEN(1,3)+RANDBETWEEN(1,3)</f>
        <v>2</v>
      </c>
      <c r="D2" s="12">
        <f ca="1">RANDBETWEEN(1,3)+RANDBETWEEN(1,3)+RANDBETWEEN(1,3)</f>
        <v>6</v>
      </c>
      <c r="E2" s="12">
        <f ca="1">RANDBETWEEN(1,3)+RANDBETWEEN(1,3)+RANDBETWEEN(1,3)+RANDBETWEEN(1,3)</f>
        <v>9</v>
      </c>
      <c r="F2" s="12">
        <f ca="1">RANDBETWEEN(1,3)+RANDBETWEEN(1,3)+RANDBETWEEN(1,3)+RANDBETWEEN(1,3)+RANDBETWEEN(1,3)</f>
        <v>15</v>
      </c>
      <c r="G2" s="13">
        <f ca="1">RANDBETWEEN(1,3)+RANDBETWEEN(1,3)+RANDBETWEEN(1,3)+RANDBETWEEN(1,3)+RANDBETWEEN(1,3)+RANDBETWEEN(1,3)</f>
        <v>13</v>
      </c>
      <c r="K2" s="1"/>
      <c r="L2" s="1"/>
      <c r="M2" s="1"/>
      <c r="N2" s="1"/>
      <c r="O2" s="1"/>
    </row>
    <row r="3" spans="1:15" x14ac:dyDescent="0.25">
      <c r="A3" s="5" t="s">
        <v>15</v>
      </c>
      <c r="B3" s="6">
        <f ca="1">RANDBETWEEN(1,4)</f>
        <v>2</v>
      </c>
      <c r="C3" s="6">
        <f ca="1">RANDBETWEEN(1,4)+RANDBETWEEN(1,4)</f>
        <v>5</v>
      </c>
      <c r="D3" s="6">
        <f ca="1">RANDBETWEEN(1,4)+RANDBETWEEN(1,4)+RANDBETWEEN(1,4)</f>
        <v>7</v>
      </c>
      <c r="E3" s="6">
        <f ca="1">RANDBETWEEN(1,4)+RANDBETWEEN(1,4)+RANDBETWEEN(1,4)+RANDBETWEEN(1,4)</f>
        <v>13</v>
      </c>
      <c r="F3" s="6">
        <f ca="1">RANDBETWEEN(1,4)+RANDBETWEEN(1,4)+RANDBETWEEN(1,4)+RANDBETWEEN(1,4)+RANDBETWEEN(1,4)</f>
        <v>10</v>
      </c>
      <c r="G3" s="7">
        <f ca="1">RANDBETWEEN(1,4)+RANDBETWEEN(1,4)+RANDBETWEEN(1,4)+RANDBETWEEN(1,4)+RANDBETWEEN(1,4)+RANDBETWEEN(1,4)</f>
        <v>19</v>
      </c>
      <c r="K3" s="1"/>
      <c r="L3" s="1"/>
      <c r="M3" s="1"/>
      <c r="N3" s="1"/>
      <c r="O3" s="1"/>
    </row>
    <row r="4" spans="1:15" x14ac:dyDescent="0.25">
      <c r="A4" s="5" t="s">
        <v>14</v>
      </c>
      <c r="B4" s="6">
        <f ca="1">RANDBETWEEN(1,6)</f>
        <v>1</v>
      </c>
      <c r="C4" s="6">
        <f ca="1">RANDBETWEEN(1,6)+RANDBETWEEN(1,6)</f>
        <v>6</v>
      </c>
      <c r="D4" s="6">
        <f ca="1">RANDBETWEEN(1,6)+RANDBETWEEN(1,6)+RANDBETWEEN(1,6)</f>
        <v>6</v>
      </c>
      <c r="E4" s="6">
        <f ca="1">RANDBETWEEN(1,6)+RANDBETWEEN(1,6)+RANDBETWEEN(1,6)+RANDBETWEEN(1,6)</f>
        <v>10</v>
      </c>
      <c r="F4" s="6">
        <f ca="1">RANDBETWEEN(1,6)+RANDBETWEEN(1,6)+RANDBETWEEN(1,6)+RANDBETWEEN(1,6)+RANDBETWEEN(1,6)</f>
        <v>19</v>
      </c>
      <c r="G4" s="7">
        <f ca="1">RANDBETWEEN(1,6)+RANDBETWEEN(1,6)+RANDBETWEEN(1,6)+RANDBETWEEN(1,6)+RANDBETWEEN(1,6)+RANDBETWEEN(1,6)</f>
        <v>20</v>
      </c>
      <c r="K4" s="1"/>
      <c r="L4" s="1"/>
      <c r="M4" s="1"/>
      <c r="N4" s="1"/>
      <c r="O4" s="1"/>
    </row>
    <row r="5" spans="1:15" x14ac:dyDescent="0.25">
      <c r="A5" s="5" t="s">
        <v>13</v>
      </c>
      <c r="B5" s="6">
        <f ca="1">RANDBETWEEN(1,8)</f>
        <v>2</v>
      </c>
      <c r="C5" s="6">
        <f ca="1">RANDBETWEEN(1,8)+RANDBETWEEN(1,8)</f>
        <v>11</v>
      </c>
      <c r="D5" s="6">
        <f ca="1">RANDBETWEEN(1,8)+RANDBETWEEN(1,8)+RANDBETWEEN(1,8)</f>
        <v>12</v>
      </c>
      <c r="E5" s="6">
        <f ca="1">RANDBETWEEN(1,8)+RANDBETWEEN(1,8)+RANDBETWEEN(1,8)+RANDBETWEEN(1,8)</f>
        <v>13</v>
      </c>
      <c r="F5" s="6">
        <f ca="1">RANDBETWEEN(1,8)+RANDBETWEEN(1,8)+RANDBETWEEN(1,8)+RANDBETWEEN(1,8)+RANDBETWEEN(1,8)</f>
        <v>25</v>
      </c>
      <c r="G5" s="7">
        <f ca="1">RANDBETWEEN(1,8)+RANDBETWEEN(1,8)+RANDBETWEEN(1,8)+RANDBETWEEN(1,8)+RANDBETWEEN(1,8)+RANDBETWEEN(1,8)</f>
        <v>25</v>
      </c>
      <c r="K5" s="1"/>
      <c r="L5" s="1"/>
      <c r="M5" s="1"/>
      <c r="N5" s="1"/>
      <c r="O5" s="1"/>
    </row>
    <row r="6" spans="1:15" x14ac:dyDescent="0.25">
      <c r="A6" s="5" t="s">
        <v>12</v>
      </c>
      <c r="B6" s="6">
        <f ca="1">RANDBETWEEN(1,10)</f>
        <v>9</v>
      </c>
      <c r="C6" s="6">
        <f ca="1">RANDBETWEEN(1,10)+RANDBETWEEN(1,10)</f>
        <v>8</v>
      </c>
      <c r="D6" s="6">
        <f ca="1">RANDBETWEEN(1,10)+RANDBETWEEN(1,10)+RANDBETWEEN(1,10)</f>
        <v>24</v>
      </c>
      <c r="E6" s="6">
        <f ca="1">RANDBETWEEN(1,10)+RANDBETWEEN(1,10)+RANDBETWEEN(1,10)+RANDBETWEEN(1,10)</f>
        <v>15</v>
      </c>
      <c r="F6" s="6">
        <f ca="1">RANDBETWEEN(1,10)+RANDBETWEEN(1,10)+RANDBETWEEN(1,10)+RANDBETWEEN(1,10)+RANDBETWEEN(1,10)</f>
        <v>27</v>
      </c>
      <c r="G6" s="7">
        <f ca="1">RANDBETWEEN(1,10)+RANDBETWEEN(1,10)+RANDBETWEEN(1,10)+RANDBETWEEN(1,10)+RANDBETWEEN(1,10)+RANDBETWEEN(1,10)</f>
        <v>35</v>
      </c>
      <c r="K6" s="1"/>
      <c r="L6" s="1"/>
      <c r="M6" s="1"/>
      <c r="N6" s="1"/>
      <c r="O6" s="1"/>
    </row>
    <row r="7" spans="1:15" x14ac:dyDescent="0.25">
      <c r="A7" s="5" t="s">
        <v>11</v>
      </c>
      <c r="B7" s="6">
        <f ca="1">RANDBETWEEN(1,12)</f>
        <v>12</v>
      </c>
      <c r="C7" s="6">
        <f ca="1">RANDBETWEEN(1,12)+RANDBETWEEN(1,12)</f>
        <v>20</v>
      </c>
      <c r="D7" s="6">
        <f ca="1">RANDBETWEEN(1,12)+RANDBETWEEN(1,12)+RANDBETWEEN(1,12)</f>
        <v>21</v>
      </c>
      <c r="E7" s="6">
        <f ca="1">RANDBETWEEN(1,12)+RANDBETWEEN(1,12)+RANDBETWEEN(1,12)+RANDBETWEEN(1,12)</f>
        <v>34</v>
      </c>
      <c r="F7" s="6">
        <f ca="1">RANDBETWEEN(1,12)+RANDBETWEEN(1,12)+RANDBETWEEN(1,12)+RANDBETWEEN(1,12)+RANDBETWEEN(1,12)</f>
        <v>36</v>
      </c>
      <c r="G7" s="7">
        <f ca="1">RANDBETWEEN(1,12)+RANDBETWEEN(1,12)+RANDBETWEEN(1,12)+RANDBETWEEN(1,12)+RANDBETWEEN(1,12)+RANDBETWEEN(1,12)</f>
        <v>42</v>
      </c>
      <c r="K7" s="1"/>
      <c r="L7" s="1"/>
      <c r="M7" s="1"/>
      <c r="N7" s="1"/>
      <c r="O7" s="1"/>
    </row>
    <row r="8" spans="1:15" x14ac:dyDescent="0.25">
      <c r="A8" s="5" t="s">
        <v>10</v>
      </c>
      <c r="B8" s="6">
        <f ca="1">RANDBETWEEN(1,20)</f>
        <v>5</v>
      </c>
      <c r="C8" s="6">
        <f ca="1">RANDBETWEEN(1,20)+RANDBETWEEN(1,20)</f>
        <v>20</v>
      </c>
      <c r="D8" s="6">
        <f ca="1">RANDBETWEEN(1,20)+RANDBETWEEN(1,20)+RANDBETWEEN(1,20)</f>
        <v>57</v>
      </c>
      <c r="E8" s="6">
        <f ca="1">RANDBETWEEN(1,20)+RANDBETWEEN(1,20)+RANDBETWEEN(1,20)+RANDBETWEEN(1,20)</f>
        <v>39</v>
      </c>
      <c r="F8" s="6">
        <f ca="1">RANDBETWEEN(1,20)+RANDBETWEEN(1,20)+RANDBETWEEN(1,20)+RANDBETWEEN(1,20)+RANDBETWEEN(1,20)</f>
        <v>58</v>
      </c>
      <c r="G8" s="7">
        <f ca="1">RANDBETWEEN(1,20)+RANDBETWEEN(1,20)+RANDBETWEEN(1,20)+RANDBETWEEN(1,20)+RANDBETWEEN(1,20)+RANDBETWEEN(1,20)</f>
        <v>54</v>
      </c>
      <c r="K8" s="1"/>
      <c r="L8" s="1"/>
      <c r="M8" s="1"/>
      <c r="N8" s="1"/>
      <c r="O8" s="1"/>
    </row>
    <row r="9" spans="1:15" ht="16.5" thickBot="1" x14ac:dyDescent="0.3">
      <c r="A9" s="8" t="s">
        <v>26</v>
      </c>
      <c r="B9" s="9">
        <f ca="1">RANDBETWEEN(1,100)</f>
        <v>98</v>
      </c>
      <c r="C9" s="9">
        <f ca="1">RANDBETWEEN(1,100)+RANDBETWEEN(1,100)</f>
        <v>19</v>
      </c>
      <c r="D9" s="9">
        <f ca="1">RANDBETWEEN(1,100)+RANDBETWEEN(1,100)+RANDBETWEEN(1,100)</f>
        <v>130</v>
      </c>
      <c r="E9" s="9">
        <f ca="1">RANDBETWEEN(1,100)+RANDBETWEEN(1,100)+RANDBETWEEN(1,100)+RANDBETWEEN(1,100)</f>
        <v>198</v>
      </c>
      <c r="F9" s="9">
        <f ca="1">RANDBETWEEN(1,100)+RANDBETWEEN(1,100)+RANDBETWEEN(1,100)+RANDBETWEEN(1,100)+RANDBETWEEN(1,100)</f>
        <v>360</v>
      </c>
      <c r="G9" s="10">
        <f ca="1">RANDBETWEEN(1,100)+RANDBETWEEN(1,100)+RANDBETWEEN(1,100)+RANDBETWEEN(1,100)+RANDBETWEEN(1,100)+RANDBETWEEN(1,100)</f>
        <v>342</v>
      </c>
      <c r="K9" s="1"/>
      <c r="L9" s="1"/>
      <c r="M9" s="1"/>
      <c r="N9" s="1"/>
      <c r="O9" s="1"/>
    </row>
    <row r="10" spans="1:15" ht="16.5" thickTop="1" x14ac:dyDescent="0.25">
      <c r="B10" s="1"/>
      <c r="C10" s="1"/>
      <c r="D10" s="1"/>
      <c r="E10" s="1"/>
      <c r="F10" s="1"/>
    </row>
    <row r="11" spans="1:15" x14ac:dyDescent="0.25">
      <c r="B11" s="1"/>
      <c r="C11" s="1"/>
      <c r="D11" s="1"/>
      <c r="E11" s="1"/>
      <c r="F11" s="1"/>
    </row>
    <row r="12" spans="1:15" x14ac:dyDescent="0.25">
      <c r="B12" s="1"/>
      <c r="C12" s="1"/>
      <c r="D12" s="1"/>
      <c r="E12" s="1"/>
      <c r="F12" s="1"/>
    </row>
    <row r="13" spans="1:15" x14ac:dyDescent="0.25">
      <c r="B13" s="1"/>
      <c r="C13" s="1"/>
      <c r="D13" s="1"/>
      <c r="E13" s="1"/>
      <c r="F13" s="1"/>
    </row>
    <row r="14" spans="1:15" x14ac:dyDescent="0.25">
      <c r="B14" s="1"/>
      <c r="C14" s="1"/>
      <c r="D14" s="1"/>
      <c r="E14" s="1"/>
      <c r="F14" s="1"/>
    </row>
    <row r="15" spans="1:15" x14ac:dyDescent="0.25">
      <c r="B15" s="1"/>
      <c r="C15" s="1"/>
      <c r="D15" s="1"/>
      <c r="E15" s="1"/>
      <c r="F15" s="1"/>
    </row>
    <row r="16" spans="1:15" x14ac:dyDescent="0.25">
      <c r="B16" s="1"/>
      <c r="C16" s="1"/>
      <c r="D16" s="1"/>
      <c r="E16" s="1"/>
      <c r="F16" s="1"/>
    </row>
    <row r="17" spans="2:6" x14ac:dyDescent="0.25">
      <c r="B17" s="1"/>
      <c r="C17" s="1"/>
      <c r="D17" s="1"/>
      <c r="E17" s="1"/>
      <c r="F17" s="1"/>
    </row>
    <row r="18" spans="2:6" x14ac:dyDescent="0.25">
      <c r="B18" s="1"/>
      <c r="C18" s="1"/>
      <c r="D18" s="1"/>
      <c r="E18" s="1"/>
      <c r="F18" s="1"/>
    </row>
    <row r="19" spans="2:6" x14ac:dyDescent="0.25">
      <c r="B19" s="1"/>
      <c r="C19" s="1"/>
      <c r="D19" s="1"/>
      <c r="E19" s="1"/>
      <c r="F19" s="1"/>
    </row>
    <row r="20" spans="2:6" x14ac:dyDescent="0.25">
      <c r="B20" s="1"/>
      <c r="C20" s="1"/>
      <c r="D20" s="1"/>
      <c r="E20" s="1"/>
      <c r="F20" s="1"/>
    </row>
    <row r="21" spans="2:6" x14ac:dyDescent="0.25">
      <c r="B21" s="1"/>
      <c r="C21" s="1"/>
      <c r="D21" s="1"/>
      <c r="E21" s="1"/>
      <c r="F21" s="1"/>
    </row>
    <row r="22" spans="2:6" x14ac:dyDescent="0.25">
      <c r="B22" s="1"/>
      <c r="C22" s="1"/>
      <c r="D22" s="1"/>
      <c r="E22" s="1"/>
      <c r="F22" s="1"/>
    </row>
    <row r="23" spans="2:6" x14ac:dyDescent="0.25">
      <c r="B23" s="1"/>
      <c r="C23" s="1"/>
      <c r="D23" s="1"/>
      <c r="E23" s="1"/>
      <c r="F23" s="1"/>
    </row>
    <row r="24" spans="2:6" x14ac:dyDescent="0.25">
      <c r="B24" s="1"/>
      <c r="C24" s="1"/>
      <c r="D24" s="1"/>
      <c r="E24" s="1"/>
      <c r="F24" s="1"/>
    </row>
    <row r="25" spans="2:6" x14ac:dyDescent="0.25">
      <c r="B25" s="1"/>
      <c r="C25" s="1"/>
      <c r="D25" s="1"/>
      <c r="E25" s="1"/>
      <c r="F25" s="1"/>
    </row>
    <row r="26" spans="2:6" x14ac:dyDescent="0.25">
      <c r="B26" s="1"/>
      <c r="C26" s="1"/>
      <c r="D26" s="1"/>
      <c r="E26" s="1"/>
      <c r="F26" s="1"/>
    </row>
    <row r="27" spans="2:6" x14ac:dyDescent="0.25">
      <c r="B27" s="1"/>
      <c r="C27" s="1"/>
      <c r="D27" s="1"/>
      <c r="E27" s="1"/>
      <c r="F27" s="1"/>
    </row>
    <row r="28" spans="2:6" x14ac:dyDescent="0.25">
      <c r="B28" s="1"/>
      <c r="C28" s="1"/>
      <c r="D28" s="1"/>
      <c r="E28" s="1"/>
      <c r="F28" s="1"/>
    </row>
    <row r="29" spans="2:6" x14ac:dyDescent="0.25">
      <c r="B29" s="1"/>
      <c r="C29" s="1"/>
      <c r="D29" s="1"/>
      <c r="E29" s="1"/>
      <c r="F29" s="1"/>
    </row>
    <row r="30" spans="2:6" x14ac:dyDescent="0.25">
      <c r="B30" s="1"/>
      <c r="C30" s="1"/>
      <c r="D30" s="1"/>
      <c r="E30" s="1"/>
      <c r="F30" s="1"/>
    </row>
    <row r="31" spans="2:6" x14ac:dyDescent="0.25">
      <c r="B31" s="1"/>
      <c r="C31" s="1"/>
      <c r="D31" s="1"/>
      <c r="E31" s="1"/>
      <c r="F31" s="1"/>
    </row>
    <row r="32" spans="2:6" x14ac:dyDescent="0.25">
      <c r="B32" s="1"/>
      <c r="C32" s="1"/>
      <c r="D32" s="1"/>
      <c r="E32" s="1"/>
      <c r="F32" s="1"/>
    </row>
    <row r="33" spans="2:6" x14ac:dyDescent="0.25">
      <c r="B33" s="1"/>
      <c r="C33" s="1"/>
      <c r="D33" s="1"/>
      <c r="E33" s="1"/>
      <c r="F33" s="1"/>
    </row>
    <row r="34" spans="2:6" x14ac:dyDescent="0.25">
      <c r="B34" s="1"/>
      <c r="C34" s="1"/>
      <c r="D34" s="1"/>
      <c r="E34" s="1"/>
      <c r="F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Saves</vt:lpstr>
      <vt:lpstr>Attacks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2012-12-01T15:11:01Z</cp:lastPrinted>
  <dcterms:created xsi:type="dcterms:W3CDTF">2011-08-12T18:00:42Z</dcterms:created>
  <dcterms:modified xsi:type="dcterms:W3CDTF">2013-01-10T23:23:18Z</dcterms:modified>
</cp:coreProperties>
</file>