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6" i="5" l="1"/>
  <c r="J2" i="3" l="1"/>
  <c r="K2" i="3" s="1"/>
  <c r="J3" i="3"/>
  <c r="K3" i="3" s="1"/>
  <c r="J4" i="3"/>
  <c r="K4" i="3" s="1"/>
  <c r="H5" i="2" l="1"/>
  <c r="V6" i="5" l="1"/>
  <c r="Z6" i="5" s="1"/>
  <c r="AA6" i="5" s="1"/>
  <c r="D8" i="1" l="1"/>
  <c r="E3" i="1" l="1"/>
  <c r="I5" i="2"/>
  <c r="V5" i="5" l="1"/>
  <c r="V4" i="5"/>
  <c r="C3" i="5" l="1"/>
  <c r="D3" i="5"/>
  <c r="B3" i="5"/>
  <c r="D6" i="3" l="1"/>
  <c r="E6" i="3" s="1"/>
  <c r="B2" i="5" l="1"/>
  <c r="D5" i="3" l="1"/>
  <c r="E5" i="3" s="1"/>
  <c r="D5" i="5" l="1"/>
  <c r="C5" i="5"/>
  <c r="B5" i="5"/>
  <c r="D4" i="5" l="1"/>
  <c r="C4" i="5"/>
  <c r="B4" i="5"/>
  <c r="D4" i="3" l="1"/>
  <c r="E4" i="3" s="1"/>
  <c r="D3" i="3"/>
  <c r="E3" i="3" s="1"/>
  <c r="D2" i="3"/>
  <c r="E2" i="3" s="1"/>
  <c r="H2" i="2" l="1"/>
  <c r="I2" i="2" s="1"/>
  <c r="D2" i="5" l="1"/>
  <c r="C2" i="5"/>
  <c r="V3" i="5" l="1"/>
  <c r="I10" i="1" l="1"/>
  <c r="I9" i="1"/>
  <c r="I11" i="1" s="1"/>
  <c r="I12" i="1" s="1"/>
  <c r="I8" i="1"/>
  <c r="M5" i="1" l="1"/>
  <c r="M6" i="1"/>
  <c r="M15" i="1" s="1"/>
  <c r="M7" i="1"/>
  <c r="M8" i="1" l="1"/>
  <c r="M9" i="1" s="1"/>
  <c r="E6" i="1" l="1"/>
  <c r="E4" i="1" l="1"/>
  <c r="M13" i="1" l="1"/>
  <c r="D5" i="4" l="1"/>
  <c r="E2" i="1" l="1"/>
  <c r="E5" i="1"/>
  <c r="V2" i="5" l="1"/>
  <c r="M11" i="1" l="1"/>
  <c r="Z5" i="5"/>
  <c r="AA5" i="5" s="1"/>
  <c r="Z4" i="5"/>
  <c r="AA4" i="5" s="1"/>
  <c r="Z3" i="5"/>
  <c r="AA3" i="5" s="1"/>
  <c r="Z2" i="5"/>
  <c r="AA2" i="5" s="1"/>
  <c r="M12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</commentList>
</comments>
</file>

<file path=xl/sharedStrings.xml><?xml version="1.0" encoding="utf-8"?>
<sst xmlns="http://schemas.openxmlformats.org/spreadsheetml/2006/main" count="150" uniqueCount="98">
  <si>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</si>
  <si>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</si>
  <si>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</si>
  <si>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</si>
  <si>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</si>
  <si>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</si>
  <si>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</si>
  <si>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</si>
  <si>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</si>
  <si>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</si>
  <si>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</si>
  <si>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</si>
  <si>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</si>
  <si>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</si>
  <si>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</si>
  <si>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</si>
  <si>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</si>
  <si>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</si>
  <si>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</si>
  <si>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</si>
  <si>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</si>
  <si>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</si>
  <si>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</si>
  <si>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</si>
  <si>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</si>
  <si>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</si>
  <si>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</si>
  <si>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</si>
  <si>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</si>
  <si>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</si>
  <si>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</si>
  <si>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</si>
  <si>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</si>
  <si>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</si>
  <si>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</si>
  <si>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</si>
  <si>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</si>
  <si>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</si>
  <si>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</si>
  <si>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</si>
  <si>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</si>
  <si>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</si>
  <si>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</si>
  <si>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</si>
  <si>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</si>
  <si>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</si>
  <si>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</si>
  <si>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</si>
  <si>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</si>
  <si>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</si>
  <si>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</si>
  <si>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</si>
  <si>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</si>
  <si>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</si>
  <si>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</si>
  <si>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</si>
  <si>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</si>
  <si>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</si>
  <si>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</si>
  <si>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</si>
  <si>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</si>
  <si>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</si>
  <si>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</si>
  <si>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</si>
  <si>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</si>
  <si>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</si>
  <si>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</si>
  <si>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</si>
  <si>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</si>
  <si>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</si>
  <si>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</si>
  <si>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</si>
  <si>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</si>
  <si>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</si>
  <si>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</si>
  <si>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</si>
  <si>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</si>
  <si>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</si>
  <si>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</si>
  <si>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</si>
  <si>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</si>
  <si>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</si>
  <si>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</si>
  <si>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</si>
  <si>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</si>
  <si>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</si>
  <si>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</si>
  <si>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Stoneskin Absorbs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</si>
  <si>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</si>
  <si>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</si>
  <si>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t>20’/50’</t>
  </si>
  <si>
    <t>Dispel</t>
  </si>
  <si>
    <t>elasmoskeleton</t>
  </si>
  <si>
    <t>skeleton</t>
  </si>
  <si>
    <t>1d8</t>
  </si>
  <si>
    <t>Bite</t>
  </si>
  <si>
    <t>/bludgeon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</si>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</sst>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3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9" fillId="26" borderId="32" xfId="0" applyFon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0" fillId="14" borderId="34" xfId="0" applyFill="1" applyBorder="1" applyAlignment="1">
      <alignment horizontal="center"/>
    </xf>
    <xf numFmtId="0" fontId="0" fillId="14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15" fillId="22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CC99FF"/>
      <color rgb="FFFF33CC"/>
      <color rgb="FFFFFF66"/>
      <color rgb="FF00FFFF"/>
      <color rgb="FF008000"/>
      <color rgb="FFFF9999"/>
      <color rgb="FFFF99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17</c:v>
                </c:pt>
                <c:pt idx="4">
                  <c:v>18</c:v>
                </c:pt>
                <c:pt idx="5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14</c:v>
                </c:pt>
                <c:pt idx="3">
                  <c:v>20</c:v>
                </c:pt>
                <c:pt idx="4">
                  <c:v>25</c:v>
                </c:pt>
                <c:pt idx="5">
                  <c:v>14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29</c:v>
                </c:pt>
                <c:pt idx="4">
                  <c:v>30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33</c:v>
                </c:pt>
                <c:pt idx="3">
                  <c:v>37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25</c:v>
                </c:pt>
                <c:pt idx="2">
                  <c:v>20</c:v>
                </c:pt>
                <c:pt idx="3">
                  <c:v>55</c:v>
                </c:pt>
                <c:pt idx="4">
                  <c:v>40</c:v>
                </c:pt>
                <c:pt idx="5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39744"/>
        <c:axId val="76468992"/>
        <c:axId val="18472000"/>
      </c:area3DChart>
      <c:catAx>
        <c:axId val="55839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6468992"/>
        <c:crosses val="autoZero"/>
        <c:auto val="1"/>
        <c:lblAlgn val="ctr"/>
        <c:lblOffset val="100"/>
        <c:noMultiLvlLbl val="0"/>
      </c:catAx>
      <c:valAx>
        <c:axId val="7646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5839744"/>
        <c:crosses val="autoZero"/>
        <c:crossBetween val="midCat"/>
      </c:valAx>
      <c:serAx>
        <c:axId val="1847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64689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10</c:v>
                </c:pt>
                <c:pt idx="4">
                  <c:v>6</c:v>
                </c:pt>
                <c:pt idx="5">
                  <c:v>14</c:v>
                </c:pt>
                <c:pt idx="6">
                  <c:v>25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16</c:v>
                </c:pt>
                <c:pt idx="5">
                  <c:v>33</c:v>
                </c:pt>
                <c:pt idx="6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17</c:v>
                </c:pt>
                <c:pt idx="3">
                  <c:v>20</c:v>
                </c:pt>
                <c:pt idx="4">
                  <c:v>29</c:v>
                </c:pt>
                <c:pt idx="5">
                  <c:v>37</c:v>
                </c:pt>
                <c:pt idx="6">
                  <c:v>55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25</c:v>
                </c:pt>
                <c:pt idx="4">
                  <c:v>30</c:v>
                </c:pt>
                <c:pt idx="5">
                  <c:v>34</c:v>
                </c:pt>
                <c:pt idx="6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27</c:v>
                </c:pt>
                <c:pt idx="3">
                  <c:v>14</c:v>
                </c:pt>
                <c:pt idx="4">
                  <c:v>27</c:v>
                </c:pt>
                <c:pt idx="5">
                  <c:v>37</c:v>
                </c:pt>
                <c:pt idx="6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60640"/>
        <c:axId val="98930688"/>
        <c:axId val="76511424"/>
      </c:area3DChart>
      <c:catAx>
        <c:axId val="78160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8930688"/>
        <c:crosses val="autoZero"/>
        <c:auto val="1"/>
        <c:lblAlgn val="ctr"/>
        <c:lblOffset val="100"/>
        <c:noMultiLvlLbl val="0"/>
      </c:catAx>
      <c:valAx>
        <c:axId val="9893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160640"/>
        <c:crosses val="autoZero"/>
        <c:crossBetween val="midCat"/>
      </c:valAx>
      <c:serAx>
        <c:axId val="76511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893068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17</c:v>
                </c:pt>
                <c:pt idx="4">
                  <c:v>18</c:v>
                </c:pt>
                <c:pt idx="5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14</c:v>
                </c:pt>
                <c:pt idx="3">
                  <c:v>20</c:v>
                </c:pt>
                <c:pt idx="4">
                  <c:v>25</c:v>
                </c:pt>
                <c:pt idx="5">
                  <c:v>14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29</c:v>
                </c:pt>
                <c:pt idx="4">
                  <c:v>30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33</c:v>
                </c:pt>
                <c:pt idx="3">
                  <c:v>37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25</c:v>
                </c:pt>
                <c:pt idx="2">
                  <c:v>20</c:v>
                </c:pt>
                <c:pt idx="3">
                  <c:v>55</c:v>
                </c:pt>
                <c:pt idx="4">
                  <c:v>40</c:v>
                </c:pt>
                <c:pt idx="5">
                  <c:v>65</c:v>
                </c:pt>
              </c:numCache>
            </c:numRef>
          </c:val>
        </c:ser>
        <c:bandFmts/>
        <c:axId val="76520448"/>
        <c:axId val="76526336"/>
        <c:axId val="78715072"/>
      </c:surface3DChart>
      <c:catAx>
        <c:axId val="76520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6526336"/>
        <c:crosses val="autoZero"/>
        <c:auto val="1"/>
        <c:lblAlgn val="ctr"/>
        <c:lblOffset val="100"/>
        <c:noMultiLvlLbl val="0"/>
      </c:catAx>
      <c:valAx>
        <c:axId val="765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6520448"/>
        <c:crosses val="autoZero"/>
        <c:crossBetween val="midCat"/>
      </c:valAx>
      <c:serAx>
        <c:axId val="7871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65263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5.75" x14ac:dyDescent="0.25"/>
  <cols>
    <col min="1" max="1" width="12.3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125" style="21" bestFit="1" customWidth="1"/>
    <col min="7" max="7" width="2.75" customWidth="1"/>
    <col min="8" max="8" width="14.125" bestFit="1" customWidth="1"/>
    <col min="9" max="9" width="5.62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8.2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24</v>
      </c>
      <c r="I1" s="111"/>
      <c r="J1" s="111"/>
      <c r="K1" s="111"/>
      <c r="L1" s="111" t="s">
        <v>25</v>
      </c>
      <c r="M1" s="111"/>
      <c r="N1" s="111"/>
    </row>
    <row r="2" spans="1:14" ht="17.25" thickTop="1" thickBot="1" x14ac:dyDescent="0.3">
      <c r="A2" s="94" t="s">
        <v>7</v>
      </c>
      <c r="B2" s="94">
        <v>1</v>
      </c>
      <c r="C2" s="77">
        <v>4</v>
      </c>
      <c r="D2" s="143">
        <v>15</v>
      </c>
      <c r="E2" s="77">
        <f t="shared" ref="E2:E6" si="0">SUM(C2:D2)</f>
        <v>19</v>
      </c>
      <c r="F2" s="77" t="s">
        <v>6</v>
      </c>
      <c r="H2" s="88" t="s">
        <v>0</v>
      </c>
      <c r="I2" s="89" t="s">
        <v>26</v>
      </c>
      <c r="J2" s="90" t="s">
        <v>27</v>
      </c>
      <c r="L2" s="99" t="s">
        <v>0</v>
      </c>
      <c r="M2" s="100" t="s">
        <v>26</v>
      </c>
      <c r="N2" s="101" t="s">
        <v>85</v>
      </c>
    </row>
    <row r="3" spans="1:14" x14ac:dyDescent="0.25">
      <c r="A3" s="78" t="s">
        <v>92</v>
      </c>
      <c r="B3" s="78">
        <v>2</v>
      </c>
      <c r="C3" s="77">
        <v>2</v>
      </c>
      <c r="D3" s="161">
        <v>11</v>
      </c>
      <c r="E3" s="77">
        <f t="shared" si="0"/>
        <v>13</v>
      </c>
      <c r="F3" s="77" t="s">
        <v>90</v>
      </c>
      <c r="H3" s="91" t="s">
        <v>8</v>
      </c>
      <c r="I3" s="92">
        <v>10</v>
      </c>
      <c r="J3" s="93" t="s">
        <v>28</v>
      </c>
      <c r="L3" s="102" t="s">
        <v>92</v>
      </c>
      <c r="M3" s="165">
        <v>10</v>
      </c>
      <c r="N3" s="103" t="s">
        <v>93</v>
      </c>
    </row>
    <row r="4" spans="1:14" ht="19.5" thickBot="1" x14ac:dyDescent="0.3">
      <c r="A4" s="94" t="s">
        <v>89</v>
      </c>
      <c r="B4" s="94">
        <v>1</v>
      </c>
      <c r="C4" s="77">
        <v>2</v>
      </c>
      <c r="D4" s="143">
        <v>11</v>
      </c>
      <c r="E4" s="77">
        <f t="shared" si="0"/>
        <v>13</v>
      </c>
      <c r="F4" s="77" t="s">
        <v>6</v>
      </c>
      <c r="H4" s="91" t="s">
        <v>81</v>
      </c>
      <c r="I4" s="94">
        <v>10</v>
      </c>
      <c r="J4" s="93" t="s">
        <v>29</v>
      </c>
      <c r="L4" s="102"/>
      <c r="M4" s="78"/>
      <c r="N4" s="103"/>
    </row>
    <row r="5" spans="1:14" x14ac:dyDescent="0.25">
      <c r="A5" s="94" t="s">
        <v>8</v>
      </c>
      <c r="B5" s="94">
        <v>1</v>
      </c>
      <c r="C5" s="77">
        <v>3</v>
      </c>
      <c r="D5" s="143">
        <v>8</v>
      </c>
      <c r="E5" s="77">
        <f t="shared" si="0"/>
        <v>11</v>
      </c>
      <c r="F5" s="77" t="s">
        <v>9</v>
      </c>
      <c r="H5" s="91" t="s">
        <v>30</v>
      </c>
      <c r="I5" s="94">
        <v>10</v>
      </c>
      <c r="J5" s="93" t="s">
        <v>31</v>
      </c>
      <c r="L5" s="135" t="s">
        <v>33</v>
      </c>
      <c r="M5" s="155">
        <f>AVERAGE(M3:M4)</f>
        <v>10</v>
      </c>
      <c r="N5" s="104"/>
    </row>
    <row r="6" spans="1:14" ht="18.75" x14ac:dyDescent="0.25">
      <c r="A6" s="94" t="s">
        <v>88</v>
      </c>
      <c r="B6" s="94">
        <v>1</v>
      </c>
      <c r="C6" s="77">
        <v>3</v>
      </c>
      <c r="D6" s="143">
        <v>5</v>
      </c>
      <c r="E6" s="77">
        <f t="shared" si="0"/>
        <v>8</v>
      </c>
      <c r="F6" s="77" t="s">
        <v>9</v>
      </c>
      <c r="H6" s="91" t="s">
        <v>7</v>
      </c>
      <c r="I6" s="94">
        <v>10</v>
      </c>
      <c r="J6" s="93" t="s">
        <v>32</v>
      </c>
      <c r="L6" s="136" t="s">
        <v>34</v>
      </c>
      <c r="M6" s="105">
        <f>SUM(M3:M4)</f>
        <v>10</v>
      </c>
      <c r="N6" s="103"/>
    </row>
    <row r="7" spans="1:14" ht="16.5" thickBot="1" x14ac:dyDescent="0.3">
      <c r="H7" s="167"/>
      <c r="I7" s="168"/>
      <c r="J7" s="169"/>
      <c r="L7" s="136" t="s">
        <v>35</v>
      </c>
      <c r="M7" s="105">
        <f>COUNT(M3:M4)</f>
        <v>1</v>
      </c>
      <c r="N7" s="103"/>
    </row>
    <row r="8" spans="1:14" x14ac:dyDescent="0.25">
      <c r="D8" s="143">
        <f ca="1">RANDBETWEEN(1,20)</f>
        <v>5</v>
      </c>
      <c r="H8" s="132" t="s">
        <v>33</v>
      </c>
      <c r="I8" s="95">
        <f>AVERAGE(I3:I7)</f>
        <v>10</v>
      </c>
      <c r="J8" s="96"/>
      <c r="L8" s="136" t="s">
        <v>37</v>
      </c>
      <c r="M8" s="125">
        <f>M6/4</f>
        <v>2.5</v>
      </c>
      <c r="N8" s="103" t="s">
        <v>38</v>
      </c>
    </row>
    <row r="9" spans="1:14" ht="16.5" thickBot="1" x14ac:dyDescent="0.3">
      <c r="H9" s="133" t="s">
        <v>34</v>
      </c>
      <c r="I9" s="97">
        <f>SUM(I3:I7)</f>
        <v>40</v>
      </c>
      <c r="J9" s="93"/>
      <c r="L9" s="137" t="s">
        <v>39</v>
      </c>
      <c r="M9" s="126">
        <f>M8*2</f>
        <v>5</v>
      </c>
      <c r="N9" s="106" t="s">
        <v>40</v>
      </c>
    </row>
    <row r="10" spans="1:14" ht="16.5" thickTop="1" x14ac:dyDescent="0.25">
      <c r="H10" s="133" t="s">
        <v>35</v>
      </c>
      <c r="I10" s="97">
        <f>COUNT(I3:I7)</f>
        <v>4</v>
      </c>
      <c r="J10" s="93"/>
    </row>
    <row r="11" spans="1:14" x14ac:dyDescent="0.25">
      <c r="H11" s="133" t="s">
        <v>37</v>
      </c>
      <c r="I11" s="127">
        <f>I9/4</f>
        <v>10</v>
      </c>
      <c r="J11" s="93" t="s">
        <v>38</v>
      </c>
      <c r="L11" s="87" t="s">
        <v>41</v>
      </c>
      <c r="M11" s="130">
        <f>I11</f>
        <v>10</v>
      </c>
    </row>
    <row r="12" spans="1:14" ht="16.5" thickBot="1" x14ac:dyDescent="0.3">
      <c r="H12" s="134" t="s">
        <v>39</v>
      </c>
      <c r="I12" s="128">
        <f>I11*2</f>
        <v>20</v>
      </c>
      <c r="J12" s="98" t="s">
        <v>40</v>
      </c>
      <c r="L12" s="87" t="s">
        <v>42</v>
      </c>
      <c r="M12" s="130">
        <f>I12</f>
        <v>20</v>
      </c>
    </row>
    <row r="13" spans="1:14" ht="16.5" thickTop="1" x14ac:dyDescent="0.25">
      <c r="L13" s="87" t="s">
        <v>43</v>
      </c>
      <c r="M13" s="130">
        <f>I9</f>
        <v>40</v>
      </c>
    </row>
    <row r="15" spans="1:14" x14ac:dyDescent="0.25">
      <c r="L15" s="15" t="s">
        <v>44</v>
      </c>
      <c r="M15" s="129">
        <f>M6</f>
        <v>10</v>
      </c>
    </row>
  </sheetData>
  <sortState ref="A2:F7">
    <sortCondition descending="1" ref="E2:E7"/>
    <sortCondition descending="1" ref="C2:C7"/>
  </sortState>
  <conditionalFormatting sqref="M15">
    <cfRule type="cellIs" dxfId="27" priority="1" operator="greaterThan">
      <formula>$M$13</formula>
    </cfRule>
    <cfRule type="cellIs" dxfId="26" priority="2" operator="between">
      <formula>$M$12</formula>
      <formula>$M$13</formula>
    </cfRule>
    <cfRule type="cellIs" dxfId="25" priority="3" operator="between">
      <formula>$M$11</formula>
      <formula>$M$12</formula>
    </cfRule>
    <cfRule type="cellIs" dxfId="24" priority="4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/>
  </sheetViews>
  <sheetFormatPr defaultRowHeight="15.75" x14ac:dyDescent="0.25"/>
  <cols>
    <col min="1" max="1" width="12.375" style="21" bestFit="1" customWidth="1"/>
    <col min="2" max="2" width="11.25" style="21" bestFit="1" customWidth="1"/>
    <col min="3" max="3" width="7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07" t="s">
        <v>0</v>
      </c>
      <c r="B1" s="82" t="s">
        <v>45</v>
      </c>
      <c r="C1" s="82" t="s">
        <v>46</v>
      </c>
      <c r="D1" s="84" t="s">
        <v>47</v>
      </c>
      <c r="E1" s="82" t="s">
        <v>48</v>
      </c>
      <c r="F1" s="82" t="s">
        <v>49</v>
      </c>
      <c r="G1" s="82" t="s">
        <v>50</v>
      </c>
      <c r="H1" s="86" t="s">
        <v>51</v>
      </c>
      <c r="I1" s="83" t="s">
        <v>36</v>
      </c>
    </row>
    <row r="2" spans="1:9" x14ac:dyDescent="0.25">
      <c r="A2" s="76"/>
      <c r="B2" s="77"/>
      <c r="C2" s="77"/>
      <c r="D2" s="85"/>
      <c r="E2" s="77"/>
      <c r="F2" s="77"/>
      <c r="G2" s="77"/>
      <c r="H2" s="143">
        <f t="shared" ref="H2" ca="1" si="0">RANDBETWEEN(1,20)</f>
        <v>4</v>
      </c>
      <c r="I2" s="77">
        <f t="shared" ref="I2" ca="1" si="1">SUM(D2:H2)</f>
        <v>4</v>
      </c>
    </row>
    <row r="3" spans="1:9" ht="16.5" thickBot="1" x14ac:dyDescent="0.3"/>
    <row r="4" spans="1:9" ht="16.5" thickBot="1" x14ac:dyDescent="0.3">
      <c r="A4" s="107" t="s">
        <v>0</v>
      </c>
      <c r="B4" s="82" t="s">
        <v>45</v>
      </c>
      <c r="C4" s="82" t="s">
        <v>46</v>
      </c>
      <c r="D4" s="84" t="s">
        <v>47</v>
      </c>
      <c r="E4" s="82" t="s">
        <v>48</v>
      </c>
      <c r="F4" s="82" t="s">
        <v>49</v>
      </c>
      <c r="G4" s="82" t="s">
        <v>50</v>
      </c>
      <c r="H4" s="86" t="s">
        <v>51</v>
      </c>
      <c r="I4" s="83" t="s">
        <v>36</v>
      </c>
    </row>
    <row r="5" spans="1:9" x14ac:dyDescent="0.25">
      <c r="A5" s="78" t="s">
        <v>92</v>
      </c>
      <c r="B5" s="77" t="s">
        <v>95</v>
      </c>
      <c r="C5" s="77" t="s">
        <v>94</v>
      </c>
      <c r="D5" s="85">
        <v>5</v>
      </c>
      <c r="E5" s="164">
        <v>8</v>
      </c>
      <c r="F5" s="164">
        <v>0</v>
      </c>
      <c r="G5" s="164">
        <v>0</v>
      </c>
      <c r="H5" s="143">
        <f t="shared" ref="H5" ca="1" si="2">RANDBETWEEN(1,20)</f>
        <v>4</v>
      </c>
      <c r="I5" s="77">
        <f t="shared" ref="I5" ca="1" si="3">SUM(D5:H5)</f>
        <v>17</v>
      </c>
    </row>
  </sheetData>
  <conditionalFormatting sqref="E5:G5">
    <cfRule type="cellIs" dxfId="23" priority="329" operator="equal">
      <formula>"No"</formula>
    </cfRule>
    <cfRule type="cellIs" dxfId="22" priority="330" operator="equal">
      <formula>"Yes"</formula>
    </cfRule>
  </conditionalFormatting>
  <conditionalFormatting sqref="G5">
    <cfRule type="cellIs" dxfId="21" priority="255" operator="equal">
      <formula>"No"</formula>
    </cfRule>
    <cfRule type="cellIs" dxfId="20" priority="256" operator="equal">
      <formula>"Yes"</formula>
    </cfRule>
  </conditionalFormatting>
  <conditionalFormatting sqref="E5:F5">
    <cfRule type="cellIs" dxfId="19" priority="253" operator="equal">
      <formula>"No"</formula>
    </cfRule>
    <cfRule type="cellIs" dxfId="18" priority="254" operator="equal">
      <formula>"Yes"</formula>
    </cfRule>
  </conditionalFormatting>
  <conditionalFormatting sqref="H2">
    <cfRule type="cellIs" dxfId="17" priority="137" operator="equal">
      <formula>20</formula>
    </cfRule>
    <cfRule type="cellIs" dxfId="16" priority="138" operator="equal">
      <formula>1</formula>
    </cfRule>
  </conditionalFormatting>
  <conditionalFormatting sqref="F2">
    <cfRule type="cellIs" dxfId="15" priority="135" operator="equal">
      <formula>"No"</formula>
    </cfRule>
    <cfRule type="cellIs" dxfId="14" priority="136" operator="equal">
      <formula>"Yes"</formula>
    </cfRule>
  </conditionalFormatting>
  <conditionalFormatting sqref="G2">
    <cfRule type="cellIs" dxfId="13" priority="133" operator="equal">
      <formula>"No"</formula>
    </cfRule>
    <cfRule type="cellIs" dxfId="12" priority="134" operator="equal">
      <formula>"Yes"</formula>
    </cfRule>
  </conditionalFormatting>
  <conditionalFormatting sqref="H5">
    <cfRule type="cellIs" dxfId="11" priority="63" operator="equal">
      <formula>20</formula>
    </cfRule>
    <cfRule type="cellIs" dxfId="10" priority="64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showGridLines="0" workbookViewId="0"/>
  </sheetViews>
  <sheetFormatPr defaultColWidth="3.875" defaultRowHeight="15.75" x14ac:dyDescent="0.25"/>
  <cols>
    <col min="1" max="1" width="9.2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2.75" style="21" customWidth="1"/>
    <col min="7" max="7" width="12.3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42" t="s">
        <v>0</v>
      </c>
      <c r="B1" s="142" t="s">
        <v>82</v>
      </c>
      <c r="C1" s="142" t="s">
        <v>52</v>
      </c>
      <c r="D1" s="81" t="s">
        <v>3</v>
      </c>
      <c r="E1" s="142" t="s">
        <v>53</v>
      </c>
      <c r="G1" s="142" t="s">
        <v>0</v>
      </c>
      <c r="H1" s="142" t="s">
        <v>82</v>
      </c>
      <c r="I1" s="142" t="s">
        <v>52</v>
      </c>
      <c r="J1" s="81" t="s">
        <v>3</v>
      </c>
      <c r="K1" s="142" t="s">
        <v>53</v>
      </c>
    </row>
    <row r="2" spans="1:11" x14ac:dyDescent="0.25">
      <c r="A2" s="74"/>
      <c r="B2" s="138" t="s">
        <v>54</v>
      </c>
      <c r="C2" s="75"/>
      <c r="D2" s="144">
        <f t="shared" ref="D2:D6" ca="1" si="0">RANDBETWEEN(1,20)</f>
        <v>17</v>
      </c>
      <c r="E2" s="75">
        <f t="shared" ref="E2:E4" ca="1" si="1">D2+C2</f>
        <v>17</v>
      </c>
      <c r="G2" s="160" t="s">
        <v>92</v>
      </c>
      <c r="H2" s="5" t="s">
        <v>54</v>
      </c>
      <c r="I2" s="139">
        <v>3</v>
      </c>
      <c r="J2" s="163">
        <f t="shared" ref="J2:J4" ca="1" si="2">RANDBETWEEN(1,20)</f>
        <v>5</v>
      </c>
      <c r="K2" s="75">
        <f t="shared" ref="K2:K4" ca="1" si="3">J2+I2</f>
        <v>8</v>
      </c>
    </row>
    <row r="3" spans="1:11" x14ac:dyDescent="0.25">
      <c r="A3" s="76"/>
      <c r="B3" s="138" t="s">
        <v>55</v>
      </c>
      <c r="C3" s="77"/>
      <c r="D3" s="143">
        <f t="shared" ca="1" si="0"/>
        <v>19</v>
      </c>
      <c r="E3" s="77">
        <f t="shared" ca="1" si="1"/>
        <v>19</v>
      </c>
      <c r="G3" s="160" t="s">
        <v>92</v>
      </c>
      <c r="H3" s="138" t="s">
        <v>55</v>
      </c>
      <c r="I3" s="139">
        <v>3</v>
      </c>
      <c r="J3" s="161">
        <f t="shared" ca="1" si="2"/>
        <v>18</v>
      </c>
      <c r="K3" s="77">
        <f t="shared" ca="1" si="3"/>
        <v>21</v>
      </c>
    </row>
    <row r="4" spans="1:11" x14ac:dyDescent="0.25">
      <c r="A4" s="79"/>
      <c r="B4" s="140" t="s">
        <v>56</v>
      </c>
      <c r="C4" s="80"/>
      <c r="D4" s="145">
        <f t="shared" ca="1" si="0"/>
        <v>8</v>
      </c>
      <c r="E4" s="80">
        <f t="shared" ca="1" si="1"/>
        <v>8</v>
      </c>
      <c r="G4" s="162" t="s">
        <v>92</v>
      </c>
      <c r="H4" s="140" t="s">
        <v>56</v>
      </c>
      <c r="I4" s="141">
        <v>7</v>
      </c>
      <c r="J4" s="81">
        <f t="shared" ca="1" si="2"/>
        <v>1</v>
      </c>
      <c r="K4" s="80">
        <f t="shared" ca="1" si="3"/>
        <v>8</v>
      </c>
    </row>
    <row r="5" spans="1:11" x14ac:dyDescent="0.25">
      <c r="A5" s="79" t="s">
        <v>81</v>
      </c>
      <c r="B5" s="140" t="s">
        <v>91</v>
      </c>
      <c r="C5" s="141"/>
      <c r="D5" s="145">
        <f t="shared" ca="1" si="0"/>
        <v>14</v>
      </c>
      <c r="E5" s="80">
        <f t="shared" ref="E5" ca="1" si="4">D5+C5</f>
        <v>14</v>
      </c>
    </row>
    <row r="6" spans="1:11" x14ac:dyDescent="0.25">
      <c r="A6" s="79"/>
      <c r="B6" s="140"/>
      <c r="C6" s="141"/>
      <c r="D6" s="145">
        <f t="shared" ca="1" si="0"/>
        <v>13</v>
      </c>
      <c r="E6" s="80">
        <f t="shared" ref="E6" ca="1" si="5">D6+C6</f>
        <v>13</v>
      </c>
    </row>
  </sheetData>
  <conditionalFormatting sqref="G2">
    <cfRule type="cellIs" dxfId="9" priority="21" operator="equal">
      <formula>"No"</formula>
    </cfRule>
    <cfRule type="cellIs" dxfId="8" priority="22" operator="equal">
      <formula>"Yes"</formula>
    </cfRule>
  </conditionalFormatting>
  <conditionalFormatting sqref="G3:G4">
    <cfRule type="cellIs" dxfId="7" priority="19" operator="equal">
      <formula>"No"</formula>
    </cfRule>
    <cfRule type="cellIs" dxfId="6" priority="20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4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3.7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625" style="21" customWidth="1"/>
    <col min="14" max="14" width="5.375" style="21" hidden="1" customWidth="1"/>
    <col min="15" max="15" width="4.125" style="21" hidden="1" customWidth="1"/>
    <col min="16" max="16" width="5.375" style="21" hidden="1" customWidth="1"/>
    <col min="17" max="17" width="6.125" style="21" hidden="1" customWidth="1"/>
    <col min="18" max="18" width="4.375" style="21" hidden="1" customWidth="1"/>
    <col min="19" max="19" width="5.75" style="21" hidden="1" customWidth="1"/>
    <col min="20" max="20" width="6.25" style="21" bestFit="1" customWidth="1"/>
    <col min="21" max="21" width="9" style="21" hidden="1" customWidth="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57</v>
      </c>
      <c r="C1" s="119" t="s">
        <v>58</v>
      </c>
      <c r="D1" s="122" t="s">
        <v>59</v>
      </c>
      <c r="E1" s="149" t="s">
        <v>86</v>
      </c>
      <c r="F1" s="112" t="s">
        <v>60</v>
      </c>
      <c r="G1" s="113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46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52" t="s">
        <v>87</v>
      </c>
    </row>
    <row r="2" spans="1:29" ht="16.5" thickTop="1" x14ac:dyDescent="0.25">
      <c r="A2" s="147" t="s">
        <v>8</v>
      </c>
      <c r="B2" s="117">
        <f>17+1+1</f>
        <v>19</v>
      </c>
      <c r="C2" s="120">
        <f>14+1+1</f>
        <v>16</v>
      </c>
      <c r="D2" s="123">
        <f>21+1+1</f>
        <v>23</v>
      </c>
      <c r="E2" s="150">
        <v>0</v>
      </c>
      <c r="F2" s="114" t="s">
        <v>83</v>
      </c>
      <c r="G2" s="115" t="s">
        <v>84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5" si="0">SUM(H2:U2)</f>
        <v>0</v>
      </c>
      <c r="W2" s="69"/>
      <c r="X2" s="72"/>
      <c r="Y2" s="66">
        <v>57</v>
      </c>
      <c r="Z2" s="62">
        <f t="shared" ref="Z2:Z5" si="1">Y2+X2-(V2+W2)</f>
        <v>57</v>
      </c>
      <c r="AA2" s="131">
        <f t="shared" ref="AA2:AA5" si="2">SMALL(Y2:Z2,1)</f>
        <v>57</v>
      </c>
      <c r="AC2" s="153"/>
    </row>
    <row r="3" spans="1:29" x14ac:dyDescent="0.25">
      <c r="A3" s="148" t="s">
        <v>81</v>
      </c>
      <c r="B3" s="118">
        <f>13+6</f>
        <v>19</v>
      </c>
      <c r="C3" s="121">
        <f>11+6</f>
        <v>17</v>
      </c>
      <c r="D3" s="124">
        <f>13+6</f>
        <v>19</v>
      </c>
      <c r="E3" s="151">
        <v>0</v>
      </c>
      <c r="F3" s="114" t="s">
        <v>83</v>
      </c>
      <c r="G3" s="115" t="s">
        <v>84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67">
        <v>52</v>
      </c>
      <c r="Z3" s="63">
        <f t="shared" si="1"/>
        <v>52</v>
      </c>
      <c r="AA3" s="131">
        <f t="shared" si="2"/>
        <v>52</v>
      </c>
      <c r="AC3" s="154"/>
    </row>
    <row r="4" spans="1:29" x14ac:dyDescent="0.25">
      <c r="A4" s="148" t="s">
        <v>30</v>
      </c>
      <c r="B4" s="118">
        <f>20</f>
        <v>20</v>
      </c>
      <c r="C4" s="121">
        <f>15+2</f>
        <v>17</v>
      </c>
      <c r="D4" s="124">
        <f>23+2</f>
        <v>25</v>
      </c>
      <c r="E4" s="151">
        <v>0</v>
      </c>
      <c r="F4" s="114" t="s">
        <v>83</v>
      </c>
      <c r="G4" s="115" t="s">
        <v>84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0</v>
      </c>
      <c r="W4" s="70"/>
      <c r="X4" s="73"/>
      <c r="Y4" s="67">
        <v>70</v>
      </c>
      <c r="Z4" s="63">
        <f t="shared" si="1"/>
        <v>70</v>
      </c>
      <c r="AA4" s="131">
        <f t="shared" si="2"/>
        <v>70</v>
      </c>
      <c r="AC4" s="154"/>
    </row>
    <row r="5" spans="1:29" x14ac:dyDescent="0.25">
      <c r="A5" s="148" t="s">
        <v>7</v>
      </c>
      <c r="B5" s="156">
        <f>16</f>
        <v>16</v>
      </c>
      <c r="C5" s="121">
        <f>18</f>
        <v>18</v>
      </c>
      <c r="D5" s="124">
        <f>20</f>
        <v>20</v>
      </c>
      <c r="E5" s="151">
        <v>0</v>
      </c>
      <c r="F5" s="114" t="s">
        <v>83</v>
      </c>
      <c r="G5" s="115" t="s">
        <v>84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v>60</v>
      </c>
      <c r="Z5" s="63">
        <f t="shared" si="1"/>
        <v>60</v>
      </c>
      <c r="AA5" s="131">
        <f t="shared" si="2"/>
        <v>60</v>
      </c>
      <c r="AC5" s="154"/>
    </row>
    <row r="6" spans="1:29" x14ac:dyDescent="0.25">
      <c r="A6" s="157" t="s">
        <v>92</v>
      </c>
      <c r="B6" s="158">
        <v>11</v>
      </c>
      <c r="C6" s="159">
        <v>10</v>
      </c>
      <c r="D6" s="124">
        <v>14</v>
      </c>
      <c r="E6" s="151">
        <v>0</v>
      </c>
      <c r="F6" s="170" t="s">
        <v>96</v>
      </c>
      <c r="G6" s="115">
        <v>5</v>
      </c>
      <c r="H6" s="56"/>
      <c r="I6" s="22">
        <v>67</v>
      </c>
      <c r="J6" s="23"/>
      <c r="K6" s="171" t="s">
        <v>97</v>
      </c>
      <c r="L6" s="30">
        <v>18</v>
      </c>
      <c r="M6" s="32">
        <v>12</v>
      </c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97</v>
      </c>
      <c r="W6" s="166"/>
      <c r="X6" s="73"/>
      <c r="Y6" s="67">
        <f>0.75*10*12</f>
        <v>90</v>
      </c>
      <c r="Z6" s="63">
        <f t="shared" ref="Z6" si="4">Y6+X6-(V6+W6)</f>
        <v>-7</v>
      </c>
      <c r="AA6" s="131">
        <f t="shared" ref="AA6" si="5">SMALL(Y6:Z6,1)</f>
        <v>-7</v>
      </c>
      <c r="AC6" s="154"/>
    </row>
  </sheetData>
  <conditionalFormatting sqref="AA2:AA5">
    <cfRule type="cellIs" dxfId="5" priority="100" stopIfTrue="1" operator="lessThan">
      <formula>0.5</formula>
    </cfRule>
  </conditionalFormatting>
  <conditionalFormatting sqref="AA2:AA5">
    <cfRule type="cellIs" dxfId="4" priority="129" operator="lessThan">
      <formula>Y2/2</formula>
    </cfRule>
  </conditionalFormatting>
  <conditionalFormatting sqref="AA6">
    <cfRule type="cellIs" dxfId="3" priority="21" stopIfTrue="1" operator="lessThan">
      <formula>0.5</formula>
    </cfRule>
  </conditionalFormatting>
  <conditionalFormatting sqref="AA6">
    <cfRule type="cellIs" dxfId="2" priority="22" operator="lessThan">
      <formula>Y6/2</formula>
    </cfRule>
  </conditionalFormatting>
  <conditionalFormatting sqref="AA6">
    <cfRule type="cellIs" dxfId="1" priority="19" stopIfTrue="1" operator="lessThan">
      <formula>0.5</formula>
    </cfRule>
  </conditionalFormatting>
  <conditionalFormatting sqref="AA6">
    <cfRule type="cellIs" dxfId="0" priority="20" operator="lessThan">
      <formula>Y6/2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6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3</v>
      </c>
      <c r="D4" s="10">
        <f ca="1">RANDBETWEEN(1,6)+RANDBETWEEN(1,6)</f>
        <v>2</v>
      </c>
      <c r="E4" s="10">
        <f ca="1">RANDBETWEEN(1,6)+RANDBETWEEN(1,6)+RANDBETWEEN(1,6)</f>
        <v>7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18</v>
      </c>
      <c r="H4" s="11">
        <f ca="1">RANDBETWEEN(1,6)+RANDBETWEEN(1,6)+RANDBETWEEN(1,6)+RANDBETWEEN(1,6)+RANDBETWEEN(1,6)+RANDBETWEEN(1,6)</f>
        <v>27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5</v>
      </c>
      <c r="D5" s="10">
        <f ca="1">RANDBETWEEN(1,8)+RANDBETWEEN(1,8)</f>
        <v>10</v>
      </c>
      <c r="E5" s="10">
        <f ca="1">RANDBETWEEN(1,8)+RANDBETWEEN(1,8)+RANDBETWEEN(1,8)</f>
        <v>14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25</v>
      </c>
      <c r="H5" s="11">
        <f ca="1">RANDBETWEEN(1,8)+RANDBETWEEN(1,8)+RANDBETWEEN(1,8)+RANDBETWEEN(1,8)+RANDBETWEEN(1,8)+RANDBETWEEN(1,8)</f>
        <v>14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5</v>
      </c>
      <c r="D6" s="10">
        <f ca="1">RANDBETWEEN(1,10)+RANDBETWEEN(1,10)</f>
        <v>6</v>
      </c>
      <c r="E6" s="10">
        <f ca="1">RANDBETWEEN(1,10)+RANDBETWEEN(1,10)+RANDBETWEEN(1,10)</f>
        <v>16</v>
      </c>
      <c r="F6" s="10">
        <f ca="1">RANDBETWEEN(1,10)+RANDBETWEEN(1,10)+RANDBETWEEN(1,10)+RANDBETWEEN(1,10)</f>
        <v>29</v>
      </c>
      <c r="G6" s="10">
        <f ca="1">RANDBETWEEN(1,10)+RANDBETWEEN(1,10)+RANDBETWEEN(1,10)+RANDBETWEEN(1,10)+RANDBETWEEN(1,10)</f>
        <v>30</v>
      </c>
      <c r="H6" s="11">
        <f ca="1">RANDBETWEEN(1,10)+RANDBETWEEN(1,10)+RANDBETWEEN(1,10)+RANDBETWEEN(1,10)+RANDBETWEEN(1,10)+RANDBETWEEN(1,10)</f>
        <v>27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11</v>
      </c>
      <c r="D7" s="10">
        <f ca="1">RANDBETWEEN(1,12)+RANDBETWEEN(1,12)</f>
        <v>14</v>
      </c>
      <c r="E7" s="10">
        <f ca="1">RANDBETWEEN(1,12)+RANDBETWEEN(1,12)+RANDBETWEEN(1,12)</f>
        <v>33</v>
      </c>
      <c r="F7" s="10">
        <f ca="1">RANDBETWEEN(1,12)+RANDBETWEEN(1,12)+RANDBETWEEN(1,12)+RANDBETWEEN(1,12)</f>
        <v>37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6</v>
      </c>
      <c r="D8" s="10">
        <f ca="1">RANDBETWEEN(1,20)+RANDBETWEEN(1,20)</f>
        <v>25</v>
      </c>
      <c r="E8" s="10">
        <f ca="1">RANDBETWEEN(1,20)+RANDBETWEEN(1,20)+RANDBETWEEN(1,20)</f>
        <v>20</v>
      </c>
      <c r="F8" s="10">
        <f ca="1">RANDBETWEEN(1,20)+RANDBETWEEN(1,20)+RANDBETWEEN(1,20)+RANDBETWEEN(1,20)</f>
        <v>55</v>
      </c>
      <c r="G8" s="10">
        <f ca="1">RANDBETWEEN(1,20)+RANDBETWEEN(1,20)+RANDBETWEEN(1,20)+RANDBETWEEN(1,20)+RANDBETWEEN(1,20)</f>
        <v>40</v>
      </c>
      <c r="H8" s="11">
        <f ca="1">RANDBETWEEN(1,20)+RANDBETWEEN(1,20)+RANDBETWEEN(1,20)+RANDBETWEEN(1,20)+RANDBETWEEN(1,20)+RANDBETWEEN(1,20)</f>
        <v>65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88</v>
      </c>
      <c r="D9" s="13">
        <f ca="1">RANDBETWEEN(1,100)+RANDBETWEEN(1,100)</f>
        <v>95</v>
      </c>
      <c r="E9" s="13">
        <f ca="1">RANDBETWEEN(1,100)+RANDBETWEEN(1,100)+RANDBETWEEN(1,100)</f>
        <v>141</v>
      </c>
      <c r="F9" s="13">
        <f ca="1">RANDBETWEEN(1,100)+RANDBETWEEN(1,100)+RANDBETWEEN(1,100)+RANDBETWEEN(1,100)</f>
        <v>170</v>
      </c>
      <c r="G9" s="13">
        <f ca="1">RANDBETWEEN(1,100)+RANDBETWEEN(1,100)+RANDBETWEEN(1,100)+RANDBETWEEN(1,100)+RANDBETWEEN(1,100)</f>
        <v>276</v>
      </c>
      <c r="H9" s="14">
        <f ca="1">RANDBETWEEN(1,100)+RANDBETWEEN(1,100)+RANDBETWEEN(1,100)+RANDBETWEEN(1,100)+RANDBETWEEN(1,100)+RANDBETWEEN(1,100)</f>
        <v>351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2014-11-14T00:18:20Z</dcterms:modified>
</cp:coreProperties>
</file>