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45" windowWidth="12120" windowHeight="10665"/>
  </bookViews>
  <sheets>
    <sheet name="Initiative" sheetId="13" r:id="rId1"/>
    <sheet name="Saves" sheetId="10" r:id="rId2"/>
    <sheet name="Attacks" sheetId="3" r:id="rId3"/>
    <sheet name="HPs" sheetId="14" r:id="rId4"/>
    <sheet name="Rolls" sheetId="12" r:id="rId5"/>
  </sheets>
  <calcPr calcId="145621"/>
</workbook>
</file>

<file path=xl/calcChain.xml><?xml version="1.0" encoding="utf-8"?>
<calcChain xmlns="http://schemas.openxmlformats.org/spreadsheetml/2006/main">
  <c r="C2" i="13" l="1"/>
  <c r="C3" i="13"/>
  <c r="C4" i="13"/>
  <c r="V5" i="14"/>
  <c r="D7" i="10" l="1"/>
  <c r="E7" i="10" s="1"/>
  <c r="D6" i="10"/>
  <c r="E6" i="10" s="1"/>
  <c r="D5" i="10"/>
  <c r="E5" i="10" s="1"/>
  <c r="O6" i="10" l="1"/>
  <c r="M6" i="10"/>
  <c r="K6" i="10"/>
  <c r="I6" i="10"/>
  <c r="G6" i="10"/>
  <c r="N6" i="10"/>
  <c r="L6" i="10"/>
  <c r="J6" i="10"/>
  <c r="H6" i="10"/>
  <c r="F6" i="10"/>
  <c r="O5" i="10"/>
  <c r="M5" i="10"/>
  <c r="K5" i="10"/>
  <c r="I5" i="10"/>
  <c r="G5" i="10"/>
  <c r="L5" i="10"/>
  <c r="J5" i="10"/>
  <c r="F5" i="10"/>
  <c r="N5" i="10"/>
  <c r="H5" i="10"/>
  <c r="O7" i="10"/>
  <c r="M7" i="10"/>
  <c r="K7" i="10"/>
  <c r="I7" i="10"/>
  <c r="G7" i="10"/>
  <c r="N7" i="10"/>
  <c r="L7" i="10"/>
  <c r="J7" i="10"/>
  <c r="H7" i="10"/>
  <c r="F7" i="10"/>
  <c r="D4" i="10" l="1"/>
  <c r="E4" i="10" s="1"/>
  <c r="D3" i="10"/>
  <c r="E3" i="10" s="1"/>
  <c r="D2" i="10"/>
  <c r="E2" i="10" s="1"/>
  <c r="O3" i="10" l="1"/>
  <c r="M3" i="10"/>
  <c r="K3" i="10"/>
  <c r="I3" i="10"/>
  <c r="G3" i="10"/>
  <c r="N3" i="10"/>
  <c r="L3" i="10"/>
  <c r="J3" i="10"/>
  <c r="H3" i="10"/>
  <c r="F3" i="10"/>
  <c r="O2" i="10"/>
  <c r="M2" i="10"/>
  <c r="K2" i="10"/>
  <c r="I2" i="10"/>
  <c r="G2" i="10"/>
  <c r="N2" i="10"/>
  <c r="L2" i="10"/>
  <c r="J2" i="10"/>
  <c r="H2" i="10"/>
  <c r="F2" i="10"/>
  <c r="O4" i="10"/>
  <c r="M4" i="10"/>
  <c r="K4" i="10"/>
  <c r="I4" i="10"/>
  <c r="G4" i="10"/>
  <c r="N4" i="10"/>
  <c r="L4" i="10"/>
  <c r="J4" i="10"/>
  <c r="H4" i="10"/>
  <c r="F4" i="10"/>
  <c r="R5" i="3" l="1"/>
  <c r="S5" i="3" s="1"/>
  <c r="E5" i="3"/>
  <c r="F5" i="3" s="1"/>
  <c r="N5" i="3" s="1"/>
  <c r="R6" i="3"/>
  <c r="S6" i="3" s="1"/>
  <c r="E6" i="3"/>
  <c r="F6" i="3" s="1"/>
  <c r="N6" i="3" s="1"/>
  <c r="AB5" i="3" l="1"/>
  <c r="Z5" i="3"/>
  <c r="X5" i="3"/>
  <c r="V5" i="3"/>
  <c r="T5" i="3"/>
  <c r="AA5" i="3"/>
  <c r="Y5" i="3"/>
  <c r="W5" i="3"/>
  <c r="U5" i="3"/>
  <c r="G5" i="3"/>
  <c r="I5" i="3"/>
  <c r="K5" i="3"/>
  <c r="M5" i="3"/>
  <c r="O5" i="3"/>
  <c r="H5" i="3"/>
  <c r="J5" i="3"/>
  <c r="L5" i="3"/>
  <c r="AB6" i="3"/>
  <c r="Z6" i="3"/>
  <c r="X6" i="3"/>
  <c r="V6" i="3"/>
  <c r="T6" i="3"/>
  <c r="AA6" i="3"/>
  <c r="Y6" i="3"/>
  <c r="W6" i="3"/>
  <c r="U6" i="3"/>
  <c r="G6" i="3"/>
  <c r="I6" i="3"/>
  <c r="K6" i="3"/>
  <c r="M6" i="3"/>
  <c r="O6" i="3"/>
  <c r="H6" i="3"/>
  <c r="J6" i="3"/>
  <c r="L6" i="3"/>
  <c r="R4" i="3" l="1"/>
  <c r="D4" i="13" l="1"/>
  <c r="D8" i="10"/>
  <c r="E8" i="10" s="1"/>
  <c r="F8" i="10" s="1"/>
  <c r="D9" i="10"/>
  <c r="E9" i="10" s="1"/>
  <c r="D10" i="10"/>
  <c r="E10" i="10" s="1"/>
  <c r="V4" i="14"/>
  <c r="M8" i="10" l="1"/>
  <c r="F10" i="10"/>
  <c r="G10" i="10"/>
  <c r="I10" i="10"/>
  <c r="M10" i="10"/>
  <c r="K10" i="10"/>
  <c r="O10" i="10"/>
  <c r="F9" i="10"/>
  <c r="M9" i="10"/>
  <c r="K9" i="10"/>
  <c r="O9" i="10"/>
  <c r="I9" i="10"/>
  <c r="I8" i="10"/>
  <c r="O8" i="10"/>
  <c r="K8" i="10"/>
  <c r="G8" i="10"/>
  <c r="G9" i="10"/>
  <c r="N10" i="10"/>
  <c r="L10" i="10"/>
  <c r="J10" i="10"/>
  <c r="H10" i="10"/>
  <c r="N9" i="10"/>
  <c r="L9" i="10"/>
  <c r="J9" i="10"/>
  <c r="H9" i="10"/>
  <c r="N8" i="10"/>
  <c r="L8" i="10"/>
  <c r="J8" i="10"/>
  <c r="H8" i="10"/>
  <c r="D2" i="13" l="1"/>
  <c r="D3" i="13" l="1"/>
  <c r="V6" i="14" l="1"/>
  <c r="V3" i="14"/>
  <c r="E4" i="3" l="1"/>
  <c r="S4" i="3" l="1"/>
  <c r="Z4" i="3" s="1"/>
  <c r="F4" i="3"/>
  <c r="J4" i="3" s="1"/>
  <c r="N4" i="3" l="1"/>
  <c r="L4" i="3"/>
  <c r="I4" i="3"/>
  <c r="G4" i="3"/>
  <c r="M4" i="3"/>
  <c r="H4" i="3"/>
  <c r="O4" i="3"/>
  <c r="AA4" i="3"/>
  <c r="X4" i="3"/>
  <c r="V4" i="3"/>
  <c r="T4" i="3"/>
  <c r="Y4" i="3"/>
  <c r="U4" i="3"/>
  <c r="AB4" i="3"/>
  <c r="K4" i="3"/>
  <c r="W4" i="3"/>
  <c r="C4" i="12" l="1"/>
  <c r="G9" i="12" l="1"/>
  <c r="F9" i="12"/>
  <c r="E9" i="12"/>
  <c r="D9" i="12"/>
  <c r="C9" i="12"/>
  <c r="B9" i="12"/>
  <c r="G8" i="12"/>
  <c r="F8" i="12"/>
  <c r="E8" i="12"/>
  <c r="D8" i="12"/>
  <c r="C8" i="12"/>
  <c r="B8" i="12"/>
  <c r="G7" i="12"/>
  <c r="F7" i="12"/>
  <c r="E7" i="12"/>
  <c r="D7" i="12"/>
  <c r="C7" i="12"/>
  <c r="B7" i="12"/>
  <c r="G6" i="12"/>
  <c r="F6" i="12"/>
  <c r="E6" i="12"/>
  <c r="D6" i="12"/>
  <c r="C6" i="12"/>
  <c r="B6" i="12"/>
  <c r="G5" i="12"/>
  <c r="F5" i="12"/>
  <c r="E5" i="12"/>
  <c r="D5" i="12"/>
  <c r="C5" i="12"/>
  <c r="B5" i="12"/>
  <c r="G4" i="12"/>
  <c r="F4" i="12"/>
  <c r="E4" i="12"/>
  <c r="D4" i="12"/>
  <c r="B4" i="12"/>
  <c r="G3" i="12"/>
  <c r="F3" i="12"/>
  <c r="E3" i="12"/>
  <c r="D3" i="12"/>
  <c r="C3" i="12"/>
  <c r="B3" i="12"/>
  <c r="G2" i="12"/>
  <c r="F2" i="12"/>
  <c r="E2" i="12"/>
  <c r="D2" i="12"/>
  <c r="C2" i="12"/>
  <c r="B2" i="12"/>
</calcChain>
</file>

<file path=xl/sharedStrings.xml><?xml version="1.0" encoding="utf-8"?>
<sst xmlns="http://schemas.openxmlformats.org/spreadsheetml/2006/main" count="98" uniqueCount="71">
  <si>
    <t>Healing</t>
  </si>
  <si>
    <t>Roll</t>
  </si>
  <si>
    <t>Save</t>
  </si>
  <si>
    <t>BAB</t>
  </si>
  <si>
    <t>d20</t>
  </si>
  <si>
    <t>Total</t>
  </si>
  <si>
    <t>Str. Mod.</t>
  </si>
  <si>
    <t>Bonus</t>
  </si>
  <si>
    <t>Dex. Mod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</si>
  <si>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</si>
  <si>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</si>
  <si>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</si>
  <si>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</si>
  <si>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</si>
  <si>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</si>
  <si>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</si>
  <si>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</si>
  <si>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</si>
  <si>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</si>
  <si>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</si>
  <si>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</si>
  <si>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</si>
  <si>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</si>
  <si>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</si>
  <si>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</si>
  <si>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</si>
  <si>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</si>
  <si>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</si>
  <si>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</si>
  <si>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Order</t>
  </si>
  <si>
    <t>Hit-Point Tally</t>
  </si>
  <si>
    <t>Damage Reduction</t>
  </si>
  <si>
    <t>DR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</si>
  <si>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</si>
  <si>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</si>
  <si>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</si>
  <si>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</si>
  <si>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</si>
  <si>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</si>
  <si>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</si>
  <si>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</si>
  <si>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</si>
  <si>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</si>
  <si>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</si>
  <si>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</si>
  <si>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</si>
  <si>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Other</t>
  </si>
  <si>
    <t>Current HPs</t>
  </si>
  <si>
    <t>none</t>
  </si>
  <si>
    <t>Armor Class</t>
  </si>
  <si>
    <t>Fortitude</t>
  </si>
  <si>
    <t>Reflex</t>
  </si>
  <si>
    <t>Will</t>
  </si>
  <si>
    <t>Group</t>
  </si>
  <si>
    <t>Bloodloss</t>
  </si>
  <si>
    <t>Sonic</t>
  </si>
  <si>
    <t>Character &amp; Attack Type</t>
  </si>
  <si>
    <t>Jadin</t>
  </si>
  <si>
    <t>FFJ</t>
  </si>
  <si>
    <t>TchJ</t>
  </si>
  <si>
    <t>skeleton</t>
  </si>
  <si>
    <t>zombie</t>
  </si>
  <si>
    <t>M skeleton</t>
  </si>
  <si>
    <t>M zombie (MM 266)</t>
  </si>
  <si>
    <t>M zombie</t>
  </si>
  <si>
    <t>S skeleton</t>
  </si>
  <si>
    <r>
      <rPr>
        <b/>
        <sz val="12"/>
        <color theme="1"/>
        <rFont val="Times New Roman"/>
        <family val="1"/>
      </rPr>
      <t xml:space="preserve">Jadin </t>
    </r>
    <r>
      <rPr>
        <sz val="12"/>
        <color theme="1"/>
        <rFont val="Times New Roman"/>
        <family val="1"/>
      </rPr>
      <t>(l. mace/c.longbow)</t>
    </r>
  </si>
  <si>
    <t>zombie 1</t>
  </si>
  <si>
    <t>zombie 2</t>
  </si>
  <si>
    <t>bludgeon</t>
  </si>
  <si>
    <t>slashing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</si>
</sst>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1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7" fillId="0" borderId="2" xfId="2" applyFont="1" applyBorder="1" applyAlignment="1">
      <alignment horizontal="center"/>
    </xf>
    <xf numFmtId="0" fontId="6" fillId="0" borderId="3" xfId="2" applyBorder="1" applyAlignment="1">
      <alignment horizontal="center"/>
    </xf>
    <xf numFmtId="0" fontId="6" fillId="0" borderId="4" xfId="2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6" fillId="0" borderId="6" xfId="2" applyBorder="1" applyAlignment="1">
      <alignment horizontal="center"/>
    </xf>
    <xf numFmtId="0" fontId="6" fillId="0" borderId="7" xfId="2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6" fillId="0" borderId="9" xfId="2" applyBorder="1" applyAlignment="1">
      <alignment horizontal="center"/>
    </xf>
    <xf numFmtId="0" fontId="6" fillId="0" borderId="10" xfId="2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12" fillId="11" borderId="18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/>
    </xf>
    <xf numFmtId="0" fontId="13" fillId="11" borderId="21" xfId="0" applyFont="1" applyFill="1" applyBorder="1" applyAlignment="1">
      <alignment horizontal="center"/>
    </xf>
    <xf numFmtId="0" fontId="1" fillId="10" borderId="18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1" fillId="12" borderId="18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/>
    </xf>
    <xf numFmtId="0" fontId="2" fillId="12" borderId="21" xfId="0" applyFont="1" applyFill="1" applyBorder="1" applyAlignment="1">
      <alignment horizontal="center"/>
    </xf>
    <xf numFmtId="0" fontId="1" fillId="13" borderId="18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/>
    </xf>
    <xf numFmtId="0" fontId="2" fillId="13" borderId="21" xfId="0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1" fillId="15" borderId="18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/>
    </xf>
    <xf numFmtId="0" fontId="2" fillId="15" borderId="21" xfId="0" applyFont="1" applyFill="1" applyBorder="1" applyAlignment="1">
      <alignment horizontal="center"/>
    </xf>
    <xf numFmtId="0" fontId="1" fillId="16" borderId="18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2" fillId="16" borderId="21" xfId="0" applyFont="1" applyFill="1" applyBorder="1" applyAlignment="1">
      <alignment horizontal="center"/>
    </xf>
    <xf numFmtId="0" fontId="1" fillId="17" borderId="18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/>
    </xf>
    <xf numFmtId="0" fontId="2" fillId="17" borderId="21" xfId="0" applyFont="1" applyFill="1" applyBorder="1" applyAlignment="1">
      <alignment horizontal="center"/>
    </xf>
    <xf numFmtId="0" fontId="1" fillId="9" borderId="1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14" fillId="14" borderId="18" xfId="0" applyFont="1" applyFill="1" applyBorder="1" applyAlignment="1">
      <alignment horizontal="center" vertical="center" wrapText="1"/>
    </xf>
    <xf numFmtId="0" fontId="15" fillId="14" borderId="3" xfId="0" applyFont="1" applyFill="1" applyBorder="1" applyAlignment="1">
      <alignment horizontal="center"/>
    </xf>
    <xf numFmtId="0" fontId="15" fillId="14" borderId="21" xfId="0" applyFont="1" applyFill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6" borderId="28" xfId="0" applyFont="1" applyFill="1" applyBorder="1" applyAlignment="1">
      <alignment horizontal="right"/>
    </xf>
    <xf numFmtId="0" fontId="2" fillId="8" borderId="27" xfId="0" applyFont="1" applyFill="1" applyBorder="1" applyAlignment="1">
      <alignment horizontal="right"/>
    </xf>
    <xf numFmtId="0" fontId="1" fillId="0" borderId="29" xfId="0" applyFont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8" borderId="28" xfId="0" applyFont="1" applyFill="1" applyBorder="1" applyAlignment="1">
      <alignment horizontal="center"/>
    </xf>
    <xf numFmtId="0" fontId="2" fillId="8" borderId="27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40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6" borderId="0" xfId="1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9" fillId="7" borderId="1" xfId="1" applyFont="1" applyFill="1" applyBorder="1" applyAlignment="1">
      <alignment horizontal="center"/>
    </xf>
    <xf numFmtId="0" fontId="7" fillId="8" borderId="19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/>
    </xf>
    <xf numFmtId="0" fontId="2" fillId="8" borderId="28" xfId="0" applyFont="1" applyFill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1" fillId="3" borderId="49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 wrapText="1"/>
    </xf>
    <xf numFmtId="0" fontId="1" fillId="0" borderId="22" xfId="0" applyFont="1" applyBorder="1" applyAlignment="1">
      <alignment horizontal="centerContinuous" vertical="center" wrapText="1"/>
    </xf>
    <xf numFmtId="0" fontId="1" fillId="0" borderId="14" xfId="0" applyFont="1" applyBorder="1" applyAlignment="1">
      <alignment vertical="center"/>
    </xf>
    <xf numFmtId="0" fontId="1" fillId="0" borderId="42" xfId="0" applyFont="1" applyBorder="1" applyAlignment="1">
      <alignment horizontal="right" vertical="center"/>
    </xf>
    <xf numFmtId="0" fontId="1" fillId="0" borderId="42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1" xfId="0" applyFont="1" applyBorder="1" applyAlignment="1">
      <alignment horizontal="right" vertical="center"/>
    </xf>
    <xf numFmtId="0" fontId="1" fillId="0" borderId="4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40" xfId="1" applyFont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7" fillId="8" borderId="52" xfId="0" applyFont="1" applyFill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13" borderId="53" xfId="0" applyFont="1" applyFill="1" applyBorder="1" applyAlignment="1">
      <alignment horizontal="center"/>
    </xf>
    <xf numFmtId="0" fontId="2" fillId="12" borderId="53" xfId="0" applyFont="1" applyFill="1" applyBorder="1" applyAlignment="1">
      <alignment horizontal="center"/>
    </xf>
    <xf numFmtId="0" fontId="2" fillId="10" borderId="53" xfId="0" applyFont="1" applyFill="1" applyBorder="1" applyAlignment="1">
      <alignment horizontal="center"/>
    </xf>
    <xf numFmtId="0" fontId="15" fillId="14" borderId="53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8" borderId="53" xfId="0" applyFont="1" applyFill="1" applyBorder="1" applyAlignment="1">
      <alignment horizontal="center"/>
    </xf>
    <xf numFmtId="0" fontId="2" fillId="16" borderId="53" xfId="0" applyFont="1" applyFill="1" applyBorder="1" applyAlignment="1">
      <alignment horizontal="center"/>
    </xf>
    <xf numFmtId="0" fontId="2" fillId="17" borderId="53" xfId="0" applyFont="1" applyFill="1" applyBorder="1" applyAlignment="1">
      <alignment horizontal="center"/>
    </xf>
    <xf numFmtId="0" fontId="2" fillId="9" borderId="53" xfId="0" applyFont="1" applyFill="1" applyBorder="1" applyAlignment="1">
      <alignment horizontal="center"/>
    </xf>
    <xf numFmtId="0" fontId="2" fillId="15" borderId="53" xfId="0" applyFont="1" applyFill="1" applyBorder="1" applyAlignment="1">
      <alignment horizontal="center"/>
    </xf>
    <xf numFmtId="0" fontId="13" fillId="11" borderId="53" xfId="0" applyFont="1" applyFill="1" applyBorder="1" applyAlignment="1">
      <alignment horizontal="center"/>
    </xf>
    <xf numFmtId="0" fontId="2" fillId="4" borderId="54" xfId="0" applyFont="1" applyFill="1" applyBorder="1" applyAlignment="1">
      <alignment horizontal="center"/>
    </xf>
    <xf numFmtId="0" fontId="1" fillId="3" borderId="55" xfId="0" applyFont="1" applyFill="1" applyBorder="1" applyAlignment="1">
      <alignment horizontal="center"/>
    </xf>
    <xf numFmtId="0" fontId="9" fillId="7" borderId="0" xfId="1" applyFont="1" applyFill="1" applyBorder="1" applyAlignment="1">
      <alignment horizont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276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FFFF"/>
      <color rgb="FFCCFF99"/>
      <color rgb="FFCCFF33"/>
      <color rgb="FFFFCC66"/>
      <color rgb="FF99FF33"/>
      <color rgb="FF00FF00"/>
      <color rgb="FF99FFCC"/>
      <color rgb="FF0000FF"/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Rolls!$A$2</c:f>
              <c:strCache>
                <c:ptCount val="1"/>
                <c:pt idx="0">
                  <c:v>d3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Rolls!$B$2:$G$2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Rolls!$A$3</c:f>
              <c:strCache>
                <c:ptCount val="1"/>
                <c:pt idx="0">
                  <c:v>d4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Rolls!$B$3:$G$3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</c:numCache>
            </c:numRef>
          </c:val>
        </c:ser>
        <c:ser>
          <c:idx val="2"/>
          <c:order val="2"/>
          <c:tx>
            <c:strRef>
              <c:f>Rolls!$A$4</c:f>
              <c:strCache>
                <c:ptCount val="1"/>
                <c:pt idx="0">
                  <c:v>d6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Rolls!$B$4:$G$4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12</c:v>
                </c:pt>
                <c:pt idx="3">
                  <c:v>21</c:v>
                </c:pt>
                <c:pt idx="4">
                  <c:v>21</c:v>
                </c:pt>
                <c:pt idx="5">
                  <c:v>27</c:v>
                </c:pt>
              </c:numCache>
            </c:numRef>
          </c:val>
        </c:ser>
        <c:ser>
          <c:idx val="3"/>
          <c:order val="3"/>
          <c:tx>
            <c:strRef>
              <c:f>Rolls!$A$5</c:f>
              <c:strCache>
                <c:ptCount val="1"/>
                <c:pt idx="0">
                  <c:v>d8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Rolls!$B$5:$G$5</c:f>
              <c:numCache>
                <c:formatCode>General</c:formatCode>
                <c:ptCount val="6"/>
                <c:pt idx="0">
                  <c:v>1</c:v>
                </c:pt>
                <c:pt idx="1">
                  <c:v>10</c:v>
                </c:pt>
                <c:pt idx="2">
                  <c:v>14</c:v>
                </c:pt>
                <c:pt idx="3">
                  <c:v>19</c:v>
                </c:pt>
                <c:pt idx="4">
                  <c:v>22</c:v>
                </c:pt>
                <c:pt idx="5">
                  <c:v>35</c:v>
                </c:pt>
              </c:numCache>
            </c:numRef>
          </c:val>
        </c:ser>
        <c:ser>
          <c:idx val="4"/>
          <c:order val="4"/>
          <c:tx>
            <c:strRef>
              <c:f>Rolls!$A$6</c:f>
              <c:strCache>
                <c:ptCount val="1"/>
                <c:pt idx="0">
                  <c:v>d10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Rolls!$B$6:$G$6</c:f>
              <c:numCache>
                <c:formatCode>General</c:formatCode>
                <c:ptCount val="6"/>
                <c:pt idx="0">
                  <c:v>3</c:v>
                </c:pt>
                <c:pt idx="1">
                  <c:v>13</c:v>
                </c:pt>
                <c:pt idx="2">
                  <c:v>14</c:v>
                </c:pt>
                <c:pt idx="3">
                  <c:v>27</c:v>
                </c:pt>
                <c:pt idx="4">
                  <c:v>32</c:v>
                </c:pt>
                <c:pt idx="5">
                  <c:v>36</c:v>
                </c:pt>
              </c:numCache>
            </c:numRef>
          </c:val>
        </c:ser>
        <c:ser>
          <c:idx val="5"/>
          <c:order val="5"/>
          <c:tx>
            <c:strRef>
              <c:f>Rolls!$A$7</c:f>
              <c:strCache>
                <c:ptCount val="1"/>
                <c:pt idx="0">
                  <c:v>d12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Rolls!$B$7:$G$7</c:f>
              <c:numCache>
                <c:formatCode>General</c:formatCode>
                <c:ptCount val="6"/>
                <c:pt idx="0">
                  <c:v>3</c:v>
                </c:pt>
                <c:pt idx="1">
                  <c:v>10</c:v>
                </c:pt>
                <c:pt idx="2">
                  <c:v>21</c:v>
                </c:pt>
                <c:pt idx="3">
                  <c:v>41</c:v>
                </c:pt>
                <c:pt idx="4">
                  <c:v>37</c:v>
                </c:pt>
                <c:pt idx="5">
                  <c:v>38</c:v>
                </c:pt>
              </c:numCache>
            </c:numRef>
          </c:val>
        </c:ser>
        <c:ser>
          <c:idx val="6"/>
          <c:order val="6"/>
          <c:tx>
            <c:strRef>
              <c:f>Rolls!$A$8</c:f>
              <c:strCache>
                <c:ptCount val="1"/>
                <c:pt idx="0">
                  <c:v>d20 roll</c:v>
                </c:pt>
              </c:strCache>
            </c:strRef>
          </c:tx>
          <c:spPr>
            <a:ln w="25400">
              <a:noFill/>
            </a:ln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Rolls!$B$8:$G$8</c:f>
              <c:numCache>
                <c:formatCode>General</c:formatCode>
                <c:ptCount val="6"/>
                <c:pt idx="0">
                  <c:v>6</c:v>
                </c:pt>
                <c:pt idx="1">
                  <c:v>25</c:v>
                </c:pt>
                <c:pt idx="2">
                  <c:v>28</c:v>
                </c:pt>
                <c:pt idx="3">
                  <c:v>35</c:v>
                </c:pt>
                <c:pt idx="4">
                  <c:v>54</c:v>
                </c:pt>
                <c:pt idx="5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03936"/>
        <c:axId val="34905472"/>
        <c:axId val="9165440"/>
      </c:area3DChart>
      <c:catAx>
        <c:axId val="34903936"/>
        <c:scaling>
          <c:orientation val="minMax"/>
        </c:scaling>
        <c:delete val="0"/>
        <c:axPos val="b"/>
        <c:majorTickMark val="out"/>
        <c:minorTickMark val="none"/>
        <c:tickLblPos val="nextTo"/>
        <c:crossAx val="34905472"/>
        <c:crosses val="autoZero"/>
        <c:auto val="1"/>
        <c:lblAlgn val="ctr"/>
        <c:lblOffset val="100"/>
        <c:noMultiLvlLbl val="0"/>
      </c:catAx>
      <c:valAx>
        <c:axId val="34905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903936"/>
        <c:crosses val="autoZero"/>
        <c:crossBetween val="midCat"/>
      </c:valAx>
      <c:serAx>
        <c:axId val="9165440"/>
        <c:scaling>
          <c:orientation val="minMax"/>
        </c:scaling>
        <c:delete val="0"/>
        <c:axPos val="b"/>
        <c:majorTickMark val="out"/>
        <c:minorTickMark val="none"/>
        <c:tickLblPos val="nextTo"/>
        <c:crossAx val="3490547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Rolls!$B$1</c:f>
              <c:strCache>
                <c:ptCount val="1"/>
                <c:pt idx="0">
                  <c:v>1d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Rolls!$B$2:$B$8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</c:numCache>
            </c:numRef>
          </c:val>
        </c:ser>
        <c:ser>
          <c:idx val="1"/>
          <c:order val="1"/>
          <c:tx>
            <c:strRef>
              <c:f>Rolls!$C$1</c:f>
              <c:strCache>
                <c:ptCount val="1"/>
                <c:pt idx="0">
                  <c:v>2d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10</c:v>
                </c:pt>
                <c:pt idx="4">
                  <c:v>13</c:v>
                </c:pt>
                <c:pt idx="5">
                  <c:v>10</c:v>
                </c:pt>
                <c:pt idx="6">
                  <c:v>25</c:v>
                </c:pt>
              </c:numCache>
            </c:numRef>
          </c:val>
        </c:ser>
        <c:ser>
          <c:idx val="2"/>
          <c:order val="2"/>
          <c:tx>
            <c:strRef>
              <c:f>Rolls!$D$1</c:f>
              <c:strCache>
                <c:ptCount val="1"/>
                <c:pt idx="0">
                  <c:v>3d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12</c:v>
                </c:pt>
                <c:pt idx="3">
                  <c:v>14</c:v>
                </c:pt>
                <c:pt idx="4">
                  <c:v>14</c:v>
                </c:pt>
                <c:pt idx="5">
                  <c:v>21</c:v>
                </c:pt>
                <c:pt idx="6">
                  <c:v>28</c:v>
                </c:pt>
              </c:numCache>
            </c:numRef>
          </c:val>
        </c:ser>
        <c:ser>
          <c:idx val="3"/>
          <c:order val="3"/>
          <c:tx>
            <c:strRef>
              <c:f>Rolls!$E$1</c:f>
              <c:strCache>
                <c:ptCount val="1"/>
                <c:pt idx="0">
                  <c:v>4d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21</c:v>
                </c:pt>
                <c:pt idx="3">
                  <c:v>19</c:v>
                </c:pt>
                <c:pt idx="4">
                  <c:v>27</c:v>
                </c:pt>
                <c:pt idx="5">
                  <c:v>41</c:v>
                </c:pt>
                <c:pt idx="6">
                  <c:v>35</c:v>
                </c:pt>
              </c:numCache>
            </c:numRef>
          </c:val>
        </c:ser>
        <c:ser>
          <c:idx val="4"/>
          <c:order val="4"/>
          <c:tx>
            <c:strRef>
              <c:f>Rolls!$F$1</c:f>
              <c:strCache>
                <c:ptCount val="1"/>
                <c:pt idx="0">
                  <c:v>5d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13</c:v>
                </c:pt>
                <c:pt idx="2">
                  <c:v>21</c:v>
                </c:pt>
                <c:pt idx="3">
                  <c:v>22</c:v>
                </c:pt>
                <c:pt idx="4">
                  <c:v>32</c:v>
                </c:pt>
                <c:pt idx="5">
                  <c:v>37</c:v>
                </c:pt>
                <c:pt idx="6">
                  <c:v>54</c:v>
                </c:pt>
              </c:numCache>
            </c:numRef>
          </c:val>
        </c:ser>
        <c:ser>
          <c:idx val="5"/>
          <c:order val="5"/>
          <c:tx>
            <c:strRef>
              <c:f>Rolls!$G$1</c:f>
              <c:strCache>
                <c:ptCount val="1"/>
                <c:pt idx="0">
                  <c:v>6d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21</c:v>
                </c:pt>
                <c:pt idx="2">
                  <c:v>27</c:v>
                </c:pt>
                <c:pt idx="3">
                  <c:v>35</c:v>
                </c:pt>
                <c:pt idx="4">
                  <c:v>36</c:v>
                </c:pt>
                <c:pt idx="5">
                  <c:v>38</c:v>
                </c:pt>
                <c:pt idx="6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50752"/>
        <c:axId val="69053056"/>
        <c:axId val="45434176"/>
      </c:area3DChart>
      <c:catAx>
        <c:axId val="69050752"/>
        <c:scaling>
          <c:orientation val="minMax"/>
        </c:scaling>
        <c:delete val="0"/>
        <c:axPos val="b"/>
        <c:majorTickMark val="out"/>
        <c:minorTickMark val="none"/>
        <c:tickLblPos val="nextTo"/>
        <c:crossAx val="69053056"/>
        <c:crosses val="autoZero"/>
        <c:auto val="1"/>
        <c:lblAlgn val="ctr"/>
        <c:lblOffset val="100"/>
        <c:noMultiLvlLbl val="0"/>
      </c:catAx>
      <c:valAx>
        <c:axId val="69053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050752"/>
        <c:crosses val="autoZero"/>
        <c:crossBetween val="midCat"/>
      </c:valAx>
      <c:serAx>
        <c:axId val="45434176"/>
        <c:scaling>
          <c:orientation val="minMax"/>
        </c:scaling>
        <c:delete val="0"/>
        <c:axPos val="b"/>
        <c:majorTickMark val="out"/>
        <c:minorTickMark val="none"/>
        <c:tickLblPos val="nextTo"/>
        <c:crossAx val="6905305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361948</xdr:colOff>
      <xdr:row>10</xdr:row>
      <xdr:rowOff>123824</xdr:rowOff>
    </xdr:from>
    <xdr:to>
      <xdr:col>21</xdr:col>
      <xdr:colOff>419099</xdr:colOff>
      <xdr:row>28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10</xdr:row>
      <xdr:rowOff>123824</xdr:rowOff>
    </xdr:from>
    <xdr:to>
      <xdr:col>12</xdr:col>
      <xdr:colOff>361950</xdr:colOff>
      <xdr:row>28</xdr:row>
      <xdr:rowOff>76199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17.75" style="17" bestFit="1" customWidth="1"/>
    <col min="2" max="2" width="8.375" style="17" bestFit="1" customWidth="1"/>
    <col min="3" max="3" width="4.375" style="17" bestFit="1" customWidth="1"/>
    <col min="4" max="4" width="12.5" style="17" bestFit="1" customWidth="1"/>
    <col min="5" max="5" width="5.875" style="17" bestFit="1" customWidth="1"/>
    <col min="6" max="16384" width="9" style="17"/>
  </cols>
  <sheetData>
    <row r="1" spans="1:5" s="122" customFormat="1" x14ac:dyDescent="0.25">
      <c r="A1" s="119" t="s">
        <v>9</v>
      </c>
      <c r="B1" s="121" t="s">
        <v>27</v>
      </c>
      <c r="C1" s="121" t="s">
        <v>1</v>
      </c>
      <c r="D1" s="121" t="s">
        <v>28</v>
      </c>
      <c r="E1" s="120" t="s">
        <v>29</v>
      </c>
    </row>
    <row r="2" spans="1:5" x14ac:dyDescent="0.25">
      <c r="A2" s="138" t="s">
        <v>64</v>
      </c>
      <c r="B2" s="83">
        <v>-1</v>
      </c>
      <c r="C2" s="83">
        <f t="shared" ref="C2:C4" ca="1" si="0">RANDBETWEEN(1,20)</f>
        <v>19</v>
      </c>
      <c r="D2" s="83">
        <f ca="1">C2+B2</f>
        <v>18</v>
      </c>
      <c r="E2" s="85">
        <v>3</v>
      </c>
    </row>
    <row r="3" spans="1:5" x14ac:dyDescent="0.25">
      <c r="A3" s="88" t="s">
        <v>57</v>
      </c>
      <c r="B3" s="83">
        <v>3</v>
      </c>
      <c r="C3" s="83">
        <f t="shared" ca="1" si="0"/>
        <v>7</v>
      </c>
      <c r="D3" s="83">
        <f ca="1">C3+B3</f>
        <v>10</v>
      </c>
      <c r="E3" s="85">
        <v>1</v>
      </c>
    </row>
    <row r="4" spans="1:5" x14ac:dyDescent="0.25">
      <c r="A4" s="92" t="s">
        <v>65</v>
      </c>
      <c r="B4" s="84">
        <v>5</v>
      </c>
      <c r="C4" s="84">
        <f t="shared" ca="1" si="0"/>
        <v>9</v>
      </c>
      <c r="D4" s="84">
        <f ca="1">C4+B4</f>
        <v>14</v>
      </c>
      <c r="E4" s="86">
        <v>2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</sheetData>
  <sortState ref="A2:E4">
    <sortCondition descending="1" ref="D2:D4"/>
  </sortState>
  <conditionalFormatting sqref="C14:C1048576 C1">
    <cfRule type="cellIs" dxfId="275" priority="57" operator="equal">
      <formula>1</formula>
    </cfRule>
    <cfRule type="cellIs" dxfId="274" priority="58" operator="equal">
      <formula>20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16.125" style="2" bestFit="1" customWidth="1"/>
    <col min="2" max="2" width="15.375" style="2" bestFit="1" customWidth="1"/>
    <col min="3" max="3" width="6.375" style="2" bestFit="1" customWidth="1"/>
    <col min="4" max="4" width="4.375" style="2" bestFit="1" customWidth="1"/>
    <col min="5" max="5" width="5" style="2" bestFit="1" customWidth="1"/>
    <col min="6" max="6" width="3.875" style="2" bestFit="1" customWidth="1"/>
    <col min="7" max="7" width="3.875" style="2" customWidth="1"/>
    <col min="8" max="9" width="3.875" style="2" bestFit="1" customWidth="1"/>
    <col min="10" max="10" width="3.875" style="2" customWidth="1"/>
    <col min="11" max="12" width="3.875" style="2" bestFit="1" customWidth="1"/>
    <col min="13" max="14" width="3.375" style="2" bestFit="1" customWidth="1"/>
    <col min="15" max="15" width="3.375" style="27" bestFit="1" customWidth="1"/>
    <col min="16" max="16" width="13" style="2" bestFit="1" customWidth="1"/>
    <col min="17" max="16384" width="9" style="2"/>
  </cols>
  <sheetData>
    <row r="1" spans="1:15" s="105" customFormat="1" x14ac:dyDescent="0.25">
      <c r="A1" s="116" t="s">
        <v>9</v>
      </c>
      <c r="B1" s="105" t="s">
        <v>25</v>
      </c>
      <c r="C1" s="117" t="s">
        <v>24</v>
      </c>
      <c r="D1" s="117" t="s">
        <v>1</v>
      </c>
      <c r="E1" s="117" t="s">
        <v>2</v>
      </c>
      <c r="F1" s="117">
        <v>10</v>
      </c>
      <c r="G1" s="105">
        <v>12</v>
      </c>
      <c r="H1" s="105">
        <v>14</v>
      </c>
      <c r="I1" s="105">
        <v>16</v>
      </c>
      <c r="J1" s="105">
        <v>18</v>
      </c>
      <c r="K1" s="105">
        <v>20</v>
      </c>
      <c r="L1" s="105">
        <v>22</v>
      </c>
      <c r="M1" s="105">
        <v>24</v>
      </c>
      <c r="N1" s="105">
        <v>26</v>
      </c>
      <c r="O1" s="118">
        <v>28</v>
      </c>
    </row>
    <row r="2" spans="1:15" x14ac:dyDescent="0.25">
      <c r="A2" s="79" t="s">
        <v>64</v>
      </c>
      <c r="B2" s="2" t="s">
        <v>50</v>
      </c>
      <c r="C2" s="81">
        <v>0</v>
      </c>
      <c r="D2" s="81">
        <f ca="1">RANDBETWEEN(1,20)</f>
        <v>14</v>
      </c>
      <c r="E2" s="81">
        <f ca="1">D2+C2</f>
        <v>14</v>
      </c>
      <c r="F2" s="81" t="str">
        <f t="shared" ref="F2:O7" ca="1" si="0">IF($E2&gt;F$1-1,"Yes","No")</f>
        <v>Yes</v>
      </c>
      <c r="G2" s="2" t="str">
        <f t="shared" ca="1" si="0"/>
        <v>Yes</v>
      </c>
      <c r="H2" s="2" t="str">
        <f t="shared" ca="1" si="0"/>
        <v>Yes</v>
      </c>
      <c r="I2" s="2" t="str">
        <f t="shared" ca="1" si="0"/>
        <v>No</v>
      </c>
      <c r="J2" s="2" t="str">
        <f t="shared" ca="1" si="0"/>
        <v>No</v>
      </c>
      <c r="K2" s="2" t="str">
        <f t="shared" ca="1" si="0"/>
        <v>No</v>
      </c>
      <c r="L2" s="2" t="str">
        <f t="shared" ca="1" si="0"/>
        <v>No</v>
      </c>
      <c r="M2" s="2" t="str">
        <f t="shared" ca="1" si="0"/>
        <v>No</v>
      </c>
      <c r="N2" s="2" t="str">
        <f t="shared" ca="1" si="0"/>
        <v>No</v>
      </c>
      <c r="O2" s="27" t="str">
        <f t="shared" ca="1" si="0"/>
        <v>No</v>
      </c>
    </row>
    <row r="3" spans="1:15" x14ac:dyDescent="0.25">
      <c r="A3" s="79" t="s">
        <v>64</v>
      </c>
      <c r="B3" s="2" t="s">
        <v>51</v>
      </c>
      <c r="C3" s="81">
        <v>-1</v>
      </c>
      <c r="D3" s="81">
        <f t="shared" ref="D3:D4" ca="1" si="1">RANDBETWEEN(1,20)</f>
        <v>3</v>
      </c>
      <c r="E3" s="81">
        <f t="shared" ref="E3:E4" ca="1" si="2">D3+C3</f>
        <v>2</v>
      </c>
      <c r="F3" s="81" t="str">
        <f t="shared" ca="1" si="0"/>
        <v>No</v>
      </c>
      <c r="G3" s="2" t="str">
        <f t="shared" ca="1" si="0"/>
        <v>No</v>
      </c>
      <c r="H3" s="2" t="str">
        <f t="shared" ca="1" si="0"/>
        <v>No</v>
      </c>
      <c r="I3" s="2" t="str">
        <f t="shared" ca="1" si="0"/>
        <v>No</v>
      </c>
      <c r="J3" s="2" t="str">
        <f t="shared" ca="1" si="0"/>
        <v>No</v>
      </c>
      <c r="K3" s="2" t="str">
        <f t="shared" ca="1" si="0"/>
        <v>No</v>
      </c>
      <c r="L3" s="2" t="str">
        <f t="shared" ca="1" si="0"/>
        <v>No</v>
      </c>
      <c r="M3" s="2" t="str">
        <f t="shared" ca="1" si="0"/>
        <v>No</v>
      </c>
      <c r="N3" s="2" t="str">
        <f t="shared" ca="1" si="0"/>
        <v>No</v>
      </c>
      <c r="O3" s="27" t="str">
        <f t="shared" ca="1" si="0"/>
        <v>No</v>
      </c>
    </row>
    <row r="4" spans="1:15" x14ac:dyDescent="0.25">
      <c r="A4" s="80" t="s">
        <v>64</v>
      </c>
      <c r="B4" s="61" t="s">
        <v>52</v>
      </c>
      <c r="C4" s="82">
        <v>3</v>
      </c>
      <c r="D4" s="82">
        <f t="shared" ca="1" si="1"/>
        <v>10</v>
      </c>
      <c r="E4" s="82">
        <f t="shared" ca="1" si="2"/>
        <v>13</v>
      </c>
      <c r="F4" s="82" t="str">
        <f t="shared" ca="1" si="0"/>
        <v>Yes</v>
      </c>
      <c r="G4" s="61" t="str">
        <f t="shared" ca="1" si="0"/>
        <v>Yes</v>
      </c>
      <c r="H4" s="61" t="str">
        <f t="shared" ca="1" si="0"/>
        <v>No</v>
      </c>
      <c r="I4" s="61" t="str">
        <f t="shared" ca="1" si="0"/>
        <v>No</v>
      </c>
      <c r="J4" s="61" t="str">
        <f t="shared" ca="1" si="0"/>
        <v>No</v>
      </c>
      <c r="K4" s="61" t="str">
        <f t="shared" ca="1" si="0"/>
        <v>No</v>
      </c>
      <c r="L4" s="61" t="str">
        <f t="shared" ca="1" si="0"/>
        <v>No</v>
      </c>
      <c r="M4" s="61" t="str">
        <f t="shared" ca="1" si="0"/>
        <v>No</v>
      </c>
      <c r="N4" s="61" t="str">
        <f t="shared" ca="1" si="0"/>
        <v>No</v>
      </c>
      <c r="O4" s="62" t="str">
        <f t="shared" ca="1" si="0"/>
        <v>No</v>
      </c>
    </row>
    <row r="5" spans="1:15" x14ac:dyDescent="0.25">
      <c r="A5" s="79" t="s">
        <v>62</v>
      </c>
      <c r="B5" s="2" t="s">
        <v>50</v>
      </c>
      <c r="C5" s="81">
        <v>0</v>
      </c>
      <c r="D5" s="81">
        <f ca="1">RANDBETWEEN(1,20)</f>
        <v>6</v>
      </c>
      <c r="E5" s="81">
        <f ca="1">D5+C5</f>
        <v>6</v>
      </c>
      <c r="F5" s="81" t="str">
        <f t="shared" ca="1" si="0"/>
        <v>No</v>
      </c>
      <c r="G5" s="2" t="str">
        <f t="shared" ca="1" si="0"/>
        <v>No</v>
      </c>
      <c r="H5" s="2" t="str">
        <f t="shared" ca="1" si="0"/>
        <v>No</v>
      </c>
      <c r="I5" s="2" t="str">
        <f t="shared" ca="1" si="0"/>
        <v>No</v>
      </c>
      <c r="J5" s="2" t="str">
        <f t="shared" ca="1" si="0"/>
        <v>No</v>
      </c>
      <c r="K5" s="2" t="str">
        <f t="shared" ca="1" si="0"/>
        <v>No</v>
      </c>
      <c r="L5" s="2" t="str">
        <f t="shared" ca="1" si="0"/>
        <v>No</v>
      </c>
      <c r="M5" s="2" t="str">
        <f t="shared" ca="1" si="0"/>
        <v>No</v>
      </c>
      <c r="N5" s="2" t="str">
        <f t="shared" ca="1" si="0"/>
        <v>No</v>
      </c>
      <c r="O5" s="27" t="str">
        <f t="shared" ca="1" si="0"/>
        <v>No</v>
      </c>
    </row>
    <row r="6" spans="1:15" x14ac:dyDescent="0.25">
      <c r="A6" s="79" t="s">
        <v>62</v>
      </c>
      <c r="B6" s="2" t="s">
        <v>51</v>
      </c>
      <c r="C6" s="81">
        <v>1</v>
      </c>
      <c r="D6" s="81">
        <f t="shared" ref="D6:D7" ca="1" si="3">RANDBETWEEN(1,20)</f>
        <v>9</v>
      </c>
      <c r="E6" s="81">
        <f t="shared" ref="E6:E7" ca="1" si="4">D6+C6</f>
        <v>10</v>
      </c>
      <c r="F6" s="81" t="str">
        <f t="shared" ca="1" si="0"/>
        <v>Yes</v>
      </c>
      <c r="G6" s="2" t="str">
        <f t="shared" ca="1" si="0"/>
        <v>No</v>
      </c>
      <c r="H6" s="2" t="str">
        <f t="shared" ca="1" si="0"/>
        <v>No</v>
      </c>
      <c r="I6" s="2" t="str">
        <f t="shared" ca="1" si="0"/>
        <v>No</v>
      </c>
      <c r="J6" s="2" t="str">
        <f t="shared" ca="1" si="0"/>
        <v>No</v>
      </c>
      <c r="K6" s="2" t="str">
        <f t="shared" ca="1" si="0"/>
        <v>No</v>
      </c>
      <c r="L6" s="2" t="str">
        <f t="shared" ca="1" si="0"/>
        <v>No</v>
      </c>
      <c r="M6" s="2" t="str">
        <f t="shared" ca="1" si="0"/>
        <v>No</v>
      </c>
      <c r="N6" s="2" t="str">
        <f t="shared" ca="1" si="0"/>
        <v>No</v>
      </c>
      <c r="O6" s="27" t="str">
        <f t="shared" ca="1" si="0"/>
        <v>No</v>
      </c>
    </row>
    <row r="7" spans="1:15" x14ac:dyDescent="0.25">
      <c r="A7" s="80" t="s">
        <v>62</v>
      </c>
      <c r="B7" s="61" t="s">
        <v>52</v>
      </c>
      <c r="C7" s="82">
        <v>2</v>
      </c>
      <c r="D7" s="82">
        <f t="shared" ca="1" si="3"/>
        <v>2</v>
      </c>
      <c r="E7" s="82">
        <f t="shared" ca="1" si="4"/>
        <v>4</v>
      </c>
      <c r="F7" s="82" t="str">
        <f t="shared" ca="1" si="0"/>
        <v>No</v>
      </c>
      <c r="G7" s="61" t="str">
        <f t="shared" ca="1" si="0"/>
        <v>No</v>
      </c>
      <c r="H7" s="61" t="str">
        <f t="shared" ca="1" si="0"/>
        <v>No</v>
      </c>
      <c r="I7" s="61" t="str">
        <f t="shared" ca="1" si="0"/>
        <v>No</v>
      </c>
      <c r="J7" s="61" t="str">
        <f t="shared" ca="1" si="0"/>
        <v>No</v>
      </c>
      <c r="K7" s="61" t="str">
        <f t="shared" ca="1" si="0"/>
        <v>No</v>
      </c>
      <c r="L7" s="61" t="str">
        <f t="shared" ca="1" si="0"/>
        <v>No</v>
      </c>
      <c r="M7" s="61" t="str">
        <f t="shared" ca="1" si="0"/>
        <v>No</v>
      </c>
      <c r="N7" s="61" t="str">
        <f t="shared" ca="1" si="0"/>
        <v>No</v>
      </c>
      <c r="O7" s="62" t="str">
        <f t="shared" ca="1" si="0"/>
        <v>No</v>
      </c>
    </row>
    <row r="8" spans="1:15" x14ac:dyDescent="0.25">
      <c r="A8" s="77" t="s">
        <v>57</v>
      </c>
      <c r="B8" s="2" t="s">
        <v>50</v>
      </c>
      <c r="C8" s="81">
        <v>2</v>
      </c>
      <c r="D8" s="81">
        <f t="shared" ref="D8:D10" ca="1" si="5">RANDBETWEEN(1,20)</f>
        <v>8</v>
      </c>
      <c r="E8" s="81">
        <f t="shared" ref="E8:E10" ca="1" si="6">D8+C8</f>
        <v>10</v>
      </c>
      <c r="F8" s="81" t="str">
        <f t="shared" ref="F8:O10" ca="1" si="7">IF($E8&gt;F$1-1,"Yes","No")</f>
        <v>Yes</v>
      </c>
      <c r="G8" s="2" t="str">
        <f t="shared" ca="1" si="7"/>
        <v>No</v>
      </c>
      <c r="H8" s="2" t="str">
        <f t="shared" ca="1" si="7"/>
        <v>No</v>
      </c>
      <c r="I8" s="2" t="str">
        <f t="shared" ca="1" si="7"/>
        <v>No</v>
      </c>
      <c r="J8" s="2" t="str">
        <f t="shared" ca="1" si="7"/>
        <v>No</v>
      </c>
      <c r="K8" s="2" t="str">
        <f t="shared" ca="1" si="7"/>
        <v>No</v>
      </c>
      <c r="L8" s="2" t="str">
        <f t="shared" ca="1" si="7"/>
        <v>No</v>
      </c>
      <c r="M8" s="2" t="str">
        <f t="shared" ca="1" si="7"/>
        <v>No</v>
      </c>
      <c r="N8" s="2" t="str">
        <f t="shared" ca="1" si="7"/>
        <v>No</v>
      </c>
      <c r="O8" s="27" t="str">
        <f t="shared" ca="1" si="7"/>
        <v>No</v>
      </c>
    </row>
    <row r="9" spans="1:15" x14ac:dyDescent="0.25">
      <c r="A9" s="77" t="s">
        <v>57</v>
      </c>
      <c r="B9" s="2" t="s">
        <v>51</v>
      </c>
      <c r="C9" s="81">
        <v>0</v>
      </c>
      <c r="D9" s="81">
        <f t="shared" ca="1" si="5"/>
        <v>11</v>
      </c>
      <c r="E9" s="81">
        <f t="shared" ca="1" si="6"/>
        <v>11</v>
      </c>
      <c r="F9" s="81" t="str">
        <f t="shared" ca="1" si="7"/>
        <v>Yes</v>
      </c>
      <c r="G9" s="2" t="str">
        <f t="shared" ca="1" si="7"/>
        <v>No</v>
      </c>
      <c r="H9" s="2" t="str">
        <f t="shared" ca="1" si="7"/>
        <v>No</v>
      </c>
      <c r="I9" s="2" t="str">
        <f t="shared" ca="1" si="7"/>
        <v>No</v>
      </c>
      <c r="J9" s="2" t="str">
        <f t="shared" ca="1" si="7"/>
        <v>No</v>
      </c>
      <c r="K9" s="2" t="str">
        <f t="shared" ca="1" si="7"/>
        <v>No</v>
      </c>
      <c r="L9" s="2" t="str">
        <f t="shared" ca="1" si="7"/>
        <v>No</v>
      </c>
      <c r="M9" s="2" t="str">
        <f t="shared" ca="1" si="7"/>
        <v>No</v>
      </c>
      <c r="N9" s="2" t="str">
        <f t="shared" ca="1" si="7"/>
        <v>No</v>
      </c>
      <c r="O9" s="27" t="str">
        <f t="shared" ca="1" si="7"/>
        <v>No</v>
      </c>
    </row>
    <row r="10" spans="1:15" x14ac:dyDescent="0.25">
      <c r="A10" s="78" t="s">
        <v>57</v>
      </c>
      <c r="B10" s="61" t="s">
        <v>52</v>
      </c>
      <c r="C10" s="82">
        <v>2</v>
      </c>
      <c r="D10" s="82">
        <f t="shared" ca="1" si="5"/>
        <v>2</v>
      </c>
      <c r="E10" s="82">
        <f t="shared" ca="1" si="6"/>
        <v>4</v>
      </c>
      <c r="F10" s="82" t="str">
        <f t="shared" ca="1" si="7"/>
        <v>No</v>
      </c>
      <c r="G10" s="61" t="str">
        <f t="shared" ca="1" si="7"/>
        <v>No</v>
      </c>
      <c r="H10" s="61" t="str">
        <f t="shared" ca="1" si="7"/>
        <v>No</v>
      </c>
      <c r="I10" s="61" t="str">
        <f t="shared" ca="1" si="7"/>
        <v>No</v>
      </c>
      <c r="J10" s="61" t="str">
        <f t="shared" ca="1" si="7"/>
        <v>No</v>
      </c>
      <c r="K10" s="61" t="str">
        <f t="shared" ca="1" si="7"/>
        <v>No</v>
      </c>
      <c r="L10" s="61" t="str">
        <f t="shared" ca="1" si="7"/>
        <v>No</v>
      </c>
      <c r="M10" s="61" t="str">
        <f t="shared" ca="1" si="7"/>
        <v>No</v>
      </c>
      <c r="N10" s="61" t="str">
        <f t="shared" ca="1" si="7"/>
        <v>No</v>
      </c>
      <c r="O10" s="62" t="str">
        <f t="shared" ca="1" si="7"/>
        <v>No</v>
      </c>
    </row>
  </sheetData>
  <sortState ref="A3:O27">
    <sortCondition ref="A3:A27"/>
    <sortCondition ref="B3:B27"/>
  </sortState>
  <conditionalFormatting sqref="D8:D1048576">
    <cfRule type="cellIs" dxfId="273" priority="413" operator="equal">
      <formula>20</formula>
    </cfRule>
    <cfRule type="cellIs" dxfId="272" priority="414" operator="equal">
      <formula>1</formula>
    </cfRule>
  </conditionalFormatting>
  <conditionalFormatting sqref="F8:O10">
    <cfRule type="cellIs" dxfId="271" priority="43" operator="equal">
      <formula>"No"</formula>
    </cfRule>
    <cfRule type="cellIs" dxfId="270" priority="44" operator="equal">
      <formula>"Yes"</formula>
    </cfRule>
  </conditionalFormatting>
  <conditionalFormatting sqref="A5">
    <cfRule type="cellIs" dxfId="269" priority="39" operator="equal">
      <formula>"No"</formula>
    </cfRule>
    <cfRule type="cellIs" dxfId="268" priority="40" operator="equal">
      <formula>"Yes"</formula>
    </cfRule>
  </conditionalFormatting>
  <conditionalFormatting sqref="A6:A7">
    <cfRule type="cellIs" dxfId="267" priority="35" operator="equal">
      <formula>"No"</formula>
    </cfRule>
    <cfRule type="cellIs" dxfId="266" priority="36" operator="equal">
      <formula>"Yes"</formula>
    </cfRule>
  </conditionalFormatting>
  <conditionalFormatting sqref="F2:O2">
    <cfRule type="cellIs" dxfId="265" priority="15" operator="equal">
      <formula>"No"</formula>
    </cfRule>
    <cfRule type="cellIs" dxfId="264" priority="16" operator="equal">
      <formula>"Yes"</formula>
    </cfRule>
  </conditionalFormatting>
  <conditionalFormatting sqref="A2">
    <cfRule type="cellIs" dxfId="263" priority="13" operator="equal">
      <formula>"No"</formula>
    </cfRule>
    <cfRule type="cellIs" dxfId="262" priority="14" operator="equal">
      <formula>"Yes"</formula>
    </cfRule>
  </conditionalFormatting>
  <conditionalFormatting sqref="F3:O4">
    <cfRule type="cellIs" dxfId="261" priority="11" operator="equal">
      <formula>"No"</formula>
    </cfRule>
    <cfRule type="cellIs" dxfId="260" priority="12" operator="equal">
      <formula>"Yes"</formula>
    </cfRule>
  </conditionalFormatting>
  <conditionalFormatting sqref="A3:A4">
    <cfRule type="cellIs" dxfId="259" priority="9" operator="equal">
      <formula>"No"</formula>
    </cfRule>
    <cfRule type="cellIs" dxfId="258" priority="10" operator="equal">
      <formula>"Yes"</formula>
    </cfRule>
  </conditionalFormatting>
  <conditionalFormatting sqref="F5:O5">
    <cfRule type="cellIs" dxfId="257" priority="7" operator="equal">
      <formula>"No"</formula>
    </cfRule>
    <cfRule type="cellIs" dxfId="256" priority="8" operator="equal">
      <formula>"Yes"</formula>
    </cfRule>
  </conditionalFormatting>
  <conditionalFormatting sqref="D5">
    <cfRule type="cellIs" dxfId="255" priority="5" operator="equal">
      <formula>20</formula>
    </cfRule>
    <cfRule type="cellIs" dxfId="254" priority="6" operator="equal">
      <formula>1</formula>
    </cfRule>
  </conditionalFormatting>
  <conditionalFormatting sqref="F6:O7">
    <cfRule type="cellIs" dxfId="253" priority="3" operator="equal">
      <formula>"No"</formula>
    </cfRule>
    <cfRule type="cellIs" dxfId="252" priority="4" operator="equal">
      <formula>"Yes"</formula>
    </cfRule>
  </conditionalFormatting>
  <conditionalFormatting sqref="D6:D7">
    <cfRule type="cellIs" dxfId="251" priority="1" operator="equal">
      <formula>20</formula>
    </cfRule>
    <cfRule type="cellIs" dxfId="250" priority="2" operator="equal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ColWidth="9.125" defaultRowHeight="15.75" x14ac:dyDescent="0.25"/>
  <cols>
    <col min="1" max="1" width="22.625" style="63" bestFit="1" customWidth="1"/>
    <col min="2" max="2" width="5" style="2" bestFit="1" customWidth="1"/>
    <col min="3" max="3" width="8.875" style="2" bestFit="1" customWidth="1"/>
    <col min="4" max="4" width="6.125" style="2" bestFit="1" customWidth="1"/>
    <col min="5" max="5" width="3.875" style="2" bestFit="1" customWidth="1"/>
    <col min="6" max="6" width="5.25" style="2" bestFit="1" customWidth="1"/>
    <col min="7" max="7" width="6.625" style="2" bestFit="1" customWidth="1"/>
    <col min="8" max="8" width="5" style="2" bestFit="1" customWidth="1"/>
    <col min="9" max="9" width="4.125" style="2" bestFit="1" customWidth="1"/>
    <col min="10" max="11" width="3.875" style="2" bestFit="1" customWidth="1"/>
    <col min="12" max="12" width="5.375" style="2" bestFit="1" customWidth="1"/>
    <col min="13" max="14" width="3.875" style="2" bestFit="1" customWidth="1"/>
    <col min="15" max="15" width="3.875" style="27" bestFit="1" customWidth="1"/>
    <col min="16" max="16" width="9.375" style="16" bestFit="1" customWidth="1"/>
    <col min="17" max="17" width="6.125" style="2" bestFit="1" customWidth="1"/>
    <col min="18" max="18" width="3.875" style="2" bestFit="1" customWidth="1"/>
    <col min="19" max="19" width="5.25" style="2" bestFit="1" customWidth="1"/>
    <col min="20" max="20" width="6.625" style="2" bestFit="1" customWidth="1"/>
    <col min="21" max="22" width="3.875" style="2" bestFit="1" customWidth="1"/>
    <col min="23" max="23" width="8" style="2" bestFit="1" customWidth="1"/>
    <col min="24" max="27" width="3.875" style="2" bestFit="1" customWidth="1"/>
    <col min="28" max="28" width="3.875" style="27" bestFit="1" customWidth="1"/>
    <col min="29" max="29" width="11.875" style="2" bestFit="1" customWidth="1"/>
    <col min="30" max="16384" width="9.125" style="2"/>
  </cols>
  <sheetData>
    <row r="1" spans="1:28" s="105" customFormat="1" x14ac:dyDescent="0.25">
      <c r="A1" s="103"/>
      <c r="B1" s="104"/>
      <c r="C1" s="104"/>
      <c r="G1" s="106" t="s">
        <v>49</v>
      </c>
      <c r="H1" s="107"/>
      <c r="I1" s="107"/>
      <c r="J1" s="107"/>
      <c r="K1" s="106"/>
      <c r="L1" s="107"/>
      <c r="M1" s="107"/>
      <c r="N1" s="107"/>
      <c r="O1" s="108"/>
      <c r="P1" s="109"/>
      <c r="T1" s="106" t="s">
        <v>49</v>
      </c>
      <c r="U1" s="107"/>
      <c r="V1" s="107"/>
      <c r="W1" s="106"/>
      <c r="X1" s="106"/>
      <c r="Y1" s="107"/>
      <c r="Z1" s="107"/>
      <c r="AA1" s="107"/>
      <c r="AB1" s="108"/>
    </row>
    <row r="2" spans="1:28" s="105" customFormat="1" ht="16.5" thickBot="1" x14ac:dyDescent="0.3">
      <c r="A2" s="110"/>
      <c r="B2" s="111"/>
      <c r="C2" s="111"/>
      <c r="D2" s="111"/>
      <c r="E2" s="111"/>
      <c r="F2" s="111"/>
      <c r="G2" s="111" t="s">
        <v>61</v>
      </c>
      <c r="H2" s="111" t="s">
        <v>59</v>
      </c>
      <c r="I2" s="111" t="s">
        <v>58</v>
      </c>
      <c r="J2" s="111"/>
      <c r="K2" s="111"/>
      <c r="L2" s="111" t="s">
        <v>57</v>
      </c>
      <c r="M2" s="111"/>
      <c r="N2" s="111"/>
      <c r="O2" s="112"/>
      <c r="P2" s="113"/>
      <c r="Q2" s="111"/>
      <c r="R2" s="111"/>
      <c r="S2" s="111"/>
      <c r="T2" s="111" t="s">
        <v>61</v>
      </c>
      <c r="U2" s="111"/>
      <c r="V2" s="111"/>
      <c r="W2" s="111" t="s">
        <v>60</v>
      </c>
      <c r="X2" s="111"/>
      <c r="Y2" s="111"/>
      <c r="Z2" s="111"/>
      <c r="AA2" s="111"/>
      <c r="AB2" s="112"/>
    </row>
    <row r="3" spans="1:28" s="105" customFormat="1" ht="16.5" thickBot="1" x14ac:dyDescent="0.3">
      <c r="A3" s="114" t="s">
        <v>56</v>
      </c>
      <c r="B3" s="111" t="s">
        <v>3</v>
      </c>
      <c r="C3" s="115" t="s">
        <v>6</v>
      </c>
      <c r="D3" s="115" t="s">
        <v>7</v>
      </c>
      <c r="E3" s="115" t="s">
        <v>4</v>
      </c>
      <c r="F3" s="115" t="s">
        <v>5</v>
      </c>
      <c r="G3" s="115">
        <v>11</v>
      </c>
      <c r="H3" s="111">
        <v>13</v>
      </c>
      <c r="I3" s="111">
        <v>14</v>
      </c>
      <c r="J3" s="111">
        <v>15</v>
      </c>
      <c r="K3" s="111">
        <v>16</v>
      </c>
      <c r="L3" s="111">
        <v>17</v>
      </c>
      <c r="M3" s="111">
        <v>18</v>
      </c>
      <c r="N3" s="111">
        <v>19</v>
      </c>
      <c r="O3" s="112">
        <v>20</v>
      </c>
      <c r="P3" s="113" t="s">
        <v>8</v>
      </c>
      <c r="Q3" s="115" t="s">
        <v>7</v>
      </c>
      <c r="R3" s="115" t="s">
        <v>4</v>
      </c>
      <c r="S3" s="115" t="s">
        <v>5</v>
      </c>
      <c r="T3" s="115">
        <v>11</v>
      </c>
      <c r="U3" s="111">
        <v>13</v>
      </c>
      <c r="V3" s="111">
        <v>14</v>
      </c>
      <c r="W3" s="111">
        <v>15</v>
      </c>
      <c r="X3" s="111">
        <v>16</v>
      </c>
      <c r="Y3" s="111">
        <v>17</v>
      </c>
      <c r="Z3" s="111">
        <v>18</v>
      </c>
      <c r="AA3" s="111">
        <v>19</v>
      </c>
      <c r="AB3" s="112">
        <v>20</v>
      </c>
    </row>
    <row r="4" spans="1:28" x14ac:dyDescent="0.25">
      <c r="A4" s="64" t="s">
        <v>66</v>
      </c>
      <c r="B4" s="87">
        <v>1</v>
      </c>
      <c r="C4" s="81">
        <v>2</v>
      </c>
      <c r="D4" s="81">
        <v>0</v>
      </c>
      <c r="E4" s="81">
        <f ca="1">RANDBETWEEN(1,20)</f>
        <v>5</v>
      </c>
      <c r="F4" s="81">
        <f ca="1">SUM(B4:E4)</f>
        <v>8</v>
      </c>
      <c r="G4" s="81" t="str">
        <f t="shared" ref="G4:O6" ca="1" si="0">IF($F4&gt;G$3-1,"Yes","No")</f>
        <v>No</v>
      </c>
      <c r="H4" s="87" t="str">
        <f t="shared" ca="1" si="0"/>
        <v>No</v>
      </c>
      <c r="I4" s="87" t="str">
        <f t="shared" ca="1" si="0"/>
        <v>No</v>
      </c>
      <c r="J4" s="87" t="str">
        <f t="shared" ca="1" si="0"/>
        <v>No</v>
      </c>
      <c r="K4" s="87" t="str">
        <f t="shared" ca="1" si="0"/>
        <v>No</v>
      </c>
      <c r="L4" s="87" t="str">
        <f t="shared" ca="1" si="0"/>
        <v>No</v>
      </c>
      <c r="M4" s="87" t="str">
        <f t="shared" ca="1" si="0"/>
        <v>No</v>
      </c>
      <c r="N4" s="87" t="str">
        <f t="shared" ca="1" si="0"/>
        <v>No</v>
      </c>
      <c r="O4" s="27" t="str">
        <f t="shared" ca="1" si="0"/>
        <v>No</v>
      </c>
      <c r="P4" s="16">
        <v>3</v>
      </c>
      <c r="Q4" s="81">
        <v>3</v>
      </c>
      <c r="R4" s="81">
        <f ca="1">RANDBETWEEN(1,20)</f>
        <v>16</v>
      </c>
      <c r="S4" s="81">
        <f ca="1">SUM(B4,P4:R4)</f>
        <v>23</v>
      </c>
      <c r="T4" s="81" t="str">
        <f t="shared" ref="T4:AB6" ca="1" si="1">IF($S4&gt;T$3-1,"Yes","No")</f>
        <v>Yes</v>
      </c>
      <c r="U4" s="87" t="str">
        <f t="shared" ca="1" si="1"/>
        <v>Yes</v>
      </c>
      <c r="V4" s="87" t="str">
        <f t="shared" ca="1" si="1"/>
        <v>Yes</v>
      </c>
      <c r="W4" s="87" t="str">
        <f t="shared" ca="1" si="1"/>
        <v>Yes</v>
      </c>
      <c r="X4" s="87" t="str">
        <f t="shared" ca="1" si="1"/>
        <v>Yes</v>
      </c>
      <c r="Y4" s="87" t="str">
        <f t="shared" ca="1" si="1"/>
        <v>Yes</v>
      </c>
      <c r="Z4" s="87" t="str">
        <f t="shared" ca="1" si="1"/>
        <v>Yes</v>
      </c>
      <c r="AA4" s="87" t="str">
        <f t="shared" ca="1" si="1"/>
        <v>Yes</v>
      </c>
      <c r="AB4" s="27" t="str">
        <f t="shared" ca="1" si="1"/>
        <v>Yes</v>
      </c>
    </row>
    <row r="5" spans="1:28" x14ac:dyDescent="0.25">
      <c r="A5" s="98" t="s">
        <v>63</v>
      </c>
      <c r="B5" s="87">
        <v>2</v>
      </c>
      <c r="C5" s="81">
        <v>0</v>
      </c>
      <c r="D5" s="81">
        <v>1</v>
      </c>
      <c r="E5" s="81">
        <f ca="1">RANDBETWEEN(1,20)</f>
        <v>5</v>
      </c>
      <c r="F5" s="81">
        <f ca="1">SUM(B5:E5)</f>
        <v>8</v>
      </c>
      <c r="G5" s="81" t="str">
        <f t="shared" ca="1" si="0"/>
        <v>No</v>
      </c>
      <c r="H5" s="87" t="str">
        <f t="shared" ca="1" si="0"/>
        <v>No</v>
      </c>
      <c r="I5" s="87" t="str">
        <f t="shared" ca="1" si="0"/>
        <v>No</v>
      </c>
      <c r="J5" s="87" t="str">
        <f t="shared" ca="1" si="0"/>
        <v>No</v>
      </c>
      <c r="K5" s="87" t="str">
        <f t="shared" ca="1" si="0"/>
        <v>No</v>
      </c>
      <c r="L5" s="87" t="str">
        <f t="shared" ca="1" si="0"/>
        <v>No</v>
      </c>
      <c r="M5" s="87" t="str">
        <f t="shared" ca="1" si="0"/>
        <v>No</v>
      </c>
      <c r="N5" s="87" t="str">
        <f t="shared" ca="1" si="0"/>
        <v>No</v>
      </c>
      <c r="O5" s="87" t="str">
        <f t="shared" ca="1" si="0"/>
        <v>No</v>
      </c>
      <c r="P5" s="16">
        <v>0</v>
      </c>
      <c r="Q5" s="81">
        <v>0</v>
      </c>
      <c r="R5" s="81">
        <f ca="1">RANDBETWEEN(1,20)</f>
        <v>11</v>
      </c>
      <c r="S5" s="81">
        <f ca="1">SUM(B5,P5:R5)</f>
        <v>13</v>
      </c>
      <c r="T5" s="81" t="str">
        <f t="shared" ca="1" si="1"/>
        <v>Yes</v>
      </c>
      <c r="U5" s="87" t="str">
        <f t="shared" ca="1" si="1"/>
        <v>Yes</v>
      </c>
      <c r="V5" s="87" t="str">
        <f t="shared" ca="1" si="1"/>
        <v>No</v>
      </c>
      <c r="W5" s="87" t="str">
        <f t="shared" ca="1" si="1"/>
        <v>No</v>
      </c>
      <c r="X5" s="87" t="str">
        <f t="shared" ca="1" si="1"/>
        <v>No</v>
      </c>
      <c r="Y5" s="87" t="str">
        <f t="shared" ca="1" si="1"/>
        <v>No</v>
      </c>
      <c r="Z5" s="87" t="str">
        <f t="shared" ca="1" si="1"/>
        <v>No</v>
      </c>
      <c r="AA5" s="87" t="str">
        <f t="shared" ca="1" si="1"/>
        <v>No</v>
      </c>
      <c r="AB5" s="27" t="str">
        <f t="shared" ca="1" si="1"/>
        <v>No</v>
      </c>
    </row>
    <row r="6" spans="1:28" x14ac:dyDescent="0.25">
      <c r="A6" s="65" t="s">
        <v>65</v>
      </c>
      <c r="B6" s="61">
        <v>1</v>
      </c>
      <c r="C6" s="82">
        <v>0</v>
      </c>
      <c r="D6" s="82">
        <v>1</v>
      </c>
      <c r="E6" s="82">
        <f ca="1">RANDBETWEEN(1,20)</f>
        <v>7</v>
      </c>
      <c r="F6" s="82">
        <f ca="1">SUM(B6:E6)</f>
        <v>9</v>
      </c>
      <c r="G6" s="82" t="str">
        <f t="shared" ca="1" si="0"/>
        <v>No</v>
      </c>
      <c r="H6" s="61" t="str">
        <f t="shared" ca="1" si="0"/>
        <v>No</v>
      </c>
      <c r="I6" s="61" t="str">
        <f t="shared" ca="1" si="0"/>
        <v>No</v>
      </c>
      <c r="J6" s="61" t="str">
        <f t="shared" ca="1" si="0"/>
        <v>No</v>
      </c>
      <c r="K6" s="61" t="str">
        <f t="shared" ca="1" si="0"/>
        <v>No</v>
      </c>
      <c r="L6" s="61" t="str">
        <f t="shared" ca="1" si="0"/>
        <v>No</v>
      </c>
      <c r="M6" s="61" t="str">
        <f t="shared" ca="1" si="0"/>
        <v>No</v>
      </c>
      <c r="N6" s="61" t="str">
        <f t="shared" ca="1" si="0"/>
        <v>No</v>
      </c>
      <c r="O6" s="61" t="str">
        <f t="shared" ca="1" si="0"/>
        <v>No</v>
      </c>
      <c r="P6" s="99">
        <v>0</v>
      </c>
      <c r="Q6" s="82">
        <v>0</v>
      </c>
      <c r="R6" s="82">
        <f ca="1">RANDBETWEEN(1,20)</f>
        <v>14</v>
      </c>
      <c r="S6" s="82">
        <f ca="1">SUM(B6,P6:R6)</f>
        <v>15</v>
      </c>
      <c r="T6" s="82" t="str">
        <f t="shared" ca="1" si="1"/>
        <v>Yes</v>
      </c>
      <c r="U6" s="61" t="str">
        <f t="shared" ca="1" si="1"/>
        <v>Yes</v>
      </c>
      <c r="V6" s="61" t="str">
        <f t="shared" ca="1" si="1"/>
        <v>Yes</v>
      </c>
      <c r="W6" s="61" t="str">
        <f t="shared" ca="1" si="1"/>
        <v>Yes</v>
      </c>
      <c r="X6" s="61" t="str">
        <f t="shared" ca="1" si="1"/>
        <v>No</v>
      </c>
      <c r="Y6" s="61" t="str">
        <f t="shared" ca="1" si="1"/>
        <v>No</v>
      </c>
      <c r="Z6" s="61" t="str">
        <f t="shared" ca="1" si="1"/>
        <v>No</v>
      </c>
      <c r="AA6" s="61" t="str">
        <f t="shared" ca="1" si="1"/>
        <v>No</v>
      </c>
      <c r="AB6" s="62" t="str">
        <f t="shared" ca="1" si="1"/>
        <v>No</v>
      </c>
    </row>
  </sheetData>
  <sortState ref="A4:AB6">
    <sortCondition ref="A4:A6"/>
  </sortState>
  <conditionalFormatting sqref="AD1:XFD3 A1:F3 P1:S3 A4:Q4 S4:XFD4 A5:XFD1048576">
    <cfRule type="cellIs" dxfId="249" priority="1248" operator="equal">
      <formula>"No"</formula>
    </cfRule>
    <cfRule type="cellIs" dxfId="248" priority="1249" operator="equal">
      <formula>"Yes"</formula>
    </cfRule>
  </conditionalFormatting>
  <conditionalFormatting sqref="R1:R3 E1:E1048576 R5:R1048576">
    <cfRule type="cellIs" dxfId="247" priority="1244" operator="equal">
      <formula>1</formula>
    </cfRule>
    <cfRule type="cellIs" dxfId="246" priority="1247" operator="equal">
      <formula>20</formula>
    </cfRule>
  </conditionalFormatting>
  <conditionalFormatting sqref="U1">
    <cfRule type="cellIs" dxfId="245" priority="1088" operator="equal">
      <formula>"No"</formula>
    </cfRule>
    <cfRule type="cellIs" dxfId="244" priority="1089" operator="equal">
      <formula>"Yes"</formula>
    </cfRule>
  </conditionalFormatting>
  <conditionalFormatting sqref="V1">
    <cfRule type="cellIs" dxfId="243" priority="910" operator="equal">
      <formula>"No"</formula>
    </cfRule>
    <cfRule type="cellIs" dxfId="242" priority="911" operator="equal">
      <formula>"Yes"</formula>
    </cfRule>
  </conditionalFormatting>
  <conditionalFormatting sqref="V1">
    <cfRule type="cellIs" dxfId="241" priority="890" operator="equal">
      <formula>"No"</formula>
    </cfRule>
    <cfRule type="cellIs" dxfId="240" priority="891" operator="equal">
      <formula>"Yes"</formula>
    </cfRule>
  </conditionalFormatting>
  <conditionalFormatting sqref="I1:J1 I3">
    <cfRule type="cellIs" dxfId="239" priority="856" operator="equal">
      <formula>"No"</formula>
    </cfRule>
    <cfRule type="cellIs" dxfId="238" priority="857" operator="equal">
      <formula>"Yes"</formula>
    </cfRule>
  </conditionalFormatting>
  <conditionalFormatting sqref="M3">
    <cfRule type="cellIs" dxfId="237" priority="852" operator="equal">
      <formula>"No"</formula>
    </cfRule>
    <cfRule type="cellIs" dxfId="236" priority="853" operator="equal">
      <formula>"Yes"</formula>
    </cfRule>
  </conditionalFormatting>
  <conditionalFormatting sqref="O1:O2">
    <cfRule type="cellIs" dxfId="235" priority="846" operator="equal">
      <formula>"No"</formula>
    </cfRule>
    <cfRule type="cellIs" dxfId="234" priority="847" operator="equal">
      <formula>"Yes"</formula>
    </cfRule>
  </conditionalFormatting>
  <conditionalFormatting sqref="I1:J1">
    <cfRule type="cellIs" dxfId="233" priority="842" operator="equal">
      <formula>"No"</formula>
    </cfRule>
    <cfRule type="cellIs" dxfId="232" priority="843" operator="equal">
      <formula>"Yes"</formula>
    </cfRule>
  </conditionalFormatting>
  <conditionalFormatting sqref="H3">
    <cfRule type="cellIs" dxfId="231" priority="870" operator="equal">
      <formula>"No"</formula>
    </cfRule>
    <cfRule type="cellIs" dxfId="230" priority="871" operator="equal">
      <formula>"Yes"</formula>
    </cfRule>
  </conditionalFormatting>
  <conditionalFormatting sqref="K1:K3">
    <cfRule type="cellIs" dxfId="229" priority="832" operator="equal">
      <formula>"No"</formula>
    </cfRule>
    <cfRule type="cellIs" dxfId="228" priority="833" operator="equal">
      <formula>"Yes"</formula>
    </cfRule>
  </conditionalFormatting>
  <conditionalFormatting sqref="O3">
    <cfRule type="cellIs" dxfId="227" priority="866" operator="equal">
      <formula>"No"</formula>
    </cfRule>
    <cfRule type="cellIs" dxfId="226" priority="867" operator="equal">
      <formula>"Yes"</formula>
    </cfRule>
  </conditionalFormatting>
  <conditionalFormatting sqref="K3">
    <cfRule type="cellIs" dxfId="225" priority="864" operator="equal">
      <formula>"No"</formula>
    </cfRule>
    <cfRule type="cellIs" dxfId="224" priority="865" operator="equal">
      <formula>"Yes"</formula>
    </cfRule>
  </conditionalFormatting>
  <conditionalFormatting sqref="L3">
    <cfRule type="cellIs" dxfId="223" priority="860" operator="equal">
      <formula>"No"</formula>
    </cfRule>
    <cfRule type="cellIs" dxfId="222" priority="861" operator="equal">
      <formula>"Yes"</formula>
    </cfRule>
  </conditionalFormatting>
  <conditionalFormatting sqref="M1:M2">
    <cfRule type="cellIs" dxfId="221" priority="850" operator="equal">
      <formula>"No"</formula>
    </cfRule>
    <cfRule type="cellIs" dxfId="220" priority="851" operator="equal">
      <formula>"Yes"</formula>
    </cfRule>
  </conditionalFormatting>
  <conditionalFormatting sqref="I3">
    <cfRule type="cellIs" dxfId="219" priority="844" operator="equal">
      <formula>"No"</formula>
    </cfRule>
    <cfRule type="cellIs" dxfId="218" priority="845" operator="equal">
      <formula>"Yes"</formula>
    </cfRule>
  </conditionalFormatting>
  <conditionalFormatting sqref="L3">
    <cfRule type="cellIs" dxfId="217" priority="840" operator="equal">
      <formula>"No"</formula>
    </cfRule>
    <cfRule type="cellIs" dxfId="216" priority="841" operator="equal">
      <formula>"Yes"</formula>
    </cfRule>
  </conditionalFormatting>
  <conditionalFormatting sqref="O3">
    <cfRule type="cellIs" dxfId="215" priority="872" operator="equal">
      <formula>"No"</formula>
    </cfRule>
    <cfRule type="cellIs" dxfId="214" priority="873" operator="equal">
      <formula>"Yes"</formula>
    </cfRule>
  </conditionalFormatting>
  <conditionalFormatting sqref="H1:H2">
    <cfRule type="cellIs" dxfId="213" priority="868" operator="equal">
      <formula>"No"</formula>
    </cfRule>
    <cfRule type="cellIs" dxfId="212" priority="869" operator="equal">
      <formula>"Yes"</formula>
    </cfRule>
  </conditionalFormatting>
  <conditionalFormatting sqref="K1:K2">
    <cfRule type="cellIs" dxfId="211" priority="862" operator="equal">
      <formula>"No"</formula>
    </cfRule>
    <cfRule type="cellIs" dxfId="210" priority="863" operator="equal">
      <formula>"Yes"</formula>
    </cfRule>
  </conditionalFormatting>
  <conditionalFormatting sqref="M1:M3">
    <cfRule type="cellIs" dxfId="209" priority="854" operator="equal">
      <formula>"No"</formula>
    </cfRule>
    <cfRule type="cellIs" dxfId="208" priority="855" operator="equal">
      <formula>"Yes"</formula>
    </cfRule>
  </conditionalFormatting>
  <conditionalFormatting sqref="O1:O2">
    <cfRule type="cellIs" dxfId="207" priority="848" operator="equal">
      <formula>"No"</formula>
    </cfRule>
    <cfRule type="cellIs" dxfId="206" priority="849" operator="equal">
      <formula>"Yes"</formula>
    </cfRule>
  </conditionalFormatting>
  <conditionalFormatting sqref="M3">
    <cfRule type="cellIs" dxfId="205" priority="836" operator="equal">
      <formula>"No"</formula>
    </cfRule>
    <cfRule type="cellIs" dxfId="204" priority="837" operator="equal">
      <formula>"Yes"</formula>
    </cfRule>
  </conditionalFormatting>
  <conditionalFormatting sqref="M1:M2">
    <cfRule type="cellIs" dxfId="203" priority="834" operator="equal">
      <formula>"No"</formula>
    </cfRule>
    <cfRule type="cellIs" dxfId="202" priority="835" operator="equal">
      <formula>"Yes"</formula>
    </cfRule>
  </conditionalFormatting>
  <conditionalFormatting sqref="O3">
    <cfRule type="cellIs" dxfId="201" priority="828" operator="equal">
      <formula>"No"</formula>
    </cfRule>
    <cfRule type="cellIs" dxfId="200" priority="829" operator="equal">
      <formula>"Yes"</formula>
    </cfRule>
  </conditionalFormatting>
  <conditionalFormatting sqref="O1:O3">
    <cfRule type="cellIs" dxfId="199" priority="830" operator="equal">
      <formula>"No"</formula>
    </cfRule>
    <cfRule type="cellIs" dxfId="198" priority="831" operator="equal">
      <formula>"Yes"</formula>
    </cfRule>
  </conditionalFormatting>
  <conditionalFormatting sqref="O1:O2">
    <cfRule type="cellIs" dxfId="197" priority="826" operator="equal">
      <formula>"No"</formula>
    </cfRule>
    <cfRule type="cellIs" dxfId="196" priority="827" operator="equal">
      <formula>"Yes"</formula>
    </cfRule>
  </conditionalFormatting>
  <conditionalFormatting sqref="N3">
    <cfRule type="cellIs" dxfId="195" priority="820" operator="equal">
      <formula>"No"</formula>
    </cfRule>
    <cfRule type="cellIs" dxfId="194" priority="821" operator="equal">
      <formula>"Yes"</formula>
    </cfRule>
  </conditionalFormatting>
  <conditionalFormatting sqref="N3">
    <cfRule type="cellIs" dxfId="193" priority="818" operator="equal">
      <formula>"No"</formula>
    </cfRule>
    <cfRule type="cellIs" dxfId="192" priority="819" operator="equal">
      <formula>"Yes"</formula>
    </cfRule>
  </conditionalFormatting>
  <conditionalFormatting sqref="N3">
    <cfRule type="cellIs" dxfId="191" priority="814" operator="equal">
      <formula>"No"</formula>
    </cfRule>
    <cfRule type="cellIs" dxfId="190" priority="815" operator="equal">
      <formula>"Yes"</formula>
    </cfRule>
  </conditionalFormatting>
  <conditionalFormatting sqref="AB1">
    <cfRule type="cellIs" dxfId="189" priority="686" operator="equal">
      <formula>"No"</formula>
    </cfRule>
    <cfRule type="cellIs" dxfId="188" priority="687" operator="equal">
      <formula>"Yes"</formula>
    </cfRule>
  </conditionalFormatting>
  <conditionalFormatting sqref="AB1">
    <cfRule type="cellIs" dxfId="187" priority="688" operator="equal">
      <formula>"No"</formula>
    </cfRule>
    <cfRule type="cellIs" dxfId="186" priority="689" operator="equal">
      <formula>"Yes"</formula>
    </cfRule>
  </conditionalFormatting>
  <conditionalFormatting sqref="AB1">
    <cfRule type="cellIs" dxfId="185" priority="684" operator="equal">
      <formula>"No"</formula>
    </cfRule>
    <cfRule type="cellIs" dxfId="184" priority="685" operator="equal">
      <formula>"Yes"</formula>
    </cfRule>
  </conditionalFormatting>
  <conditionalFormatting sqref="AB1">
    <cfRule type="cellIs" dxfId="183" priority="682" operator="equal">
      <formula>"No"</formula>
    </cfRule>
    <cfRule type="cellIs" dxfId="182" priority="683" operator="equal">
      <formula>"Yes"</formula>
    </cfRule>
  </conditionalFormatting>
  <conditionalFormatting sqref="L1">
    <cfRule type="cellIs" dxfId="181" priority="648" operator="equal">
      <formula>"No"</formula>
    </cfRule>
    <cfRule type="cellIs" dxfId="180" priority="649" operator="equal">
      <formula>"Yes"</formula>
    </cfRule>
  </conditionalFormatting>
  <conditionalFormatting sqref="L1">
    <cfRule type="cellIs" dxfId="179" priority="646" operator="equal">
      <formula>"No"</formula>
    </cfRule>
    <cfRule type="cellIs" dxfId="178" priority="647" operator="equal">
      <formula>"Yes"</formula>
    </cfRule>
  </conditionalFormatting>
  <conditionalFormatting sqref="Y1:Z1">
    <cfRule type="cellIs" dxfId="177" priority="380" operator="equal">
      <formula>"No"</formula>
    </cfRule>
    <cfRule type="cellIs" dxfId="176" priority="381" operator="equal">
      <formula>"Yes"</formula>
    </cfRule>
  </conditionalFormatting>
  <conditionalFormatting sqref="Y1:Z1">
    <cfRule type="cellIs" dxfId="175" priority="384" operator="equal">
      <formula>"No"</formula>
    </cfRule>
    <cfRule type="cellIs" dxfId="174" priority="385" operator="equal">
      <formula>"Yes"</formula>
    </cfRule>
  </conditionalFormatting>
  <conditionalFormatting sqref="Y1:Z1">
    <cfRule type="cellIs" dxfId="173" priority="376" operator="equal">
      <formula>"No"</formula>
    </cfRule>
    <cfRule type="cellIs" dxfId="172" priority="377" operator="equal">
      <formula>"Yes"</formula>
    </cfRule>
  </conditionalFormatting>
  <conditionalFormatting sqref="N1:N2">
    <cfRule type="cellIs" dxfId="171" priority="332" operator="equal">
      <formula>"No"</formula>
    </cfRule>
    <cfRule type="cellIs" dxfId="170" priority="333" operator="equal">
      <formula>"Yes"</formula>
    </cfRule>
  </conditionalFormatting>
  <conditionalFormatting sqref="N1:N2">
    <cfRule type="cellIs" dxfId="169" priority="330" operator="equal">
      <formula>"No"</formula>
    </cfRule>
    <cfRule type="cellIs" dxfId="168" priority="331" operator="equal">
      <formula>"Yes"</formula>
    </cfRule>
  </conditionalFormatting>
  <conditionalFormatting sqref="N1:N2">
    <cfRule type="cellIs" dxfId="167" priority="328" operator="equal">
      <formula>"No"</formula>
    </cfRule>
    <cfRule type="cellIs" dxfId="166" priority="329" operator="equal">
      <formula>"Yes"</formula>
    </cfRule>
  </conditionalFormatting>
  <conditionalFormatting sqref="AA1">
    <cfRule type="cellIs" dxfId="165" priority="316" operator="equal">
      <formula>"No"</formula>
    </cfRule>
    <cfRule type="cellIs" dxfId="164" priority="317" operator="equal">
      <formula>"Yes"</formula>
    </cfRule>
  </conditionalFormatting>
  <conditionalFormatting sqref="AA1">
    <cfRule type="cellIs" dxfId="163" priority="314" operator="equal">
      <formula>"No"</formula>
    </cfRule>
    <cfRule type="cellIs" dxfId="162" priority="315" operator="equal">
      <formula>"Yes"</formula>
    </cfRule>
  </conditionalFormatting>
  <conditionalFormatting sqref="AA1">
    <cfRule type="cellIs" dxfId="161" priority="312" operator="equal">
      <formula>"No"</formula>
    </cfRule>
    <cfRule type="cellIs" dxfId="160" priority="313" operator="equal">
      <formula>"Yes"</formula>
    </cfRule>
  </conditionalFormatting>
  <conditionalFormatting sqref="W1">
    <cfRule type="cellIs" dxfId="159" priority="308" operator="equal">
      <formula>"No"</formula>
    </cfRule>
    <cfRule type="cellIs" dxfId="158" priority="309" operator="equal">
      <formula>"Yes"</formula>
    </cfRule>
  </conditionalFormatting>
  <conditionalFormatting sqref="W1">
    <cfRule type="cellIs" dxfId="157" priority="310" operator="equal">
      <formula>"No"</formula>
    </cfRule>
    <cfRule type="cellIs" dxfId="156" priority="311" operator="equal">
      <formula>"Yes"</formula>
    </cfRule>
  </conditionalFormatting>
  <conditionalFormatting sqref="J2:J3">
    <cfRule type="cellIs" dxfId="155" priority="264" operator="equal">
      <formula>"No"</formula>
    </cfRule>
    <cfRule type="cellIs" dxfId="154" priority="265" operator="equal">
      <formula>"Yes"</formula>
    </cfRule>
  </conditionalFormatting>
  <conditionalFormatting sqref="J3">
    <cfRule type="cellIs" dxfId="153" priority="268" operator="equal">
      <formula>"No"</formula>
    </cfRule>
    <cfRule type="cellIs" dxfId="152" priority="269" operator="equal">
      <formula>"Yes"</formula>
    </cfRule>
  </conditionalFormatting>
  <conditionalFormatting sqref="J2">
    <cfRule type="cellIs" dxfId="151" priority="266" operator="equal">
      <formula>"No"</formula>
    </cfRule>
    <cfRule type="cellIs" dxfId="150" priority="267" operator="equal">
      <formula>"Yes"</formula>
    </cfRule>
  </conditionalFormatting>
  <conditionalFormatting sqref="G1">
    <cfRule type="cellIs" dxfId="149" priority="244" operator="equal">
      <formula>"No"</formula>
    </cfRule>
    <cfRule type="cellIs" dxfId="148" priority="245" operator="equal">
      <formula>"Yes"</formula>
    </cfRule>
  </conditionalFormatting>
  <conditionalFormatting sqref="G1">
    <cfRule type="cellIs" dxfId="147" priority="246" operator="equal">
      <formula>"No"</formula>
    </cfRule>
    <cfRule type="cellIs" dxfId="146" priority="247" operator="equal">
      <formula>"Yes"</formula>
    </cfRule>
  </conditionalFormatting>
  <conditionalFormatting sqref="T1">
    <cfRule type="cellIs" dxfId="145" priority="240" operator="equal">
      <formula>"No"</formula>
    </cfRule>
    <cfRule type="cellIs" dxfId="144" priority="241" operator="equal">
      <formula>"Yes"</formula>
    </cfRule>
  </conditionalFormatting>
  <conditionalFormatting sqref="T1">
    <cfRule type="cellIs" dxfId="143" priority="242" operator="equal">
      <formula>"No"</formula>
    </cfRule>
    <cfRule type="cellIs" dxfId="142" priority="243" operator="equal">
      <formula>"Yes"</formula>
    </cfRule>
  </conditionalFormatting>
  <conditionalFormatting sqref="E4:E6 R5:R6">
    <cfRule type="cellIs" dxfId="141" priority="227" operator="equal">
      <formula>19</formula>
    </cfRule>
  </conditionalFormatting>
  <conditionalFormatting sqref="E4:E6 R5:R6">
    <cfRule type="cellIs" dxfId="140" priority="226" operator="equal">
      <formula>19</formula>
    </cfRule>
  </conditionalFormatting>
  <conditionalFormatting sqref="L2">
    <cfRule type="cellIs" dxfId="139" priority="218" operator="equal">
      <formula>"No"</formula>
    </cfRule>
    <cfRule type="cellIs" dxfId="138" priority="219" operator="equal">
      <formula>"Yes"</formula>
    </cfRule>
  </conditionalFormatting>
  <conditionalFormatting sqref="L2">
    <cfRule type="cellIs" dxfId="137" priority="220" operator="equal">
      <formula>"No"</formula>
    </cfRule>
    <cfRule type="cellIs" dxfId="136" priority="221" operator="equal">
      <formula>"Yes"</formula>
    </cfRule>
  </conditionalFormatting>
  <conditionalFormatting sqref="L2">
    <cfRule type="cellIs" dxfId="135" priority="216" operator="equal">
      <formula>"No"</formula>
    </cfRule>
    <cfRule type="cellIs" dxfId="134" priority="217" operator="equal">
      <formula>"Yes"</formula>
    </cfRule>
  </conditionalFormatting>
  <conditionalFormatting sqref="T3">
    <cfRule type="cellIs" dxfId="133" priority="176" operator="equal">
      <formula>"No"</formula>
    </cfRule>
    <cfRule type="cellIs" dxfId="132" priority="177" operator="equal">
      <formula>"Yes"</formula>
    </cfRule>
  </conditionalFormatting>
  <conditionalFormatting sqref="V2:V3">
    <cfRule type="cellIs" dxfId="131" priority="160" operator="equal">
      <formula>"No"</formula>
    </cfRule>
    <cfRule type="cellIs" dxfId="130" priority="161" operator="equal">
      <formula>"Yes"</formula>
    </cfRule>
  </conditionalFormatting>
  <conditionalFormatting sqref="Z3">
    <cfRule type="cellIs" dxfId="129" priority="156" operator="equal">
      <formula>"No"</formula>
    </cfRule>
    <cfRule type="cellIs" dxfId="128" priority="157" operator="equal">
      <formula>"Yes"</formula>
    </cfRule>
  </conditionalFormatting>
  <conditionalFormatting sqref="V2">
    <cfRule type="cellIs" dxfId="127" priority="146" operator="equal">
      <formula>"No"</formula>
    </cfRule>
    <cfRule type="cellIs" dxfId="126" priority="147" operator="equal">
      <formula>"Yes"</formula>
    </cfRule>
  </conditionalFormatting>
  <conditionalFormatting sqref="U3">
    <cfRule type="cellIs" dxfId="125" priority="172" operator="equal">
      <formula>"No"</formula>
    </cfRule>
    <cfRule type="cellIs" dxfId="124" priority="173" operator="equal">
      <formula>"Yes"</formula>
    </cfRule>
  </conditionalFormatting>
  <conditionalFormatting sqref="X2:X3">
    <cfRule type="cellIs" dxfId="123" priority="138" operator="equal">
      <formula>"No"</formula>
    </cfRule>
    <cfRule type="cellIs" dxfId="122" priority="139" operator="equal">
      <formula>"Yes"</formula>
    </cfRule>
  </conditionalFormatting>
  <conditionalFormatting sqref="AB3">
    <cfRule type="cellIs" dxfId="121" priority="168" operator="equal">
      <formula>"No"</formula>
    </cfRule>
    <cfRule type="cellIs" dxfId="120" priority="169" operator="equal">
      <formula>"Yes"</formula>
    </cfRule>
  </conditionalFormatting>
  <conditionalFormatting sqref="X3">
    <cfRule type="cellIs" dxfId="119" priority="166" operator="equal">
      <formula>"No"</formula>
    </cfRule>
    <cfRule type="cellIs" dxfId="118" priority="167" operator="equal">
      <formula>"Yes"</formula>
    </cfRule>
  </conditionalFormatting>
  <conditionalFormatting sqref="Y3">
    <cfRule type="cellIs" dxfId="117" priority="162" operator="equal">
      <formula>"No"</formula>
    </cfRule>
    <cfRule type="cellIs" dxfId="116" priority="163" operator="equal">
      <formula>"Yes"</formula>
    </cfRule>
  </conditionalFormatting>
  <conditionalFormatting sqref="Z2">
    <cfRule type="cellIs" dxfId="115" priority="154" operator="equal">
      <formula>"No"</formula>
    </cfRule>
    <cfRule type="cellIs" dxfId="114" priority="155" operator="equal">
      <formula>"Yes"</formula>
    </cfRule>
  </conditionalFormatting>
  <conditionalFormatting sqref="V3">
    <cfRule type="cellIs" dxfId="113" priority="148" operator="equal">
      <formula>"No"</formula>
    </cfRule>
    <cfRule type="cellIs" dxfId="112" priority="149" operator="equal">
      <formula>"Yes"</formula>
    </cfRule>
  </conditionalFormatting>
  <conditionalFormatting sqref="Y3">
    <cfRule type="cellIs" dxfId="111" priority="144" operator="equal">
      <formula>"No"</formula>
    </cfRule>
    <cfRule type="cellIs" dxfId="110" priority="145" operator="equal">
      <formula>"Yes"</formula>
    </cfRule>
  </conditionalFormatting>
  <conditionalFormatting sqref="AB3">
    <cfRule type="cellIs" dxfId="109" priority="174" operator="equal">
      <formula>"No"</formula>
    </cfRule>
    <cfRule type="cellIs" dxfId="108" priority="175" operator="equal">
      <formula>"Yes"</formula>
    </cfRule>
  </conditionalFormatting>
  <conditionalFormatting sqref="U2">
    <cfRule type="cellIs" dxfId="107" priority="170" operator="equal">
      <formula>"No"</formula>
    </cfRule>
    <cfRule type="cellIs" dxfId="106" priority="171" operator="equal">
      <formula>"Yes"</formula>
    </cfRule>
  </conditionalFormatting>
  <conditionalFormatting sqref="X2">
    <cfRule type="cellIs" dxfId="105" priority="164" operator="equal">
      <formula>"No"</formula>
    </cfRule>
    <cfRule type="cellIs" dxfId="104" priority="165" operator="equal">
      <formula>"Yes"</formula>
    </cfRule>
  </conditionalFormatting>
  <conditionalFormatting sqref="Z2:Z3">
    <cfRule type="cellIs" dxfId="103" priority="158" operator="equal">
      <formula>"No"</formula>
    </cfRule>
    <cfRule type="cellIs" dxfId="102" priority="159" operator="equal">
      <formula>"Yes"</formula>
    </cfRule>
  </conditionalFormatting>
  <conditionalFormatting sqref="Z3">
    <cfRule type="cellIs" dxfId="101" priority="142" operator="equal">
      <formula>"No"</formula>
    </cfRule>
    <cfRule type="cellIs" dxfId="100" priority="143" operator="equal">
      <formula>"Yes"</formula>
    </cfRule>
  </conditionalFormatting>
  <conditionalFormatting sqref="Z2">
    <cfRule type="cellIs" dxfId="99" priority="140" operator="equal">
      <formula>"No"</formula>
    </cfRule>
    <cfRule type="cellIs" dxfId="98" priority="141" operator="equal">
      <formula>"Yes"</formula>
    </cfRule>
  </conditionalFormatting>
  <conditionalFormatting sqref="AB3">
    <cfRule type="cellIs" dxfId="97" priority="134" operator="equal">
      <formula>"No"</formula>
    </cfRule>
    <cfRule type="cellIs" dxfId="96" priority="135" operator="equal">
      <formula>"Yes"</formula>
    </cfRule>
  </conditionalFormatting>
  <conditionalFormatting sqref="AB3">
    <cfRule type="cellIs" dxfId="95" priority="136" operator="equal">
      <formula>"No"</formula>
    </cfRule>
    <cfRule type="cellIs" dxfId="94" priority="137" operator="equal">
      <formula>"Yes"</formula>
    </cfRule>
  </conditionalFormatting>
  <conditionalFormatting sqref="AA3">
    <cfRule type="cellIs" dxfId="93" priority="130" operator="equal">
      <formula>"No"</formula>
    </cfRule>
    <cfRule type="cellIs" dxfId="92" priority="131" operator="equal">
      <formula>"Yes"</formula>
    </cfRule>
  </conditionalFormatting>
  <conditionalFormatting sqref="AA3">
    <cfRule type="cellIs" dxfId="91" priority="128" operator="equal">
      <formula>"No"</formula>
    </cfRule>
    <cfRule type="cellIs" dxfId="90" priority="129" operator="equal">
      <formula>"Yes"</formula>
    </cfRule>
  </conditionalFormatting>
  <conditionalFormatting sqref="AA3">
    <cfRule type="cellIs" dxfId="89" priority="126" operator="equal">
      <formula>"No"</formula>
    </cfRule>
    <cfRule type="cellIs" dxfId="88" priority="127" operator="equal">
      <formula>"Yes"</formula>
    </cfRule>
  </conditionalFormatting>
  <conditionalFormatting sqref="AA2">
    <cfRule type="cellIs" dxfId="87" priority="124" operator="equal">
      <formula>"No"</formula>
    </cfRule>
    <cfRule type="cellIs" dxfId="86" priority="125" operator="equal">
      <formula>"Yes"</formula>
    </cfRule>
  </conditionalFormatting>
  <conditionalFormatting sqref="AA2">
    <cfRule type="cellIs" dxfId="85" priority="122" operator="equal">
      <formula>"No"</formula>
    </cfRule>
    <cfRule type="cellIs" dxfId="84" priority="123" operator="equal">
      <formula>"Yes"</formula>
    </cfRule>
  </conditionalFormatting>
  <conditionalFormatting sqref="AA2">
    <cfRule type="cellIs" dxfId="83" priority="120" operator="equal">
      <formula>"No"</formula>
    </cfRule>
    <cfRule type="cellIs" dxfId="82" priority="121" operator="equal">
      <formula>"Yes"</formula>
    </cfRule>
  </conditionalFormatting>
  <conditionalFormatting sqref="W2:W3">
    <cfRule type="cellIs" dxfId="81" priority="114" operator="equal">
      <formula>"No"</formula>
    </cfRule>
    <cfRule type="cellIs" dxfId="80" priority="115" operator="equal">
      <formula>"Yes"</formula>
    </cfRule>
  </conditionalFormatting>
  <conditionalFormatting sqref="W3">
    <cfRule type="cellIs" dxfId="79" priority="118" operator="equal">
      <formula>"No"</formula>
    </cfRule>
    <cfRule type="cellIs" dxfId="78" priority="119" operator="equal">
      <formula>"Yes"</formula>
    </cfRule>
  </conditionalFormatting>
  <conditionalFormatting sqref="W2">
    <cfRule type="cellIs" dxfId="77" priority="116" operator="equal">
      <formula>"No"</formula>
    </cfRule>
    <cfRule type="cellIs" dxfId="76" priority="117" operator="equal">
      <formula>"Yes"</formula>
    </cfRule>
  </conditionalFormatting>
  <conditionalFormatting sqref="Y2">
    <cfRule type="cellIs" dxfId="75" priority="110" operator="equal">
      <formula>"No"</formula>
    </cfRule>
    <cfRule type="cellIs" dxfId="74" priority="111" operator="equal">
      <formula>"Yes"</formula>
    </cfRule>
  </conditionalFormatting>
  <conditionalFormatting sqref="Y2">
    <cfRule type="cellIs" dxfId="73" priority="112" operator="equal">
      <formula>"No"</formula>
    </cfRule>
    <cfRule type="cellIs" dxfId="72" priority="113" operator="equal">
      <formula>"Yes"</formula>
    </cfRule>
  </conditionalFormatting>
  <conditionalFormatting sqref="Y2">
    <cfRule type="cellIs" dxfId="71" priority="108" operator="equal">
      <formula>"No"</formula>
    </cfRule>
    <cfRule type="cellIs" dxfId="70" priority="109" operator="equal">
      <formula>"Yes"</formula>
    </cfRule>
  </conditionalFormatting>
  <conditionalFormatting sqref="AB2">
    <cfRule type="cellIs" dxfId="69" priority="104" operator="equal">
      <formula>"No"</formula>
    </cfRule>
    <cfRule type="cellIs" dxfId="68" priority="105" operator="equal">
      <formula>"Yes"</formula>
    </cfRule>
  </conditionalFormatting>
  <conditionalFormatting sqref="AB2">
    <cfRule type="cellIs" dxfId="67" priority="106" operator="equal">
      <formula>"No"</formula>
    </cfRule>
    <cfRule type="cellIs" dxfId="66" priority="107" operator="equal">
      <formula>"Yes"</formula>
    </cfRule>
  </conditionalFormatting>
  <conditionalFormatting sqref="AB2">
    <cfRule type="cellIs" dxfId="65" priority="102" operator="equal">
      <formula>"No"</formula>
    </cfRule>
    <cfRule type="cellIs" dxfId="64" priority="103" operator="equal">
      <formula>"Yes"</formula>
    </cfRule>
  </conditionalFormatting>
  <conditionalFormatting sqref="AB2">
    <cfRule type="cellIs" dxfId="63" priority="100" operator="equal">
      <formula>"No"</formula>
    </cfRule>
    <cfRule type="cellIs" dxfId="62" priority="101" operator="equal">
      <formula>"Yes"</formula>
    </cfRule>
  </conditionalFormatting>
  <conditionalFormatting sqref="I2">
    <cfRule type="cellIs" dxfId="61" priority="96" operator="equal">
      <formula>"No"</formula>
    </cfRule>
    <cfRule type="cellIs" dxfId="60" priority="97" operator="equal">
      <formula>"Yes"</formula>
    </cfRule>
  </conditionalFormatting>
  <conditionalFormatting sqref="I2">
    <cfRule type="cellIs" dxfId="59" priority="98" operator="equal">
      <formula>"No"</formula>
    </cfRule>
    <cfRule type="cellIs" dxfId="58" priority="99" operator="equal">
      <formula>"Yes"</formula>
    </cfRule>
  </conditionalFormatting>
  <conditionalFormatting sqref="I2">
    <cfRule type="cellIs" dxfId="57" priority="94" operator="equal">
      <formula>"No"</formula>
    </cfRule>
    <cfRule type="cellIs" dxfId="56" priority="95" operator="equal">
      <formula>"Yes"</formula>
    </cfRule>
  </conditionalFormatting>
  <conditionalFormatting sqref="T2">
    <cfRule type="cellIs" dxfId="55" priority="68" operator="equal">
      <formula>"No"</formula>
    </cfRule>
    <cfRule type="cellIs" dxfId="54" priority="69" operator="equal">
      <formula>"Yes"</formula>
    </cfRule>
  </conditionalFormatting>
  <conditionalFormatting sqref="R4">
    <cfRule type="cellIs" dxfId="53" priority="66" operator="equal">
      <formula>"No"</formula>
    </cfRule>
    <cfRule type="cellIs" dxfId="52" priority="67" operator="equal">
      <formula>"Yes"</formula>
    </cfRule>
  </conditionalFormatting>
  <conditionalFormatting sqref="R4">
    <cfRule type="cellIs" dxfId="51" priority="64" operator="equal">
      <formula>1</formula>
    </cfRule>
    <cfRule type="cellIs" dxfId="50" priority="65" operator="equal">
      <formula>20</formula>
    </cfRule>
  </conditionalFormatting>
  <conditionalFormatting sqref="R4">
    <cfRule type="cellIs" dxfId="49" priority="63" operator="equal">
      <formula>19</formula>
    </cfRule>
  </conditionalFormatting>
  <conditionalFormatting sqref="R4">
    <cfRule type="cellIs" dxfId="48" priority="62" operator="equal">
      <formula>19</formula>
    </cfRule>
  </conditionalFormatting>
  <conditionalFormatting sqref="E6">
    <cfRule type="cellIs" dxfId="47" priority="15" operator="equal">
      <formula>19</formula>
    </cfRule>
  </conditionalFormatting>
  <conditionalFormatting sqref="A5:AB5">
    <cfRule type="cellIs" dxfId="46" priority="42" operator="equal">
      <formula>"No"</formula>
    </cfRule>
    <cfRule type="cellIs" dxfId="45" priority="43" operator="equal">
      <formula>"Yes"</formula>
    </cfRule>
  </conditionalFormatting>
  <conditionalFormatting sqref="E5 R5">
    <cfRule type="cellIs" dxfId="44" priority="40" operator="equal">
      <formula>1</formula>
    </cfRule>
    <cfRule type="cellIs" dxfId="43" priority="41" operator="equal">
      <formula>20</formula>
    </cfRule>
  </conditionalFormatting>
  <conditionalFormatting sqref="E5">
    <cfRule type="cellIs" dxfId="42" priority="39" operator="equal">
      <formula>19</formula>
    </cfRule>
  </conditionalFormatting>
  <conditionalFormatting sqref="R5">
    <cfRule type="cellIs" dxfId="41" priority="38" operator="equal">
      <formula>19</formula>
    </cfRule>
  </conditionalFormatting>
  <conditionalFormatting sqref="E5">
    <cfRule type="cellIs" dxfId="40" priority="37" operator="equal">
      <formula>19</formula>
    </cfRule>
  </conditionalFormatting>
  <conditionalFormatting sqref="E5">
    <cfRule type="cellIs" dxfId="39" priority="36" operator="equal">
      <formula>19</formula>
    </cfRule>
  </conditionalFormatting>
  <conditionalFormatting sqref="R5">
    <cfRule type="cellIs" dxfId="38" priority="35" operator="equal">
      <formula>19</formula>
    </cfRule>
  </conditionalFormatting>
  <conditionalFormatting sqref="E5">
    <cfRule type="cellIs" dxfId="37" priority="34" operator="equal">
      <formula>19</formula>
    </cfRule>
  </conditionalFormatting>
  <conditionalFormatting sqref="E5">
    <cfRule type="cellIs" dxfId="36" priority="33" operator="equal">
      <formula>19</formula>
    </cfRule>
  </conditionalFormatting>
  <conditionalFormatting sqref="R5">
    <cfRule type="cellIs" dxfId="35" priority="32" operator="equal">
      <formula>19</formula>
    </cfRule>
  </conditionalFormatting>
  <conditionalFormatting sqref="E5">
    <cfRule type="cellIs" dxfId="34" priority="31" operator="equal">
      <formula>19</formula>
    </cfRule>
  </conditionalFormatting>
  <conditionalFormatting sqref="A6:AB6">
    <cfRule type="cellIs" dxfId="33" priority="29" operator="equal">
      <formula>"No"</formula>
    </cfRule>
    <cfRule type="cellIs" dxfId="32" priority="30" operator="equal">
      <formula>"Yes"</formula>
    </cfRule>
  </conditionalFormatting>
  <conditionalFormatting sqref="E6 R6">
    <cfRule type="cellIs" dxfId="31" priority="27" operator="equal">
      <formula>1</formula>
    </cfRule>
    <cfRule type="cellIs" dxfId="30" priority="28" operator="equal">
      <formula>20</formula>
    </cfRule>
  </conditionalFormatting>
  <conditionalFormatting sqref="E6">
    <cfRule type="cellIs" dxfId="29" priority="26" operator="equal">
      <formula>19</formula>
    </cfRule>
  </conditionalFormatting>
  <conditionalFormatting sqref="R6">
    <cfRule type="cellIs" dxfId="28" priority="25" operator="equal">
      <formula>19</formula>
    </cfRule>
  </conditionalFormatting>
  <conditionalFormatting sqref="E6">
    <cfRule type="cellIs" dxfId="27" priority="24" operator="equal">
      <formula>19</formula>
    </cfRule>
  </conditionalFormatting>
  <conditionalFormatting sqref="E6">
    <cfRule type="cellIs" dxfId="26" priority="23" operator="equal">
      <formula>19</formula>
    </cfRule>
  </conditionalFormatting>
  <conditionalFormatting sqref="R6">
    <cfRule type="cellIs" dxfId="25" priority="22" operator="equal">
      <formula>19</formula>
    </cfRule>
  </conditionalFormatting>
  <conditionalFormatting sqref="E6">
    <cfRule type="cellIs" dxfId="24" priority="21" operator="equal">
      <formula>19</formula>
    </cfRule>
  </conditionalFormatting>
  <conditionalFormatting sqref="E6">
    <cfRule type="cellIs" dxfId="23" priority="20" operator="equal">
      <formula>19</formula>
    </cfRule>
  </conditionalFormatting>
  <conditionalFormatting sqref="R6">
    <cfRule type="cellIs" dxfId="22" priority="19" operator="equal">
      <formula>19</formula>
    </cfRule>
  </conditionalFormatting>
  <conditionalFormatting sqref="E6">
    <cfRule type="cellIs" dxfId="21" priority="18" operator="equal">
      <formula>19</formula>
    </cfRule>
  </conditionalFormatting>
  <conditionalFormatting sqref="E6">
    <cfRule type="cellIs" dxfId="20" priority="17" operator="equal">
      <formula>19</formula>
    </cfRule>
  </conditionalFormatting>
  <conditionalFormatting sqref="R6">
    <cfRule type="cellIs" dxfId="19" priority="16" operator="equal">
      <formula>19</formula>
    </cfRule>
  </conditionalFormatting>
  <conditionalFormatting sqref="G3">
    <cfRule type="cellIs" dxfId="18" priority="13" operator="equal">
      <formula>"No"</formula>
    </cfRule>
    <cfRule type="cellIs" dxfId="17" priority="14" operator="equal">
      <formula>"Yes"</formula>
    </cfRule>
  </conditionalFormatting>
  <conditionalFormatting sqref="G2">
    <cfRule type="cellIs" dxfId="16" priority="11" operator="equal">
      <formula>"No"</formula>
    </cfRule>
    <cfRule type="cellIs" dxfId="15" priority="12" operator="equal">
      <formula>"Yes"</formula>
    </cfRule>
  </conditionalFormatting>
  <conditionalFormatting sqref="I2">
    <cfRule type="cellIs" dxfId="14" priority="7" operator="equal">
      <formula>"No"</formula>
    </cfRule>
    <cfRule type="cellIs" dxfId="13" priority="8" operator="equal">
      <formula>"Yes"</formula>
    </cfRule>
  </conditionalFormatting>
  <conditionalFormatting sqref="I2">
    <cfRule type="cellIs" dxfId="12" priority="9" operator="equal">
      <formula>"No"</formula>
    </cfRule>
    <cfRule type="cellIs" dxfId="11" priority="10" operator="equal">
      <formula>"Yes"</formula>
    </cfRule>
  </conditionalFormatting>
  <conditionalFormatting sqref="H2">
    <cfRule type="cellIs" dxfId="10" priority="3" operator="equal">
      <formula>"No"</formula>
    </cfRule>
    <cfRule type="cellIs" dxfId="9" priority="4" operator="equal">
      <formula>"Yes"</formula>
    </cfRule>
  </conditionalFormatting>
  <conditionalFormatting sqref="H2">
    <cfRule type="cellIs" dxfId="8" priority="5" operator="equal">
      <formula>"No"</formula>
    </cfRule>
    <cfRule type="cellIs" dxfId="7" priority="6" operator="equal">
      <formula>"Yes"</formula>
    </cfRule>
  </conditionalFormatting>
  <conditionalFormatting sqref="H2">
    <cfRule type="cellIs" dxfId="6" priority="1" operator="equal">
      <formula>"No"</formula>
    </cfRule>
    <cfRule type="cellIs" dxfId="5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18.5" style="2" bestFit="1" customWidth="1"/>
    <col min="2" max="2" width="6.125" style="2" bestFit="1" customWidth="1"/>
    <col min="3" max="3" width="9.375" style="2" bestFit="1" customWidth="1"/>
    <col min="4" max="4" width="3.875" style="2" bestFit="1" customWidth="1"/>
    <col min="5" max="18" width="8" style="2" customWidth="1"/>
    <col min="19" max="19" width="9" style="2" bestFit="1" customWidth="1"/>
    <col min="20" max="21" width="8" style="2" customWidth="1"/>
    <col min="22" max="22" width="7.375" style="2" bestFit="1" customWidth="1"/>
    <col min="23" max="16384" width="9" style="2"/>
  </cols>
  <sheetData>
    <row r="1" spans="1:22" s="1" customFormat="1" ht="16.5" thickBot="1" x14ac:dyDescent="0.3">
      <c r="A1" s="3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22" customFormat="1" ht="32.25" thickBot="1" x14ac:dyDescent="0.3">
      <c r="A2" s="19" t="s">
        <v>9</v>
      </c>
      <c r="B2" s="66" t="s">
        <v>53</v>
      </c>
      <c r="C2" s="89" t="s">
        <v>31</v>
      </c>
      <c r="D2" s="96" t="s">
        <v>32</v>
      </c>
      <c r="E2" s="59" t="s">
        <v>34</v>
      </c>
      <c r="F2" s="21" t="s">
        <v>35</v>
      </c>
      <c r="G2" s="38" t="s">
        <v>36</v>
      </c>
      <c r="H2" s="35" t="s">
        <v>37</v>
      </c>
      <c r="I2" s="32" t="s">
        <v>38</v>
      </c>
      <c r="J2" s="56" t="s">
        <v>39</v>
      </c>
      <c r="K2" s="20" t="s">
        <v>55</v>
      </c>
      <c r="L2" s="41" t="s">
        <v>40</v>
      </c>
      <c r="M2" s="47" t="s">
        <v>41</v>
      </c>
      <c r="N2" s="50" t="s">
        <v>42</v>
      </c>
      <c r="O2" s="53" t="s">
        <v>43</v>
      </c>
      <c r="P2" s="20" t="s">
        <v>44</v>
      </c>
      <c r="Q2" s="44" t="s">
        <v>45</v>
      </c>
      <c r="R2" s="21" t="s">
        <v>46</v>
      </c>
      <c r="S2" s="29" t="s">
        <v>54</v>
      </c>
      <c r="T2" s="71" t="s">
        <v>0</v>
      </c>
      <c r="U2" s="100" t="s">
        <v>33</v>
      </c>
      <c r="V2" s="74" t="s">
        <v>47</v>
      </c>
    </row>
    <row r="3" spans="1:22" x14ac:dyDescent="0.25">
      <c r="A3" s="28" t="s">
        <v>57</v>
      </c>
      <c r="B3" s="67">
        <v>1</v>
      </c>
      <c r="C3" s="90" t="s">
        <v>48</v>
      </c>
      <c r="D3" s="95">
        <v>0</v>
      </c>
      <c r="E3" s="69">
        <v>12</v>
      </c>
      <c r="F3" s="24"/>
      <c r="G3" s="39"/>
      <c r="H3" s="36"/>
      <c r="I3" s="33"/>
      <c r="J3" s="57"/>
      <c r="K3" s="23"/>
      <c r="L3" s="42"/>
      <c r="M3" s="48"/>
      <c r="N3" s="51"/>
      <c r="O3" s="54"/>
      <c r="P3" s="23"/>
      <c r="Q3" s="45"/>
      <c r="R3" s="24"/>
      <c r="S3" s="30"/>
      <c r="T3" s="72">
        <v>3</v>
      </c>
      <c r="U3" s="101">
        <v>14</v>
      </c>
      <c r="V3" s="75">
        <f>U3-(SUM(E3:S3))+T3</f>
        <v>5</v>
      </c>
    </row>
    <row r="4" spans="1:22" x14ac:dyDescent="0.25">
      <c r="A4" s="93" t="s">
        <v>60</v>
      </c>
      <c r="B4" s="94">
        <v>2</v>
      </c>
      <c r="C4" s="90" t="s">
        <v>69</v>
      </c>
      <c r="D4" s="95">
        <v>5</v>
      </c>
      <c r="E4" s="69">
        <v>5</v>
      </c>
      <c r="F4" s="24"/>
      <c r="G4" s="39"/>
      <c r="H4" s="36"/>
      <c r="I4" s="33"/>
      <c r="J4" s="57"/>
      <c r="K4" s="23"/>
      <c r="L4" s="42"/>
      <c r="M4" s="48"/>
      <c r="N4" s="51"/>
      <c r="O4" s="54"/>
      <c r="P4" s="23"/>
      <c r="Q4" s="45"/>
      <c r="R4" s="24"/>
      <c r="S4" s="30"/>
      <c r="T4" s="72"/>
      <c r="U4" s="101">
        <v>4</v>
      </c>
      <c r="V4" s="75">
        <f>U4-(SUM(E4:S4))+T4</f>
        <v>-1</v>
      </c>
    </row>
    <row r="5" spans="1:22" x14ac:dyDescent="0.25">
      <c r="A5" s="123" t="s">
        <v>67</v>
      </c>
      <c r="B5" s="94">
        <v>2</v>
      </c>
      <c r="C5" s="90" t="s">
        <v>70</v>
      </c>
      <c r="D5" s="95">
        <v>5</v>
      </c>
      <c r="E5" s="69"/>
      <c r="F5" s="124">
        <v>13</v>
      </c>
      <c r="G5" s="125"/>
      <c r="H5" s="126"/>
      <c r="I5" s="127"/>
      <c r="J5" s="128"/>
      <c r="K5" s="129"/>
      <c r="L5" s="130"/>
      <c r="M5" s="131"/>
      <c r="N5" s="132"/>
      <c r="O5" s="133"/>
      <c r="P5" s="129"/>
      <c r="Q5" s="134"/>
      <c r="R5" s="124"/>
      <c r="S5" s="135"/>
      <c r="T5" s="136"/>
      <c r="U5" s="137">
        <v>16</v>
      </c>
      <c r="V5" s="75">
        <f>U5-(SUM(E5:S5))+T5</f>
        <v>3</v>
      </c>
    </row>
    <row r="6" spans="1:22" ht="16.5" thickBot="1" x14ac:dyDescent="0.3">
      <c r="A6" s="60" t="s">
        <v>68</v>
      </c>
      <c r="B6" s="68">
        <v>2</v>
      </c>
      <c r="C6" s="91" t="s">
        <v>70</v>
      </c>
      <c r="D6" s="97">
        <v>5</v>
      </c>
      <c r="E6" s="70">
        <v>18</v>
      </c>
      <c r="F6" s="26"/>
      <c r="G6" s="40"/>
      <c r="H6" s="37"/>
      <c r="I6" s="34"/>
      <c r="J6" s="58"/>
      <c r="K6" s="25"/>
      <c r="L6" s="43"/>
      <c r="M6" s="49"/>
      <c r="N6" s="52"/>
      <c r="O6" s="55"/>
      <c r="P6" s="25"/>
      <c r="Q6" s="46"/>
      <c r="R6" s="26"/>
      <c r="S6" s="31"/>
      <c r="T6" s="73"/>
      <c r="U6" s="102">
        <v>16</v>
      </c>
      <c r="V6" s="76">
        <f>U6-(SUM(E6:S6))+T6</f>
        <v>-2</v>
      </c>
    </row>
  </sheetData>
  <sortState ref="A14:V25">
    <sortCondition ref="A14:A25"/>
  </sortState>
  <conditionalFormatting sqref="V2">
    <cfRule type="cellIs" dxfId="4" priority="29" operator="lessThan">
      <formula>1</formula>
    </cfRule>
  </conditionalFormatting>
  <conditionalFormatting sqref="V3">
    <cfRule type="cellIs" dxfId="3" priority="21" stopIfTrue="1" operator="lessThan">
      <formula>0.5</formula>
    </cfRule>
  </conditionalFormatting>
  <conditionalFormatting sqref="V6">
    <cfRule type="cellIs" dxfId="2" priority="5" stopIfTrue="1" operator="lessThan">
      <formula>0.5</formula>
    </cfRule>
  </conditionalFormatting>
  <conditionalFormatting sqref="V4:V5">
    <cfRule type="cellIs" dxfId="1" priority="1" stopIfTrue="1" operator="lessThan">
      <formula>0.5</formula>
    </cfRule>
  </conditionalFormatting>
  <conditionalFormatting sqref="V3:V6">
    <cfRule type="cellIs" dxfId="0" priority="1240" operator="lessThan">
      <formula>$U3/2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workbookViewId="0"/>
  </sheetViews>
  <sheetFormatPr defaultRowHeight="15.75" x14ac:dyDescent="0.25"/>
  <cols>
    <col min="1" max="1" width="8.625" style="1" bestFit="1" customWidth="1"/>
    <col min="2" max="2" width="2.875" style="2" bestFit="1" customWidth="1"/>
    <col min="3" max="7" width="3.875" style="2" bestFit="1" customWidth="1"/>
    <col min="8" max="13" width="8.75" style="2" customWidth="1"/>
    <col min="14" max="16384" width="9" style="2"/>
  </cols>
  <sheetData>
    <row r="1" spans="1:15" s="1" customFormat="1" ht="17.25" thickTop="1" thickBot="1" x14ac:dyDescent="0.3">
      <c r="A1" s="13" t="s">
        <v>17</v>
      </c>
      <c r="B1" s="14" t="s">
        <v>18</v>
      </c>
      <c r="C1" s="14" t="s">
        <v>19</v>
      </c>
      <c r="D1" s="14" t="s">
        <v>20</v>
      </c>
      <c r="E1" s="14" t="s">
        <v>21</v>
      </c>
      <c r="F1" s="14" t="s">
        <v>22</v>
      </c>
      <c r="G1" s="15" t="s">
        <v>23</v>
      </c>
    </row>
    <row r="2" spans="1:15" x14ac:dyDescent="0.25">
      <c r="A2" s="10" t="s">
        <v>16</v>
      </c>
      <c r="B2" s="11">
        <f ca="1">RANDBETWEEN(1,3)</f>
        <v>3</v>
      </c>
      <c r="C2" s="11">
        <f ca="1">RANDBETWEEN(1,3)+RANDBETWEEN(1,3)</f>
        <v>2</v>
      </c>
      <c r="D2" s="11">
        <f ca="1">RANDBETWEEN(1,3)+RANDBETWEEN(1,3)+RANDBETWEEN(1,3)</f>
        <v>6</v>
      </c>
      <c r="E2" s="11">
        <f ca="1">RANDBETWEEN(1,3)+RANDBETWEEN(1,3)+RANDBETWEEN(1,3)+RANDBETWEEN(1,3)</f>
        <v>7</v>
      </c>
      <c r="F2" s="11">
        <f ca="1">RANDBETWEEN(1,3)+RANDBETWEEN(1,3)+RANDBETWEEN(1,3)+RANDBETWEEN(1,3)+RANDBETWEEN(1,3)</f>
        <v>9</v>
      </c>
      <c r="G2" s="12">
        <f ca="1">RANDBETWEEN(1,3)+RANDBETWEEN(1,3)+RANDBETWEEN(1,3)+RANDBETWEEN(1,3)+RANDBETWEEN(1,3)+RANDBETWEEN(1,3)</f>
        <v>11</v>
      </c>
      <c r="K2" s="1"/>
      <c r="L2" s="1"/>
      <c r="M2" s="1"/>
      <c r="N2" s="1"/>
      <c r="O2" s="1"/>
    </row>
    <row r="3" spans="1:15" x14ac:dyDescent="0.25">
      <c r="A3" s="4" t="s">
        <v>15</v>
      </c>
      <c r="B3" s="5">
        <f ca="1">RANDBETWEEN(1,4)</f>
        <v>3</v>
      </c>
      <c r="C3" s="5">
        <f ca="1">RANDBETWEEN(1,4)+RANDBETWEEN(1,4)</f>
        <v>4</v>
      </c>
      <c r="D3" s="5">
        <f ca="1">RANDBETWEEN(1,4)+RANDBETWEEN(1,4)+RANDBETWEEN(1,4)</f>
        <v>4</v>
      </c>
      <c r="E3" s="5">
        <f ca="1">RANDBETWEEN(1,4)+RANDBETWEEN(1,4)+RANDBETWEEN(1,4)+RANDBETWEEN(1,4)</f>
        <v>9</v>
      </c>
      <c r="F3" s="5">
        <f ca="1">RANDBETWEEN(1,4)+RANDBETWEEN(1,4)+RANDBETWEEN(1,4)+RANDBETWEEN(1,4)+RANDBETWEEN(1,4)</f>
        <v>13</v>
      </c>
      <c r="G3" s="6">
        <f ca="1">RANDBETWEEN(1,4)+RANDBETWEEN(1,4)+RANDBETWEEN(1,4)+RANDBETWEEN(1,4)+RANDBETWEEN(1,4)+RANDBETWEEN(1,4)</f>
        <v>21</v>
      </c>
      <c r="K3" s="1"/>
      <c r="L3" s="1"/>
      <c r="M3" s="1"/>
      <c r="N3" s="1"/>
      <c r="O3" s="1"/>
    </row>
    <row r="4" spans="1:15" x14ac:dyDescent="0.25">
      <c r="A4" s="4" t="s">
        <v>14</v>
      </c>
      <c r="B4" s="5">
        <f ca="1">RANDBETWEEN(1,6)</f>
        <v>6</v>
      </c>
      <c r="C4" s="5">
        <f ca="1">RANDBETWEEN(1,6)+RANDBETWEEN(1,6)</f>
        <v>6</v>
      </c>
      <c r="D4" s="5">
        <f ca="1">RANDBETWEEN(1,6)+RANDBETWEEN(1,6)+RANDBETWEEN(1,6)</f>
        <v>12</v>
      </c>
      <c r="E4" s="5">
        <f ca="1">RANDBETWEEN(1,6)+RANDBETWEEN(1,6)+RANDBETWEEN(1,6)+RANDBETWEEN(1,6)</f>
        <v>21</v>
      </c>
      <c r="F4" s="5">
        <f ca="1">RANDBETWEEN(1,6)+RANDBETWEEN(1,6)+RANDBETWEEN(1,6)+RANDBETWEEN(1,6)+RANDBETWEEN(1,6)</f>
        <v>21</v>
      </c>
      <c r="G4" s="6">
        <f ca="1">RANDBETWEEN(1,6)+RANDBETWEEN(1,6)+RANDBETWEEN(1,6)+RANDBETWEEN(1,6)+RANDBETWEEN(1,6)+RANDBETWEEN(1,6)</f>
        <v>27</v>
      </c>
      <c r="K4" s="1"/>
      <c r="L4" s="1"/>
      <c r="M4" s="1"/>
      <c r="N4" s="1"/>
      <c r="O4" s="1"/>
    </row>
    <row r="5" spans="1:15" x14ac:dyDescent="0.25">
      <c r="A5" s="4" t="s">
        <v>13</v>
      </c>
      <c r="B5" s="5">
        <f ca="1">RANDBETWEEN(1,8)</f>
        <v>1</v>
      </c>
      <c r="C5" s="5">
        <f ca="1">RANDBETWEEN(1,8)+RANDBETWEEN(1,8)</f>
        <v>10</v>
      </c>
      <c r="D5" s="5">
        <f ca="1">RANDBETWEEN(1,8)+RANDBETWEEN(1,8)+RANDBETWEEN(1,8)</f>
        <v>14</v>
      </c>
      <c r="E5" s="5">
        <f ca="1">RANDBETWEEN(1,8)+RANDBETWEEN(1,8)+RANDBETWEEN(1,8)+RANDBETWEEN(1,8)</f>
        <v>19</v>
      </c>
      <c r="F5" s="5">
        <f ca="1">RANDBETWEEN(1,8)+RANDBETWEEN(1,8)+RANDBETWEEN(1,8)+RANDBETWEEN(1,8)+RANDBETWEEN(1,8)</f>
        <v>22</v>
      </c>
      <c r="G5" s="6">
        <f ca="1">RANDBETWEEN(1,8)+RANDBETWEEN(1,8)+RANDBETWEEN(1,8)+RANDBETWEEN(1,8)+RANDBETWEEN(1,8)+RANDBETWEEN(1,8)</f>
        <v>35</v>
      </c>
      <c r="K5" s="1"/>
      <c r="L5" s="1"/>
      <c r="M5" s="1"/>
      <c r="N5" s="1"/>
      <c r="O5" s="1"/>
    </row>
    <row r="6" spans="1:15" x14ac:dyDescent="0.25">
      <c r="A6" s="4" t="s">
        <v>12</v>
      </c>
      <c r="B6" s="5">
        <f ca="1">RANDBETWEEN(1,10)</f>
        <v>3</v>
      </c>
      <c r="C6" s="5">
        <f ca="1">RANDBETWEEN(1,10)+RANDBETWEEN(1,10)</f>
        <v>13</v>
      </c>
      <c r="D6" s="5">
        <f ca="1">RANDBETWEEN(1,10)+RANDBETWEEN(1,10)+RANDBETWEEN(1,10)</f>
        <v>14</v>
      </c>
      <c r="E6" s="5">
        <f ca="1">RANDBETWEEN(1,10)+RANDBETWEEN(1,10)+RANDBETWEEN(1,10)+RANDBETWEEN(1,10)</f>
        <v>27</v>
      </c>
      <c r="F6" s="5">
        <f ca="1">RANDBETWEEN(1,10)+RANDBETWEEN(1,10)+RANDBETWEEN(1,10)+RANDBETWEEN(1,10)+RANDBETWEEN(1,10)</f>
        <v>32</v>
      </c>
      <c r="G6" s="6">
        <f ca="1">RANDBETWEEN(1,10)+RANDBETWEEN(1,10)+RANDBETWEEN(1,10)+RANDBETWEEN(1,10)+RANDBETWEEN(1,10)+RANDBETWEEN(1,10)</f>
        <v>36</v>
      </c>
      <c r="K6" s="1"/>
      <c r="L6" s="1"/>
      <c r="M6" s="1"/>
      <c r="N6" s="1"/>
      <c r="O6" s="1"/>
    </row>
    <row r="7" spans="1:15" x14ac:dyDescent="0.25">
      <c r="A7" s="4" t="s">
        <v>11</v>
      </c>
      <c r="B7" s="5">
        <f ca="1">RANDBETWEEN(1,12)</f>
        <v>3</v>
      </c>
      <c r="C7" s="5">
        <f ca="1">RANDBETWEEN(1,12)+RANDBETWEEN(1,12)</f>
        <v>10</v>
      </c>
      <c r="D7" s="5">
        <f ca="1">RANDBETWEEN(1,12)+RANDBETWEEN(1,12)+RANDBETWEEN(1,12)</f>
        <v>21</v>
      </c>
      <c r="E7" s="5">
        <f ca="1">RANDBETWEEN(1,12)+RANDBETWEEN(1,12)+RANDBETWEEN(1,12)+RANDBETWEEN(1,12)</f>
        <v>41</v>
      </c>
      <c r="F7" s="5">
        <f ca="1">RANDBETWEEN(1,12)+RANDBETWEEN(1,12)+RANDBETWEEN(1,12)+RANDBETWEEN(1,12)+RANDBETWEEN(1,12)</f>
        <v>37</v>
      </c>
      <c r="G7" s="6">
        <f ca="1">RANDBETWEEN(1,12)+RANDBETWEEN(1,12)+RANDBETWEEN(1,12)+RANDBETWEEN(1,12)+RANDBETWEEN(1,12)+RANDBETWEEN(1,12)</f>
        <v>38</v>
      </c>
      <c r="K7" s="1"/>
      <c r="L7" s="1"/>
      <c r="M7" s="1"/>
      <c r="N7" s="1"/>
      <c r="O7" s="1"/>
    </row>
    <row r="8" spans="1:15" x14ac:dyDescent="0.25">
      <c r="A8" s="4" t="s">
        <v>10</v>
      </c>
      <c r="B8" s="5">
        <f ca="1">RANDBETWEEN(1,20)</f>
        <v>6</v>
      </c>
      <c r="C8" s="5">
        <f ca="1">RANDBETWEEN(1,20)+RANDBETWEEN(1,20)</f>
        <v>25</v>
      </c>
      <c r="D8" s="5">
        <f ca="1">RANDBETWEEN(1,20)+RANDBETWEEN(1,20)+RANDBETWEEN(1,20)</f>
        <v>28</v>
      </c>
      <c r="E8" s="5">
        <f ca="1">RANDBETWEEN(1,20)+RANDBETWEEN(1,20)+RANDBETWEEN(1,20)+RANDBETWEEN(1,20)</f>
        <v>35</v>
      </c>
      <c r="F8" s="5">
        <f ca="1">RANDBETWEEN(1,20)+RANDBETWEEN(1,20)+RANDBETWEEN(1,20)+RANDBETWEEN(1,20)+RANDBETWEEN(1,20)</f>
        <v>54</v>
      </c>
      <c r="G8" s="6">
        <f ca="1">RANDBETWEEN(1,20)+RANDBETWEEN(1,20)+RANDBETWEEN(1,20)+RANDBETWEEN(1,20)+RANDBETWEEN(1,20)+RANDBETWEEN(1,20)</f>
        <v>50</v>
      </c>
      <c r="K8" s="1"/>
      <c r="L8" s="1"/>
      <c r="M8" s="1"/>
      <c r="N8" s="1"/>
      <c r="O8" s="1"/>
    </row>
    <row r="9" spans="1:15" ht="16.5" thickBot="1" x14ac:dyDescent="0.3">
      <c r="A9" s="7" t="s">
        <v>26</v>
      </c>
      <c r="B9" s="8">
        <f ca="1">RANDBETWEEN(1,100)</f>
        <v>23</v>
      </c>
      <c r="C9" s="8">
        <f ca="1">RANDBETWEEN(1,100)+RANDBETWEEN(1,100)</f>
        <v>88</v>
      </c>
      <c r="D9" s="8">
        <f ca="1">RANDBETWEEN(1,100)+RANDBETWEEN(1,100)+RANDBETWEEN(1,100)</f>
        <v>147</v>
      </c>
      <c r="E9" s="8">
        <f ca="1">RANDBETWEEN(1,100)+RANDBETWEEN(1,100)+RANDBETWEEN(1,100)+RANDBETWEEN(1,100)</f>
        <v>211</v>
      </c>
      <c r="F9" s="8">
        <f ca="1">RANDBETWEEN(1,100)+RANDBETWEEN(1,100)+RANDBETWEEN(1,100)+RANDBETWEEN(1,100)+RANDBETWEEN(1,100)</f>
        <v>229</v>
      </c>
      <c r="G9" s="9">
        <f ca="1">RANDBETWEEN(1,100)+RANDBETWEEN(1,100)+RANDBETWEEN(1,100)+RANDBETWEEN(1,100)+RANDBETWEEN(1,100)+RANDBETWEEN(1,100)</f>
        <v>437</v>
      </c>
      <c r="K9" s="1"/>
      <c r="L9" s="1"/>
      <c r="M9" s="1"/>
      <c r="N9" s="1"/>
      <c r="O9" s="1"/>
    </row>
    <row r="10" spans="1:15" ht="16.5" thickTop="1" x14ac:dyDescent="0.25">
      <c r="B10" s="1"/>
      <c r="C10" s="1"/>
      <c r="D10" s="1"/>
      <c r="E10" s="1"/>
      <c r="F10" s="1"/>
    </row>
    <row r="11" spans="1:15" x14ac:dyDescent="0.25">
      <c r="B11" s="1"/>
      <c r="C11" s="1"/>
      <c r="D11" s="1"/>
      <c r="E11" s="1"/>
      <c r="F11" s="1"/>
    </row>
    <row r="12" spans="1:15" x14ac:dyDescent="0.25">
      <c r="B12" s="1"/>
      <c r="C12" s="1"/>
      <c r="D12" s="1"/>
      <c r="E12" s="1"/>
      <c r="F12" s="1"/>
    </row>
    <row r="13" spans="1:15" x14ac:dyDescent="0.25">
      <c r="B13" s="1"/>
      <c r="C13" s="1"/>
      <c r="D13" s="1"/>
      <c r="E13" s="1"/>
      <c r="F13" s="1"/>
    </row>
    <row r="14" spans="1:15" x14ac:dyDescent="0.25">
      <c r="B14" s="1"/>
      <c r="C14" s="1"/>
      <c r="D14" s="1"/>
      <c r="E14" s="1"/>
      <c r="F14" s="1"/>
    </row>
    <row r="15" spans="1:15" x14ac:dyDescent="0.25">
      <c r="B15" s="1"/>
      <c r="C15" s="1"/>
      <c r="D15" s="1"/>
      <c r="E15" s="1"/>
      <c r="F15" s="1"/>
    </row>
    <row r="16" spans="1:15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x14ac:dyDescent="0.25">
      <c r="B22" s="1"/>
      <c r="C22" s="1"/>
      <c r="D22" s="1"/>
      <c r="E22" s="1"/>
      <c r="F22" s="1"/>
    </row>
    <row r="23" spans="2:6" x14ac:dyDescent="0.25">
      <c r="B23" s="1"/>
      <c r="C23" s="1"/>
      <c r="D23" s="1"/>
      <c r="E23" s="1"/>
      <c r="F23" s="1"/>
    </row>
    <row r="24" spans="2:6" x14ac:dyDescent="0.25">
      <c r="B24" s="1"/>
      <c r="C24" s="1"/>
      <c r="D24" s="1"/>
      <c r="E24" s="1"/>
      <c r="F24" s="1"/>
    </row>
    <row r="25" spans="2:6" x14ac:dyDescent="0.25">
      <c r="B25" s="1"/>
      <c r="C25" s="1"/>
      <c r="D25" s="1"/>
      <c r="E25" s="1"/>
      <c r="F25" s="1"/>
    </row>
    <row r="26" spans="2:6" x14ac:dyDescent="0.25">
      <c r="B26" s="1"/>
      <c r="C26" s="1"/>
      <c r="D26" s="1"/>
      <c r="E26" s="1"/>
      <c r="F26" s="1"/>
    </row>
    <row r="27" spans="2:6" x14ac:dyDescent="0.25">
      <c r="B27" s="1"/>
      <c r="C27" s="1"/>
      <c r="D27" s="1"/>
      <c r="E27" s="1"/>
      <c r="F27" s="1"/>
    </row>
    <row r="28" spans="2:6" x14ac:dyDescent="0.25">
      <c r="B28" s="1"/>
      <c r="C28" s="1"/>
      <c r="D28" s="1"/>
      <c r="E28" s="1"/>
      <c r="F28" s="1"/>
    </row>
    <row r="29" spans="2:6" x14ac:dyDescent="0.25">
      <c r="B29" s="1"/>
      <c r="C29" s="1"/>
      <c r="D29" s="1"/>
      <c r="E29" s="1"/>
      <c r="F29" s="1"/>
    </row>
    <row r="30" spans="2:6" x14ac:dyDescent="0.25">
      <c r="B30" s="1"/>
      <c r="C30" s="1"/>
      <c r="D30" s="1"/>
      <c r="E30" s="1"/>
      <c r="F30" s="1"/>
    </row>
    <row r="31" spans="2:6" x14ac:dyDescent="0.25">
      <c r="B31" s="1"/>
      <c r="C31" s="1"/>
      <c r="D31" s="1"/>
      <c r="E31" s="1"/>
      <c r="F31" s="1"/>
    </row>
    <row r="32" spans="2:6" x14ac:dyDescent="0.25">
      <c r="B32" s="1"/>
      <c r="C32" s="1"/>
      <c r="D32" s="1"/>
      <c r="E32" s="1"/>
      <c r="F32" s="1"/>
    </row>
    <row r="33" spans="2:6" x14ac:dyDescent="0.25">
      <c r="B33" s="1"/>
      <c r="C33" s="1"/>
      <c r="D33" s="1"/>
      <c r="E33" s="1"/>
      <c r="F33" s="1"/>
    </row>
    <row r="34" spans="2:6" x14ac:dyDescent="0.25">
      <c r="B34" s="1"/>
      <c r="C34" s="1"/>
      <c r="D34" s="1"/>
      <c r="E34" s="1"/>
      <c r="F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Saves</vt:lpstr>
      <vt:lpstr>Attacks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Alexis Álvarez</cp:lastModifiedBy>
  <cp:lastPrinted>2012-12-01T15:11:01Z</cp:lastPrinted>
  <dcterms:created xsi:type="dcterms:W3CDTF">2011-08-12T18:00:42Z</dcterms:created>
  <dcterms:modified xsi:type="dcterms:W3CDTF">2013-12-18T20:51:27Z</dcterms:modified>
</cp:coreProperties>
</file>