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165" windowWidth="12120" windowHeight="10545"/>
  </bookViews>
  <sheets>
    <sheet name="Initiative" sheetId="13" r:id="rId1"/>
    <sheet name="Attacks" sheetId="3" r:id="rId2"/>
    <sheet name="Saves" sheetId="10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D2" i="13" l="1"/>
  <c r="D3" i="13"/>
  <c r="D4" i="13"/>
  <c r="D5" i="13"/>
  <c r="D6" i="13"/>
  <c r="R4" i="14" l="1"/>
  <c r="V4" i="14" s="1"/>
  <c r="W4" i="14" s="1"/>
  <c r="E4" i="13" l="1"/>
  <c r="F14" i="3" l="1"/>
  <c r="G14" i="3" s="1"/>
  <c r="T14" i="3"/>
  <c r="U14" i="3" s="1"/>
  <c r="W14" i="3" s="1"/>
  <c r="F15" i="3"/>
  <c r="G15" i="3" s="1"/>
  <c r="T15" i="3"/>
  <c r="U15" i="3" s="1"/>
  <c r="W15" i="3" s="1"/>
  <c r="H15" i="3" l="1"/>
  <c r="J15" i="3"/>
  <c r="L15" i="3"/>
  <c r="N15" i="3"/>
  <c r="P15" i="3"/>
  <c r="I15" i="3"/>
  <c r="K15" i="3"/>
  <c r="M15" i="3"/>
  <c r="O15" i="3"/>
  <c r="H14" i="3"/>
  <c r="P14" i="3"/>
  <c r="I14" i="3"/>
  <c r="K14" i="3"/>
  <c r="M14" i="3"/>
  <c r="O14" i="3"/>
  <c r="J14" i="3"/>
  <c r="L14" i="3"/>
  <c r="N14" i="3"/>
  <c r="AD15" i="3"/>
  <c r="AB15" i="3"/>
  <c r="Z15" i="3"/>
  <c r="X15" i="3"/>
  <c r="V15" i="3"/>
  <c r="AD14" i="3"/>
  <c r="AB14" i="3"/>
  <c r="Z14" i="3"/>
  <c r="X14" i="3"/>
  <c r="V14" i="3"/>
  <c r="AC15" i="3"/>
  <c r="AA15" i="3"/>
  <c r="Y15" i="3"/>
  <c r="AC14" i="3"/>
  <c r="AA14" i="3"/>
  <c r="Y14" i="3"/>
  <c r="AD8" i="3" l="1"/>
  <c r="AC8" i="3"/>
  <c r="AB8" i="3"/>
  <c r="AA8" i="3"/>
  <c r="Z8" i="3"/>
  <c r="Y8" i="3"/>
  <c r="X8" i="3"/>
  <c r="W8" i="3"/>
  <c r="V8" i="3"/>
  <c r="T8" i="3"/>
  <c r="U8" i="3" s="1"/>
  <c r="F8" i="3"/>
  <c r="P8" i="3" s="1"/>
  <c r="I8" i="3" l="1"/>
  <c r="M8" i="3"/>
  <c r="G8" i="3"/>
  <c r="K8" i="3"/>
  <c r="O8" i="3"/>
  <c r="H8" i="3"/>
  <c r="J8" i="3"/>
  <c r="L8" i="3"/>
  <c r="N8" i="3"/>
  <c r="D17" i="10" l="1"/>
  <c r="E17" i="10" s="1"/>
  <c r="D16" i="10"/>
  <c r="E16" i="10" s="1"/>
  <c r="D15" i="10"/>
  <c r="E15" i="10" s="1"/>
  <c r="E5" i="13"/>
  <c r="O16" i="10" l="1"/>
  <c r="M16" i="10"/>
  <c r="K16" i="10"/>
  <c r="I16" i="10"/>
  <c r="G16" i="10"/>
  <c r="N16" i="10"/>
  <c r="L16" i="10"/>
  <c r="J16" i="10"/>
  <c r="H16" i="10"/>
  <c r="F16" i="10"/>
  <c r="O15" i="10"/>
  <c r="M15" i="10"/>
  <c r="K15" i="10"/>
  <c r="I15" i="10"/>
  <c r="G15" i="10"/>
  <c r="L15" i="10"/>
  <c r="H15" i="10"/>
  <c r="N15" i="10"/>
  <c r="J15" i="10"/>
  <c r="F15" i="10"/>
  <c r="O17" i="10"/>
  <c r="M17" i="10"/>
  <c r="K17" i="10"/>
  <c r="I17" i="10"/>
  <c r="G17" i="10"/>
  <c r="N17" i="10"/>
  <c r="L17" i="10"/>
  <c r="J17" i="10"/>
  <c r="H17" i="10"/>
  <c r="F17" i="10"/>
  <c r="R5" i="14" l="1"/>
  <c r="R6" i="14"/>
  <c r="R7" i="14"/>
  <c r="T13" i="3" l="1"/>
  <c r="U13" i="3" l="1"/>
  <c r="F13" i="3"/>
  <c r="AA13" i="3" l="1"/>
  <c r="AD13" i="3"/>
  <c r="AB13" i="3"/>
  <c r="Z13" i="3"/>
  <c r="X13" i="3"/>
  <c r="V13" i="3"/>
  <c r="AC13" i="3"/>
  <c r="Y13" i="3"/>
  <c r="W13" i="3"/>
  <c r="G13" i="3"/>
  <c r="P13" i="3" l="1"/>
  <c r="N13" i="3"/>
  <c r="L13" i="3"/>
  <c r="J13" i="3"/>
  <c r="H13" i="3"/>
  <c r="O13" i="3"/>
  <c r="M13" i="3"/>
  <c r="K13" i="3"/>
  <c r="I13" i="3"/>
  <c r="V6" i="14" l="1"/>
  <c r="W6" i="14" s="1"/>
  <c r="T10" i="3"/>
  <c r="U10" i="3" s="1"/>
  <c r="F10" i="3"/>
  <c r="G10" i="3" s="1"/>
  <c r="O10" i="3" s="1"/>
  <c r="T9" i="3"/>
  <c r="U9" i="3" s="1"/>
  <c r="F9" i="3"/>
  <c r="G9" i="3" s="1"/>
  <c r="O9" i="3" s="1"/>
  <c r="D7" i="10"/>
  <c r="E7" i="10" s="1"/>
  <c r="D6" i="10"/>
  <c r="E6" i="10" s="1"/>
  <c r="D5" i="10"/>
  <c r="E5" i="10" s="1"/>
  <c r="AC9" i="3" l="1"/>
  <c r="AA9" i="3"/>
  <c r="Y9" i="3"/>
  <c r="W9" i="3"/>
  <c r="AD9" i="3"/>
  <c r="AB9" i="3"/>
  <c r="Z9" i="3"/>
  <c r="X9" i="3"/>
  <c r="V9" i="3"/>
  <c r="AD10" i="3"/>
  <c r="AB10" i="3"/>
  <c r="Z10" i="3"/>
  <c r="X10" i="3"/>
  <c r="V10" i="3"/>
  <c r="AC10" i="3"/>
  <c r="AA10" i="3"/>
  <c r="Y10" i="3"/>
  <c r="W10" i="3"/>
  <c r="H9" i="3"/>
  <c r="J9" i="3"/>
  <c r="L9" i="3"/>
  <c r="N9" i="3"/>
  <c r="P9" i="3"/>
  <c r="H10" i="3"/>
  <c r="J10" i="3"/>
  <c r="L10" i="3"/>
  <c r="N10" i="3"/>
  <c r="P10" i="3"/>
  <c r="I9" i="3"/>
  <c r="K9" i="3"/>
  <c r="M9" i="3"/>
  <c r="I10" i="3"/>
  <c r="K10" i="3"/>
  <c r="M10" i="3"/>
  <c r="O6" i="10"/>
  <c r="M6" i="10"/>
  <c r="K6" i="10"/>
  <c r="I6" i="10"/>
  <c r="G6" i="10"/>
  <c r="N6" i="10"/>
  <c r="L6" i="10"/>
  <c r="J6" i="10"/>
  <c r="H6" i="10"/>
  <c r="F6" i="10"/>
  <c r="O5" i="10"/>
  <c r="M5" i="10"/>
  <c r="K5" i="10"/>
  <c r="I5" i="10"/>
  <c r="G5" i="10"/>
  <c r="J5" i="10"/>
  <c r="N5" i="10"/>
  <c r="L5" i="10"/>
  <c r="H5" i="10"/>
  <c r="F5" i="10"/>
  <c r="O7" i="10"/>
  <c r="M7" i="10"/>
  <c r="K7" i="10"/>
  <c r="I7" i="10"/>
  <c r="G7" i="10"/>
  <c r="N7" i="10"/>
  <c r="L7" i="10"/>
  <c r="J7" i="10"/>
  <c r="H7" i="10"/>
  <c r="F7" i="10"/>
  <c r="E6" i="13" l="1"/>
  <c r="T7" i="3" l="1"/>
  <c r="U7" i="3" s="1"/>
  <c r="F7" i="3"/>
  <c r="G7" i="3" s="1"/>
  <c r="O7" i="3" s="1"/>
  <c r="AA7" i="3" l="1"/>
  <c r="AD7" i="3"/>
  <c r="AB7" i="3"/>
  <c r="Z7" i="3"/>
  <c r="X7" i="3"/>
  <c r="V7" i="3"/>
  <c r="AC7" i="3"/>
  <c r="Y7" i="3"/>
  <c r="W7" i="3"/>
  <c r="I7" i="3"/>
  <c r="H7" i="3"/>
  <c r="J7" i="3"/>
  <c r="L7" i="3"/>
  <c r="N7" i="3"/>
  <c r="P7" i="3"/>
  <c r="K7" i="3"/>
  <c r="M7" i="3"/>
  <c r="T6" i="3" l="1"/>
  <c r="U6" i="3" s="1"/>
  <c r="F6" i="3"/>
  <c r="G6" i="3" s="1"/>
  <c r="P6" i="3" s="1"/>
  <c r="AB6" i="3" l="1"/>
  <c r="V6" i="3"/>
  <c r="AC6" i="3"/>
  <c r="AA6" i="3"/>
  <c r="Y6" i="3"/>
  <c r="W6" i="3"/>
  <c r="AD6" i="3"/>
  <c r="Z6" i="3"/>
  <c r="X6" i="3"/>
  <c r="I6" i="3"/>
  <c r="K6" i="3"/>
  <c r="M6" i="3"/>
  <c r="O6" i="3"/>
  <c r="H6" i="3"/>
  <c r="J6" i="3"/>
  <c r="L6" i="3"/>
  <c r="N6" i="3"/>
  <c r="E2" i="13" l="1"/>
  <c r="D10" i="10" l="1"/>
  <c r="E10" i="10" s="1"/>
  <c r="O10" i="10" s="1"/>
  <c r="D9" i="10"/>
  <c r="E9" i="10" s="1"/>
  <c r="O9" i="10" s="1"/>
  <c r="D8" i="10"/>
  <c r="E8" i="10" s="1"/>
  <c r="O8" i="10" s="1"/>
  <c r="I9" i="10" l="1"/>
  <c r="F8" i="10"/>
  <c r="H8" i="10"/>
  <c r="J8" i="10"/>
  <c r="L8" i="10"/>
  <c r="N8" i="10"/>
  <c r="F9" i="10"/>
  <c r="H9" i="10"/>
  <c r="J9" i="10"/>
  <c r="L9" i="10"/>
  <c r="N9" i="10"/>
  <c r="F10" i="10"/>
  <c r="H10" i="10"/>
  <c r="J10" i="10"/>
  <c r="L10" i="10"/>
  <c r="N10" i="10"/>
  <c r="G8" i="10"/>
  <c r="I8" i="10"/>
  <c r="K8" i="10"/>
  <c r="M8" i="10"/>
  <c r="G9" i="10"/>
  <c r="K9" i="10"/>
  <c r="M9" i="10"/>
  <c r="G10" i="10"/>
  <c r="I10" i="10"/>
  <c r="K10" i="10"/>
  <c r="M10" i="10"/>
  <c r="R3" i="14" l="1"/>
  <c r="V3" i="14" s="1"/>
  <c r="W3" i="14" s="1"/>
  <c r="V5" i="14"/>
  <c r="W5" i="14" s="1"/>
  <c r="D4" i="10" l="1"/>
  <c r="E4" i="10" s="1"/>
  <c r="D3" i="10"/>
  <c r="E3" i="10" s="1"/>
  <c r="D2" i="10"/>
  <c r="E2" i="10" s="1"/>
  <c r="O2" i="10" l="1"/>
  <c r="M2" i="10"/>
  <c r="K2" i="10"/>
  <c r="I2" i="10"/>
  <c r="G2" i="10"/>
  <c r="N2" i="10"/>
  <c r="L2" i="10"/>
  <c r="J2" i="10"/>
  <c r="H2" i="10"/>
  <c r="F2" i="10"/>
  <c r="O4" i="10"/>
  <c r="M4" i="10"/>
  <c r="K4" i="10"/>
  <c r="I4" i="10"/>
  <c r="G4" i="10"/>
  <c r="N4" i="10"/>
  <c r="L4" i="10"/>
  <c r="J4" i="10"/>
  <c r="H4" i="10"/>
  <c r="F4" i="10"/>
  <c r="O3" i="10"/>
  <c r="M3" i="10"/>
  <c r="K3" i="10"/>
  <c r="I3" i="10"/>
  <c r="G3" i="10"/>
  <c r="L3" i="10"/>
  <c r="J3" i="10"/>
  <c r="H3" i="10"/>
  <c r="N3" i="10"/>
  <c r="F3" i="10"/>
  <c r="D13" i="10" l="1"/>
  <c r="E13" i="10" s="1"/>
  <c r="E3" i="13"/>
  <c r="O13" i="10" l="1"/>
  <c r="M13" i="10"/>
  <c r="K13" i="10"/>
  <c r="I13" i="10"/>
  <c r="G13" i="10"/>
  <c r="N13" i="10"/>
  <c r="L13" i="10"/>
  <c r="J13" i="10"/>
  <c r="H13" i="10"/>
  <c r="F13" i="10"/>
  <c r="F5" i="3" l="1"/>
  <c r="G5" i="3" s="1"/>
  <c r="T5" i="3"/>
  <c r="U5" i="3" s="1"/>
  <c r="V5" i="3" s="1"/>
  <c r="T4" i="3"/>
  <c r="U4" i="3" s="1"/>
  <c r="F4" i="3"/>
  <c r="G4" i="3" s="1"/>
  <c r="O4" i="3" s="1"/>
  <c r="D14" i="10"/>
  <c r="E14" i="10" s="1"/>
  <c r="D12" i="10"/>
  <c r="E12" i="10" s="1"/>
  <c r="D11" i="10"/>
  <c r="E11" i="10" s="1"/>
  <c r="AC5" i="3" l="1"/>
  <c r="Y5" i="3"/>
  <c r="AA5" i="3"/>
  <c r="W5" i="3"/>
  <c r="H5" i="3"/>
  <c r="J5" i="3"/>
  <c r="L5" i="3"/>
  <c r="N5" i="3"/>
  <c r="P5" i="3"/>
  <c r="I5" i="3"/>
  <c r="K5" i="3"/>
  <c r="M5" i="3"/>
  <c r="O5" i="3"/>
  <c r="AD5" i="3"/>
  <c r="AB5" i="3"/>
  <c r="Z5" i="3"/>
  <c r="X5" i="3"/>
  <c r="AD4" i="3"/>
  <c r="AB4" i="3"/>
  <c r="Z4" i="3"/>
  <c r="X4" i="3"/>
  <c r="V4" i="3"/>
  <c r="AC4" i="3"/>
  <c r="AA4" i="3"/>
  <c r="Y4" i="3"/>
  <c r="W4" i="3"/>
  <c r="H4" i="3"/>
  <c r="J4" i="3"/>
  <c r="L4" i="3"/>
  <c r="N4" i="3"/>
  <c r="P4" i="3"/>
  <c r="I4" i="3"/>
  <c r="K4" i="3"/>
  <c r="M4" i="3"/>
  <c r="O12" i="10"/>
  <c r="M12" i="10"/>
  <c r="K12" i="10"/>
  <c r="I12" i="10"/>
  <c r="G12" i="10"/>
  <c r="N12" i="10"/>
  <c r="L12" i="10"/>
  <c r="J12" i="10"/>
  <c r="H12" i="10"/>
  <c r="F12" i="10"/>
  <c r="O11" i="10"/>
  <c r="M11" i="10"/>
  <c r="K11" i="10"/>
  <c r="I11" i="10"/>
  <c r="G11" i="10"/>
  <c r="N11" i="10"/>
  <c r="L11" i="10"/>
  <c r="J11" i="10"/>
  <c r="H11" i="10"/>
  <c r="F11" i="10"/>
  <c r="O14" i="10"/>
  <c r="M14" i="10"/>
  <c r="K14" i="10"/>
  <c r="I14" i="10"/>
  <c r="G14" i="10"/>
  <c r="N14" i="10"/>
  <c r="L14" i="10"/>
  <c r="J14" i="10"/>
  <c r="H14" i="10"/>
  <c r="F14" i="10"/>
  <c r="V7" i="14" l="1"/>
  <c r="W7" i="14" s="1"/>
  <c r="D4" i="12" l="1"/>
  <c r="H9" i="12" l="1"/>
  <c r="G9" i="12"/>
  <c r="F9" i="12"/>
  <c r="E9" i="12"/>
  <c r="D9" i="12"/>
  <c r="C9" i="12"/>
  <c r="H8" i="12"/>
  <c r="G8" i="12"/>
  <c r="F8" i="12"/>
  <c r="E8" i="12"/>
  <c r="D8" i="12"/>
  <c r="C8" i="12"/>
  <c r="H7" i="12"/>
  <c r="G7" i="12"/>
  <c r="F7" i="12"/>
  <c r="E7" i="12"/>
  <c r="D7" i="12"/>
  <c r="C7" i="12"/>
  <c r="H6" i="12"/>
  <c r="G6" i="12"/>
  <c r="F6" i="12"/>
  <c r="E6" i="12"/>
  <c r="D6" i="12"/>
  <c r="C6" i="12"/>
  <c r="H5" i="12"/>
  <c r="G5" i="12"/>
  <c r="F5" i="12"/>
  <c r="E5" i="12"/>
  <c r="D5" i="12"/>
  <c r="C5" i="12"/>
  <c r="H4" i="12"/>
  <c r="G4" i="12"/>
  <c r="F4" i="12"/>
  <c r="E4" i="12"/>
  <c r="C4" i="12"/>
  <c r="H3" i="12"/>
  <c r="G3" i="12"/>
  <c r="F3" i="12"/>
  <c r="E3" i="12"/>
  <c r="D3" i="12"/>
  <c r="C3" i="12"/>
  <c r="H2" i="12"/>
  <c r="G2" i="12"/>
  <c r="F2" i="12"/>
  <c r="E2" i="12"/>
  <c r="D2" i="12"/>
  <c r="C2" i="12"/>
</calcChain>
</file>

<file path=xl/comments1.xml><?xml version="1.0" encoding="utf-8"?>
<comments xmlns="http://schemas.openxmlformats.org/spreadsheetml/2006/main">
  <authors>
    <author>Alexis Álvarez</author>
  </authors>
  <commentList>
    <comment ref="D4" authorId="0">
      <text>
        <r>
          <rPr>
            <sz val="12"/>
            <color indexed="81"/>
            <rFont val="Times New Roman"/>
            <family val="1"/>
          </rPr>
          <t>+1 MW weapon</t>
        </r>
      </text>
    </comment>
    <comment ref="E4" authorId="0">
      <text>
        <r>
          <rPr>
            <sz val="12"/>
            <color indexed="81"/>
            <rFont val="Times New Roman"/>
            <family val="1"/>
          </rPr>
          <t>+1 Weapon Focus</t>
        </r>
      </text>
    </comment>
    <comment ref="R4" authorId="0">
      <text>
        <r>
          <rPr>
            <sz val="12"/>
            <color indexed="81"/>
            <rFont val="Times New Roman"/>
            <family val="1"/>
          </rPr>
          <t>+1 MW weapon</t>
        </r>
      </text>
    </comment>
    <comment ref="S4" authorId="0">
      <text>
        <r>
          <rPr>
            <sz val="12"/>
            <color indexed="81"/>
            <rFont val="Times New Roman"/>
            <family val="1"/>
          </rPr>
          <t>+1 Weapon Focus</t>
        </r>
      </text>
    </comment>
    <comment ref="D5" authorId="0">
      <text>
        <r>
          <rPr>
            <sz val="12"/>
            <color indexed="81"/>
            <rFont val="Times New Roman"/>
            <family val="1"/>
          </rPr>
          <t>+1 MW weapon</t>
        </r>
      </text>
    </comment>
    <comment ref="E5" authorId="0">
      <text>
        <r>
          <rPr>
            <sz val="12"/>
            <color indexed="81"/>
            <rFont val="Times New Roman"/>
            <family val="1"/>
          </rPr>
          <t>+1 Weapon Focus
+1 Bless</t>
        </r>
      </text>
    </comment>
    <comment ref="R5" authorId="0">
      <text>
        <r>
          <rPr>
            <sz val="12"/>
            <color indexed="81"/>
            <rFont val="Times New Roman"/>
            <family val="1"/>
          </rPr>
          <t>+1 MW weapon</t>
        </r>
      </text>
    </comment>
    <comment ref="S5" authorId="0">
      <text>
        <r>
          <rPr>
            <sz val="12"/>
            <color indexed="81"/>
            <rFont val="Times New Roman"/>
            <family val="1"/>
          </rPr>
          <t>+1 Weapon Focus
+1 Bless</t>
        </r>
      </text>
    </comment>
    <comment ref="E6" authorId="0">
      <text>
        <r>
          <rPr>
            <sz val="12"/>
            <color indexed="81"/>
            <rFont val="Times New Roman"/>
            <family val="1"/>
          </rPr>
          <t>+1 Weapon Focus</t>
        </r>
      </text>
    </comment>
    <comment ref="R7" authorId="0">
      <text>
        <r>
          <rPr>
            <sz val="12"/>
            <color indexed="81"/>
            <rFont val="Times New Roman"/>
            <family val="1"/>
          </rPr>
          <t>+1 MW weapon</t>
        </r>
      </text>
    </comment>
  </commentList>
</comments>
</file>

<file path=xl/sharedStrings.xml><?xml version="1.0" encoding="utf-8"?>
<sst xmlns="http://schemas.openxmlformats.org/spreadsheetml/2006/main" count="131" uniqueCount="80">
  <si>
    <t>Healing</t>
  </si>
  <si>
    <t>Roll</t>
  </si>
  <si>
    <t>Save</t>
  </si>
  <si>
    <t>BAB</t>
  </si>
  <si>
    <t>d20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</si>
  <si>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</si>
  <si>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</si>
  <si>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</si>
  <si>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</si>
  <si>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</si>
  <si>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</si>
  <si>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</si>
  <si>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</si>
  <si>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</si>
  <si>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</si>
  <si>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</si>
  <si>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</si>
  <si>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</si>
  <si>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</si>
  <si>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</si>
  <si>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</si>
  <si>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</si>
  <si>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</si>
  <si>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</si>
  <si>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</si>
  <si>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</si>
  <si>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Order</t>
  </si>
  <si>
    <t>Hit-Point Tally</t>
  </si>
  <si>
    <t>Damage Reduction</t>
  </si>
  <si>
    <t>DR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</si>
  <si>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</si>
  <si>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</si>
  <si>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</si>
  <si>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</si>
  <si>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</si>
  <si>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</si>
  <si>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</si>
  <si>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</si>
  <si>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</si>
  <si>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</si>
  <si>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</si>
  <si>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</si>
  <si>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</si>
  <si>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</si>
  <si>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</si>
  <si>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Armor Class</t>
  </si>
  <si>
    <t>Fortitude</t>
  </si>
  <si>
    <t>Reflex</t>
  </si>
  <si>
    <t>Will</t>
  </si>
  <si>
    <t>Group</t>
  </si>
  <si>
    <t>Bloodloss</t>
  </si>
  <si>
    <t>Sonic</t>
  </si>
  <si>
    <t>Character &amp; Attack Type</t>
  </si>
  <si>
    <t>Total Damage</t>
  </si>
  <si>
    <t>Calcul. Total</t>
  </si>
  <si>
    <t>Jadin</t>
  </si>
  <si>
    <r>
      <rPr>
        <b/>
        <sz val="12"/>
        <color theme="1"/>
        <rFont val="Times New Roman"/>
        <family val="1"/>
      </rPr>
      <t xml:space="preserve">Jadin </t>
    </r>
    <r>
      <rPr>
        <sz val="12"/>
        <color theme="1"/>
        <rFont val="Times New Roman"/>
        <family val="1"/>
      </rPr>
      <t>(l. mace/c.longbow)</t>
    </r>
  </si>
  <si>
    <t>Jadin, cat’s grace</t>
  </si>
  <si>
    <t>Ti’ki</t>
  </si>
  <si>
    <t>Jcbb</t>
  </si>
  <si>
    <r>
      <rPr>
        <b/>
        <sz val="12"/>
        <color theme="1"/>
        <rFont val="Times New Roman"/>
        <family val="1"/>
      </rPr>
      <t xml:space="preserve">Ti’ki </t>
    </r>
    <r>
      <rPr>
        <sz val="12"/>
        <color theme="1"/>
        <rFont val="Times New Roman"/>
        <family val="1"/>
      </rPr>
      <t>(all other weapons)</t>
    </r>
  </si>
  <si>
    <r>
      <rPr>
        <b/>
        <sz val="12"/>
        <color theme="1"/>
        <rFont val="Times New Roman"/>
        <family val="1"/>
      </rPr>
      <t xml:space="preserve">Ti’ki, </t>
    </r>
    <r>
      <rPr>
        <i/>
        <sz val="12"/>
        <color theme="1"/>
        <rFont val="Times New Roman"/>
        <family val="1"/>
      </rPr>
      <t>blessed, finesse</t>
    </r>
  </si>
  <si>
    <t>Dex+</t>
  </si>
  <si>
    <t>Str+</t>
  </si>
  <si>
    <t>W+</t>
  </si>
  <si>
    <t>Other+</t>
  </si>
  <si>
    <r>
      <rPr>
        <b/>
        <sz val="12"/>
        <color theme="1"/>
        <rFont val="Times New Roman"/>
        <family val="1"/>
      </rPr>
      <t xml:space="preserve">Ti’ki </t>
    </r>
    <r>
      <rPr>
        <sz val="12"/>
        <color theme="1"/>
        <rFont val="Times New Roman"/>
        <family val="1"/>
      </rPr>
      <t>(finesse &amp; point-blank)</t>
    </r>
  </si>
  <si>
    <t>T’Tch</t>
  </si>
  <si>
    <t>T’FF</t>
  </si>
  <si>
    <t>Drakerider Kinshasa</t>
  </si>
  <si>
    <t>Drk</t>
  </si>
  <si>
    <r>
      <rPr>
        <b/>
        <sz val="12"/>
        <color theme="1"/>
        <rFont val="Times New Roman"/>
        <family val="1"/>
      </rPr>
      <t xml:space="preserve">Ti’ki, </t>
    </r>
    <r>
      <rPr>
        <i/>
        <sz val="12"/>
        <color theme="1"/>
        <rFont val="Times New Roman"/>
        <family val="1"/>
      </rPr>
      <t>blessed, other</t>
    </r>
  </si>
  <si>
    <t>x</t>
  </si>
  <si>
    <r>
      <rPr>
        <b/>
        <sz val="12"/>
        <color theme="1"/>
        <rFont val="Times New Roman"/>
        <family val="1"/>
      </rPr>
      <t>Jadin,</t>
    </r>
    <r>
      <rPr>
        <sz val="12"/>
        <color theme="1"/>
        <rFont val="Times New Roman"/>
        <family val="1"/>
      </rPr>
      <t xml:space="preserve"> spiritual weapon</t>
    </r>
  </si>
  <si>
    <t>Chokedamp</t>
  </si>
  <si>
    <t>Clarence</t>
  </si>
  <si>
    <r>
      <rPr>
        <b/>
        <sz val="12"/>
        <color theme="1"/>
        <rFont val="Times New Roman"/>
        <family val="1"/>
      </rPr>
      <t xml:space="preserve">Clarence </t>
    </r>
    <r>
      <rPr>
        <sz val="12"/>
        <color theme="1"/>
        <rFont val="Times New Roman"/>
        <family val="1"/>
      </rPr>
      <t>(all melee &amp; ranged)</t>
    </r>
  </si>
  <si>
    <t>Chkd</t>
  </si>
  <si>
    <t>JFF</t>
  </si>
  <si>
    <r>
      <rPr>
        <b/>
        <sz val="12"/>
        <color theme="1"/>
        <rFont val="Times New Roman"/>
        <family val="1"/>
      </rPr>
      <t xml:space="preserve">Jadin, </t>
    </r>
    <r>
      <rPr>
        <i/>
        <sz val="12"/>
        <color theme="1"/>
        <rFont val="Times New Roman"/>
        <family val="1"/>
      </rPr>
      <t>catted, bulled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</si>
</sst>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indexed="81"/>
      <name val="Times New Roman"/>
      <family val="1"/>
    </font>
    <font>
      <b/>
      <sz val="12"/>
      <color theme="0" tint="-4.9989318521683403E-2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DBFB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6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/>
    <xf numFmtId="0" fontId="7" fillId="0" borderId="2" xfId="2" applyFont="1" applyBorder="1" applyAlignment="1">
      <alignment horizontal="center"/>
    </xf>
    <xf numFmtId="0" fontId="6" fillId="0" borderId="3" xfId="2" applyBorder="1" applyAlignment="1">
      <alignment horizontal="center"/>
    </xf>
    <xf numFmtId="0" fontId="6" fillId="0" borderId="4" xfId="2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6" fillId="0" borderId="6" xfId="2" applyBorder="1" applyAlignment="1">
      <alignment horizontal="center"/>
    </xf>
    <xf numFmtId="0" fontId="6" fillId="0" borderId="7" xfId="2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6" fillId="0" borderId="10" xfId="2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1" fillId="0" borderId="14" xfId="0" applyFont="1" applyBorder="1" applyAlignment="1"/>
    <xf numFmtId="0" fontId="2" fillId="0" borderId="14" xfId="0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0" xfId="0" applyFont="1" applyAlignment="1">
      <alignment horizontal="centerContinuous" wrapText="1"/>
    </xf>
    <xf numFmtId="0" fontId="1" fillId="0" borderId="22" xfId="0" applyFont="1" applyBorder="1" applyAlignment="1">
      <alignment horizontal="centerContinuous" wrapText="1"/>
    </xf>
    <xf numFmtId="0" fontId="5" fillId="6" borderId="19" xfId="0" applyFont="1" applyFill="1" applyBorder="1" applyAlignment="1">
      <alignment horizontal="center"/>
    </xf>
    <xf numFmtId="0" fontId="12" fillId="11" borderId="18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/>
    </xf>
    <xf numFmtId="0" fontId="13" fillId="11" borderId="21" xfId="0" applyFont="1" applyFill="1" applyBorder="1" applyAlignment="1">
      <alignment horizontal="center"/>
    </xf>
    <xf numFmtId="0" fontId="1" fillId="10" borderId="18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1" fillId="12" borderId="18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1" fillId="13" borderId="18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/>
    </xf>
    <xf numFmtId="0" fontId="2" fillId="13" borderId="21" xfId="0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1" fillId="15" borderId="18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2" fillId="15" borderId="21" xfId="0" applyFont="1" applyFill="1" applyBorder="1" applyAlignment="1">
      <alignment horizontal="center"/>
    </xf>
    <xf numFmtId="0" fontId="1" fillId="16" borderId="18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2" fillId="16" borderId="21" xfId="0" applyFont="1" applyFill="1" applyBorder="1" applyAlignment="1">
      <alignment horizontal="center"/>
    </xf>
    <xf numFmtId="0" fontId="1" fillId="17" borderId="18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/>
    </xf>
    <xf numFmtId="0" fontId="2" fillId="17" borderId="21" xfId="0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14" fillId="14" borderId="18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/>
    </xf>
    <xf numFmtId="0" fontId="15" fillId="14" borderId="21" xfId="0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6" borderId="28" xfId="0" applyFont="1" applyFill="1" applyBorder="1" applyAlignment="1">
      <alignment horizontal="right"/>
    </xf>
    <xf numFmtId="0" fontId="1" fillId="0" borderId="29" xfId="0" applyFont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8" borderId="28" xfId="0" applyFont="1" applyFill="1" applyBorder="1" applyAlignment="1">
      <alignment horizontal="center"/>
    </xf>
    <xf numFmtId="0" fontId="2" fillId="8" borderId="27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1" fillId="0" borderId="42" xfId="0" applyFont="1" applyBorder="1" applyAlignment="1">
      <alignment horizontal="right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3" xfId="0" applyFont="1" applyBorder="1" applyAlignment="1">
      <alignment horizontal="right"/>
    </xf>
    <xf numFmtId="0" fontId="10" fillId="6" borderId="0" xfId="1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1" fillId="4" borderId="51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/>
    </xf>
    <xf numFmtId="0" fontId="2" fillId="4" borderId="54" xfId="0" applyFont="1" applyFill="1" applyBorder="1" applyAlignment="1">
      <alignment horizontal="center"/>
    </xf>
    <xf numFmtId="0" fontId="1" fillId="3" borderId="51" xfId="0" applyFont="1" applyFill="1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/>
    </xf>
    <xf numFmtId="0" fontId="1" fillId="3" borderId="54" xfId="0" applyFon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3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44" xfId="1" applyFont="1" applyBorder="1" applyAlignment="1">
      <alignment horizontal="center"/>
    </xf>
    <xf numFmtId="0" fontId="9" fillId="7" borderId="0" xfId="1" applyFont="1" applyFill="1" applyBorder="1" applyAlignment="1">
      <alignment horizontal="center"/>
    </xf>
    <xf numFmtId="0" fontId="1" fillId="0" borderId="4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0" fillId="6" borderId="15" xfId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9" fillId="7" borderId="15" xfId="1" applyFont="1" applyFill="1" applyBorder="1" applyAlignment="1">
      <alignment horizontal="center"/>
    </xf>
    <xf numFmtId="0" fontId="5" fillId="6" borderId="55" xfId="0" applyFont="1" applyFill="1" applyBorder="1" applyAlignment="1">
      <alignment horizontal="center"/>
    </xf>
    <xf numFmtId="0" fontId="5" fillId="6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13" borderId="60" xfId="0" applyFont="1" applyFill="1" applyBorder="1" applyAlignment="1">
      <alignment horizontal="center"/>
    </xf>
    <xf numFmtId="0" fontId="2" fillId="12" borderId="60" xfId="0" applyFont="1" applyFill="1" applyBorder="1" applyAlignment="1">
      <alignment horizontal="center"/>
    </xf>
    <xf numFmtId="0" fontId="2" fillId="10" borderId="60" xfId="0" applyFont="1" applyFill="1" applyBorder="1" applyAlignment="1">
      <alignment horizontal="center"/>
    </xf>
    <xf numFmtId="0" fontId="15" fillId="14" borderId="60" xfId="0" applyFont="1" applyFill="1" applyBorder="1" applyAlignment="1">
      <alignment horizontal="center"/>
    </xf>
    <xf numFmtId="0" fontId="2" fillId="2" borderId="60" xfId="0" applyFont="1" applyFill="1" applyBorder="1" applyAlignment="1">
      <alignment horizontal="center"/>
    </xf>
    <xf numFmtId="0" fontId="2" fillId="8" borderId="60" xfId="0" applyFont="1" applyFill="1" applyBorder="1" applyAlignment="1">
      <alignment horizontal="center"/>
    </xf>
    <xf numFmtId="0" fontId="2" fillId="16" borderId="60" xfId="0" applyFont="1" applyFill="1" applyBorder="1" applyAlignment="1">
      <alignment horizontal="center"/>
    </xf>
    <xf numFmtId="0" fontId="2" fillId="17" borderId="60" xfId="0" applyFont="1" applyFill="1" applyBorder="1" applyAlignment="1">
      <alignment horizontal="center"/>
    </xf>
    <xf numFmtId="0" fontId="2" fillId="9" borderId="60" xfId="0" applyFont="1" applyFill="1" applyBorder="1" applyAlignment="1">
      <alignment horizontal="center"/>
    </xf>
    <xf numFmtId="0" fontId="2" fillId="15" borderId="60" xfId="0" applyFont="1" applyFill="1" applyBorder="1" applyAlignment="1">
      <alignment horizontal="center"/>
    </xf>
    <xf numFmtId="0" fontId="13" fillId="11" borderId="60" xfId="0" applyFont="1" applyFill="1" applyBorder="1" applyAlignment="1">
      <alignment horizontal="center"/>
    </xf>
    <xf numFmtId="0" fontId="2" fillId="4" borderId="61" xfId="0" applyFont="1" applyFill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5" borderId="63" xfId="0" applyFont="1" applyFill="1" applyBorder="1" applyAlignment="1">
      <alignment horizontal="center"/>
    </xf>
    <xf numFmtId="0" fontId="7" fillId="8" borderId="56" xfId="0" applyFont="1" applyFill="1" applyBorder="1" applyAlignment="1">
      <alignment horizontal="center"/>
    </xf>
    <xf numFmtId="0" fontId="7" fillId="8" borderId="55" xfId="0" applyFont="1" applyFill="1" applyBorder="1" applyAlignment="1">
      <alignment horizontal="center"/>
    </xf>
    <xf numFmtId="0" fontId="2" fillId="6" borderId="64" xfId="0" applyFont="1" applyFill="1" applyBorder="1" applyAlignment="1">
      <alignment horizontal="right"/>
    </xf>
    <xf numFmtId="0" fontId="2" fillId="0" borderId="65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13" borderId="28" xfId="0" applyFont="1" applyFill="1" applyBorder="1" applyAlignment="1">
      <alignment horizontal="right"/>
    </xf>
    <xf numFmtId="0" fontId="2" fillId="8" borderId="28" xfId="0" applyFont="1" applyFill="1" applyBorder="1" applyAlignment="1">
      <alignment horizontal="right"/>
    </xf>
    <xf numFmtId="0" fontId="1" fillId="13" borderId="43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51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18" borderId="43" xfId="0" applyFont="1" applyFill="1" applyBorder="1" applyAlignment="1">
      <alignment horizontal="center"/>
    </xf>
    <xf numFmtId="0" fontId="2" fillId="18" borderId="65" xfId="0" applyFont="1" applyFill="1" applyBorder="1" applyAlignment="1">
      <alignment horizontal="center"/>
    </xf>
    <xf numFmtId="0" fontId="2" fillId="18" borderId="0" xfId="0" applyFont="1" applyFill="1" applyBorder="1" applyAlignment="1">
      <alignment horizontal="center"/>
    </xf>
    <xf numFmtId="0" fontId="17" fillId="0" borderId="22" xfId="0" applyFont="1" applyBorder="1" applyAlignment="1">
      <alignment horizontal="centerContinuous" wrapText="1"/>
    </xf>
    <xf numFmtId="0" fontId="2" fillId="9" borderId="41" xfId="0" applyFont="1" applyFill="1" applyBorder="1" applyAlignment="1">
      <alignment horizontal="center"/>
    </xf>
    <xf numFmtId="0" fontId="2" fillId="12" borderId="28" xfId="0" applyFont="1" applyFill="1" applyBorder="1" applyAlignment="1">
      <alignment horizontal="right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572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FFFF"/>
      <color rgb="FFFDBFB9"/>
      <color rgb="FF99FFCC"/>
      <color rgb="FF0000FF"/>
      <color rgb="FF00FF00"/>
      <color rgb="FFFF6600"/>
      <color rgb="FFCCFF99"/>
      <color rgb="FFCCFF33"/>
      <color rgb="FFFFCC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16</c:v>
                </c:pt>
                <c:pt idx="5">
                  <c:v>13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11</c:v>
                </c:pt>
                <c:pt idx="3">
                  <c:v>14</c:v>
                </c:pt>
                <c:pt idx="4">
                  <c:v>18</c:v>
                </c:pt>
                <c:pt idx="5">
                  <c:v>19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17</c:v>
                </c:pt>
                <c:pt idx="3">
                  <c:v>16</c:v>
                </c:pt>
                <c:pt idx="4">
                  <c:v>20</c:v>
                </c:pt>
                <c:pt idx="5">
                  <c:v>15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12</c:v>
                </c:pt>
                <c:pt idx="2">
                  <c:v>16</c:v>
                </c:pt>
                <c:pt idx="3">
                  <c:v>27</c:v>
                </c:pt>
                <c:pt idx="4">
                  <c:v>24</c:v>
                </c:pt>
                <c:pt idx="5">
                  <c:v>24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8</c:v>
                </c:pt>
                <c:pt idx="1">
                  <c:v>16</c:v>
                </c:pt>
                <c:pt idx="2">
                  <c:v>17</c:v>
                </c:pt>
                <c:pt idx="3">
                  <c:v>28</c:v>
                </c:pt>
                <c:pt idx="4">
                  <c:v>30</c:v>
                </c:pt>
                <c:pt idx="5">
                  <c:v>31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</c:v>
                </c:pt>
                <c:pt idx="1">
                  <c:v>18</c:v>
                </c:pt>
                <c:pt idx="2">
                  <c:v>37</c:v>
                </c:pt>
                <c:pt idx="3">
                  <c:v>37</c:v>
                </c:pt>
                <c:pt idx="4">
                  <c:v>14</c:v>
                </c:pt>
                <c:pt idx="5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04320"/>
        <c:axId val="41855232"/>
        <c:axId val="9166336"/>
      </c:area3DChart>
      <c:catAx>
        <c:axId val="34904320"/>
        <c:scaling>
          <c:orientation val="minMax"/>
        </c:scaling>
        <c:delete val="0"/>
        <c:axPos val="b"/>
        <c:majorTickMark val="out"/>
        <c:minorTickMark val="none"/>
        <c:tickLblPos val="nextTo"/>
        <c:crossAx val="41855232"/>
        <c:crosses val="autoZero"/>
        <c:auto val="1"/>
        <c:lblAlgn val="ctr"/>
        <c:lblOffset val="100"/>
        <c:noMultiLvlLbl val="0"/>
      </c:catAx>
      <c:valAx>
        <c:axId val="41855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904320"/>
        <c:crosses val="autoZero"/>
        <c:crossBetween val="midCat"/>
      </c:valAx>
      <c:serAx>
        <c:axId val="9166336"/>
        <c:scaling>
          <c:orientation val="minMax"/>
        </c:scaling>
        <c:delete val="0"/>
        <c:axPos val="b"/>
        <c:majorTickMark val="out"/>
        <c:minorTickMark val="none"/>
        <c:tickLblPos val="nextTo"/>
        <c:crossAx val="4185523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12</c:v>
                </c:pt>
                <c:pt idx="5">
                  <c:v>16</c:v>
                </c:pt>
                <c:pt idx="6">
                  <c:v>18</c:v>
                </c:pt>
              </c:numCache>
            </c:numRef>
          </c:val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11</c:v>
                </c:pt>
                <c:pt idx="3">
                  <c:v>17</c:v>
                </c:pt>
                <c:pt idx="4">
                  <c:v>16</c:v>
                </c:pt>
                <c:pt idx="5">
                  <c:v>17</c:v>
                </c:pt>
                <c:pt idx="6">
                  <c:v>37</c:v>
                </c:pt>
              </c:numCache>
            </c:numRef>
          </c:val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14</c:v>
                </c:pt>
                <c:pt idx="3">
                  <c:v>16</c:v>
                </c:pt>
                <c:pt idx="4">
                  <c:v>27</c:v>
                </c:pt>
                <c:pt idx="5">
                  <c:v>28</c:v>
                </c:pt>
                <c:pt idx="6">
                  <c:v>37</c:v>
                </c:pt>
              </c:numCache>
            </c:numRef>
          </c:val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9</c:v>
                </c:pt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24</c:v>
                </c:pt>
                <c:pt idx="5">
                  <c:v>30</c:v>
                </c:pt>
                <c:pt idx="6">
                  <c:v>14</c:v>
                </c:pt>
              </c:numCache>
            </c:numRef>
          </c:val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13</c:v>
                </c:pt>
                <c:pt idx="2">
                  <c:v>19</c:v>
                </c:pt>
                <c:pt idx="3">
                  <c:v>15</c:v>
                </c:pt>
                <c:pt idx="4">
                  <c:v>24</c:v>
                </c:pt>
                <c:pt idx="5">
                  <c:v>31</c:v>
                </c:pt>
                <c:pt idx="6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75264"/>
        <c:axId val="67676800"/>
        <c:axId val="9287424"/>
      </c:area3DChart>
      <c:catAx>
        <c:axId val="67675264"/>
        <c:scaling>
          <c:orientation val="minMax"/>
        </c:scaling>
        <c:delete val="0"/>
        <c:axPos val="b"/>
        <c:majorTickMark val="out"/>
        <c:minorTickMark val="none"/>
        <c:tickLblPos val="nextTo"/>
        <c:crossAx val="67676800"/>
        <c:crosses val="autoZero"/>
        <c:auto val="1"/>
        <c:lblAlgn val="ctr"/>
        <c:lblOffset val="100"/>
        <c:noMultiLvlLbl val="0"/>
      </c:catAx>
      <c:valAx>
        <c:axId val="67676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675264"/>
        <c:crosses val="autoZero"/>
        <c:crossBetween val="midCat"/>
      </c:valAx>
      <c:serAx>
        <c:axId val="9287424"/>
        <c:scaling>
          <c:orientation val="minMax"/>
        </c:scaling>
        <c:delete val="0"/>
        <c:axPos val="b"/>
        <c:majorTickMark val="out"/>
        <c:minorTickMark val="none"/>
        <c:tickLblPos val="nextTo"/>
        <c:crossAx val="6767680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16</c:v>
                </c:pt>
                <c:pt idx="5">
                  <c:v>13</c:v>
                </c:pt>
              </c:numCache>
            </c:numRef>
          </c:val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11</c:v>
                </c:pt>
                <c:pt idx="3">
                  <c:v>14</c:v>
                </c:pt>
                <c:pt idx="4">
                  <c:v>18</c:v>
                </c:pt>
                <c:pt idx="5">
                  <c:v>19</c:v>
                </c:pt>
              </c:numCache>
            </c:numRef>
          </c:val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17</c:v>
                </c:pt>
                <c:pt idx="3">
                  <c:v>16</c:v>
                </c:pt>
                <c:pt idx="4">
                  <c:v>20</c:v>
                </c:pt>
                <c:pt idx="5">
                  <c:v>15</c:v>
                </c:pt>
              </c:numCache>
            </c:numRef>
          </c:val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12</c:v>
                </c:pt>
                <c:pt idx="2">
                  <c:v>16</c:v>
                </c:pt>
                <c:pt idx="3">
                  <c:v>27</c:v>
                </c:pt>
                <c:pt idx="4">
                  <c:v>24</c:v>
                </c:pt>
                <c:pt idx="5">
                  <c:v>24</c:v>
                </c:pt>
              </c:numCache>
            </c:numRef>
          </c:val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8</c:v>
                </c:pt>
                <c:pt idx="1">
                  <c:v>16</c:v>
                </c:pt>
                <c:pt idx="2">
                  <c:v>17</c:v>
                </c:pt>
                <c:pt idx="3">
                  <c:v>28</c:v>
                </c:pt>
                <c:pt idx="4">
                  <c:v>30</c:v>
                </c:pt>
                <c:pt idx="5">
                  <c:v>31</c:v>
                </c:pt>
              </c:numCache>
            </c:numRef>
          </c:val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1</c:v>
                </c:pt>
                <c:pt idx="1">
                  <c:v>18</c:v>
                </c:pt>
                <c:pt idx="2">
                  <c:v>37</c:v>
                </c:pt>
                <c:pt idx="3">
                  <c:v>37</c:v>
                </c:pt>
                <c:pt idx="4">
                  <c:v>14</c:v>
                </c:pt>
                <c:pt idx="5">
                  <c:v>62</c:v>
                </c:pt>
              </c:numCache>
            </c:numRef>
          </c:val>
        </c:ser>
        <c:bandFmts/>
        <c:axId val="126289408"/>
        <c:axId val="126735872"/>
        <c:axId val="41531136"/>
      </c:surface3DChart>
      <c:catAx>
        <c:axId val="126289408"/>
        <c:scaling>
          <c:orientation val="minMax"/>
        </c:scaling>
        <c:delete val="0"/>
        <c:axPos val="b"/>
        <c:majorTickMark val="out"/>
        <c:minorTickMark val="none"/>
        <c:tickLblPos val="nextTo"/>
        <c:crossAx val="126735872"/>
        <c:crosses val="autoZero"/>
        <c:auto val="1"/>
        <c:lblAlgn val="ctr"/>
        <c:lblOffset val="100"/>
        <c:noMultiLvlLbl val="0"/>
      </c:catAx>
      <c:valAx>
        <c:axId val="126735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289408"/>
        <c:crosses val="autoZero"/>
        <c:crossBetween val="midCat"/>
      </c:valAx>
      <c:serAx>
        <c:axId val="41531136"/>
        <c:scaling>
          <c:orientation val="minMax"/>
        </c:scaling>
        <c:delete val="0"/>
        <c:axPos val="b"/>
        <c:majorTickMark val="out"/>
        <c:minorTickMark val="none"/>
        <c:tickLblPos val="nextTo"/>
        <c:crossAx val="12673587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8.625" style="20" bestFit="1" customWidth="1"/>
    <col min="2" max="2" width="6.125" style="20" bestFit="1" customWidth="1"/>
    <col min="3" max="3" width="8.375" style="20" bestFit="1" customWidth="1"/>
    <col min="4" max="4" width="4.375" style="20" bestFit="1" customWidth="1"/>
    <col min="5" max="5" width="12.5" style="20" bestFit="1" customWidth="1"/>
    <col min="6" max="6" width="5.875" style="20" bestFit="1" customWidth="1"/>
    <col min="7" max="16384" width="9" style="20"/>
  </cols>
  <sheetData>
    <row r="1" spans="1:6" s="19" customFormat="1" ht="16.5" thickBot="1" x14ac:dyDescent="0.3">
      <c r="A1" s="110" t="s">
        <v>6</v>
      </c>
      <c r="B1" s="111" t="s">
        <v>49</v>
      </c>
      <c r="C1" s="112" t="s">
        <v>24</v>
      </c>
      <c r="D1" s="112" t="s">
        <v>1</v>
      </c>
      <c r="E1" s="112" t="s">
        <v>25</v>
      </c>
      <c r="F1" s="111" t="s">
        <v>26</v>
      </c>
    </row>
    <row r="2" spans="1:6" x14ac:dyDescent="0.25">
      <c r="A2" s="95" t="s">
        <v>57</v>
      </c>
      <c r="B2" s="117">
        <v>1</v>
      </c>
      <c r="C2" s="86">
        <v>5</v>
      </c>
      <c r="D2" s="84">
        <f ca="1">RANDBETWEEN(1,20)</f>
        <v>8</v>
      </c>
      <c r="E2" s="86">
        <f ca="1">D2+C2</f>
        <v>13</v>
      </c>
      <c r="F2" s="87">
        <v>1</v>
      </c>
    </row>
    <row r="3" spans="1:6" x14ac:dyDescent="0.25">
      <c r="A3" s="95" t="s">
        <v>58</v>
      </c>
      <c r="B3" s="117">
        <v>1</v>
      </c>
      <c r="C3" s="86">
        <v>3</v>
      </c>
      <c r="D3" s="84">
        <f ca="1">RANDBETWEEN(1,20)</f>
        <v>4</v>
      </c>
      <c r="E3" s="86">
        <f ca="1">D3+C3</f>
        <v>7</v>
      </c>
      <c r="F3" s="87">
        <v>2</v>
      </c>
    </row>
    <row r="4" spans="1:6" x14ac:dyDescent="0.25">
      <c r="A4" s="95" t="s">
        <v>75</v>
      </c>
      <c r="B4" s="117">
        <v>1</v>
      </c>
      <c r="C4" s="86">
        <v>1</v>
      </c>
      <c r="D4" s="84">
        <f ca="1">RANDBETWEEN(1,20)</f>
        <v>15</v>
      </c>
      <c r="E4" s="86">
        <f ca="1">D4+C4</f>
        <v>16</v>
      </c>
      <c r="F4" s="87">
        <v>3</v>
      </c>
    </row>
    <row r="5" spans="1:6" x14ac:dyDescent="0.25">
      <c r="A5" s="113" t="s">
        <v>69</v>
      </c>
      <c r="B5" s="119">
        <v>2</v>
      </c>
      <c r="C5" s="86">
        <v>0</v>
      </c>
      <c r="D5" s="84">
        <f ca="1">RANDBETWEEN(1,20)</f>
        <v>17</v>
      </c>
      <c r="E5" s="86">
        <f ca="1">D5+C5</f>
        <v>17</v>
      </c>
      <c r="F5" s="87">
        <v>4</v>
      </c>
    </row>
    <row r="6" spans="1:6" x14ac:dyDescent="0.25">
      <c r="A6" s="113" t="s">
        <v>74</v>
      </c>
      <c r="B6" s="119">
        <v>2</v>
      </c>
      <c r="C6" s="86">
        <v>2</v>
      </c>
      <c r="D6" s="84">
        <f ca="1">RANDBETWEEN(1,20)</f>
        <v>15</v>
      </c>
      <c r="E6" s="86">
        <f ca="1">D6+C6</f>
        <v>17</v>
      </c>
      <c r="F6" s="87">
        <v>5</v>
      </c>
    </row>
  </sheetData>
  <sortState ref="A2:F6">
    <sortCondition descending="1" ref="E2:E6"/>
    <sortCondition descending="1" ref="C2:C6"/>
  </sortState>
  <conditionalFormatting sqref="D1 D7:D1048576">
    <cfRule type="cellIs" dxfId="571" priority="77" operator="equal">
      <formula>1</formula>
    </cfRule>
    <cfRule type="cellIs" dxfId="570" priority="78" operator="equal">
      <formula>20</formula>
    </cfRule>
  </conditionalFormatting>
  <conditionalFormatting sqref="D2:D6">
    <cfRule type="cellIs" dxfId="569" priority="5" operator="equal">
      <formula>"No"</formula>
    </cfRule>
    <cfRule type="cellIs" dxfId="568" priority="6" operator="equal">
      <formula>"Yes"</formula>
    </cfRule>
  </conditionalFormatting>
  <conditionalFormatting sqref="D2:D6">
    <cfRule type="cellIs" dxfId="567" priority="3" operator="equal">
      <formula>1</formula>
    </cfRule>
    <cfRule type="cellIs" dxfId="566" priority="4" operator="equal">
      <formula>20</formula>
    </cfRule>
  </conditionalFormatting>
  <conditionalFormatting sqref="D2:D6">
    <cfRule type="cellIs" dxfId="565" priority="2" operator="equal">
      <formula>19</formula>
    </cfRule>
  </conditionalFormatting>
  <conditionalFormatting sqref="D2:D6">
    <cfRule type="cellIs" dxfId="564" priority="1" operator="equal">
      <formula>19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5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25" defaultRowHeight="15.75" x14ac:dyDescent="0.25"/>
  <cols>
    <col min="1" max="1" width="25.125" style="68" bestFit="1" customWidth="1"/>
    <col min="2" max="2" width="5" style="2" bestFit="1" customWidth="1"/>
    <col min="3" max="3" width="4.5" style="2" bestFit="1" customWidth="1"/>
    <col min="4" max="4" width="3.875" style="2" bestFit="1" customWidth="1"/>
    <col min="5" max="5" width="6.875" style="2" bestFit="1" customWidth="1"/>
    <col min="6" max="6" width="3.875" style="2" bestFit="1" customWidth="1"/>
    <col min="7" max="7" width="5.25" style="2" bestFit="1" customWidth="1"/>
    <col min="8" max="9" width="3.875" style="2" bestFit="1" customWidth="1"/>
    <col min="10" max="10" width="5" style="2" bestFit="1" customWidth="1"/>
    <col min="11" max="11" width="3.875" style="2" bestFit="1" customWidth="1"/>
    <col min="12" max="12" width="5.875" style="2" bestFit="1" customWidth="1"/>
    <col min="13" max="13" width="4.875" style="2" bestFit="1" customWidth="1"/>
    <col min="14" max="14" width="3.875" style="2" bestFit="1" customWidth="1"/>
    <col min="15" max="15" width="4.75" style="2" bestFit="1" customWidth="1"/>
    <col min="16" max="16" width="3.875" style="29" bestFit="1" customWidth="1"/>
    <col min="17" max="17" width="5.5" style="18" bestFit="1" customWidth="1"/>
    <col min="18" max="18" width="3.875" style="88" bestFit="1" customWidth="1"/>
    <col min="19" max="19" width="6.875" style="2" bestFit="1" customWidth="1"/>
    <col min="20" max="20" width="3.875" style="2" bestFit="1" customWidth="1"/>
    <col min="21" max="21" width="5.25" style="2" bestFit="1" customWidth="1"/>
    <col min="22" max="23" width="3.875" style="2" bestFit="1" customWidth="1"/>
    <col min="24" max="24" width="5" style="2" bestFit="1" customWidth="1"/>
    <col min="25" max="25" width="3.875" style="2" bestFit="1" customWidth="1"/>
    <col min="26" max="26" width="5.875" style="2" bestFit="1" customWidth="1"/>
    <col min="27" max="27" width="4.875" style="2" bestFit="1" customWidth="1"/>
    <col min="28" max="28" width="3.875" style="2" bestFit="1" customWidth="1"/>
    <col min="29" max="29" width="4.75" style="2" bestFit="1" customWidth="1"/>
    <col min="30" max="30" width="3.875" style="29" bestFit="1" customWidth="1"/>
    <col min="31" max="31" width="11.875" style="2" bestFit="1" customWidth="1"/>
    <col min="32" max="16384" width="9.125" style="2"/>
  </cols>
  <sheetData>
    <row r="1" spans="1:30" s="1" customFormat="1" x14ac:dyDescent="0.25">
      <c r="A1" s="67"/>
      <c r="B1" s="4"/>
      <c r="C1" s="4"/>
      <c r="D1" s="4"/>
      <c r="H1" s="3" t="s">
        <v>45</v>
      </c>
      <c r="I1" s="30"/>
      <c r="J1" s="30"/>
      <c r="K1" s="30"/>
      <c r="L1" s="3"/>
      <c r="M1" s="30"/>
      <c r="N1" s="30"/>
      <c r="O1" s="30"/>
      <c r="P1" s="31"/>
      <c r="Q1" s="17"/>
      <c r="R1" s="151"/>
      <c r="V1" s="3" t="s">
        <v>45</v>
      </c>
      <c r="W1" s="30"/>
      <c r="X1" s="30"/>
      <c r="Y1" s="3"/>
      <c r="Z1" s="3"/>
      <c r="AA1" s="30"/>
      <c r="AB1" s="30"/>
      <c r="AC1" s="30"/>
      <c r="AD1" s="158" t="s">
        <v>72</v>
      </c>
    </row>
    <row r="2" spans="1:30" s="1" customFormat="1" ht="16.5" thickBot="1" x14ac:dyDescent="0.3">
      <c r="A2" s="94"/>
      <c r="B2" s="91"/>
      <c r="C2" s="91"/>
      <c r="D2" s="91"/>
      <c r="E2" s="91"/>
      <c r="F2" s="91"/>
      <c r="G2" s="91"/>
      <c r="H2" s="114" t="s">
        <v>68</v>
      </c>
      <c r="I2" s="114"/>
      <c r="J2" s="114" t="s">
        <v>67</v>
      </c>
      <c r="K2" s="114" t="s">
        <v>58</v>
      </c>
      <c r="L2" s="114"/>
      <c r="M2" s="114"/>
      <c r="N2" s="150" t="s">
        <v>59</v>
      </c>
      <c r="O2" s="114"/>
      <c r="P2" s="115"/>
      <c r="Q2" s="116"/>
      <c r="R2" s="114"/>
      <c r="S2" s="114"/>
      <c r="T2" s="114"/>
      <c r="U2" s="114"/>
      <c r="V2" s="114"/>
      <c r="W2" s="114" t="s">
        <v>78</v>
      </c>
      <c r="X2" s="114"/>
      <c r="Y2" s="114" t="s">
        <v>77</v>
      </c>
      <c r="Z2" s="114" t="s">
        <v>55</v>
      </c>
      <c r="AA2" s="114" t="s">
        <v>70</v>
      </c>
      <c r="AB2" s="150" t="s">
        <v>59</v>
      </c>
      <c r="AC2" s="114"/>
      <c r="AD2" s="115"/>
    </row>
    <row r="3" spans="1:30" s="1" customFormat="1" ht="16.5" thickBot="1" x14ac:dyDescent="0.3">
      <c r="A3" s="90" t="s">
        <v>52</v>
      </c>
      <c r="B3" s="155" t="s">
        <v>3</v>
      </c>
      <c r="C3" s="92" t="s">
        <v>63</v>
      </c>
      <c r="D3" s="152" t="s">
        <v>64</v>
      </c>
      <c r="E3" s="92" t="s">
        <v>65</v>
      </c>
      <c r="F3" s="92" t="s">
        <v>4</v>
      </c>
      <c r="G3" s="92" t="s">
        <v>5</v>
      </c>
      <c r="H3" s="154">
        <v>14</v>
      </c>
      <c r="I3" s="91">
        <v>15</v>
      </c>
      <c r="J3" s="91">
        <v>16</v>
      </c>
      <c r="K3" s="91">
        <v>17</v>
      </c>
      <c r="L3" s="91">
        <v>18</v>
      </c>
      <c r="M3" s="91">
        <v>19</v>
      </c>
      <c r="N3" s="91">
        <v>20</v>
      </c>
      <c r="O3" s="91">
        <v>21</v>
      </c>
      <c r="P3" s="109">
        <v>22</v>
      </c>
      <c r="Q3" s="93" t="s">
        <v>62</v>
      </c>
      <c r="R3" s="152" t="s">
        <v>64</v>
      </c>
      <c r="S3" s="92" t="s">
        <v>65</v>
      </c>
      <c r="T3" s="92" t="s">
        <v>4</v>
      </c>
      <c r="U3" s="92" t="s">
        <v>5</v>
      </c>
      <c r="V3" s="154">
        <v>14</v>
      </c>
      <c r="W3" s="91">
        <v>15</v>
      </c>
      <c r="X3" s="91">
        <v>16</v>
      </c>
      <c r="Y3" s="91">
        <v>17</v>
      </c>
      <c r="Z3" s="91">
        <v>18</v>
      </c>
      <c r="AA3" s="91">
        <v>19</v>
      </c>
      <c r="AB3" s="91">
        <v>20</v>
      </c>
      <c r="AC3" s="91">
        <v>21</v>
      </c>
      <c r="AD3" s="109">
        <v>22</v>
      </c>
    </row>
    <row r="4" spans="1:30" s="1" customFormat="1" x14ac:dyDescent="0.25">
      <c r="A4" s="143" t="s">
        <v>56</v>
      </c>
      <c r="B4" s="156">
        <v>3</v>
      </c>
      <c r="C4" s="145">
        <v>2</v>
      </c>
      <c r="D4" s="84">
        <v>1</v>
      </c>
      <c r="E4" s="84">
        <v>1</v>
      </c>
      <c r="F4" s="145">
        <f ca="1">RANDBETWEEN(1,20)</f>
        <v>14</v>
      </c>
      <c r="G4" s="145">
        <f t="shared" ref="G4:G7" ca="1" si="0">SUM(B4:F4)</f>
        <v>21</v>
      </c>
      <c r="H4" s="145" t="str">
        <f t="shared" ref="H4:P4" ca="1" si="1">IF($G4&gt;H$3-1,"Yes","No")</f>
        <v>Yes</v>
      </c>
      <c r="I4" s="144" t="str">
        <f t="shared" ca="1" si="1"/>
        <v>Yes</v>
      </c>
      <c r="J4" s="144" t="str">
        <f t="shared" ca="1" si="1"/>
        <v>Yes</v>
      </c>
      <c r="K4" s="144" t="str">
        <f t="shared" ca="1" si="1"/>
        <v>Yes</v>
      </c>
      <c r="L4" s="144" t="str">
        <f t="shared" ca="1" si="1"/>
        <v>Yes</v>
      </c>
      <c r="M4" s="144" t="str">
        <f t="shared" ca="1" si="1"/>
        <v>Yes</v>
      </c>
      <c r="N4" s="144" t="str">
        <f t="shared" ca="1" si="1"/>
        <v>Yes</v>
      </c>
      <c r="O4" s="144" t="str">
        <f t="shared" ca="1" si="1"/>
        <v>Yes</v>
      </c>
      <c r="P4" s="146" t="str">
        <f t="shared" ca="1" si="1"/>
        <v>No</v>
      </c>
      <c r="Q4" s="147">
        <v>3</v>
      </c>
      <c r="R4" s="84">
        <v>1</v>
      </c>
      <c r="S4" s="84">
        <v>1</v>
      </c>
      <c r="T4" s="145">
        <f ca="1">RANDBETWEEN(1,20)</f>
        <v>8</v>
      </c>
      <c r="U4" s="145">
        <f t="shared" ref="U4:U7" ca="1" si="2">SUM(B4,Q4:T4)</f>
        <v>16</v>
      </c>
      <c r="V4" s="145" t="str">
        <f t="shared" ref="V4:AD4" ca="1" si="3">IF($U4&gt;V$3-1,"Yes","No")</f>
        <v>Yes</v>
      </c>
      <c r="W4" s="144" t="str">
        <f t="shared" ca="1" si="3"/>
        <v>Yes</v>
      </c>
      <c r="X4" s="144" t="str">
        <f t="shared" ca="1" si="3"/>
        <v>Yes</v>
      </c>
      <c r="Y4" s="144" t="str">
        <f t="shared" ca="1" si="3"/>
        <v>No</v>
      </c>
      <c r="Z4" s="144" t="str">
        <f t="shared" ca="1" si="3"/>
        <v>No</v>
      </c>
      <c r="AA4" s="144" t="str">
        <f t="shared" ca="1" si="3"/>
        <v>No</v>
      </c>
      <c r="AB4" s="144" t="str">
        <f t="shared" ca="1" si="3"/>
        <v>No</v>
      </c>
      <c r="AC4" s="144" t="str">
        <f t="shared" ca="1" si="3"/>
        <v>No</v>
      </c>
      <c r="AD4" s="146" t="str">
        <f t="shared" ca="1" si="3"/>
        <v>No</v>
      </c>
    </row>
    <row r="5" spans="1:30" s="1" customFormat="1" x14ac:dyDescent="0.25">
      <c r="A5" s="148" t="s">
        <v>79</v>
      </c>
      <c r="B5" s="157">
        <v>3</v>
      </c>
      <c r="C5" s="84">
        <v>4</v>
      </c>
      <c r="D5" s="84">
        <v>1</v>
      </c>
      <c r="E5" s="84">
        <v>2</v>
      </c>
      <c r="F5" s="84">
        <f ca="1">RANDBETWEEN(1,20)</f>
        <v>10</v>
      </c>
      <c r="G5" s="84">
        <f t="shared" ca="1" si="0"/>
        <v>20</v>
      </c>
      <c r="H5" s="84" t="str">
        <f t="shared" ref="H5:P10" ca="1" si="4">IF($G5&gt;H$3-1,"Yes","No")</f>
        <v>Yes</v>
      </c>
      <c r="I5" s="88" t="str">
        <f t="shared" ca="1" si="4"/>
        <v>Yes</v>
      </c>
      <c r="J5" s="88" t="str">
        <f t="shared" ca="1" si="4"/>
        <v>Yes</v>
      </c>
      <c r="K5" s="88" t="str">
        <f t="shared" ca="1" si="4"/>
        <v>Yes</v>
      </c>
      <c r="L5" s="88" t="str">
        <f t="shared" ca="1" si="4"/>
        <v>Yes</v>
      </c>
      <c r="M5" s="88" t="str">
        <f t="shared" ca="1" si="4"/>
        <v>Yes</v>
      </c>
      <c r="N5" s="88" t="str">
        <f t="shared" ca="1" si="4"/>
        <v>Yes</v>
      </c>
      <c r="O5" s="88" t="str">
        <f t="shared" ca="1" si="4"/>
        <v>No</v>
      </c>
      <c r="P5" s="29" t="str">
        <f t="shared" ca="1" si="4"/>
        <v>No</v>
      </c>
      <c r="Q5" s="118">
        <v>5</v>
      </c>
      <c r="R5" s="84">
        <v>1</v>
      </c>
      <c r="S5" s="84">
        <v>2</v>
      </c>
      <c r="T5" s="84">
        <f ca="1">RANDBETWEEN(1,20)</f>
        <v>20</v>
      </c>
      <c r="U5" s="84">
        <f t="shared" ca="1" si="2"/>
        <v>31</v>
      </c>
      <c r="V5" s="84" t="str">
        <f t="shared" ref="V5:AD10" ca="1" si="5">IF($U5&gt;V$3-1,"Yes","No")</f>
        <v>Yes</v>
      </c>
      <c r="W5" s="88" t="str">
        <f t="shared" ca="1" si="5"/>
        <v>Yes</v>
      </c>
      <c r="X5" s="88" t="str">
        <f t="shared" ca="1" si="5"/>
        <v>Yes</v>
      </c>
      <c r="Y5" s="88" t="str">
        <f t="shared" ca="1" si="5"/>
        <v>Yes</v>
      </c>
      <c r="Z5" s="88" t="str">
        <f t="shared" ca="1" si="5"/>
        <v>Yes</v>
      </c>
      <c r="AA5" s="88" t="str">
        <f t="shared" ca="1" si="5"/>
        <v>Yes</v>
      </c>
      <c r="AB5" s="88" t="str">
        <f t="shared" ca="1" si="5"/>
        <v>Yes</v>
      </c>
      <c r="AC5" s="88" t="str">
        <f t="shared" ca="1" si="5"/>
        <v>Yes</v>
      </c>
      <c r="AD5" s="29" t="str">
        <f t="shared" ca="1" si="5"/>
        <v>Yes</v>
      </c>
    </row>
    <row r="6" spans="1:30" s="1" customFormat="1" x14ac:dyDescent="0.25">
      <c r="A6" s="69" t="s">
        <v>66</v>
      </c>
      <c r="B6" s="157">
        <v>3</v>
      </c>
      <c r="C6" s="84">
        <v>3</v>
      </c>
      <c r="D6" s="84">
        <v>0</v>
      </c>
      <c r="E6" s="84">
        <v>1</v>
      </c>
      <c r="F6" s="84">
        <f t="shared" ref="F6:F8" ca="1" si="6">RANDBETWEEN(1,20)</f>
        <v>17</v>
      </c>
      <c r="G6" s="84">
        <f t="shared" ca="1" si="0"/>
        <v>24</v>
      </c>
      <c r="H6" s="84" t="str">
        <f t="shared" ca="1" si="4"/>
        <v>Yes</v>
      </c>
      <c r="I6" s="88" t="str">
        <f t="shared" ca="1" si="4"/>
        <v>Yes</v>
      </c>
      <c r="J6" s="88" t="str">
        <f t="shared" ca="1" si="4"/>
        <v>Yes</v>
      </c>
      <c r="K6" s="88" t="str">
        <f t="shared" ca="1" si="4"/>
        <v>Yes</v>
      </c>
      <c r="L6" s="88" t="str">
        <f t="shared" ca="1" si="4"/>
        <v>Yes</v>
      </c>
      <c r="M6" s="88" t="str">
        <f t="shared" ca="1" si="4"/>
        <v>Yes</v>
      </c>
      <c r="N6" s="88" t="str">
        <f t="shared" ca="1" si="4"/>
        <v>Yes</v>
      </c>
      <c r="O6" s="88" t="str">
        <f t="shared" ca="1" si="4"/>
        <v>Yes</v>
      </c>
      <c r="P6" s="29" t="str">
        <f t="shared" ca="1" si="4"/>
        <v>Yes</v>
      </c>
      <c r="Q6" s="118">
        <v>3</v>
      </c>
      <c r="R6" s="84">
        <v>0</v>
      </c>
      <c r="S6" s="84">
        <v>0</v>
      </c>
      <c r="T6" s="84">
        <f t="shared" ref="T6:T8" ca="1" si="7">RANDBETWEEN(1,20)</f>
        <v>8</v>
      </c>
      <c r="U6" s="84">
        <f t="shared" ca="1" si="2"/>
        <v>14</v>
      </c>
      <c r="V6" s="84" t="str">
        <f t="shared" ca="1" si="5"/>
        <v>Yes</v>
      </c>
      <c r="W6" s="88" t="str">
        <f t="shared" ca="1" si="5"/>
        <v>No</v>
      </c>
      <c r="X6" s="88" t="str">
        <f t="shared" ca="1" si="5"/>
        <v>No</v>
      </c>
      <c r="Y6" s="88" t="str">
        <f t="shared" ca="1" si="5"/>
        <v>No</v>
      </c>
      <c r="Z6" s="88" t="str">
        <f t="shared" ca="1" si="5"/>
        <v>No</v>
      </c>
      <c r="AA6" s="88" t="str">
        <f t="shared" ca="1" si="5"/>
        <v>No</v>
      </c>
      <c r="AB6" s="88" t="str">
        <f t="shared" ca="1" si="5"/>
        <v>No</v>
      </c>
      <c r="AC6" s="88" t="str">
        <f t="shared" ca="1" si="5"/>
        <v>No</v>
      </c>
      <c r="AD6" s="29" t="str">
        <f t="shared" ca="1" si="5"/>
        <v>No</v>
      </c>
    </row>
    <row r="7" spans="1:30" s="1" customFormat="1" x14ac:dyDescent="0.25">
      <c r="A7" s="69" t="s">
        <v>60</v>
      </c>
      <c r="B7" s="157">
        <v>3</v>
      </c>
      <c r="C7" s="84">
        <v>0</v>
      </c>
      <c r="D7" s="84">
        <v>0</v>
      </c>
      <c r="E7" s="84">
        <v>1</v>
      </c>
      <c r="F7" s="84">
        <f t="shared" ca="1" si="6"/>
        <v>6</v>
      </c>
      <c r="G7" s="84">
        <f t="shared" ca="1" si="0"/>
        <v>10</v>
      </c>
      <c r="H7" s="84" t="str">
        <f t="shared" ca="1" si="4"/>
        <v>No</v>
      </c>
      <c r="I7" s="88" t="str">
        <f t="shared" ca="1" si="4"/>
        <v>No</v>
      </c>
      <c r="J7" s="88" t="str">
        <f t="shared" ca="1" si="4"/>
        <v>No</v>
      </c>
      <c r="K7" s="88" t="str">
        <f t="shared" ca="1" si="4"/>
        <v>No</v>
      </c>
      <c r="L7" s="88" t="str">
        <f t="shared" ca="1" si="4"/>
        <v>No</v>
      </c>
      <c r="M7" s="88" t="str">
        <f t="shared" ca="1" si="4"/>
        <v>No</v>
      </c>
      <c r="N7" s="88" t="str">
        <f t="shared" ca="1" si="4"/>
        <v>No</v>
      </c>
      <c r="O7" s="88" t="str">
        <f t="shared" ca="1" si="4"/>
        <v>No</v>
      </c>
      <c r="P7" s="29" t="str">
        <f t="shared" ca="1" si="4"/>
        <v>No</v>
      </c>
      <c r="Q7" s="118">
        <v>3</v>
      </c>
      <c r="R7" s="84">
        <v>1</v>
      </c>
      <c r="S7" s="84">
        <v>0</v>
      </c>
      <c r="T7" s="84">
        <f t="shared" ca="1" si="7"/>
        <v>15</v>
      </c>
      <c r="U7" s="84">
        <f t="shared" ca="1" si="2"/>
        <v>22</v>
      </c>
      <c r="V7" s="84" t="str">
        <f t="shared" ca="1" si="5"/>
        <v>Yes</v>
      </c>
      <c r="W7" s="88" t="str">
        <f t="shared" ca="1" si="5"/>
        <v>Yes</v>
      </c>
      <c r="X7" s="88" t="str">
        <f t="shared" ca="1" si="5"/>
        <v>Yes</v>
      </c>
      <c r="Y7" s="88" t="str">
        <f t="shared" ca="1" si="5"/>
        <v>Yes</v>
      </c>
      <c r="Z7" s="88" t="str">
        <f t="shared" ca="1" si="5"/>
        <v>Yes</v>
      </c>
      <c r="AA7" s="88" t="str">
        <f t="shared" ca="1" si="5"/>
        <v>Yes</v>
      </c>
      <c r="AB7" s="88" t="str">
        <f t="shared" ca="1" si="5"/>
        <v>Yes</v>
      </c>
      <c r="AC7" s="88" t="str">
        <f t="shared" ca="1" si="5"/>
        <v>Yes</v>
      </c>
      <c r="AD7" s="29" t="str">
        <f t="shared" ca="1" si="5"/>
        <v>Yes</v>
      </c>
    </row>
    <row r="8" spans="1:30" s="1" customFormat="1" x14ac:dyDescent="0.25">
      <c r="A8" s="160" t="s">
        <v>76</v>
      </c>
      <c r="B8" s="157">
        <v>2</v>
      </c>
      <c r="C8" s="84">
        <v>0</v>
      </c>
      <c r="D8" s="84">
        <v>1</v>
      </c>
      <c r="E8" s="84">
        <v>0</v>
      </c>
      <c r="F8" s="84">
        <f t="shared" ca="1" si="6"/>
        <v>16</v>
      </c>
      <c r="G8" s="84">
        <f t="shared" ref="G8" ca="1" si="8">SUM(C8:F8)</f>
        <v>17</v>
      </c>
      <c r="H8" s="84" t="str">
        <f t="shared" ref="H8:P8" ca="1" si="9">IF($F8&gt;H$3-1,"Yes","No")</f>
        <v>Yes</v>
      </c>
      <c r="I8" s="88" t="str">
        <f t="shared" ca="1" si="9"/>
        <v>Yes</v>
      </c>
      <c r="J8" s="88" t="str">
        <f t="shared" ca="1" si="9"/>
        <v>Yes</v>
      </c>
      <c r="K8" s="88" t="str">
        <f t="shared" ca="1" si="9"/>
        <v>No</v>
      </c>
      <c r="L8" s="88" t="str">
        <f t="shared" ca="1" si="9"/>
        <v>No</v>
      </c>
      <c r="M8" s="88" t="str">
        <f t="shared" ca="1" si="9"/>
        <v>No</v>
      </c>
      <c r="N8" s="88" t="str">
        <f t="shared" ca="1" si="9"/>
        <v>No</v>
      </c>
      <c r="O8" s="88" t="str">
        <f t="shared" ca="1" si="9"/>
        <v>No</v>
      </c>
      <c r="P8" s="29" t="str">
        <f t="shared" ca="1" si="9"/>
        <v>No</v>
      </c>
      <c r="Q8" s="118">
        <v>1</v>
      </c>
      <c r="R8" s="84">
        <v>0</v>
      </c>
      <c r="S8" s="84">
        <v>0</v>
      </c>
      <c r="T8" s="84">
        <f t="shared" ca="1" si="7"/>
        <v>8</v>
      </c>
      <c r="U8" s="84">
        <f t="shared" ref="U8" ca="1" si="10">SUM(D8,R8:T8)</f>
        <v>9</v>
      </c>
      <c r="V8" s="84" t="str">
        <f t="shared" ref="V8:AD8" si="11">IF($S8&gt;V$3-1,"Yes","No")</f>
        <v>No</v>
      </c>
      <c r="W8" s="88" t="str">
        <f t="shared" si="11"/>
        <v>No</v>
      </c>
      <c r="X8" s="88" t="str">
        <f t="shared" si="11"/>
        <v>No</v>
      </c>
      <c r="Y8" s="88" t="str">
        <f t="shared" si="11"/>
        <v>No</v>
      </c>
      <c r="Z8" s="88" t="str">
        <f t="shared" si="11"/>
        <v>No</v>
      </c>
      <c r="AA8" s="88" t="str">
        <f t="shared" si="11"/>
        <v>No</v>
      </c>
      <c r="AB8" s="88" t="str">
        <f t="shared" si="11"/>
        <v>No</v>
      </c>
      <c r="AC8" s="88" t="str">
        <f t="shared" si="11"/>
        <v>No</v>
      </c>
      <c r="AD8" s="29" t="str">
        <f t="shared" si="11"/>
        <v>No</v>
      </c>
    </row>
    <row r="9" spans="1:30" x14ac:dyDescent="0.25">
      <c r="A9" s="149" t="s">
        <v>69</v>
      </c>
      <c r="B9" s="157">
        <v>2</v>
      </c>
      <c r="C9" s="84">
        <v>-1</v>
      </c>
      <c r="D9" s="84">
        <v>0</v>
      </c>
      <c r="E9" s="84">
        <v>0</v>
      </c>
      <c r="F9" s="84">
        <f t="shared" ref="F9:F10" ca="1" si="12">RANDBETWEEN(1,20)</f>
        <v>15</v>
      </c>
      <c r="G9" s="84">
        <f t="shared" ref="G9:G10" ca="1" si="13">SUM(B9:F9)</f>
        <v>16</v>
      </c>
      <c r="H9" s="84" t="str">
        <f t="shared" ca="1" si="4"/>
        <v>Yes</v>
      </c>
      <c r="I9" s="88" t="str">
        <f t="shared" ca="1" si="4"/>
        <v>Yes</v>
      </c>
      <c r="J9" s="88" t="str">
        <f t="shared" ca="1" si="4"/>
        <v>Yes</v>
      </c>
      <c r="K9" s="88" t="str">
        <f t="shared" ca="1" si="4"/>
        <v>No</v>
      </c>
      <c r="L9" s="88" t="str">
        <f t="shared" ca="1" si="4"/>
        <v>No</v>
      </c>
      <c r="M9" s="88" t="str">
        <f t="shared" ca="1" si="4"/>
        <v>No</v>
      </c>
      <c r="N9" s="88" t="str">
        <f t="shared" ca="1" si="4"/>
        <v>No</v>
      </c>
      <c r="O9" s="88" t="str">
        <f t="shared" ca="1" si="4"/>
        <v>No</v>
      </c>
      <c r="P9" s="29" t="str">
        <f t="shared" ca="1" si="4"/>
        <v>No</v>
      </c>
      <c r="Q9" s="118">
        <v>0</v>
      </c>
      <c r="R9" s="84">
        <v>0</v>
      </c>
      <c r="S9" s="84">
        <v>0</v>
      </c>
      <c r="T9" s="84">
        <f t="shared" ref="T9:T10" ca="1" si="14">RANDBETWEEN(1,20)</f>
        <v>3</v>
      </c>
      <c r="U9" s="84">
        <f t="shared" ref="U9:U10" ca="1" si="15">SUM(B9,Q9:T9)</f>
        <v>5</v>
      </c>
      <c r="V9" s="84" t="str">
        <f t="shared" ca="1" si="5"/>
        <v>No</v>
      </c>
      <c r="W9" s="88" t="str">
        <f t="shared" ca="1" si="5"/>
        <v>No</v>
      </c>
      <c r="X9" s="88" t="str">
        <f t="shared" ca="1" si="5"/>
        <v>No</v>
      </c>
      <c r="Y9" s="88" t="str">
        <f t="shared" ca="1" si="5"/>
        <v>No</v>
      </c>
      <c r="Z9" s="88" t="str">
        <f t="shared" ca="1" si="5"/>
        <v>No</v>
      </c>
      <c r="AA9" s="88" t="str">
        <f t="shared" ca="1" si="5"/>
        <v>No</v>
      </c>
      <c r="AB9" s="88" t="str">
        <f t="shared" ca="1" si="5"/>
        <v>No</v>
      </c>
      <c r="AC9" s="88" t="str">
        <f t="shared" ca="1" si="5"/>
        <v>No</v>
      </c>
      <c r="AD9" s="29" t="str">
        <f t="shared" ca="1" si="5"/>
        <v>No</v>
      </c>
    </row>
    <row r="10" spans="1:30" x14ac:dyDescent="0.25">
      <c r="A10" s="149" t="s">
        <v>74</v>
      </c>
      <c r="B10" s="157">
        <v>8</v>
      </c>
      <c r="C10" s="84">
        <v>2</v>
      </c>
      <c r="D10" s="84">
        <v>0</v>
      </c>
      <c r="E10" s="84">
        <v>0</v>
      </c>
      <c r="F10" s="84">
        <f t="shared" ca="1" si="12"/>
        <v>19</v>
      </c>
      <c r="G10" s="84">
        <f t="shared" ca="1" si="13"/>
        <v>29</v>
      </c>
      <c r="H10" s="84" t="str">
        <f t="shared" ca="1" si="4"/>
        <v>Yes</v>
      </c>
      <c r="I10" s="88" t="str">
        <f t="shared" ca="1" si="4"/>
        <v>Yes</v>
      </c>
      <c r="J10" s="88" t="str">
        <f t="shared" ca="1" si="4"/>
        <v>Yes</v>
      </c>
      <c r="K10" s="88" t="str">
        <f t="shared" ca="1" si="4"/>
        <v>Yes</v>
      </c>
      <c r="L10" s="88" t="str">
        <f t="shared" ca="1" si="4"/>
        <v>Yes</v>
      </c>
      <c r="M10" s="88" t="str">
        <f t="shared" ca="1" si="4"/>
        <v>Yes</v>
      </c>
      <c r="N10" s="88" t="str">
        <f t="shared" ca="1" si="4"/>
        <v>Yes</v>
      </c>
      <c r="O10" s="88" t="str">
        <f t="shared" ca="1" si="4"/>
        <v>Yes</v>
      </c>
      <c r="P10" s="29" t="str">
        <f t="shared" ca="1" si="4"/>
        <v>Yes</v>
      </c>
      <c r="Q10" s="118">
        <v>0</v>
      </c>
      <c r="R10" s="84">
        <v>0</v>
      </c>
      <c r="S10" s="84">
        <v>0</v>
      </c>
      <c r="T10" s="84">
        <f t="shared" ca="1" si="14"/>
        <v>4</v>
      </c>
      <c r="U10" s="84">
        <f t="shared" ca="1" si="15"/>
        <v>12</v>
      </c>
      <c r="V10" s="84" t="str">
        <f t="shared" ca="1" si="5"/>
        <v>No</v>
      </c>
      <c r="W10" s="88" t="str">
        <f t="shared" ca="1" si="5"/>
        <v>No</v>
      </c>
      <c r="X10" s="88" t="str">
        <f t="shared" ca="1" si="5"/>
        <v>No</v>
      </c>
      <c r="Y10" s="88" t="str">
        <f t="shared" ca="1" si="5"/>
        <v>No</v>
      </c>
      <c r="Z10" s="88" t="str">
        <f t="shared" ca="1" si="5"/>
        <v>No</v>
      </c>
      <c r="AA10" s="88" t="str">
        <f t="shared" ca="1" si="5"/>
        <v>No</v>
      </c>
      <c r="AB10" s="88" t="str">
        <f t="shared" ca="1" si="5"/>
        <v>No</v>
      </c>
      <c r="AC10" s="88" t="str">
        <f t="shared" ca="1" si="5"/>
        <v>No</v>
      </c>
      <c r="AD10" s="29" t="str">
        <f t="shared" ca="1" si="5"/>
        <v>No</v>
      </c>
    </row>
    <row r="13" spans="1:30" x14ac:dyDescent="0.25">
      <c r="A13" s="69" t="s">
        <v>73</v>
      </c>
      <c r="B13" s="159"/>
      <c r="C13" s="159"/>
      <c r="D13" s="84">
        <v>0</v>
      </c>
      <c r="E13" s="84">
        <v>0</v>
      </c>
      <c r="F13" s="84">
        <f ca="1">RANDBETWEEN(1,20)</f>
        <v>12</v>
      </c>
      <c r="G13" s="84">
        <f ca="1">SUM(C13:F13)</f>
        <v>12</v>
      </c>
      <c r="H13" s="84" t="str">
        <f t="shared" ref="H13:P15" ca="1" si="16">IF($G13&gt;H$3-1,"Yes","No")</f>
        <v>No</v>
      </c>
      <c r="I13" s="88" t="str">
        <f t="shared" ca="1" si="16"/>
        <v>No</v>
      </c>
      <c r="J13" s="88" t="str">
        <f t="shared" ca="1" si="16"/>
        <v>No</v>
      </c>
      <c r="K13" s="88" t="str">
        <f t="shared" ca="1" si="16"/>
        <v>No</v>
      </c>
      <c r="L13" s="88" t="str">
        <f t="shared" ca="1" si="16"/>
        <v>No</v>
      </c>
      <c r="M13" s="88" t="str">
        <f t="shared" ca="1" si="16"/>
        <v>No</v>
      </c>
      <c r="N13" s="88" t="str">
        <f t="shared" ca="1" si="16"/>
        <v>No</v>
      </c>
      <c r="O13" s="88" t="str">
        <f t="shared" ca="1" si="16"/>
        <v>No</v>
      </c>
      <c r="P13" s="29" t="str">
        <f t="shared" ca="1" si="16"/>
        <v>No</v>
      </c>
      <c r="Q13" s="118">
        <v>2</v>
      </c>
      <c r="R13" s="84">
        <v>0</v>
      </c>
      <c r="S13" s="84">
        <v>0</v>
      </c>
      <c r="T13" s="84">
        <f ca="1">RANDBETWEEN(1,20)</f>
        <v>2</v>
      </c>
      <c r="U13" s="84">
        <f ca="1">SUM(D13,R13:T13)</f>
        <v>2</v>
      </c>
      <c r="V13" s="84" t="str">
        <f t="shared" ref="V13:AD15" ca="1" si="17">IF($U13&gt;V$3-1,"Yes","No")</f>
        <v>No</v>
      </c>
      <c r="W13" s="88" t="str">
        <f t="shared" ca="1" si="17"/>
        <v>No</v>
      </c>
      <c r="X13" s="88" t="str">
        <f t="shared" ca="1" si="17"/>
        <v>No</v>
      </c>
      <c r="Y13" s="88" t="str">
        <f t="shared" ca="1" si="17"/>
        <v>No</v>
      </c>
      <c r="Z13" s="88" t="str">
        <f t="shared" ca="1" si="17"/>
        <v>No</v>
      </c>
      <c r="AA13" s="88" t="str">
        <f t="shared" ca="1" si="17"/>
        <v>No</v>
      </c>
      <c r="AB13" s="88" t="str">
        <f t="shared" ca="1" si="17"/>
        <v>No</v>
      </c>
      <c r="AC13" s="88" t="str">
        <f t="shared" ca="1" si="17"/>
        <v>No</v>
      </c>
      <c r="AD13" s="29" t="str">
        <f t="shared" ca="1" si="17"/>
        <v>No</v>
      </c>
    </row>
    <row r="14" spans="1:30" x14ac:dyDescent="0.25">
      <c r="A14" s="148" t="s">
        <v>61</v>
      </c>
      <c r="B14" s="157">
        <v>4</v>
      </c>
      <c r="C14" s="84">
        <v>3</v>
      </c>
      <c r="D14" s="84">
        <v>0</v>
      </c>
      <c r="E14" s="84">
        <v>1</v>
      </c>
      <c r="F14" s="84">
        <f ca="1">RANDBETWEEN(1,20)</f>
        <v>17</v>
      </c>
      <c r="G14" s="84">
        <f ca="1">SUM(B14:F14)</f>
        <v>25</v>
      </c>
      <c r="H14" s="84" t="str">
        <f t="shared" ca="1" si="16"/>
        <v>Yes</v>
      </c>
      <c r="I14" s="88" t="str">
        <f t="shared" ca="1" si="16"/>
        <v>Yes</v>
      </c>
      <c r="J14" s="88" t="str">
        <f t="shared" ca="1" si="16"/>
        <v>Yes</v>
      </c>
      <c r="K14" s="88" t="str">
        <f t="shared" ca="1" si="16"/>
        <v>Yes</v>
      </c>
      <c r="L14" s="88" t="str">
        <f t="shared" ca="1" si="16"/>
        <v>Yes</v>
      </c>
      <c r="M14" s="88" t="str">
        <f t="shared" ca="1" si="16"/>
        <v>Yes</v>
      </c>
      <c r="N14" s="88" t="str">
        <f t="shared" ca="1" si="16"/>
        <v>Yes</v>
      </c>
      <c r="O14" s="88" t="str">
        <f t="shared" ca="1" si="16"/>
        <v>Yes</v>
      </c>
      <c r="P14" s="29" t="str">
        <f t="shared" ca="1" si="16"/>
        <v>Yes</v>
      </c>
      <c r="Q14" s="118">
        <v>3</v>
      </c>
      <c r="R14" s="153">
        <v>0</v>
      </c>
      <c r="S14" s="84">
        <v>0</v>
      </c>
      <c r="T14" s="84">
        <f ca="1">RANDBETWEEN(1,20)</f>
        <v>1</v>
      </c>
      <c r="U14" s="84">
        <f ca="1">SUM(B14,Q14:T14)</f>
        <v>8</v>
      </c>
      <c r="V14" s="84" t="str">
        <f t="shared" ca="1" si="17"/>
        <v>No</v>
      </c>
      <c r="W14" s="88" t="str">
        <f t="shared" ca="1" si="17"/>
        <v>No</v>
      </c>
      <c r="X14" s="88" t="str">
        <f t="shared" ca="1" si="17"/>
        <v>No</v>
      </c>
      <c r="Y14" s="88" t="str">
        <f t="shared" ca="1" si="17"/>
        <v>No</v>
      </c>
      <c r="Z14" s="88" t="str">
        <f t="shared" ca="1" si="17"/>
        <v>No</v>
      </c>
      <c r="AA14" s="88" t="str">
        <f t="shared" ca="1" si="17"/>
        <v>No</v>
      </c>
      <c r="AB14" s="88" t="str">
        <f t="shared" ca="1" si="17"/>
        <v>No</v>
      </c>
      <c r="AC14" s="88" t="str">
        <f t="shared" ca="1" si="17"/>
        <v>No</v>
      </c>
      <c r="AD14" s="29" t="str">
        <f t="shared" ca="1" si="17"/>
        <v>No</v>
      </c>
    </row>
    <row r="15" spans="1:30" x14ac:dyDescent="0.25">
      <c r="A15" s="148" t="s">
        <v>71</v>
      </c>
      <c r="B15" s="157">
        <v>4</v>
      </c>
      <c r="C15" s="84">
        <v>0</v>
      </c>
      <c r="D15" s="84">
        <v>0</v>
      </c>
      <c r="E15" s="84">
        <v>1</v>
      </c>
      <c r="F15" s="84">
        <f ca="1">RANDBETWEEN(1,20)</f>
        <v>10</v>
      </c>
      <c r="G15" s="84">
        <f ca="1">SUM(B15:F15)</f>
        <v>15</v>
      </c>
      <c r="H15" s="84" t="str">
        <f t="shared" ca="1" si="16"/>
        <v>Yes</v>
      </c>
      <c r="I15" s="88" t="str">
        <f t="shared" ca="1" si="16"/>
        <v>Yes</v>
      </c>
      <c r="J15" s="88" t="str">
        <f t="shared" ca="1" si="16"/>
        <v>No</v>
      </c>
      <c r="K15" s="88" t="str">
        <f t="shared" ca="1" si="16"/>
        <v>No</v>
      </c>
      <c r="L15" s="88" t="str">
        <f t="shared" ca="1" si="16"/>
        <v>No</v>
      </c>
      <c r="M15" s="88" t="str">
        <f t="shared" ca="1" si="16"/>
        <v>No</v>
      </c>
      <c r="N15" s="88" t="str">
        <f t="shared" ca="1" si="16"/>
        <v>No</v>
      </c>
      <c r="O15" s="88" t="str">
        <f t="shared" ca="1" si="16"/>
        <v>No</v>
      </c>
      <c r="P15" s="29" t="str">
        <f t="shared" ca="1" si="16"/>
        <v>No</v>
      </c>
      <c r="Q15" s="118">
        <v>3</v>
      </c>
      <c r="R15" s="153">
        <v>0</v>
      </c>
      <c r="S15" s="84">
        <v>0</v>
      </c>
      <c r="T15" s="84">
        <f ca="1">RANDBETWEEN(1,20)</f>
        <v>2</v>
      </c>
      <c r="U15" s="84">
        <f ca="1">SUM(B15,Q15:T15)</f>
        <v>9</v>
      </c>
      <c r="V15" s="84" t="str">
        <f t="shared" ca="1" si="17"/>
        <v>No</v>
      </c>
      <c r="W15" s="88" t="str">
        <f t="shared" ca="1" si="17"/>
        <v>No</v>
      </c>
      <c r="X15" s="88" t="str">
        <f t="shared" ca="1" si="17"/>
        <v>No</v>
      </c>
      <c r="Y15" s="88" t="str">
        <f t="shared" ca="1" si="17"/>
        <v>No</v>
      </c>
      <c r="Z15" s="88" t="str">
        <f t="shared" ca="1" si="17"/>
        <v>No</v>
      </c>
      <c r="AA15" s="88" t="str">
        <f t="shared" ca="1" si="17"/>
        <v>No</v>
      </c>
      <c r="AB15" s="88" t="str">
        <f t="shared" ca="1" si="17"/>
        <v>No</v>
      </c>
      <c r="AC15" s="88" t="str">
        <f t="shared" ca="1" si="17"/>
        <v>No</v>
      </c>
      <c r="AD15" s="29" t="str">
        <f t="shared" ca="1" si="17"/>
        <v>No</v>
      </c>
    </row>
  </sheetData>
  <sortState ref="A4:AB30">
    <sortCondition ref="A4:A9"/>
  </sortState>
  <conditionalFormatting sqref="A1:G2 Q3:U3 Q1:U1 B14:AD15 A3:H3 A5:C5 A9:AE12 A16:AE1048576 E5:AD5 A6:AD7 V13:AE15 AF1:XFD1048576">
    <cfRule type="cellIs" dxfId="563" priority="1741" operator="equal">
      <formula>"No"</formula>
    </cfRule>
    <cfRule type="cellIs" dxfId="562" priority="1742" operator="equal">
      <formula>"Yes"</formula>
    </cfRule>
  </conditionalFormatting>
  <conditionalFormatting sqref="T1 F1:F3 F5 T5 T3 F9:F12 T9:T12 T16:T1048576 F16:F1048576">
    <cfRule type="cellIs" dxfId="561" priority="1737" operator="equal">
      <formula>1</formula>
    </cfRule>
    <cfRule type="cellIs" dxfId="560" priority="1740" operator="equal">
      <formula>20</formula>
    </cfRule>
  </conditionalFormatting>
  <conditionalFormatting sqref="W1">
    <cfRule type="cellIs" dxfId="559" priority="1581" operator="equal">
      <formula>"No"</formula>
    </cfRule>
    <cfRule type="cellIs" dxfId="558" priority="1582" operator="equal">
      <formula>"Yes"</formula>
    </cfRule>
  </conditionalFormatting>
  <conditionalFormatting sqref="X1">
    <cfRule type="cellIs" dxfId="557" priority="1403" operator="equal">
      <formula>"No"</formula>
    </cfRule>
    <cfRule type="cellIs" dxfId="556" priority="1404" operator="equal">
      <formula>"Yes"</formula>
    </cfRule>
  </conditionalFormatting>
  <conditionalFormatting sqref="X1">
    <cfRule type="cellIs" dxfId="555" priority="1383" operator="equal">
      <formula>"No"</formula>
    </cfRule>
    <cfRule type="cellIs" dxfId="554" priority="1384" operator="equal">
      <formula>"Yes"</formula>
    </cfRule>
  </conditionalFormatting>
  <conditionalFormatting sqref="J1:K1 J3">
    <cfRule type="cellIs" dxfId="553" priority="1349" operator="equal">
      <formula>"No"</formula>
    </cfRule>
    <cfRule type="cellIs" dxfId="552" priority="1350" operator="equal">
      <formula>"Yes"</formula>
    </cfRule>
  </conditionalFormatting>
  <conditionalFormatting sqref="P1">
    <cfRule type="cellIs" dxfId="551" priority="1339" operator="equal">
      <formula>"No"</formula>
    </cfRule>
    <cfRule type="cellIs" dxfId="550" priority="1340" operator="equal">
      <formula>"Yes"</formula>
    </cfRule>
  </conditionalFormatting>
  <conditionalFormatting sqref="J1:K1">
    <cfRule type="cellIs" dxfId="549" priority="1335" operator="equal">
      <formula>"No"</formula>
    </cfRule>
    <cfRule type="cellIs" dxfId="548" priority="1336" operator="equal">
      <formula>"Yes"</formula>
    </cfRule>
  </conditionalFormatting>
  <conditionalFormatting sqref="I3">
    <cfRule type="cellIs" dxfId="547" priority="1363" operator="equal">
      <formula>"No"</formula>
    </cfRule>
    <cfRule type="cellIs" dxfId="546" priority="1364" operator="equal">
      <formula>"Yes"</formula>
    </cfRule>
  </conditionalFormatting>
  <conditionalFormatting sqref="L1 L3">
    <cfRule type="cellIs" dxfId="545" priority="1325" operator="equal">
      <formula>"No"</formula>
    </cfRule>
    <cfRule type="cellIs" dxfId="544" priority="1326" operator="equal">
      <formula>"Yes"</formula>
    </cfRule>
  </conditionalFormatting>
  <conditionalFormatting sqref="P3">
    <cfRule type="cellIs" dxfId="543" priority="1359" operator="equal">
      <formula>"No"</formula>
    </cfRule>
    <cfRule type="cellIs" dxfId="542" priority="1360" operator="equal">
      <formula>"Yes"</formula>
    </cfRule>
  </conditionalFormatting>
  <conditionalFormatting sqref="L3">
    <cfRule type="cellIs" dxfId="541" priority="1357" operator="equal">
      <formula>"No"</formula>
    </cfRule>
    <cfRule type="cellIs" dxfId="540" priority="1358" operator="equal">
      <formula>"Yes"</formula>
    </cfRule>
  </conditionalFormatting>
  <conditionalFormatting sqref="M3">
    <cfRule type="cellIs" dxfId="539" priority="1353" operator="equal">
      <formula>"No"</formula>
    </cfRule>
    <cfRule type="cellIs" dxfId="538" priority="1354" operator="equal">
      <formula>"Yes"</formula>
    </cfRule>
  </conditionalFormatting>
  <conditionalFormatting sqref="N1">
    <cfRule type="cellIs" dxfId="537" priority="1343" operator="equal">
      <formula>"No"</formula>
    </cfRule>
    <cfRule type="cellIs" dxfId="536" priority="1344" operator="equal">
      <formula>"Yes"</formula>
    </cfRule>
  </conditionalFormatting>
  <conditionalFormatting sqref="J3">
    <cfRule type="cellIs" dxfId="535" priority="1337" operator="equal">
      <formula>"No"</formula>
    </cfRule>
    <cfRule type="cellIs" dxfId="534" priority="1338" operator="equal">
      <formula>"Yes"</formula>
    </cfRule>
  </conditionalFormatting>
  <conditionalFormatting sqref="M3">
    <cfRule type="cellIs" dxfId="533" priority="1333" operator="equal">
      <formula>"No"</formula>
    </cfRule>
    <cfRule type="cellIs" dxfId="532" priority="1334" operator="equal">
      <formula>"Yes"</formula>
    </cfRule>
  </conditionalFormatting>
  <conditionalFormatting sqref="P3">
    <cfRule type="cellIs" dxfId="531" priority="1365" operator="equal">
      <formula>"No"</formula>
    </cfRule>
    <cfRule type="cellIs" dxfId="530" priority="1366" operator="equal">
      <formula>"Yes"</formula>
    </cfRule>
  </conditionalFormatting>
  <conditionalFormatting sqref="I1">
    <cfRule type="cellIs" dxfId="529" priority="1361" operator="equal">
      <formula>"No"</formula>
    </cfRule>
    <cfRule type="cellIs" dxfId="528" priority="1362" operator="equal">
      <formula>"Yes"</formula>
    </cfRule>
  </conditionalFormatting>
  <conditionalFormatting sqref="L1">
    <cfRule type="cellIs" dxfId="527" priority="1355" operator="equal">
      <formula>"No"</formula>
    </cfRule>
    <cfRule type="cellIs" dxfId="526" priority="1356" operator="equal">
      <formula>"Yes"</formula>
    </cfRule>
  </conditionalFormatting>
  <conditionalFormatting sqref="N1">
    <cfRule type="cellIs" dxfId="525" priority="1347" operator="equal">
      <formula>"No"</formula>
    </cfRule>
    <cfRule type="cellIs" dxfId="524" priority="1348" operator="equal">
      <formula>"Yes"</formula>
    </cfRule>
  </conditionalFormatting>
  <conditionalFormatting sqref="P1">
    <cfRule type="cellIs" dxfId="523" priority="1341" operator="equal">
      <formula>"No"</formula>
    </cfRule>
    <cfRule type="cellIs" dxfId="522" priority="1342" operator="equal">
      <formula>"Yes"</formula>
    </cfRule>
  </conditionalFormatting>
  <conditionalFormatting sqref="N1">
    <cfRule type="cellIs" dxfId="521" priority="1327" operator="equal">
      <formula>"No"</formula>
    </cfRule>
    <cfRule type="cellIs" dxfId="520" priority="1328" operator="equal">
      <formula>"Yes"</formula>
    </cfRule>
  </conditionalFormatting>
  <conditionalFormatting sqref="P3">
    <cfRule type="cellIs" dxfId="519" priority="1321" operator="equal">
      <formula>"No"</formula>
    </cfRule>
    <cfRule type="cellIs" dxfId="518" priority="1322" operator="equal">
      <formula>"Yes"</formula>
    </cfRule>
  </conditionalFormatting>
  <conditionalFormatting sqref="P1 P3">
    <cfRule type="cellIs" dxfId="517" priority="1323" operator="equal">
      <formula>"No"</formula>
    </cfRule>
    <cfRule type="cellIs" dxfId="516" priority="1324" operator="equal">
      <formula>"Yes"</formula>
    </cfRule>
  </conditionalFormatting>
  <conditionalFormatting sqref="P1">
    <cfRule type="cellIs" dxfId="515" priority="1319" operator="equal">
      <formula>"No"</formula>
    </cfRule>
    <cfRule type="cellIs" dxfId="514" priority="1320" operator="equal">
      <formula>"Yes"</formula>
    </cfRule>
  </conditionalFormatting>
  <conditionalFormatting sqref="O3">
    <cfRule type="cellIs" dxfId="513" priority="1313" operator="equal">
      <formula>"No"</formula>
    </cfRule>
    <cfRule type="cellIs" dxfId="512" priority="1314" operator="equal">
      <formula>"Yes"</formula>
    </cfRule>
  </conditionalFormatting>
  <conditionalFormatting sqref="O3">
    <cfRule type="cellIs" dxfId="511" priority="1311" operator="equal">
      <formula>"No"</formula>
    </cfRule>
    <cfRule type="cellIs" dxfId="510" priority="1312" operator="equal">
      <formula>"Yes"</formula>
    </cfRule>
  </conditionalFormatting>
  <conditionalFormatting sqref="O3">
    <cfRule type="cellIs" dxfId="509" priority="1307" operator="equal">
      <formula>"No"</formula>
    </cfRule>
    <cfRule type="cellIs" dxfId="508" priority="1308" operator="equal">
      <formula>"Yes"</formula>
    </cfRule>
  </conditionalFormatting>
  <conditionalFormatting sqref="AD1">
    <cfRule type="cellIs" dxfId="507" priority="1179" operator="equal">
      <formula>"No"</formula>
    </cfRule>
    <cfRule type="cellIs" dxfId="506" priority="1180" operator="equal">
      <formula>"Yes"</formula>
    </cfRule>
  </conditionalFormatting>
  <conditionalFormatting sqref="AD1">
    <cfRule type="cellIs" dxfId="505" priority="1181" operator="equal">
      <formula>"No"</formula>
    </cfRule>
    <cfRule type="cellIs" dxfId="504" priority="1182" operator="equal">
      <formula>"Yes"</formula>
    </cfRule>
  </conditionalFormatting>
  <conditionalFormatting sqref="AD1">
    <cfRule type="cellIs" dxfId="503" priority="1177" operator="equal">
      <formula>"No"</formula>
    </cfRule>
    <cfRule type="cellIs" dxfId="502" priority="1178" operator="equal">
      <formula>"Yes"</formula>
    </cfRule>
  </conditionalFormatting>
  <conditionalFormatting sqref="AD1">
    <cfRule type="cellIs" dxfId="501" priority="1175" operator="equal">
      <formula>"No"</formula>
    </cfRule>
    <cfRule type="cellIs" dxfId="500" priority="1176" operator="equal">
      <formula>"Yes"</formula>
    </cfRule>
  </conditionalFormatting>
  <conditionalFormatting sqref="M1">
    <cfRule type="cellIs" dxfId="499" priority="1141" operator="equal">
      <formula>"No"</formula>
    </cfRule>
    <cfRule type="cellIs" dxfId="498" priority="1142" operator="equal">
      <formula>"Yes"</formula>
    </cfRule>
  </conditionalFormatting>
  <conditionalFormatting sqref="M1">
    <cfRule type="cellIs" dxfId="497" priority="1139" operator="equal">
      <formula>"No"</formula>
    </cfRule>
    <cfRule type="cellIs" dxfId="496" priority="1140" operator="equal">
      <formula>"Yes"</formula>
    </cfRule>
  </conditionalFormatting>
  <conditionalFormatting sqref="AA1:AB1">
    <cfRule type="cellIs" dxfId="495" priority="873" operator="equal">
      <formula>"No"</formula>
    </cfRule>
    <cfRule type="cellIs" dxfId="494" priority="874" operator="equal">
      <formula>"Yes"</formula>
    </cfRule>
  </conditionalFormatting>
  <conditionalFormatting sqref="AA1:AB1">
    <cfRule type="cellIs" dxfId="493" priority="877" operator="equal">
      <formula>"No"</formula>
    </cfRule>
    <cfRule type="cellIs" dxfId="492" priority="878" operator="equal">
      <formula>"Yes"</formula>
    </cfRule>
  </conditionalFormatting>
  <conditionalFormatting sqref="AA1:AB1">
    <cfRule type="cellIs" dxfId="491" priority="869" operator="equal">
      <formula>"No"</formula>
    </cfRule>
    <cfRule type="cellIs" dxfId="490" priority="870" operator="equal">
      <formula>"Yes"</formula>
    </cfRule>
  </conditionalFormatting>
  <conditionalFormatting sqref="O1">
    <cfRule type="cellIs" dxfId="489" priority="825" operator="equal">
      <formula>"No"</formula>
    </cfRule>
    <cfRule type="cellIs" dxfId="488" priority="826" operator="equal">
      <formula>"Yes"</formula>
    </cfRule>
  </conditionalFormatting>
  <conditionalFormatting sqref="O1">
    <cfRule type="cellIs" dxfId="487" priority="823" operator="equal">
      <formula>"No"</formula>
    </cfRule>
    <cfRule type="cellIs" dxfId="486" priority="824" operator="equal">
      <formula>"Yes"</formula>
    </cfRule>
  </conditionalFormatting>
  <conditionalFormatting sqref="O1">
    <cfRule type="cellIs" dxfId="485" priority="821" operator="equal">
      <formula>"No"</formula>
    </cfRule>
    <cfRule type="cellIs" dxfId="484" priority="822" operator="equal">
      <formula>"Yes"</formula>
    </cfRule>
  </conditionalFormatting>
  <conditionalFormatting sqref="AC1">
    <cfRule type="cellIs" dxfId="483" priority="809" operator="equal">
      <formula>"No"</formula>
    </cfRule>
    <cfRule type="cellIs" dxfId="482" priority="810" operator="equal">
      <formula>"Yes"</formula>
    </cfRule>
  </conditionalFormatting>
  <conditionalFormatting sqref="AC1">
    <cfRule type="cellIs" dxfId="481" priority="807" operator="equal">
      <formula>"No"</formula>
    </cfRule>
    <cfRule type="cellIs" dxfId="480" priority="808" operator="equal">
      <formula>"Yes"</formula>
    </cfRule>
  </conditionalFormatting>
  <conditionalFormatting sqref="AC1">
    <cfRule type="cellIs" dxfId="479" priority="805" operator="equal">
      <formula>"No"</formula>
    </cfRule>
    <cfRule type="cellIs" dxfId="478" priority="806" operator="equal">
      <formula>"Yes"</formula>
    </cfRule>
  </conditionalFormatting>
  <conditionalFormatting sqref="Y1">
    <cfRule type="cellIs" dxfId="477" priority="801" operator="equal">
      <formula>"No"</formula>
    </cfRule>
    <cfRule type="cellIs" dxfId="476" priority="802" operator="equal">
      <formula>"Yes"</formula>
    </cfRule>
  </conditionalFormatting>
  <conditionalFormatting sqref="Y1">
    <cfRule type="cellIs" dxfId="475" priority="803" operator="equal">
      <formula>"No"</formula>
    </cfRule>
    <cfRule type="cellIs" dxfId="474" priority="804" operator="equal">
      <formula>"Yes"</formula>
    </cfRule>
  </conditionalFormatting>
  <conditionalFormatting sqref="K3">
    <cfRule type="cellIs" dxfId="473" priority="757" operator="equal">
      <formula>"No"</formula>
    </cfRule>
    <cfRule type="cellIs" dxfId="472" priority="758" operator="equal">
      <formula>"Yes"</formula>
    </cfRule>
  </conditionalFormatting>
  <conditionalFormatting sqref="K3">
    <cfRule type="cellIs" dxfId="471" priority="761" operator="equal">
      <formula>"No"</formula>
    </cfRule>
    <cfRule type="cellIs" dxfId="470" priority="762" operator="equal">
      <formula>"Yes"</formula>
    </cfRule>
  </conditionalFormatting>
  <conditionalFormatting sqref="H1">
    <cfRule type="cellIs" dxfId="469" priority="737" operator="equal">
      <formula>"No"</formula>
    </cfRule>
    <cfRule type="cellIs" dxfId="468" priority="738" operator="equal">
      <formula>"Yes"</formula>
    </cfRule>
  </conditionalFormatting>
  <conditionalFormatting sqref="H1">
    <cfRule type="cellIs" dxfId="467" priority="739" operator="equal">
      <formula>"No"</formula>
    </cfRule>
    <cfRule type="cellIs" dxfId="466" priority="740" operator="equal">
      <formula>"Yes"</formula>
    </cfRule>
  </conditionalFormatting>
  <conditionalFormatting sqref="V1">
    <cfRule type="cellIs" dxfId="465" priority="733" operator="equal">
      <formula>"No"</formula>
    </cfRule>
    <cfRule type="cellIs" dxfId="464" priority="734" operator="equal">
      <formula>"Yes"</formula>
    </cfRule>
  </conditionalFormatting>
  <conditionalFormatting sqref="V1">
    <cfRule type="cellIs" dxfId="463" priority="735" operator="equal">
      <formula>"No"</formula>
    </cfRule>
    <cfRule type="cellIs" dxfId="462" priority="736" operator="equal">
      <formula>"Yes"</formula>
    </cfRule>
  </conditionalFormatting>
  <conditionalFormatting sqref="F5 F9:F10">
    <cfRule type="cellIs" dxfId="461" priority="720" operator="equal">
      <formula>19</formula>
    </cfRule>
  </conditionalFormatting>
  <conditionalFormatting sqref="T5 F5 F9:F10 T9:T10">
    <cfRule type="cellIs" dxfId="460" priority="719" operator="equal">
      <formula>19</formula>
    </cfRule>
  </conditionalFormatting>
  <conditionalFormatting sqref="F9">
    <cfRule type="cellIs" dxfId="459" priority="687" operator="equal">
      <formula>19</formula>
    </cfRule>
  </conditionalFormatting>
  <conditionalFormatting sqref="T9">
    <cfRule type="cellIs" dxfId="458" priority="686" operator="equal">
      <formula>19</formula>
    </cfRule>
  </conditionalFormatting>
  <conditionalFormatting sqref="F9">
    <cfRule type="cellIs" dxfId="457" priority="685" operator="equal">
      <formula>19</formula>
    </cfRule>
  </conditionalFormatting>
  <conditionalFormatting sqref="A4:C4 U4:AD4 F4:Q4">
    <cfRule type="cellIs" dxfId="456" priority="637" operator="equal">
      <formula>"No"</formula>
    </cfRule>
    <cfRule type="cellIs" dxfId="455" priority="638" operator="equal">
      <formula>"Yes"</formula>
    </cfRule>
  </conditionalFormatting>
  <conditionalFormatting sqref="F4">
    <cfRule type="cellIs" dxfId="454" priority="635" operator="equal">
      <formula>1</formula>
    </cfRule>
    <cfRule type="cellIs" dxfId="453" priority="636" operator="equal">
      <formula>20</formula>
    </cfRule>
  </conditionalFormatting>
  <conditionalFormatting sqref="F4">
    <cfRule type="cellIs" dxfId="452" priority="634" operator="equal">
      <formula>19</formula>
    </cfRule>
  </conditionalFormatting>
  <conditionalFormatting sqref="F4">
    <cfRule type="cellIs" dxfId="451" priority="633" operator="equal">
      <formula>19</formula>
    </cfRule>
  </conditionalFormatting>
  <conditionalFormatting sqref="T4">
    <cfRule type="cellIs" dxfId="450" priority="631" operator="equal">
      <formula>"No"</formula>
    </cfRule>
    <cfRule type="cellIs" dxfId="449" priority="632" operator="equal">
      <formula>"Yes"</formula>
    </cfRule>
  </conditionalFormatting>
  <conditionalFormatting sqref="T4">
    <cfRule type="cellIs" dxfId="448" priority="629" operator="equal">
      <formula>1</formula>
    </cfRule>
    <cfRule type="cellIs" dxfId="447" priority="630" operator="equal">
      <formula>20</formula>
    </cfRule>
  </conditionalFormatting>
  <conditionalFormatting sqref="T4">
    <cfRule type="cellIs" dxfId="446" priority="628" operator="equal">
      <formula>19</formula>
    </cfRule>
  </conditionalFormatting>
  <conditionalFormatting sqref="T4">
    <cfRule type="cellIs" dxfId="445" priority="627" operator="equal">
      <formula>19</formula>
    </cfRule>
  </conditionalFormatting>
  <conditionalFormatting sqref="Q2:U2">
    <cfRule type="cellIs" dxfId="444" priority="625" operator="equal">
      <formula>"No"</formula>
    </cfRule>
    <cfRule type="cellIs" dxfId="443" priority="626" operator="equal">
      <formula>"Yes"</formula>
    </cfRule>
  </conditionalFormatting>
  <conditionalFormatting sqref="T2">
    <cfRule type="cellIs" dxfId="442" priority="623" operator="equal">
      <formula>1</formula>
    </cfRule>
    <cfRule type="cellIs" dxfId="441" priority="624" operator="equal">
      <formula>20</formula>
    </cfRule>
  </conditionalFormatting>
  <conditionalFormatting sqref="P2">
    <cfRule type="cellIs" dxfId="440" priority="611" operator="equal">
      <formula>"No"</formula>
    </cfRule>
    <cfRule type="cellIs" dxfId="439" priority="612" operator="equal">
      <formula>"Yes"</formula>
    </cfRule>
  </conditionalFormatting>
  <conditionalFormatting sqref="P2">
    <cfRule type="cellIs" dxfId="438" priority="613" operator="equal">
      <formula>"No"</formula>
    </cfRule>
    <cfRule type="cellIs" dxfId="437" priority="614" operator="equal">
      <formula>"Yes"</formula>
    </cfRule>
  </conditionalFormatting>
  <conditionalFormatting sqref="P2">
    <cfRule type="cellIs" dxfId="436" priority="605" operator="equal">
      <formula>"No"</formula>
    </cfRule>
    <cfRule type="cellIs" dxfId="435" priority="606" operator="equal">
      <formula>"Yes"</formula>
    </cfRule>
  </conditionalFormatting>
  <conditionalFormatting sqref="P2">
    <cfRule type="cellIs" dxfId="434" priority="603" operator="equal">
      <formula>"No"</formula>
    </cfRule>
    <cfRule type="cellIs" dxfId="433" priority="604" operator="equal">
      <formula>"Yes"</formula>
    </cfRule>
  </conditionalFormatting>
  <conditionalFormatting sqref="H2">
    <cfRule type="cellIs" dxfId="432" priority="567" operator="equal">
      <formula>"No"</formula>
    </cfRule>
    <cfRule type="cellIs" dxfId="431" priority="568" operator="equal">
      <formula>"Yes"</formula>
    </cfRule>
  </conditionalFormatting>
  <conditionalFormatting sqref="F15 T15">
    <cfRule type="cellIs" dxfId="430" priority="525" operator="equal">
      <formula>1</formula>
    </cfRule>
    <cfRule type="cellIs" dxfId="429" priority="526" operator="equal">
      <formula>20</formula>
    </cfRule>
  </conditionalFormatting>
  <conditionalFormatting sqref="F15">
    <cfRule type="cellIs" dxfId="428" priority="524" operator="equal">
      <formula>19</formula>
    </cfRule>
  </conditionalFormatting>
  <conditionalFormatting sqref="T15 F15">
    <cfRule type="cellIs" dxfId="427" priority="523" operator="equal">
      <formula>19</formula>
    </cfRule>
  </conditionalFormatting>
  <conditionalFormatting sqref="F15">
    <cfRule type="cellIs" dxfId="426" priority="522" operator="equal">
      <formula>19</formula>
    </cfRule>
  </conditionalFormatting>
  <conditionalFormatting sqref="T15">
    <cfRule type="cellIs" dxfId="425" priority="521" operator="equal">
      <formula>19</formula>
    </cfRule>
  </conditionalFormatting>
  <conditionalFormatting sqref="F15">
    <cfRule type="cellIs" dxfId="424" priority="520" operator="equal">
      <formula>19</formula>
    </cfRule>
  </conditionalFormatting>
  <conditionalFormatting sqref="K2">
    <cfRule type="cellIs" dxfId="423" priority="516" operator="equal">
      <formula>"No"</formula>
    </cfRule>
    <cfRule type="cellIs" dxfId="422" priority="517" operator="equal">
      <formula>"Yes"</formula>
    </cfRule>
  </conditionalFormatting>
  <conditionalFormatting sqref="K2">
    <cfRule type="cellIs" dxfId="421" priority="518" operator="equal">
      <formula>"No"</formula>
    </cfRule>
    <cfRule type="cellIs" dxfId="420" priority="519" operator="equal">
      <formula>"Yes"</formula>
    </cfRule>
  </conditionalFormatting>
  <conditionalFormatting sqref="F6:F7 T6:T7">
    <cfRule type="cellIs" dxfId="419" priority="504" operator="equal">
      <formula>1</formula>
    </cfRule>
    <cfRule type="cellIs" dxfId="418" priority="505" operator="equal">
      <formula>20</formula>
    </cfRule>
  </conditionalFormatting>
  <conditionalFormatting sqref="F6:F7">
    <cfRule type="cellIs" dxfId="417" priority="503" operator="equal">
      <formula>19</formula>
    </cfRule>
  </conditionalFormatting>
  <conditionalFormatting sqref="T6:T7 F6:F7">
    <cfRule type="cellIs" dxfId="416" priority="502" operator="equal">
      <formula>19</formula>
    </cfRule>
  </conditionalFormatting>
  <conditionalFormatting sqref="F6:F7">
    <cfRule type="cellIs" dxfId="415" priority="501" operator="equal">
      <formula>19</formula>
    </cfRule>
  </conditionalFormatting>
  <conditionalFormatting sqref="T6:T7">
    <cfRule type="cellIs" dxfId="414" priority="500" operator="equal">
      <formula>19</formula>
    </cfRule>
  </conditionalFormatting>
  <conditionalFormatting sqref="F6:F7">
    <cfRule type="cellIs" dxfId="413" priority="499" operator="equal">
      <formula>19</formula>
    </cfRule>
  </conditionalFormatting>
  <conditionalFormatting sqref="A15">
    <cfRule type="cellIs" dxfId="412" priority="497" operator="equal">
      <formula>"No"</formula>
    </cfRule>
    <cfRule type="cellIs" dxfId="411" priority="498" operator="equal">
      <formula>"Yes"</formula>
    </cfRule>
  </conditionalFormatting>
  <conditionalFormatting sqref="I2">
    <cfRule type="cellIs" dxfId="410" priority="468" operator="equal">
      <formula>"No"</formula>
    </cfRule>
    <cfRule type="cellIs" dxfId="409" priority="469" operator="equal">
      <formula>"Yes"</formula>
    </cfRule>
  </conditionalFormatting>
  <conditionalFormatting sqref="I2">
    <cfRule type="cellIs" dxfId="408" priority="464" operator="equal">
      <formula>"No"</formula>
    </cfRule>
    <cfRule type="cellIs" dxfId="407" priority="465" operator="equal">
      <formula>"Yes"</formula>
    </cfRule>
  </conditionalFormatting>
  <conditionalFormatting sqref="I2">
    <cfRule type="cellIs" dxfId="406" priority="466" operator="equal">
      <formula>"No"</formula>
    </cfRule>
    <cfRule type="cellIs" dxfId="405" priority="467" operator="equal">
      <formula>"Yes"</formula>
    </cfRule>
  </conditionalFormatting>
  <conditionalFormatting sqref="I2">
    <cfRule type="cellIs" dxfId="404" priority="462" operator="equal">
      <formula>"No"</formula>
    </cfRule>
    <cfRule type="cellIs" dxfId="403" priority="463" operator="equal">
      <formula>"Yes"</formula>
    </cfRule>
  </conditionalFormatting>
  <conditionalFormatting sqref="F14 T14">
    <cfRule type="cellIs" dxfId="402" priority="438" operator="equal">
      <formula>1</formula>
    </cfRule>
    <cfRule type="cellIs" dxfId="401" priority="439" operator="equal">
      <formula>20</formula>
    </cfRule>
  </conditionalFormatting>
  <conditionalFormatting sqref="F14">
    <cfRule type="cellIs" dxfId="400" priority="437" operator="equal">
      <formula>19</formula>
    </cfRule>
  </conditionalFormatting>
  <conditionalFormatting sqref="T14 F14">
    <cfRule type="cellIs" dxfId="399" priority="436" operator="equal">
      <formula>19</formula>
    </cfRule>
  </conditionalFormatting>
  <conditionalFormatting sqref="F14">
    <cfRule type="cellIs" dxfId="398" priority="435" operator="equal">
      <formula>19</formula>
    </cfRule>
  </conditionalFormatting>
  <conditionalFormatting sqref="T14">
    <cfRule type="cellIs" dxfId="397" priority="434" operator="equal">
      <formula>19</formula>
    </cfRule>
  </conditionalFormatting>
  <conditionalFormatting sqref="F14">
    <cfRule type="cellIs" dxfId="396" priority="433" operator="equal">
      <formula>19</formula>
    </cfRule>
  </conditionalFormatting>
  <conditionalFormatting sqref="A14">
    <cfRule type="cellIs" dxfId="395" priority="431" operator="equal">
      <formula>"No"</formula>
    </cfRule>
    <cfRule type="cellIs" dxfId="394" priority="432" operator="equal">
      <formula>"Yes"</formula>
    </cfRule>
  </conditionalFormatting>
  <conditionalFormatting sqref="E4">
    <cfRule type="cellIs" dxfId="393" priority="429" operator="equal">
      <formula>"No"</formula>
    </cfRule>
    <cfRule type="cellIs" dxfId="392" priority="430" operator="equal">
      <formula>"Yes"</formula>
    </cfRule>
  </conditionalFormatting>
  <conditionalFormatting sqref="R4">
    <cfRule type="cellIs" dxfId="391" priority="425" operator="equal">
      <formula>"No"</formula>
    </cfRule>
    <cfRule type="cellIs" dxfId="390" priority="426" operator="equal">
      <formula>"Yes"</formula>
    </cfRule>
  </conditionalFormatting>
  <conditionalFormatting sqref="S4">
    <cfRule type="cellIs" dxfId="389" priority="423" operator="equal">
      <formula>"No"</formula>
    </cfRule>
    <cfRule type="cellIs" dxfId="388" priority="424" operator="equal">
      <formula>"Yes"</formula>
    </cfRule>
  </conditionalFormatting>
  <conditionalFormatting sqref="J2">
    <cfRule type="cellIs" dxfId="387" priority="413" operator="equal">
      <formula>"No"</formula>
    </cfRule>
    <cfRule type="cellIs" dxfId="386" priority="414" operator="equal">
      <formula>"Yes"</formula>
    </cfRule>
  </conditionalFormatting>
  <conditionalFormatting sqref="J2">
    <cfRule type="cellIs" dxfId="385" priority="409" operator="equal">
      <formula>"No"</formula>
    </cfRule>
    <cfRule type="cellIs" dxfId="384" priority="410" operator="equal">
      <formula>"Yes"</formula>
    </cfRule>
  </conditionalFormatting>
  <conditionalFormatting sqref="J2">
    <cfRule type="cellIs" dxfId="383" priority="411" operator="equal">
      <formula>"No"</formula>
    </cfRule>
    <cfRule type="cellIs" dxfId="382" priority="412" operator="equal">
      <formula>"Yes"</formula>
    </cfRule>
  </conditionalFormatting>
  <conditionalFormatting sqref="J2">
    <cfRule type="cellIs" dxfId="381" priority="407" operator="equal">
      <formula>"No"</formula>
    </cfRule>
    <cfRule type="cellIs" dxfId="380" priority="408" operator="equal">
      <formula>"Yes"</formula>
    </cfRule>
  </conditionalFormatting>
  <conditionalFormatting sqref="L2">
    <cfRule type="cellIs" dxfId="379" priority="405" operator="equal">
      <formula>"No"</formula>
    </cfRule>
    <cfRule type="cellIs" dxfId="378" priority="406" operator="equal">
      <formula>"Yes"</formula>
    </cfRule>
  </conditionalFormatting>
  <conditionalFormatting sqref="L2">
    <cfRule type="cellIs" dxfId="377" priority="401" operator="equal">
      <formula>"No"</formula>
    </cfRule>
    <cfRule type="cellIs" dxfId="376" priority="402" operator="equal">
      <formula>"Yes"</formula>
    </cfRule>
  </conditionalFormatting>
  <conditionalFormatting sqref="L2">
    <cfRule type="cellIs" dxfId="375" priority="403" operator="equal">
      <formula>"No"</formula>
    </cfRule>
    <cfRule type="cellIs" dxfId="374" priority="404" operator="equal">
      <formula>"Yes"</formula>
    </cfRule>
  </conditionalFormatting>
  <conditionalFormatting sqref="L2">
    <cfRule type="cellIs" dxfId="373" priority="399" operator="equal">
      <formula>"No"</formula>
    </cfRule>
    <cfRule type="cellIs" dxfId="372" priority="400" operator="equal">
      <formula>"Yes"</formula>
    </cfRule>
  </conditionalFormatting>
  <conditionalFormatting sqref="H3">
    <cfRule type="cellIs" dxfId="371" priority="361" operator="equal">
      <formula>"No"</formula>
    </cfRule>
    <cfRule type="cellIs" dxfId="370" priority="362" operator="equal">
      <formula>"Yes"</formula>
    </cfRule>
  </conditionalFormatting>
  <conditionalFormatting sqref="J3">
    <cfRule type="cellIs" dxfId="369" priority="355" operator="equal">
      <formula>"No"</formula>
    </cfRule>
    <cfRule type="cellIs" dxfId="368" priority="356" operator="equal">
      <formula>"Yes"</formula>
    </cfRule>
  </conditionalFormatting>
  <conditionalFormatting sqref="J3">
    <cfRule type="cellIs" dxfId="367" priority="365" operator="equal">
      <formula>"No"</formula>
    </cfRule>
    <cfRule type="cellIs" dxfId="366" priority="366" operator="equal">
      <formula>"Yes"</formula>
    </cfRule>
  </conditionalFormatting>
  <conditionalFormatting sqref="K3">
    <cfRule type="cellIs" dxfId="365" priority="363" operator="equal">
      <formula>"No"</formula>
    </cfRule>
    <cfRule type="cellIs" dxfId="364" priority="364" operator="equal">
      <formula>"Yes"</formula>
    </cfRule>
  </conditionalFormatting>
  <conditionalFormatting sqref="H3">
    <cfRule type="cellIs" dxfId="363" priority="359" operator="equal">
      <formula>"No"</formula>
    </cfRule>
    <cfRule type="cellIs" dxfId="362" priority="360" operator="equal">
      <formula>"Yes"</formula>
    </cfRule>
  </conditionalFormatting>
  <conditionalFormatting sqref="K3">
    <cfRule type="cellIs" dxfId="361" priority="357" operator="equal">
      <formula>"No"</formula>
    </cfRule>
    <cfRule type="cellIs" dxfId="360" priority="358" operator="equal">
      <formula>"Yes"</formula>
    </cfRule>
  </conditionalFormatting>
  <conditionalFormatting sqref="M3">
    <cfRule type="cellIs" dxfId="359" priority="353" operator="equal">
      <formula>"No"</formula>
    </cfRule>
    <cfRule type="cellIs" dxfId="358" priority="354" operator="equal">
      <formula>"Yes"</formula>
    </cfRule>
  </conditionalFormatting>
  <conditionalFormatting sqref="M3">
    <cfRule type="cellIs" dxfId="357" priority="351" operator="equal">
      <formula>"No"</formula>
    </cfRule>
    <cfRule type="cellIs" dxfId="356" priority="352" operator="equal">
      <formula>"Yes"</formula>
    </cfRule>
  </conditionalFormatting>
  <conditionalFormatting sqref="M3">
    <cfRule type="cellIs" dxfId="355" priority="349" operator="equal">
      <formula>"No"</formula>
    </cfRule>
    <cfRule type="cellIs" dxfId="354" priority="350" operator="equal">
      <formula>"Yes"</formula>
    </cfRule>
  </conditionalFormatting>
  <conditionalFormatting sqref="I3">
    <cfRule type="cellIs" dxfId="353" priority="345" operator="equal">
      <formula>"No"</formula>
    </cfRule>
    <cfRule type="cellIs" dxfId="352" priority="346" operator="equal">
      <formula>"Yes"</formula>
    </cfRule>
  </conditionalFormatting>
  <conditionalFormatting sqref="I3">
    <cfRule type="cellIs" dxfId="351" priority="347" operator="equal">
      <formula>"No"</formula>
    </cfRule>
    <cfRule type="cellIs" dxfId="350" priority="348" operator="equal">
      <formula>"Yes"</formula>
    </cfRule>
  </conditionalFormatting>
  <conditionalFormatting sqref="L3">
    <cfRule type="cellIs" dxfId="349" priority="339" operator="equal">
      <formula>"No"</formula>
    </cfRule>
    <cfRule type="cellIs" dxfId="348" priority="340" operator="equal">
      <formula>"Yes"</formula>
    </cfRule>
  </conditionalFormatting>
  <conditionalFormatting sqref="L3">
    <cfRule type="cellIs" dxfId="347" priority="343" operator="equal">
      <formula>"No"</formula>
    </cfRule>
    <cfRule type="cellIs" dxfId="346" priority="344" operator="equal">
      <formula>"Yes"</formula>
    </cfRule>
  </conditionalFormatting>
  <conditionalFormatting sqref="L3">
    <cfRule type="cellIs" dxfId="345" priority="341" operator="equal">
      <formula>"No"</formula>
    </cfRule>
    <cfRule type="cellIs" dxfId="344" priority="342" operator="equal">
      <formula>"Yes"</formula>
    </cfRule>
  </conditionalFormatting>
  <conditionalFormatting sqref="L2">
    <cfRule type="cellIs" dxfId="343" priority="335" operator="equal">
      <formula>"No"</formula>
    </cfRule>
    <cfRule type="cellIs" dxfId="342" priority="336" operator="equal">
      <formula>"Yes"</formula>
    </cfRule>
  </conditionalFormatting>
  <conditionalFormatting sqref="L2">
    <cfRule type="cellIs" dxfId="341" priority="337" operator="equal">
      <formula>"No"</formula>
    </cfRule>
    <cfRule type="cellIs" dxfId="340" priority="338" operator="equal">
      <formula>"Yes"</formula>
    </cfRule>
  </conditionalFormatting>
  <conditionalFormatting sqref="L2">
    <cfRule type="cellIs" dxfId="339" priority="333" operator="equal">
      <formula>"No"</formula>
    </cfRule>
    <cfRule type="cellIs" dxfId="338" priority="334" operator="equal">
      <formula>"Yes"</formula>
    </cfRule>
  </conditionalFormatting>
  <conditionalFormatting sqref="I2">
    <cfRule type="cellIs" dxfId="337" priority="329" operator="equal">
      <formula>"No"</formula>
    </cfRule>
    <cfRule type="cellIs" dxfId="336" priority="330" operator="equal">
      <formula>"Yes"</formula>
    </cfRule>
  </conditionalFormatting>
  <conditionalFormatting sqref="I2">
    <cfRule type="cellIs" dxfId="335" priority="331" operator="equal">
      <formula>"No"</formula>
    </cfRule>
    <cfRule type="cellIs" dxfId="334" priority="332" operator="equal">
      <formula>"Yes"</formula>
    </cfRule>
  </conditionalFormatting>
  <conditionalFormatting sqref="K2">
    <cfRule type="cellIs" dxfId="333" priority="321" operator="equal">
      <formula>"No"</formula>
    </cfRule>
    <cfRule type="cellIs" dxfId="332" priority="322" operator="equal">
      <formula>"Yes"</formula>
    </cfRule>
  </conditionalFormatting>
  <conditionalFormatting sqref="K2">
    <cfRule type="cellIs" dxfId="331" priority="317" operator="equal">
      <formula>"No"</formula>
    </cfRule>
    <cfRule type="cellIs" dxfId="330" priority="318" operator="equal">
      <formula>"Yes"</formula>
    </cfRule>
  </conditionalFormatting>
  <conditionalFormatting sqref="K2">
    <cfRule type="cellIs" dxfId="329" priority="319" operator="equal">
      <formula>"No"</formula>
    </cfRule>
    <cfRule type="cellIs" dxfId="328" priority="320" operator="equal">
      <formula>"Yes"</formula>
    </cfRule>
  </conditionalFormatting>
  <conditionalFormatting sqref="K2">
    <cfRule type="cellIs" dxfId="327" priority="315" operator="equal">
      <formula>"No"</formula>
    </cfRule>
    <cfRule type="cellIs" dxfId="326" priority="316" operator="equal">
      <formula>"Yes"</formula>
    </cfRule>
  </conditionalFormatting>
  <conditionalFormatting sqref="H2">
    <cfRule type="cellIs" dxfId="325" priority="313" operator="equal">
      <formula>"No"</formula>
    </cfRule>
    <cfRule type="cellIs" dxfId="324" priority="314" operator="equal">
      <formula>"Yes"</formula>
    </cfRule>
  </conditionalFormatting>
  <conditionalFormatting sqref="H2">
    <cfRule type="cellIs" dxfId="323" priority="309" operator="equal">
      <formula>"No"</formula>
    </cfRule>
    <cfRule type="cellIs" dxfId="322" priority="310" operator="equal">
      <formula>"Yes"</formula>
    </cfRule>
  </conditionalFormatting>
  <conditionalFormatting sqref="H2">
    <cfRule type="cellIs" dxfId="321" priority="311" operator="equal">
      <formula>"No"</formula>
    </cfRule>
    <cfRule type="cellIs" dxfId="320" priority="312" operator="equal">
      <formula>"Yes"</formula>
    </cfRule>
  </conditionalFormatting>
  <conditionalFormatting sqref="H2">
    <cfRule type="cellIs" dxfId="319" priority="307" operator="equal">
      <formula>"No"</formula>
    </cfRule>
    <cfRule type="cellIs" dxfId="318" priority="308" operator="equal">
      <formula>"Yes"</formula>
    </cfRule>
  </conditionalFormatting>
  <conditionalFormatting sqref="J2">
    <cfRule type="cellIs" dxfId="317" priority="305" operator="equal">
      <formula>"No"</formula>
    </cfRule>
    <cfRule type="cellIs" dxfId="316" priority="306" operator="equal">
      <formula>"Yes"</formula>
    </cfRule>
  </conditionalFormatting>
  <conditionalFormatting sqref="J2">
    <cfRule type="cellIs" dxfId="315" priority="301" operator="equal">
      <formula>"No"</formula>
    </cfRule>
    <cfRule type="cellIs" dxfId="314" priority="302" operator="equal">
      <formula>"Yes"</formula>
    </cfRule>
  </conditionalFormatting>
  <conditionalFormatting sqref="J2">
    <cfRule type="cellIs" dxfId="313" priority="303" operator="equal">
      <formula>"No"</formula>
    </cfRule>
    <cfRule type="cellIs" dxfId="312" priority="304" operator="equal">
      <formula>"Yes"</formula>
    </cfRule>
  </conditionalFormatting>
  <conditionalFormatting sqref="J2">
    <cfRule type="cellIs" dxfId="311" priority="299" operator="equal">
      <formula>"No"</formula>
    </cfRule>
    <cfRule type="cellIs" dxfId="310" priority="300" operator="equal">
      <formula>"Yes"</formula>
    </cfRule>
  </conditionalFormatting>
  <conditionalFormatting sqref="O2">
    <cfRule type="cellIs" dxfId="309" priority="295" operator="equal">
      <formula>"No"</formula>
    </cfRule>
    <cfRule type="cellIs" dxfId="308" priority="296" operator="equal">
      <formula>"Yes"</formula>
    </cfRule>
  </conditionalFormatting>
  <conditionalFormatting sqref="O2">
    <cfRule type="cellIs" dxfId="307" priority="297" operator="equal">
      <formula>"No"</formula>
    </cfRule>
    <cfRule type="cellIs" dxfId="306" priority="298" operator="equal">
      <formula>"Yes"</formula>
    </cfRule>
  </conditionalFormatting>
  <conditionalFormatting sqref="O2">
    <cfRule type="cellIs" dxfId="305" priority="293" operator="equal">
      <formula>"No"</formula>
    </cfRule>
    <cfRule type="cellIs" dxfId="304" priority="294" operator="equal">
      <formula>"Yes"</formula>
    </cfRule>
  </conditionalFormatting>
  <conditionalFormatting sqref="N3">
    <cfRule type="cellIs" dxfId="303" priority="291" operator="equal">
      <formula>"No"</formula>
    </cfRule>
    <cfRule type="cellIs" dxfId="302" priority="292" operator="equal">
      <formula>"Yes"</formula>
    </cfRule>
  </conditionalFormatting>
  <conditionalFormatting sqref="N3">
    <cfRule type="cellIs" dxfId="301" priority="289" operator="equal">
      <formula>"No"</formula>
    </cfRule>
    <cfRule type="cellIs" dxfId="300" priority="290" operator="equal">
      <formula>"Yes"</formula>
    </cfRule>
  </conditionalFormatting>
  <conditionalFormatting sqref="N2">
    <cfRule type="cellIs" dxfId="299" priority="287" operator="equal">
      <formula>"No"</formula>
    </cfRule>
    <cfRule type="cellIs" dxfId="298" priority="288" operator="equal">
      <formula>"Yes"</formula>
    </cfRule>
  </conditionalFormatting>
  <conditionalFormatting sqref="N2">
    <cfRule type="cellIs" dxfId="297" priority="283" operator="equal">
      <formula>"No"</formula>
    </cfRule>
    <cfRule type="cellIs" dxfId="296" priority="284" operator="equal">
      <formula>"Yes"</formula>
    </cfRule>
  </conditionalFormatting>
  <conditionalFormatting sqref="N2">
    <cfRule type="cellIs" dxfId="295" priority="285" operator="equal">
      <formula>"No"</formula>
    </cfRule>
    <cfRule type="cellIs" dxfId="294" priority="286" operator="equal">
      <formula>"Yes"</formula>
    </cfRule>
  </conditionalFormatting>
  <conditionalFormatting sqref="N2">
    <cfRule type="cellIs" dxfId="293" priority="281" operator="equal">
      <formula>"No"</formula>
    </cfRule>
    <cfRule type="cellIs" dxfId="292" priority="282" operator="equal">
      <formula>"Yes"</formula>
    </cfRule>
  </conditionalFormatting>
  <conditionalFormatting sqref="N3">
    <cfRule type="cellIs" dxfId="291" priority="279" operator="equal">
      <formula>"No"</formula>
    </cfRule>
    <cfRule type="cellIs" dxfId="290" priority="280" operator="equal">
      <formula>"Yes"</formula>
    </cfRule>
  </conditionalFormatting>
  <conditionalFormatting sqref="N3">
    <cfRule type="cellIs" dxfId="289" priority="277" operator="equal">
      <formula>"No"</formula>
    </cfRule>
    <cfRule type="cellIs" dxfId="288" priority="278" operator="equal">
      <formula>"Yes"</formula>
    </cfRule>
  </conditionalFormatting>
  <conditionalFormatting sqref="N3">
    <cfRule type="cellIs" dxfId="287" priority="275" operator="equal">
      <formula>"No"</formula>
    </cfRule>
    <cfRule type="cellIs" dxfId="286" priority="276" operator="equal">
      <formula>"Yes"</formula>
    </cfRule>
  </conditionalFormatting>
  <conditionalFormatting sqref="N2">
    <cfRule type="cellIs" dxfId="285" priority="271" operator="equal">
      <formula>"No"</formula>
    </cfRule>
    <cfRule type="cellIs" dxfId="284" priority="272" operator="equal">
      <formula>"Yes"</formula>
    </cfRule>
  </conditionalFormatting>
  <conditionalFormatting sqref="N2">
    <cfRule type="cellIs" dxfId="283" priority="273" operator="equal">
      <formula>"No"</formula>
    </cfRule>
    <cfRule type="cellIs" dxfId="282" priority="274" operator="equal">
      <formula>"Yes"</formula>
    </cfRule>
  </conditionalFormatting>
  <conditionalFormatting sqref="N2">
    <cfRule type="cellIs" dxfId="281" priority="269" operator="equal">
      <formula>"No"</formula>
    </cfRule>
    <cfRule type="cellIs" dxfId="280" priority="270" operator="equal">
      <formula>"Yes"</formula>
    </cfRule>
  </conditionalFormatting>
  <conditionalFormatting sqref="M2">
    <cfRule type="cellIs" dxfId="279" priority="267" operator="equal">
      <formula>"No"</formula>
    </cfRule>
    <cfRule type="cellIs" dxfId="278" priority="268" operator="equal">
      <formula>"Yes"</formula>
    </cfRule>
  </conditionalFormatting>
  <conditionalFormatting sqref="M2">
    <cfRule type="cellIs" dxfId="277" priority="263" operator="equal">
      <formula>"No"</formula>
    </cfRule>
    <cfRule type="cellIs" dxfId="276" priority="264" operator="equal">
      <formula>"Yes"</formula>
    </cfRule>
  </conditionalFormatting>
  <conditionalFormatting sqref="M2">
    <cfRule type="cellIs" dxfId="275" priority="265" operator="equal">
      <formula>"No"</formula>
    </cfRule>
    <cfRule type="cellIs" dxfId="274" priority="266" operator="equal">
      <formula>"Yes"</formula>
    </cfRule>
  </conditionalFormatting>
  <conditionalFormatting sqref="M2">
    <cfRule type="cellIs" dxfId="273" priority="261" operator="equal">
      <formula>"No"</formula>
    </cfRule>
    <cfRule type="cellIs" dxfId="272" priority="262" operator="equal">
      <formula>"Yes"</formula>
    </cfRule>
  </conditionalFormatting>
  <conditionalFormatting sqref="M2">
    <cfRule type="cellIs" dxfId="271" priority="257" operator="equal">
      <formula>"No"</formula>
    </cfRule>
    <cfRule type="cellIs" dxfId="270" priority="258" operator="equal">
      <formula>"Yes"</formula>
    </cfRule>
  </conditionalFormatting>
  <conditionalFormatting sqref="M2">
    <cfRule type="cellIs" dxfId="269" priority="259" operator="equal">
      <formula>"No"</formula>
    </cfRule>
    <cfRule type="cellIs" dxfId="268" priority="260" operator="equal">
      <formula>"Yes"</formula>
    </cfRule>
  </conditionalFormatting>
  <conditionalFormatting sqref="M2">
    <cfRule type="cellIs" dxfId="267" priority="255" operator="equal">
      <formula>"No"</formula>
    </cfRule>
    <cfRule type="cellIs" dxfId="266" priority="256" operator="equal">
      <formula>"Yes"</formula>
    </cfRule>
  </conditionalFormatting>
  <conditionalFormatting sqref="V3">
    <cfRule type="cellIs" dxfId="265" priority="253" operator="equal">
      <formula>"No"</formula>
    </cfRule>
    <cfRule type="cellIs" dxfId="264" priority="254" operator="equal">
      <formula>"Yes"</formula>
    </cfRule>
  </conditionalFormatting>
  <conditionalFormatting sqref="X3">
    <cfRule type="cellIs" dxfId="263" priority="241" operator="equal">
      <formula>"No"</formula>
    </cfRule>
    <cfRule type="cellIs" dxfId="262" priority="242" operator="equal">
      <formula>"Yes"</formula>
    </cfRule>
  </conditionalFormatting>
  <conditionalFormatting sqref="W3">
    <cfRule type="cellIs" dxfId="261" priority="249" operator="equal">
      <formula>"No"</formula>
    </cfRule>
    <cfRule type="cellIs" dxfId="260" priority="250" operator="equal">
      <formula>"Yes"</formula>
    </cfRule>
  </conditionalFormatting>
  <conditionalFormatting sqref="Z3">
    <cfRule type="cellIs" dxfId="259" priority="235" operator="equal">
      <formula>"No"</formula>
    </cfRule>
    <cfRule type="cellIs" dxfId="258" priority="236" operator="equal">
      <formula>"Yes"</formula>
    </cfRule>
  </conditionalFormatting>
  <conditionalFormatting sqref="AD3">
    <cfRule type="cellIs" dxfId="257" priority="247" operator="equal">
      <formula>"No"</formula>
    </cfRule>
    <cfRule type="cellIs" dxfId="256" priority="248" operator="equal">
      <formula>"Yes"</formula>
    </cfRule>
  </conditionalFormatting>
  <conditionalFormatting sqref="Z3">
    <cfRule type="cellIs" dxfId="255" priority="245" operator="equal">
      <formula>"No"</formula>
    </cfRule>
    <cfRule type="cellIs" dxfId="254" priority="246" operator="equal">
      <formula>"Yes"</formula>
    </cfRule>
  </conditionalFormatting>
  <conditionalFormatting sqref="AA3">
    <cfRule type="cellIs" dxfId="253" priority="243" operator="equal">
      <formula>"No"</formula>
    </cfRule>
    <cfRule type="cellIs" dxfId="252" priority="244" operator="equal">
      <formula>"Yes"</formula>
    </cfRule>
  </conditionalFormatting>
  <conditionalFormatting sqref="X3">
    <cfRule type="cellIs" dxfId="251" priority="239" operator="equal">
      <formula>"No"</formula>
    </cfRule>
    <cfRule type="cellIs" dxfId="250" priority="240" operator="equal">
      <formula>"Yes"</formula>
    </cfRule>
  </conditionalFormatting>
  <conditionalFormatting sqref="AA3">
    <cfRule type="cellIs" dxfId="249" priority="237" operator="equal">
      <formula>"No"</formula>
    </cfRule>
    <cfRule type="cellIs" dxfId="248" priority="238" operator="equal">
      <formula>"Yes"</formula>
    </cfRule>
  </conditionalFormatting>
  <conditionalFormatting sqref="AD3">
    <cfRule type="cellIs" dxfId="247" priority="251" operator="equal">
      <formula>"No"</formula>
    </cfRule>
    <cfRule type="cellIs" dxfId="246" priority="252" operator="equal">
      <formula>"Yes"</formula>
    </cfRule>
  </conditionalFormatting>
  <conditionalFormatting sqref="AD3">
    <cfRule type="cellIs" dxfId="245" priority="231" operator="equal">
      <formula>"No"</formula>
    </cfRule>
    <cfRule type="cellIs" dxfId="244" priority="232" operator="equal">
      <formula>"Yes"</formula>
    </cfRule>
  </conditionalFormatting>
  <conditionalFormatting sqref="AD3">
    <cfRule type="cellIs" dxfId="243" priority="233" operator="equal">
      <formula>"No"</formula>
    </cfRule>
    <cfRule type="cellIs" dxfId="242" priority="234" operator="equal">
      <formula>"Yes"</formula>
    </cfRule>
  </conditionalFormatting>
  <conditionalFormatting sqref="AC3">
    <cfRule type="cellIs" dxfId="241" priority="229" operator="equal">
      <formula>"No"</formula>
    </cfRule>
    <cfRule type="cellIs" dxfId="240" priority="230" operator="equal">
      <formula>"Yes"</formula>
    </cfRule>
  </conditionalFormatting>
  <conditionalFormatting sqref="AC3">
    <cfRule type="cellIs" dxfId="239" priority="227" operator="equal">
      <formula>"No"</formula>
    </cfRule>
    <cfRule type="cellIs" dxfId="238" priority="228" operator="equal">
      <formula>"Yes"</formula>
    </cfRule>
  </conditionalFormatting>
  <conditionalFormatting sqref="AC3">
    <cfRule type="cellIs" dxfId="237" priority="225" operator="equal">
      <formula>"No"</formula>
    </cfRule>
    <cfRule type="cellIs" dxfId="236" priority="226" operator="equal">
      <formula>"Yes"</formula>
    </cfRule>
  </conditionalFormatting>
  <conditionalFormatting sqref="Y3">
    <cfRule type="cellIs" dxfId="235" priority="221" operator="equal">
      <formula>"No"</formula>
    </cfRule>
    <cfRule type="cellIs" dxfId="234" priority="222" operator="equal">
      <formula>"Yes"</formula>
    </cfRule>
  </conditionalFormatting>
  <conditionalFormatting sqref="Y3">
    <cfRule type="cellIs" dxfId="233" priority="223" operator="equal">
      <formula>"No"</formula>
    </cfRule>
    <cfRule type="cellIs" dxfId="232" priority="224" operator="equal">
      <formula>"Yes"</formula>
    </cfRule>
  </conditionalFormatting>
  <conditionalFormatting sqref="AD2">
    <cfRule type="cellIs" dxfId="231" priority="217" operator="equal">
      <formula>"No"</formula>
    </cfRule>
    <cfRule type="cellIs" dxfId="230" priority="218" operator="equal">
      <formula>"Yes"</formula>
    </cfRule>
  </conditionalFormatting>
  <conditionalFormatting sqref="AD2">
    <cfRule type="cellIs" dxfId="229" priority="219" operator="equal">
      <formula>"No"</formula>
    </cfRule>
    <cfRule type="cellIs" dxfId="228" priority="220" operator="equal">
      <formula>"Yes"</formula>
    </cfRule>
  </conditionalFormatting>
  <conditionalFormatting sqref="AD2">
    <cfRule type="cellIs" dxfId="227" priority="215" operator="equal">
      <formula>"No"</formula>
    </cfRule>
    <cfRule type="cellIs" dxfId="226" priority="216" operator="equal">
      <formula>"Yes"</formula>
    </cfRule>
  </conditionalFormatting>
  <conditionalFormatting sqref="AD2">
    <cfRule type="cellIs" dxfId="225" priority="213" operator="equal">
      <formula>"No"</formula>
    </cfRule>
    <cfRule type="cellIs" dxfId="224" priority="214" operator="equal">
      <formula>"Yes"</formula>
    </cfRule>
  </conditionalFormatting>
  <conditionalFormatting sqref="V2">
    <cfRule type="cellIs" dxfId="223" priority="211" operator="equal">
      <formula>"No"</formula>
    </cfRule>
    <cfRule type="cellIs" dxfId="222" priority="212" operator="equal">
      <formula>"Yes"</formula>
    </cfRule>
  </conditionalFormatting>
  <conditionalFormatting sqref="Y2">
    <cfRule type="cellIs" dxfId="221" priority="207" operator="equal">
      <formula>"No"</formula>
    </cfRule>
    <cfRule type="cellIs" dxfId="220" priority="208" operator="equal">
      <formula>"Yes"</formula>
    </cfRule>
  </conditionalFormatting>
  <conditionalFormatting sqref="Y2">
    <cfRule type="cellIs" dxfId="219" priority="209" operator="equal">
      <formula>"No"</formula>
    </cfRule>
    <cfRule type="cellIs" dxfId="218" priority="210" operator="equal">
      <formula>"Yes"</formula>
    </cfRule>
  </conditionalFormatting>
  <conditionalFormatting sqref="X2">
    <cfRule type="cellIs" dxfId="217" priority="197" operator="equal">
      <formula>"No"</formula>
    </cfRule>
    <cfRule type="cellIs" dxfId="216" priority="198" operator="equal">
      <formula>"Yes"</formula>
    </cfRule>
  </conditionalFormatting>
  <conditionalFormatting sqref="X2">
    <cfRule type="cellIs" dxfId="215" priority="193" operator="equal">
      <formula>"No"</formula>
    </cfRule>
    <cfRule type="cellIs" dxfId="214" priority="194" operator="equal">
      <formula>"Yes"</formula>
    </cfRule>
  </conditionalFormatting>
  <conditionalFormatting sqref="X2">
    <cfRule type="cellIs" dxfId="213" priority="195" operator="equal">
      <formula>"No"</formula>
    </cfRule>
    <cfRule type="cellIs" dxfId="212" priority="196" operator="equal">
      <formula>"Yes"</formula>
    </cfRule>
  </conditionalFormatting>
  <conditionalFormatting sqref="X2">
    <cfRule type="cellIs" dxfId="211" priority="191" operator="equal">
      <formula>"No"</formula>
    </cfRule>
    <cfRule type="cellIs" dxfId="210" priority="192" operator="equal">
      <formula>"Yes"</formula>
    </cfRule>
  </conditionalFormatting>
  <conditionalFormatting sqref="Z2">
    <cfRule type="cellIs" dxfId="209" priority="189" operator="equal">
      <formula>"No"</formula>
    </cfRule>
    <cfRule type="cellIs" dxfId="208" priority="190" operator="equal">
      <formula>"Yes"</formula>
    </cfRule>
  </conditionalFormatting>
  <conditionalFormatting sqref="Z2">
    <cfRule type="cellIs" dxfId="207" priority="185" operator="equal">
      <formula>"No"</formula>
    </cfRule>
    <cfRule type="cellIs" dxfId="206" priority="186" operator="equal">
      <formula>"Yes"</formula>
    </cfRule>
  </conditionalFormatting>
  <conditionalFormatting sqref="Z2">
    <cfRule type="cellIs" dxfId="205" priority="187" operator="equal">
      <formula>"No"</formula>
    </cfRule>
    <cfRule type="cellIs" dxfId="204" priority="188" operator="equal">
      <formula>"Yes"</formula>
    </cfRule>
  </conditionalFormatting>
  <conditionalFormatting sqref="Z2">
    <cfRule type="cellIs" dxfId="203" priority="183" operator="equal">
      <formula>"No"</formula>
    </cfRule>
    <cfRule type="cellIs" dxfId="202" priority="184" operator="equal">
      <formula>"Yes"</formula>
    </cfRule>
  </conditionalFormatting>
  <conditionalFormatting sqref="V3">
    <cfRule type="cellIs" dxfId="201" priority="177" operator="equal">
      <formula>"No"</formula>
    </cfRule>
    <cfRule type="cellIs" dxfId="200" priority="178" operator="equal">
      <formula>"Yes"</formula>
    </cfRule>
  </conditionalFormatting>
  <conditionalFormatting sqref="X3">
    <cfRule type="cellIs" dxfId="199" priority="171" operator="equal">
      <formula>"No"</formula>
    </cfRule>
    <cfRule type="cellIs" dxfId="198" priority="172" operator="equal">
      <formula>"Yes"</formula>
    </cfRule>
  </conditionalFormatting>
  <conditionalFormatting sqref="X3">
    <cfRule type="cellIs" dxfId="197" priority="181" operator="equal">
      <formula>"No"</formula>
    </cfRule>
    <cfRule type="cellIs" dxfId="196" priority="182" operator="equal">
      <formula>"Yes"</formula>
    </cfRule>
  </conditionalFormatting>
  <conditionalFormatting sqref="Y3">
    <cfRule type="cellIs" dxfId="195" priority="179" operator="equal">
      <formula>"No"</formula>
    </cfRule>
    <cfRule type="cellIs" dxfId="194" priority="180" operator="equal">
      <formula>"Yes"</formula>
    </cfRule>
  </conditionalFormatting>
  <conditionalFormatting sqref="V3">
    <cfRule type="cellIs" dxfId="193" priority="175" operator="equal">
      <formula>"No"</formula>
    </cfRule>
    <cfRule type="cellIs" dxfId="192" priority="176" operator="equal">
      <formula>"Yes"</formula>
    </cfRule>
  </conditionalFormatting>
  <conditionalFormatting sqref="Y3">
    <cfRule type="cellIs" dxfId="191" priority="173" operator="equal">
      <formula>"No"</formula>
    </cfRule>
    <cfRule type="cellIs" dxfId="190" priority="174" operator="equal">
      <formula>"Yes"</formula>
    </cfRule>
  </conditionalFormatting>
  <conditionalFormatting sqref="AA3">
    <cfRule type="cellIs" dxfId="189" priority="169" operator="equal">
      <formula>"No"</formula>
    </cfRule>
    <cfRule type="cellIs" dxfId="188" priority="170" operator="equal">
      <formula>"Yes"</formula>
    </cfRule>
  </conditionalFormatting>
  <conditionalFormatting sqref="AA3">
    <cfRule type="cellIs" dxfId="187" priority="167" operator="equal">
      <formula>"No"</formula>
    </cfRule>
    <cfRule type="cellIs" dxfId="186" priority="168" operator="equal">
      <formula>"Yes"</formula>
    </cfRule>
  </conditionalFormatting>
  <conditionalFormatting sqref="AA3">
    <cfRule type="cellIs" dxfId="185" priority="165" operator="equal">
      <formula>"No"</formula>
    </cfRule>
    <cfRule type="cellIs" dxfId="184" priority="166" operator="equal">
      <formula>"Yes"</formula>
    </cfRule>
  </conditionalFormatting>
  <conditionalFormatting sqref="W3">
    <cfRule type="cellIs" dxfId="183" priority="161" operator="equal">
      <formula>"No"</formula>
    </cfRule>
    <cfRule type="cellIs" dxfId="182" priority="162" operator="equal">
      <formula>"Yes"</formula>
    </cfRule>
  </conditionalFormatting>
  <conditionalFormatting sqref="W3">
    <cfRule type="cellIs" dxfId="181" priority="163" operator="equal">
      <formula>"No"</formula>
    </cfRule>
    <cfRule type="cellIs" dxfId="180" priority="164" operator="equal">
      <formula>"Yes"</formula>
    </cfRule>
  </conditionalFormatting>
  <conditionalFormatting sqref="Z3">
    <cfRule type="cellIs" dxfId="179" priority="155" operator="equal">
      <formula>"No"</formula>
    </cfRule>
    <cfRule type="cellIs" dxfId="178" priority="156" operator="equal">
      <formula>"Yes"</formula>
    </cfRule>
  </conditionalFormatting>
  <conditionalFormatting sqref="Z3">
    <cfRule type="cellIs" dxfId="177" priority="159" operator="equal">
      <formula>"No"</formula>
    </cfRule>
    <cfRule type="cellIs" dxfId="176" priority="160" operator="equal">
      <formula>"Yes"</formula>
    </cfRule>
  </conditionalFormatting>
  <conditionalFormatting sqref="Z3">
    <cfRule type="cellIs" dxfId="175" priority="157" operator="equal">
      <formula>"No"</formula>
    </cfRule>
    <cfRule type="cellIs" dxfId="174" priority="158" operator="equal">
      <formula>"Yes"</formula>
    </cfRule>
  </conditionalFormatting>
  <conditionalFormatting sqref="Z2">
    <cfRule type="cellIs" dxfId="173" priority="151" operator="equal">
      <formula>"No"</formula>
    </cfRule>
    <cfRule type="cellIs" dxfId="172" priority="152" operator="equal">
      <formula>"Yes"</formula>
    </cfRule>
  </conditionalFormatting>
  <conditionalFormatting sqref="Z2">
    <cfRule type="cellIs" dxfId="171" priority="153" operator="equal">
      <formula>"No"</formula>
    </cfRule>
    <cfRule type="cellIs" dxfId="170" priority="154" operator="equal">
      <formula>"Yes"</formula>
    </cfRule>
  </conditionalFormatting>
  <conditionalFormatting sqref="Z2">
    <cfRule type="cellIs" dxfId="169" priority="149" operator="equal">
      <formula>"No"</formula>
    </cfRule>
    <cfRule type="cellIs" dxfId="168" priority="150" operator="equal">
      <formula>"Yes"</formula>
    </cfRule>
  </conditionalFormatting>
  <conditionalFormatting sqref="Y2">
    <cfRule type="cellIs" dxfId="167" priority="143" operator="equal">
      <formula>"No"</formula>
    </cfRule>
    <cfRule type="cellIs" dxfId="166" priority="144" operator="equal">
      <formula>"Yes"</formula>
    </cfRule>
  </conditionalFormatting>
  <conditionalFormatting sqref="Y2">
    <cfRule type="cellIs" dxfId="165" priority="139" operator="equal">
      <formula>"No"</formula>
    </cfRule>
    <cfRule type="cellIs" dxfId="164" priority="140" operator="equal">
      <formula>"Yes"</formula>
    </cfRule>
  </conditionalFormatting>
  <conditionalFormatting sqref="Y2">
    <cfRule type="cellIs" dxfId="163" priority="141" operator="equal">
      <formula>"No"</formula>
    </cfRule>
    <cfRule type="cellIs" dxfId="162" priority="142" operator="equal">
      <formula>"Yes"</formula>
    </cfRule>
  </conditionalFormatting>
  <conditionalFormatting sqref="Y2">
    <cfRule type="cellIs" dxfId="161" priority="137" operator="equal">
      <formula>"No"</formula>
    </cfRule>
    <cfRule type="cellIs" dxfId="160" priority="138" operator="equal">
      <formula>"Yes"</formula>
    </cfRule>
  </conditionalFormatting>
  <conditionalFormatting sqref="V2">
    <cfRule type="cellIs" dxfId="159" priority="135" operator="equal">
      <formula>"No"</formula>
    </cfRule>
    <cfRule type="cellIs" dxfId="158" priority="136" operator="equal">
      <formula>"Yes"</formula>
    </cfRule>
  </conditionalFormatting>
  <conditionalFormatting sqref="V2">
    <cfRule type="cellIs" dxfId="157" priority="131" operator="equal">
      <formula>"No"</formula>
    </cfRule>
    <cfRule type="cellIs" dxfId="156" priority="132" operator="equal">
      <formula>"Yes"</formula>
    </cfRule>
  </conditionalFormatting>
  <conditionalFormatting sqref="V2">
    <cfRule type="cellIs" dxfId="155" priority="133" operator="equal">
      <formula>"No"</formula>
    </cfRule>
    <cfRule type="cellIs" dxfId="154" priority="134" operator="equal">
      <formula>"Yes"</formula>
    </cfRule>
  </conditionalFormatting>
  <conditionalFormatting sqref="V2">
    <cfRule type="cellIs" dxfId="153" priority="129" operator="equal">
      <formula>"No"</formula>
    </cfRule>
    <cfRule type="cellIs" dxfId="152" priority="130" operator="equal">
      <formula>"Yes"</formula>
    </cfRule>
  </conditionalFormatting>
  <conditionalFormatting sqref="X2">
    <cfRule type="cellIs" dxfId="151" priority="127" operator="equal">
      <formula>"No"</formula>
    </cfRule>
    <cfRule type="cellIs" dxfId="150" priority="128" operator="equal">
      <formula>"Yes"</formula>
    </cfRule>
  </conditionalFormatting>
  <conditionalFormatting sqref="X2">
    <cfRule type="cellIs" dxfId="149" priority="123" operator="equal">
      <formula>"No"</formula>
    </cfRule>
    <cfRule type="cellIs" dxfId="148" priority="124" operator="equal">
      <formula>"Yes"</formula>
    </cfRule>
  </conditionalFormatting>
  <conditionalFormatting sqref="X2">
    <cfRule type="cellIs" dxfId="147" priority="125" operator="equal">
      <formula>"No"</formula>
    </cfRule>
    <cfRule type="cellIs" dxfId="146" priority="126" operator="equal">
      <formula>"Yes"</formula>
    </cfRule>
  </conditionalFormatting>
  <conditionalFormatting sqref="X2">
    <cfRule type="cellIs" dxfId="145" priority="121" operator="equal">
      <formula>"No"</formula>
    </cfRule>
    <cfRule type="cellIs" dxfId="144" priority="122" operator="equal">
      <formula>"Yes"</formula>
    </cfRule>
  </conditionalFormatting>
  <conditionalFormatting sqref="AC2">
    <cfRule type="cellIs" dxfId="143" priority="117" operator="equal">
      <formula>"No"</formula>
    </cfRule>
    <cfRule type="cellIs" dxfId="142" priority="118" operator="equal">
      <formula>"Yes"</formula>
    </cfRule>
  </conditionalFormatting>
  <conditionalFormatting sqref="AC2">
    <cfRule type="cellIs" dxfId="141" priority="119" operator="equal">
      <formula>"No"</formula>
    </cfRule>
    <cfRule type="cellIs" dxfId="140" priority="120" operator="equal">
      <formula>"Yes"</formula>
    </cfRule>
  </conditionalFormatting>
  <conditionalFormatting sqref="AC2">
    <cfRule type="cellIs" dxfId="139" priority="115" operator="equal">
      <formula>"No"</formula>
    </cfRule>
    <cfRule type="cellIs" dxfId="138" priority="116" operator="equal">
      <formula>"Yes"</formula>
    </cfRule>
  </conditionalFormatting>
  <conditionalFormatting sqref="AB3">
    <cfRule type="cellIs" dxfId="137" priority="113" operator="equal">
      <formula>"No"</formula>
    </cfRule>
    <cfRule type="cellIs" dxfId="136" priority="114" operator="equal">
      <formula>"Yes"</formula>
    </cfRule>
  </conditionalFormatting>
  <conditionalFormatting sqref="AB3">
    <cfRule type="cellIs" dxfId="135" priority="111" operator="equal">
      <formula>"No"</formula>
    </cfRule>
    <cfRule type="cellIs" dxfId="134" priority="112" operator="equal">
      <formula>"Yes"</formula>
    </cfRule>
  </conditionalFormatting>
  <conditionalFormatting sqref="AB2">
    <cfRule type="cellIs" dxfId="133" priority="109" operator="equal">
      <formula>"No"</formula>
    </cfRule>
    <cfRule type="cellIs" dxfId="132" priority="110" operator="equal">
      <formula>"Yes"</formula>
    </cfRule>
  </conditionalFormatting>
  <conditionalFormatting sqref="AB2">
    <cfRule type="cellIs" dxfId="131" priority="105" operator="equal">
      <formula>"No"</formula>
    </cfRule>
    <cfRule type="cellIs" dxfId="130" priority="106" operator="equal">
      <formula>"Yes"</formula>
    </cfRule>
  </conditionalFormatting>
  <conditionalFormatting sqref="AB2">
    <cfRule type="cellIs" dxfId="129" priority="107" operator="equal">
      <formula>"No"</formula>
    </cfRule>
    <cfRule type="cellIs" dxfId="128" priority="108" operator="equal">
      <formula>"Yes"</formula>
    </cfRule>
  </conditionalFormatting>
  <conditionalFormatting sqref="AB2">
    <cfRule type="cellIs" dxfId="127" priority="103" operator="equal">
      <formula>"No"</formula>
    </cfRule>
    <cfRule type="cellIs" dxfId="126" priority="104" operator="equal">
      <formula>"Yes"</formula>
    </cfRule>
  </conditionalFormatting>
  <conditionalFormatting sqref="AB3">
    <cfRule type="cellIs" dxfId="125" priority="101" operator="equal">
      <formula>"No"</formula>
    </cfRule>
    <cfRule type="cellIs" dxfId="124" priority="102" operator="equal">
      <formula>"Yes"</formula>
    </cfRule>
  </conditionalFormatting>
  <conditionalFormatting sqref="AB3">
    <cfRule type="cellIs" dxfId="123" priority="99" operator="equal">
      <formula>"No"</formula>
    </cfRule>
    <cfRule type="cellIs" dxfId="122" priority="100" operator="equal">
      <formula>"Yes"</formula>
    </cfRule>
  </conditionalFormatting>
  <conditionalFormatting sqref="AB3">
    <cfRule type="cellIs" dxfId="121" priority="97" operator="equal">
      <formula>"No"</formula>
    </cfRule>
    <cfRule type="cellIs" dxfId="120" priority="98" operator="equal">
      <formula>"Yes"</formula>
    </cfRule>
  </conditionalFormatting>
  <conditionalFormatting sqref="AB2">
    <cfRule type="cellIs" dxfId="119" priority="93" operator="equal">
      <formula>"No"</formula>
    </cfRule>
    <cfRule type="cellIs" dxfId="118" priority="94" operator="equal">
      <formula>"Yes"</formula>
    </cfRule>
  </conditionalFormatting>
  <conditionalFormatting sqref="AB2">
    <cfRule type="cellIs" dxfId="117" priority="95" operator="equal">
      <formula>"No"</formula>
    </cfRule>
    <cfRule type="cellIs" dxfId="116" priority="96" operator="equal">
      <formula>"Yes"</formula>
    </cfRule>
  </conditionalFormatting>
  <conditionalFormatting sqref="AB2">
    <cfRule type="cellIs" dxfId="115" priority="91" operator="equal">
      <formula>"No"</formula>
    </cfRule>
    <cfRule type="cellIs" dxfId="114" priority="92" operator="equal">
      <formula>"Yes"</formula>
    </cfRule>
  </conditionalFormatting>
  <conditionalFormatting sqref="AA2">
    <cfRule type="cellIs" dxfId="113" priority="89" operator="equal">
      <formula>"No"</formula>
    </cfRule>
    <cfRule type="cellIs" dxfId="112" priority="90" operator="equal">
      <formula>"Yes"</formula>
    </cfRule>
  </conditionalFormatting>
  <conditionalFormatting sqref="AA2">
    <cfRule type="cellIs" dxfId="111" priority="85" operator="equal">
      <formula>"No"</formula>
    </cfRule>
    <cfRule type="cellIs" dxfId="110" priority="86" operator="equal">
      <formula>"Yes"</formula>
    </cfRule>
  </conditionalFormatting>
  <conditionalFormatting sqref="AA2">
    <cfRule type="cellIs" dxfId="109" priority="87" operator="equal">
      <formula>"No"</formula>
    </cfRule>
    <cfRule type="cellIs" dxfId="108" priority="88" operator="equal">
      <formula>"Yes"</formula>
    </cfRule>
  </conditionalFormatting>
  <conditionalFormatting sqref="AA2">
    <cfRule type="cellIs" dxfId="107" priority="83" operator="equal">
      <formula>"No"</formula>
    </cfRule>
    <cfRule type="cellIs" dxfId="106" priority="84" operator="equal">
      <formula>"Yes"</formula>
    </cfRule>
  </conditionalFormatting>
  <conditionalFormatting sqref="AA2">
    <cfRule type="cellIs" dxfId="105" priority="79" operator="equal">
      <formula>"No"</formula>
    </cfRule>
    <cfRule type="cellIs" dxfId="104" priority="80" operator="equal">
      <formula>"Yes"</formula>
    </cfRule>
  </conditionalFormatting>
  <conditionalFormatting sqref="AA2">
    <cfRule type="cellIs" dxfId="103" priority="81" operator="equal">
      <formula>"No"</formula>
    </cfRule>
    <cfRule type="cellIs" dxfId="102" priority="82" operator="equal">
      <formula>"Yes"</formula>
    </cfRule>
  </conditionalFormatting>
  <conditionalFormatting sqref="AA2">
    <cfRule type="cellIs" dxfId="101" priority="77" operator="equal">
      <formula>"No"</formula>
    </cfRule>
    <cfRule type="cellIs" dxfId="100" priority="78" operator="equal">
      <formula>"Yes"</formula>
    </cfRule>
  </conditionalFormatting>
  <conditionalFormatting sqref="A13">
    <cfRule type="cellIs" dxfId="99" priority="75" operator="equal">
      <formula>"No"</formula>
    </cfRule>
    <cfRule type="cellIs" dxfId="98" priority="76" operator="equal">
      <formula>"Yes"</formula>
    </cfRule>
  </conditionalFormatting>
  <conditionalFormatting sqref="B13:C13">
    <cfRule type="cellIs" dxfId="97" priority="73" operator="equal">
      <formula>"No"</formula>
    </cfRule>
    <cfRule type="cellIs" dxfId="96" priority="74" operator="equal">
      <formula>"Yes"</formula>
    </cfRule>
  </conditionalFormatting>
  <conditionalFormatting sqref="E13:G13">
    <cfRule type="cellIs" dxfId="95" priority="71" operator="equal">
      <formula>"No"</formula>
    </cfRule>
    <cfRule type="cellIs" dxfId="94" priority="72" operator="equal">
      <formula>"Yes"</formula>
    </cfRule>
  </conditionalFormatting>
  <conditionalFormatting sqref="F13">
    <cfRule type="cellIs" dxfId="93" priority="69" operator="equal">
      <formula>1</formula>
    </cfRule>
    <cfRule type="cellIs" dxfId="92" priority="70" operator="equal">
      <formula>20</formula>
    </cfRule>
  </conditionalFormatting>
  <conditionalFormatting sqref="F13">
    <cfRule type="cellIs" dxfId="91" priority="68" operator="equal">
      <formula>19</formula>
    </cfRule>
  </conditionalFormatting>
  <conditionalFormatting sqref="F13">
    <cfRule type="cellIs" dxfId="90" priority="67" operator="equal">
      <formula>19</formula>
    </cfRule>
  </conditionalFormatting>
  <conditionalFormatting sqref="Q13">
    <cfRule type="cellIs" dxfId="89" priority="65" operator="equal">
      <formula>"No"</formula>
    </cfRule>
    <cfRule type="cellIs" dxfId="88" priority="66" operator="equal">
      <formula>"Yes"</formula>
    </cfRule>
  </conditionalFormatting>
  <conditionalFormatting sqref="S13:AD13">
    <cfRule type="cellIs" dxfId="87" priority="63" operator="equal">
      <formula>"No"</formula>
    </cfRule>
    <cfRule type="cellIs" dxfId="86" priority="64" operator="equal">
      <formula>"Yes"</formula>
    </cfRule>
  </conditionalFormatting>
  <conditionalFormatting sqref="T13">
    <cfRule type="cellIs" dxfId="85" priority="61" operator="equal">
      <formula>1</formula>
    </cfRule>
    <cfRule type="cellIs" dxfId="84" priority="62" operator="equal">
      <formula>20</formula>
    </cfRule>
  </conditionalFormatting>
  <conditionalFormatting sqref="T13">
    <cfRule type="cellIs" dxfId="83" priority="60" operator="equal">
      <formula>19</formula>
    </cfRule>
  </conditionalFormatting>
  <conditionalFormatting sqref="R13">
    <cfRule type="cellIs" dxfId="82" priority="58" operator="equal">
      <formula>"No"</formula>
    </cfRule>
    <cfRule type="cellIs" dxfId="81" priority="59" operator="equal">
      <formula>"Yes"</formula>
    </cfRule>
  </conditionalFormatting>
  <conditionalFormatting sqref="D13">
    <cfRule type="cellIs" dxfId="80" priority="56" operator="equal">
      <formula>"No"</formula>
    </cfRule>
    <cfRule type="cellIs" dxfId="79" priority="57" operator="equal">
      <formula>"Yes"</formula>
    </cfRule>
  </conditionalFormatting>
  <conditionalFormatting sqref="H13:P13">
    <cfRule type="cellIs" dxfId="78" priority="54" operator="equal">
      <formula>"No"</formula>
    </cfRule>
    <cfRule type="cellIs" dxfId="77" priority="55" operator="equal">
      <formula>"Yes"</formula>
    </cfRule>
  </conditionalFormatting>
  <conditionalFormatting sqref="F8">
    <cfRule type="cellIs" dxfId="76" priority="13" operator="equal">
      <formula>19</formula>
    </cfRule>
  </conditionalFormatting>
  <conditionalFormatting sqref="A8:AD8">
    <cfRule type="cellIs" dxfId="75" priority="20" operator="equal">
      <formula>"No"</formula>
    </cfRule>
    <cfRule type="cellIs" dxfId="74" priority="21" operator="equal">
      <formula>"Yes"</formula>
    </cfRule>
  </conditionalFormatting>
  <conditionalFormatting sqref="T8">
    <cfRule type="cellIs" dxfId="73" priority="14" operator="equal">
      <formula>19</formula>
    </cfRule>
  </conditionalFormatting>
  <conditionalFormatting sqref="F8 T8">
    <cfRule type="cellIs" dxfId="72" priority="18" operator="equal">
      <formula>1</formula>
    </cfRule>
    <cfRule type="cellIs" dxfId="71" priority="19" operator="equal">
      <formula>20</formula>
    </cfRule>
  </conditionalFormatting>
  <conditionalFormatting sqref="F8">
    <cfRule type="cellIs" dxfId="70" priority="17" operator="equal">
      <formula>19</formula>
    </cfRule>
  </conditionalFormatting>
  <conditionalFormatting sqref="T8 F8">
    <cfRule type="cellIs" dxfId="69" priority="16" operator="equal">
      <formula>19</formula>
    </cfRule>
  </conditionalFormatting>
  <conditionalFormatting sqref="F8">
    <cfRule type="cellIs" dxfId="68" priority="15" operator="equal">
      <formula>19</formula>
    </cfRule>
  </conditionalFormatting>
  <conditionalFormatting sqref="W2">
    <cfRule type="cellIs" dxfId="67" priority="11" operator="equal">
      <formula>"No"</formula>
    </cfRule>
    <cfRule type="cellIs" dxfId="66" priority="12" operator="equal">
      <formula>"Yes"</formula>
    </cfRule>
  </conditionalFormatting>
  <conditionalFormatting sqref="W2">
    <cfRule type="cellIs" dxfId="65" priority="9" operator="equal">
      <formula>"No"</formula>
    </cfRule>
    <cfRule type="cellIs" dxfId="64" priority="10" operator="equal">
      <formula>"Yes"</formula>
    </cfRule>
  </conditionalFormatting>
  <conditionalFormatting sqref="W2">
    <cfRule type="cellIs" dxfId="63" priority="5" operator="equal">
      <formula>"No"</formula>
    </cfRule>
    <cfRule type="cellIs" dxfId="62" priority="6" operator="equal">
      <formula>"Yes"</formula>
    </cfRule>
  </conditionalFormatting>
  <conditionalFormatting sqref="W2">
    <cfRule type="cellIs" dxfId="61" priority="7" operator="equal">
      <formula>"No"</formula>
    </cfRule>
    <cfRule type="cellIs" dxfId="60" priority="8" operator="equal">
      <formula>"Yes"</formula>
    </cfRule>
  </conditionalFormatting>
  <conditionalFormatting sqref="W2">
    <cfRule type="cellIs" dxfId="59" priority="3" operator="equal">
      <formula>"No"</formula>
    </cfRule>
    <cfRule type="cellIs" dxfId="58" priority="4" operator="equal">
      <formula>"Yes"</formula>
    </cfRule>
  </conditionalFormatting>
  <conditionalFormatting sqref="D4:D5">
    <cfRule type="cellIs" dxfId="57" priority="1" operator="equal">
      <formula>"No"</formula>
    </cfRule>
    <cfRule type="cellIs" dxfId="56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20.75" style="2" bestFit="1" customWidth="1"/>
    <col min="2" max="2" width="15.375" style="2" bestFit="1" customWidth="1"/>
    <col min="3" max="3" width="6.375" style="2" bestFit="1" customWidth="1"/>
    <col min="4" max="4" width="4.375" style="2" bestFit="1" customWidth="1"/>
    <col min="5" max="5" width="5" style="2" bestFit="1" customWidth="1"/>
    <col min="6" max="6" width="3.875" style="2" bestFit="1" customWidth="1"/>
    <col min="7" max="7" width="3.875" style="2" customWidth="1"/>
    <col min="8" max="9" width="3.875" style="2" bestFit="1" customWidth="1"/>
    <col min="10" max="10" width="3.875" style="2" customWidth="1"/>
    <col min="11" max="12" width="3.875" style="2" bestFit="1" customWidth="1"/>
    <col min="13" max="14" width="3.375" style="2" bestFit="1" customWidth="1"/>
    <col min="15" max="15" width="3.375" style="29" bestFit="1" customWidth="1"/>
    <col min="16" max="16" width="13" style="2" bestFit="1" customWidth="1"/>
    <col min="17" max="16384" width="9" style="2"/>
  </cols>
  <sheetData>
    <row r="1" spans="1:15" s="1" customFormat="1" ht="16.5" thickBot="1" x14ac:dyDescent="0.3">
      <c r="A1" s="108" t="s">
        <v>6</v>
      </c>
      <c r="B1" s="91" t="s">
        <v>22</v>
      </c>
      <c r="C1" s="92" t="s">
        <v>21</v>
      </c>
      <c r="D1" s="92" t="s">
        <v>1</v>
      </c>
      <c r="E1" s="92" t="s">
        <v>2</v>
      </c>
      <c r="F1" s="92">
        <v>10</v>
      </c>
      <c r="G1" s="91">
        <v>12</v>
      </c>
      <c r="H1" s="91">
        <v>14</v>
      </c>
      <c r="I1" s="91">
        <v>16</v>
      </c>
      <c r="J1" s="91">
        <v>18</v>
      </c>
      <c r="K1" s="91">
        <v>20</v>
      </c>
      <c r="L1" s="91">
        <v>22</v>
      </c>
      <c r="M1" s="91">
        <v>24</v>
      </c>
      <c r="N1" s="91">
        <v>26</v>
      </c>
      <c r="O1" s="109">
        <v>28</v>
      </c>
    </row>
    <row r="2" spans="1:15" x14ac:dyDescent="0.25">
      <c r="A2" s="82" t="s">
        <v>69</v>
      </c>
      <c r="B2" s="2" t="s">
        <v>46</v>
      </c>
      <c r="C2" s="84">
        <v>2</v>
      </c>
      <c r="D2" s="84">
        <f ca="1">RANDBETWEEN(1,20)</f>
        <v>4</v>
      </c>
      <c r="E2" s="84">
        <f ca="1">D2+C2</f>
        <v>6</v>
      </c>
      <c r="F2" s="84" t="str">
        <f t="shared" ref="F2:O16" ca="1" si="0">IF($E2&gt;F$1-1,"Yes","No")</f>
        <v>No</v>
      </c>
      <c r="G2" s="2" t="str">
        <f t="shared" ca="1" si="0"/>
        <v>No</v>
      </c>
      <c r="H2" s="2" t="str">
        <f t="shared" ca="1" si="0"/>
        <v>No</v>
      </c>
      <c r="I2" s="2" t="str">
        <f t="shared" ca="1" si="0"/>
        <v>No</v>
      </c>
      <c r="J2" s="2" t="str">
        <f t="shared" ca="1" si="0"/>
        <v>No</v>
      </c>
      <c r="K2" s="2" t="str">
        <f t="shared" ca="1" si="0"/>
        <v>No</v>
      </c>
      <c r="L2" s="2" t="str">
        <f t="shared" ca="1" si="0"/>
        <v>No</v>
      </c>
      <c r="M2" s="2" t="str">
        <f t="shared" ca="1" si="0"/>
        <v>No</v>
      </c>
      <c r="N2" s="2" t="str">
        <f t="shared" ca="1" si="0"/>
        <v>No</v>
      </c>
      <c r="O2" s="29" t="str">
        <f t="shared" ca="1" si="0"/>
        <v>No</v>
      </c>
    </row>
    <row r="3" spans="1:15" x14ac:dyDescent="0.25">
      <c r="A3" s="82" t="s">
        <v>69</v>
      </c>
      <c r="B3" s="2" t="s">
        <v>47</v>
      </c>
      <c r="C3" s="84">
        <v>4</v>
      </c>
      <c r="D3" s="84">
        <f t="shared" ref="D3:D14" ca="1" si="1">RANDBETWEEN(1,20)</f>
        <v>10</v>
      </c>
      <c r="E3" s="84">
        <f t="shared" ref="E3:E4" ca="1" si="2">D3+C3</f>
        <v>14</v>
      </c>
      <c r="F3" s="84" t="str">
        <f t="shared" ca="1" si="0"/>
        <v>Yes</v>
      </c>
      <c r="G3" s="2" t="str">
        <f t="shared" ca="1" si="0"/>
        <v>Yes</v>
      </c>
      <c r="H3" s="2" t="str">
        <f t="shared" ca="1" si="0"/>
        <v>Yes</v>
      </c>
      <c r="I3" s="2" t="str">
        <f t="shared" ca="1" si="0"/>
        <v>No</v>
      </c>
      <c r="J3" s="2" t="str">
        <f t="shared" ca="1" si="0"/>
        <v>No</v>
      </c>
      <c r="K3" s="2" t="str">
        <f t="shared" ca="1" si="0"/>
        <v>No</v>
      </c>
      <c r="L3" s="2" t="str">
        <f t="shared" ca="1" si="0"/>
        <v>No</v>
      </c>
      <c r="M3" s="2" t="str">
        <f t="shared" ca="1" si="0"/>
        <v>No</v>
      </c>
      <c r="N3" s="2" t="str">
        <f t="shared" ca="1" si="0"/>
        <v>No</v>
      </c>
      <c r="O3" s="29" t="str">
        <f t="shared" ca="1" si="0"/>
        <v>No</v>
      </c>
    </row>
    <row r="4" spans="1:15" x14ac:dyDescent="0.25">
      <c r="A4" s="83" t="s">
        <v>69</v>
      </c>
      <c r="B4" s="65" t="s">
        <v>48</v>
      </c>
      <c r="C4" s="85">
        <v>0</v>
      </c>
      <c r="D4" s="85">
        <f t="shared" ca="1" si="1"/>
        <v>8</v>
      </c>
      <c r="E4" s="85">
        <f t="shared" ca="1" si="2"/>
        <v>8</v>
      </c>
      <c r="F4" s="85" t="str">
        <f t="shared" ca="1" si="0"/>
        <v>No</v>
      </c>
      <c r="G4" s="65" t="str">
        <f t="shared" ca="1" si="0"/>
        <v>No</v>
      </c>
      <c r="H4" s="65" t="str">
        <f t="shared" ca="1" si="0"/>
        <v>No</v>
      </c>
      <c r="I4" s="65" t="str">
        <f t="shared" ca="1" si="0"/>
        <v>No</v>
      </c>
      <c r="J4" s="65" t="str">
        <f t="shared" ca="1" si="0"/>
        <v>No</v>
      </c>
      <c r="K4" s="65" t="str">
        <f t="shared" ca="1" si="0"/>
        <v>No</v>
      </c>
      <c r="L4" s="65" t="str">
        <f t="shared" ca="1" si="0"/>
        <v>No</v>
      </c>
      <c r="M4" s="65" t="str">
        <f t="shared" ca="1" si="0"/>
        <v>No</v>
      </c>
      <c r="N4" s="65" t="str">
        <f t="shared" ca="1" si="0"/>
        <v>No</v>
      </c>
      <c r="O4" s="66" t="str">
        <f t="shared" ca="1" si="0"/>
        <v>No</v>
      </c>
    </row>
    <row r="5" spans="1:15" x14ac:dyDescent="0.25">
      <c r="A5" s="82" t="s">
        <v>74</v>
      </c>
      <c r="B5" s="2" t="s">
        <v>46</v>
      </c>
      <c r="C5" s="84">
        <v>8</v>
      </c>
      <c r="D5" s="84">
        <f ca="1">RANDBETWEEN(1,20)</f>
        <v>5</v>
      </c>
      <c r="E5" s="84">
        <f ca="1">D5+C5</f>
        <v>13</v>
      </c>
      <c r="F5" s="84" t="str">
        <f t="shared" ca="1" si="0"/>
        <v>Yes</v>
      </c>
      <c r="G5" s="2" t="str">
        <f t="shared" ca="1" si="0"/>
        <v>Yes</v>
      </c>
      <c r="H5" s="2" t="str">
        <f t="shared" ca="1" si="0"/>
        <v>No</v>
      </c>
      <c r="I5" s="2" t="str">
        <f t="shared" ca="1" si="0"/>
        <v>No</v>
      </c>
      <c r="J5" s="2" t="str">
        <f t="shared" ca="1" si="0"/>
        <v>No</v>
      </c>
      <c r="K5" s="2" t="str">
        <f t="shared" ca="1" si="0"/>
        <v>No</v>
      </c>
      <c r="L5" s="2" t="str">
        <f t="shared" ca="1" si="0"/>
        <v>No</v>
      </c>
      <c r="M5" s="2" t="str">
        <f t="shared" ca="1" si="0"/>
        <v>No</v>
      </c>
      <c r="N5" s="2" t="str">
        <f t="shared" ca="1" si="0"/>
        <v>No</v>
      </c>
      <c r="O5" s="29" t="str">
        <f t="shared" ca="1" si="0"/>
        <v>No</v>
      </c>
    </row>
    <row r="6" spans="1:15" x14ac:dyDescent="0.25">
      <c r="A6" s="82" t="s">
        <v>74</v>
      </c>
      <c r="B6" s="2" t="s">
        <v>47</v>
      </c>
      <c r="C6" s="84">
        <v>6</v>
      </c>
      <c r="D6" s="84">
        <f t="shared" ca="1" si="1"/>
        <v>10</v>
      </c>
      <c r="E6" s="84">
        <f t="shared" ref="E6:E7" ca="1" si="3">D6+C6</f>
        <v>16</v>
      </c>
      <c r="F6" s="84" t="str">
        <f t="shared" ca="1" si="0"/>
        <v>Yes</v>
      </c>
      <c r="G6" s="2" t="str">
        <f t="shared" ca="1" si="0"/>
        <v>Yes</v>
      </c>
      <c r="H6" s="2" t="str">
        <f t="shared" ca="1" si="0"/>
        <v>Yes</v>
      </c>
      <c r="I6" s="2" t="str">
        <f t="shared" ca="1" si="0"/>
        <v>Yes</v>
      </c>
      <c r="J6" s="2" t="str">
        <f t="shared" ca="1" si="0"/>
        <v>No</v>
      </c>
      <c r="K6" s="2" t="str">
        <f t="shared" ca="1" si="0"/>
        <v>No</v>
      </c>
      <c r="L6" s="2" t="str">
        <f t="shared" ca="1" si="0"/>
        <v>No</v>
      </c>
      <c r="M6" s="2" t="str">
        <f t="shared" ca="1" si="0"/>
        <v>No</v>
      </c>
      <c r="N6" s="2" t="str">
        <f t="shared" ca="1" si="0"/>
        <v>No</v>
      </c>
      <c r="O6" s="29" t="str">
        <f t="shared" ca="1" si="0"/>
        <v>No</v>
      </c>
    </row>
    <row r="7" spans="1:15" x14ac:dyDescent="0.25">
      <c r="A7" s="83" t="s">
        <v>74</v>
      </c>
      <c r="B7" s="65" t="s">
        <v>48</v>
      </c>
      <c r="C7" s="85">
        <v>6</v>
      </c>
      <c r="D7" s="85">
        <f t="shared" ca="1" si="1"/>
        <v>2</v>
      </c>
      <c r="E7" s="85">
        <f t="shared" ca="1" si="3"/>
        <v>8</v>
      </c>
      <c r="F7" s="85" t="str">
        <f t="shared" ca="1" si="0"/>
        <v>No</v>
      </c>
      <c r="G7" s="65" t="str">
        <f t="shared" ca="1" si="0"/>
        <v>No</v>
      </c>
      <c r="H7" s="65" t="str">
        <f t="shared" ca="1" si="0"/>
        <v>No</v>
      </c>
      <c r="I7" s="65" t="str">
        <f t="shared" ca="1" si="0"/>
        <v>No</v>
      </c>
      <c r="J7" s="65" t="str">
        <f t="shared" ca="1" si="0"/>
        <v>No</v>
      </c>
      <c r="K7" s="65" t="str">
        <f t="shared" ca="1" si="0"/>
        <v>No</v>
      </c>
      <c r="L7" s="65" t="str">
        <f t="shared" ca="1" si="0"/>
        <v>No</v>
      </c>
      <c r="M7" s="65" t="str">
        <f t="shared" ca="1" si="0"/>
        <v>No</v>
      </c>
      <c r="N7" s="65" t="str">
        <f t="shared" ca="1" si="0"/>
        <v>No</v>
      </c>
      <c r="O7" s="66" t="str">
        <f t="shared" ca="1" si="0"/>
        <v>No</v>
      </c>
    </row>
    <row r="8" spans="1:15" x14ac:dyDescent="0.25">
      <c r="A8" s="80" t="s">
        <v>58</v>
      </c>
      <c r="B8" s="2" t="s">
        <v>46</v>
      </c>
      <c r="C8" s="84">
        <v>2</v>
      </c>
      <c r="D8" s="84">
        <f ca="1">RANDBETWEEN(1,20)</f>
        <v>7</v>
      </c>
      <c r="E8" s="84">
        <f ca="1">D8+C8</f>
        <v>9</v>
      </c>
      <c r="F8" s="84" t="str">
        <f t="shared" ca="1" si="0"/>
        <v>No</v>
      </c>
      <c r="G8" s="2" t="str">
        <f t="shared" ca="1" si="0"/>
        <v>No</v>
      </c>
      <c r="H8" s="2" t="str">
        <f t="shared" ca="1" si="0"/>
        <v>No</v>
      </c>
      <c r="I8" s="2" t="str">
        <f t="shared" ca="1" si="0"/>
        <v>No</v>
      </c>
      <c r="J8" s="2" t="str">
        <f t="shared" ca="1" si="0"/>
        <v>No</v>
      </c>
      <c r="K8" s="2" t="str">
        <f t="shared" ca="1" si="0"/>
        <v>No</v>
      </c>
      <c r="L8" s="2" t="str">
        <f t="shared" ca="1" si="0"/>
        <v>No</v>
      </c>
      <c r="M8" s="2" t="str">
        <f t="shared" ca="1" si="0"/>
        <v>No</v>
      </c>
      <c r="N8" s="2" t="str">
        <f t="shared" ca="1" si="0"/>
        <v>No</v>
      </c>
      <c r="O8" s="29" t="str">
        <f t="shared" ca="1" si="0"/>
        <v>No</v>
      </c>
    </row>
    <row r="9" spans="1:15" x14ac:dyDescent="0.25">
      <c r="A9" s="80" t="s">
        <v>58</v>
      </c>
      <c r="B9" s="2" t="s">
        <v>47</v>
      </c>
      <c r="C9" s="84">
        <v>7</v>
      </c>
      <c r="D9" s="84">
        <f t="shared" ref="D9:D10" ca="1" si="4">RANDBETWEEN(1,20)</f>
        <v>19</v>
      </c>
      <c r="E9" s="84">
        <f t="shared" ref="E9:E10" ca="1" si="5">D9+C9</f>
        <v>26</v>
      </c>
      <c r="F9" s="84" t="str">
        <f t="shared" ca="1" si="0"/>
        <v>Yes</v>
      </c>
      <c r="G9" s="2" t="str">
        <f t="shared" ca="1" si="0"/>
        <v>Yes</v>
      </c>
      <c r="H9" s="2" t="str">
        <f t="shared" ca="1" si="0"/>
        <v>Yes</v>
      </c>
      <c r="I9" s="2" t="str">
        <f t="shared" ca="1" si="0"/>
        <v>Yes</v>
      </c>
      <c r="J9" s="2" t="str">
        <f t="shared" ca="1" si="0"/>
        <v>Yes</v>
      </c>
      <c r="K9" s="2" t="str">
        <f t="shared" ca="1" si="0"/>
        <v>Yes</v>
      </c>
      <c r="L9" s="2" t="str">
        <f t="shared" ca="1" si="0"/>
        <v>Yes</v>
      </c>
      <c r="M9" s="2" t="str">
        <f t="shared" ca="1" si="0"/>
        <v>Yes</v>
      </c>
      <c r="N9" s="2" t="str">
        <f t="shared" ca="1" si="0"/>
        <v>Yes</v>
      </c>
      <c r="O9" s="29" t="str">
        <f t="shared" ca="1" si="0"/>
        <v>No</v>
      </c>
    </row>
    <row r="10" spans="1:15" x14ac:dyDescent="0.25">
      <c r="A10" s="81" t="s">
        <v>58</v>
      </c>
      <c r="B10" s="65" t="s">
        <v>48</v>
      </c>
      <c r="C10" s="85">
        <v>3</v>
      </c>
      <c r="D10" s="85">
        <f t="shared" ca="1" si="4"/>
        <v>5</v>
      </c>
      <c r="E10" s="85">
        <f t="shared" ca="1" si="5"/>
        <v>8</v>
      </c>
      <c r="F10" s="85" t="str">
        <f t="shared" ca="1" si="0"/>
        <v>No</v>
      </c>
      <c r="G10" s="65" t="str">
        <f t="shared" ca="1" si="0"/>
        <v>No</v>
      </c>
      <c r="H10" s="65" t="str">
        <f t="shared" ca="1" si="0"/>
        <v>No</v>
      </c>
      <c r="I10" s="65" t="str">
        <f t="shared" ca="1" si="0"/>
        <v>No</v>
      </c>
      <c r="J10" s="65" t="str">
        <f t="shared" ca="1" si="0"/>
        <v>No</v>
      </c>
      <c r="K10" s="65" t="str">
        <f t="shared" ca="1" si="0"/>
        <v>No</v>
      </c>
      <c r="L10" s="65" t="str">
        <f t="shared" ca="1" si="0"/>
        <v>No</v>
      </c>
      <c r="M10" s="65" t="str">
        <f t="shared" ca="1" si="0"/>
        <v>No</v>
      </c>
      <c r="N10" s="65" t="str">
        <f t="shared" ca="1" si="0"/>
        <v>No</v>
      </c>
      <c r="O10" s="66" t="str">
        <f t="shared" ca="1" si="0"/>
        <v>No</v>
      </c>
    </row>
    <row r="11" spans="1:15" x14ac:dyDescent="0.25">
      <c r="A11" s="80" t="s">
        <v>55</v>
      </c>
      <c r="B11" s="2" t="s">
        <v>46</v>
      </c>
      <c r="C11" s="84">
        <v>4</v>
      </c>
      <c r="D11" s="84">
        <f t="shared" ca="1" si="1"/>
        <v>5</v>
      </c>
      <c r="E11" s="84">
        <f t="shared" ref="E11:E14" ca="1" si="6">D11+C11</f>
        <v>9</v>
      </c>
      <c r="F11" s="84" t="str">
        <f t="shared" ca="1" si="0"/>
        <v>No</v>
      </c>
      <c r="G11" s="2" t="str">
        <f t="shared" ca="1" si="0"/>
        <v>No</v>
      </c>
      <c r="H11" s="2" t="str">
        <f t="shared" ca="1" si="0"/>
        <v>No</v>
      </c>
      <c r="I11" s="2" t="str">
        <f t="shared" ca="1" si="0"/>
        <v>No</v>
      </c>
      <c r="J11" s="2" t="str">
        <f t="shared" ca="1" si="0"/>
        <v>No</v>
      </c>
      <c r="K11" s="2" t="str">
        <f t="shared" ca="1" si="0"/>
        <v>No</v>
      </c>
      <c r="L11" s="2" t="str">
        <f t="shared" ca="1" si="0"/>
        <v>No</v>
      </c>
      <c r="M11" s="2" t="str">
        <f t="shared" ca="1" si="0"/>
        <v>No</v>
      </c>
      <c r="N11" s="2" t="str">
        <f t="shared" ca="1" si="0"/>
        <v>No</v>
      </c>
      <c r="O11" s="29" t="str">
        <f t="shared" ca="1" si="0"/>
        <v>No</v>
      </c>
    </row>
    <row r="12" spans="1:15" x14ac:dyDescent="0.25">
      <c r="A12" s="80" t="s">
        <v>55</v>
      </c>
      <c r="B12" s="2" t="s">
        <v>47</v>
      </c>
      <c r="C12" s="84">
        <v>4</v>
      </c>
      <c r="D12" s="84">
        <f t="shared" ca="1" si="1"/>
        <v>20</v>
      </c>
      <c r="E12" s="84">
        <f t="shared" ca="1" si="6"/>
        <v>24</v>
      </c>
      <c r="F12" s="84" t="str">
        <f t="shared" ca="1" si="0"/>
        <v>Yes</v>
      </c>
      <c r="G12" s="2" t="str">
        <f t="shared" ca="1" si="0"/>
        <v>Yes</v>
      </c>
      <c r="H12" s="2" t="str">
        <f t="shared" ca="1" si="0"/>
        <v>Yes</v>
      </c>
      <c r="I12" s="2" t="str">
        <f t="shared" ca="1" si="0"/>
        <v>Yes</v>
      </c>
      <c r="J12" s="2" t="str">
        <f t="shared" ca="1" si="0"/>
        <v>Yes</v>
      </c>
      <c r="K12" s="2" t="str">
        <f t="shared" ca="1" si="0"/>
        <v>Yes</v>
      </c>
      <c r="L12" s="2" t="str">
        <f t="shared" ca="1" si="0"/>
        <v>Yes</v>
      </c>
      <c r="M12" s="2" t="str">
        <f t="shared" ca="1" si="0"/>
        <v>Yes</v>
      </c>
      <c r="N12" s="2" t="str">
        <f t="shared" ca="1" si="0"/>
        <v>No</v>
      </c>
      <c r="O12" s="29" t="str">
        <f t="shared" ca="1" si="0"/>
        <v>No</v>
      </c>
    </row>
    <row r="13" spans="1:15" x14ac:dyDescent="0.25">
      <c r="A13" s="80" t="s">
        <v>57</v>
      </c>
      <c r="B13" s="2" t="s">
        <v>47</v>
      </c>
      <c r="C13" s="84">
        <v>6</v>
      </c>
      <c r="D13" s="84">
        <f t="shared" ca="1" si="1"/>
        <v>9</v>
      </c>
      <c r="E13" s="84">
        <f t="shared" ref="E13" ca="1" si="7">D13+C13</f>
        <v>15</v>
      </c>
      <c r="F13" s="84" t="str">
        <f t="shared" ca="1" si="0"/>
        <v>Yes</v>
      </c>
      <c r="G13" s="2" t="str">
        <f t="shared" ca="1" si="0"/>
        <v>Yes</v>
      </c>
      <c r="H13" s="2" t="str">
        <f t="shared" ca="1" si="0"/>
        <v>Yes</v>
      </c>
      <c r="I13" s="2" t="str">
        <f t="shared" ca="1" si="0"/>
        <v>No</v>
      </c>
      <c r="J13" s="2" t="str">
        <f t="shared" ca="1" si="0"/>
        <v>No</v>
      </c>
      <c r="K13" s="2" t="str">
        <f t="shared" ca="1" si="0"/>
        <v>No</v>
      </c>
      <c r="L13" s="2" t="str">
        <f t="shared" ca="1" si="0"/>
        <v>No</v>
      </c>
      <c r="M13" s="2" t="str">
        <f t="shared" ca="1" si="0"/>
        <v>No</v>
      </c>
      <c r="N13" s="2" t="str">
        <f t="shared" ca="1" si="0"/>
        <v>No</v>
      </c>
      <c r="O13" s="29" t="str">
        <f t="shared" ca="1" si="0"/>
        <v>No</v>
      </c>
    </row>
    <row r="14" spans="1:15" x14ac:dyDescent="0.25">
      <c r="A14" s="81" t="s">
        <v>55</v>
      </c>
      <c r="B14" s="65" t="s">
        <v>48</v>
      </c>
      <c r="C14" s="85">
        <v>5</v>
      </c>
      <c r="D14" s="85">
        <f t="shared" ca="1" si="1"/>
        <v>6</v>
      </c>
      <c r="E14" s="85">
        <f t="shared" ca="1" si="6"/>
        <v>11</v>
      </c>
      <c r="F14" s="85" t="str">
        <f t="shared" ca="1" si="0"/>
        <v>Yes</v>
      </c>
      <c r="G14" s="65" t="str">
        <f t="shared" ca="1" si="0"/>
        <v>No</v>
      </c>
      <c r="H14" s="65" t="str">
        <f t="shared" ca="1" si="0"/>
        <v>No</v>
      </c>
      <c r="I14" s="65" t="str">
        <f t="shared" ca="1" si="0"/>
        <v>No</v>
      </c>
      <c r="J14" s="65" t="str">
        <f t="shared" ca="1" si="0"/>
        <v>No</v>
      </c>
      <c r="K14" s="65" t="str">
        <f t="shared" ca="1" si="0"/>
        <v>No</v>
      </c>
      <c r="L14" s="65" t="str">
        <f t="shared" ca="1" si="0"/>
        <v>No</v>
      </c>
      <c r="M14" s="65" t="str">
        <f t="shared" ca="1" si="0"/>
        <v>No</v>
      </c>
      <c r="N14" s="65" t="str">
        <f t="shared" ca="1" si="0"/>
        <v>No</v>
      </c>
      <c r="O14" s="66" t="str">
        <f t="shared" ca="1" si="0"/>
        <v>No</v>
      </c>
    </row>
    <row r="15" spans="1:15" x14ac:dyDescent="0.25">
      <c r="A15" s="80" t="s">
        <v>75</v>
      </c>
      <c r="B15" s="2" t="s">
        <v>46</v>
      </c>
      <c r="C15" s="84">
        <v>2</v>
      </c>
      <c r="D15" s="84">
        <f ca="1">RANDBETWEEN(1,20)</f>
        <v>13</v>
      </c>
      <c r="E15" s="84">
        <f ca="1">D15+C15</f>
        <v>15</v>
      </c>
      <c r="F15" s="84" t="str">
        <f t="shared" ca="1" si="0"/>
        <v>Yes</v>
      </c>
      <c r="G15" s="2" t="str">
        <f t="shared" ca="1" si="0"/>
        <v>Yes</v>
      </c>
      <c r="H15" s="2" t="str">
        <f t="shared" ca="1" si="0"/>
        <v>Yes</v>
      </c>
      <c r="I15" s="2" t="str">
        <f t="shared" ca="1" si="0"/>
        <v>No</v>
      </c>
      <c r="J15" s="2" t="str">
        <f t="shared" ca="1" si="0"/>
        <v>No</v>
      </c>
      <c r="K15" s="2" t="str">
        <f t="shared" ca="1" si="0"/>
        <v>No</v>
      </c>
      <c r="L15" s="2" t="str">
        <f t="shared" ca="1" si="0"/>
        <v>No</v>
      </c>
      <c r="M15" s="2" t="str">
        <f t="shared" ca="1" si="0"/>
        <v>No</v>
      </c>
      <c r="N15" s="2" t="str">
        <f t="shared" ca="1" si="0"/>
        <v>No</v>
      </c>
      <c r="O15" s="29" t="str">
        <f t="shared" ca="1" si="0"/>
        <v>No</v>
      </c>
    </row>
    <row r="16" spans="1:15" x14ac:dyDescent="0.25">
      <c r="A16" s="80" t="s">
        <v>75</v>
      </c>
      <c r="B16" s="2" t="s">
        <v>47</v>
      </c>
      <c r="C16" s="84">
        <v>4</v>
      </c>
      <c r="D16" s="84">
        <f t="shared" ref="D16:D17" ca="1" si="8">RANDBETWEEN(1,20)</f>
        <v>4</v>
      </c>
      <c r="E16" s="84">
        <f t="shared" ref="E16:E17" ca="1" si="9">D16+C16</f>
        <v>8</v>
      </c>
      <c r="F16" s="84" t="str">
        <f t="shared" ca="1" si="0"/>
        <v>No</v>
      </c>
      <c r="G16" s="2" t="str">
        <f t="shared" ca="1" si="0"/>
        <v>No</v>
      </c>
      <c r="H16" s="2" t="str">
        <f t="shared" ca="1" si="0"/>
        <v>No</v>
      </c>
      <c r="I16" s="2" t="str">
        <f t="shared" ca="1" si="0"/>
        <v>No</v>
      </c>
      <c r="J16" s="2" t="str">
        <f t="shared" ca="1" si="0"/>
        <v>No</v>
      </c>
      <c r="K16" s="2" t="str">
        <f t="shared" ref="F16:O17" ca="1" si="10">IF($E16&gt;K$1-1,"Yes","No")</f>
        <v>No</v>
      </c>
      <c r="L16" s="2" t="str">
        <f t="shared" ca="1" si="10"/>
        <v>No</v>
      </c>
      <c r="M16" s="2" t="str">
        <f t="shared" ca="1" si="10"/>
        <v>No</v>
      </c>
      <c r="N16" s="2" t="str">
        <f t="shared" ca="1" si="10"/>
        <v>No</v>
      </c>
      <c r="O16" s="29" t="str">
        <f t="shared" ca="1" si="10"/>
        <v>No</v>
      </c>
    </row>
    <row r="17" spans="1:15" x14ac:dyDescent="0.25">
      <c r="A17" s="81" t="s">
        <v>75</v>
      </c>
      <c r="B17" s="65" t="s">
        <v>48</v>
      </c>
      <c r="C17" s="85">
        <v>2</v>
      </c>
      <c r="D17" s="85">
        <f t="shared" ca="1" si="8"/>
        <v>16</v>
      </c>
      <c r="E17" s="85">
        <f t="shared" ca="1" si="9"/>
        <v>18</v>
      </c>
      <c r="F17" s="85" t="str">
        <f t="shared" ca="1" si="10"/>
        <v>Yes</v>
      </c>
      <c r="G17" s="65" t="str">
        <f t="shared" ca="1" si="10"/>
        <v>Yes</v>
      </c>
      <c r="H17" s="65" t="str">
        <f t="shared" ca="1" si="10"/>
        <v>Yes</v>
      </c>
      <c r="I17" s="65" t="str">
        <f t="shared" ca="1" si="10"/>
        <v>Yes</v>
      </c>
      <c r="J17" s="65" t="str">
        <f t="shared" ca="1" si="10"/>
        <v>Yes</v>
      </c>
      <c r="K17" s="65" t="str">
        <f t="shared" ca="1" si="10"/>
        <v>No</v>
      </c>
      <c r="L17" s="65" t="str">
        <f t="shared" ca="1" si="10"/>
        <v>No</v>
      </c>
      <c r="M17" s="65" t="str">
        <f t="shared" ca="1" si="10"/>
        <v>No</v>
      </c>
      <c r="N17" s="65" t="str">
        <f t="shared" ca="1" si="10"/>
        <v>No</v>
      </c>
      <c r="O17" s="66" t="str">
        <f t="shared" ca="1" si="10"/>
        <v>No</v>
      </c>
    </row>
  </sheetData>
  <sortState ref="A47:O50">
    <sortCondition ref="B47:B50"/>
  </sortState>
  <conditionalFormatting sqref="D18:D1048576">
    <cfRule type="cellIs" dxfId="55" priority="495" operator="equal">
      <formula>20</formula>
    </cfRule>
    <cfRule type="cellIs" dxfId="54" priority="496" operator="equal">
      <formula>1</formula>
    </cfRule>
  </conditionalFormatting>
  <conditionalFormatting sqref="D11:D12 D14">
    <cfRule type="cellIs" dxfId="53" priority="87" operator="equal">
      <formula>20</formula>
    </cfRule>
    <cfRule type="cellIs" dxfId="52" priority="88" operator="equal">
      <formula>1</formula>
    </cfRule>
  </conditionalFormatting>
  <conditionalFormatting sqref="F11:O12 F14:O14">
    <cfRule type="cellIs" dxfId="51" priority="85" operator="equal">
      <formula>"No"</formula>
    </cfRule>
    <cfRule type="cellIs" dxfId="50" priority="86" operator="equal">
      <formula>"Yes"</formula>
    </cfRule>
  </conditionalFormatting>
  <conditionalFormatting sqref="D13">
    <cfRule type="cellIs" dxfId="49" priority="83" operator="equal">
      <formula>20</formula>
    </cfRule>
    <cfRule type="cellIs" dxfId="48" priority="84" operator="equal">
      <formula>1</formula>
    </cfRule>
  </conditionalFormatting>
  <conditionalFormatting sqref="F13:O13">
    <cfRule type="cellIs" dxfId="47" priority="81" operator="equal">
      <formula>"No"</formula>
    </cfRule>
    <cfRule type="cellIs" dxfId="46" priority="82" operator="equal">
      <formula>"Yes"</formula>
    </cfRule>
  </conditionalFormatting>
  <conditionalFormatting sqref="A2">
    <cfRule type="cellIs" dxfId="45" priority="79" operator="equal">
      <formula>"No"</formula>
    </cfRule>
    <cfRule type="cellIs" dxfId="44" priority="80" operator="equal">
      <formula>"Yes"</formula>
    </cfRule>
  </conditionalFormatting>
  <conditionalFormatting sqref="A3:A4">
    <cfRule type="cellIs" dxfId="43" priority="77" operator="equal">
      <formula>"No"</formula>
    </cfRule>
    <cfRule type="cellIs" dxfId="42" priority="78" operator="equal">
      <formula>"Yes"</formula>
    </cfRule>
  </conditionalFormatting>
  <conditionalFormatting sqref="F2:O4">
    <cfRule type="cellIs" dxfId="41" priority="75" operator="equal">
      <formula>"No"</formula>
    </cfRule>
    <cfRule type="cellIs" dxfId="40" priority="76" operator="equal">
      <formula>"Yes"</formula>
    </cfRule>
  </conditionalFormatting>
  <conditionalFormatting sqref="F2:O2">
    <cfRule type="cellIs" dxfId="39" priority="73" operator="equal">
      <formula>"No"</formula>
    </cfRule>
    <cfRule type="cellIs" dxfId="38" priority="74" operator="equal">
      <formula>"Yes"</formula>
    </cfRule>
  </conditionalFormatting>
  <conditionalFormatting sqref="F3:O4">
    <cfRule type="cellIs" dxfId="37" priority="71" operator="equal">
      <formula>"No"</formula>
    </cfRule>
    <cfRule type="cellIs" dxfId="36" priority="72" operator="equal">
      <formula>"Yes"</formula>
    </cfRule>
  </conditionalFormatting>
  <conditionalFormatting sqref="F8:O10">
    <cfRule type="cellIs" dxfId="35" priority="69" operator="equal">
      <formula>"No"</formula>
    </cfRule>
    <cfRule type="cellIs" dxfId="34" priority="70" operator="equal">
      <formula>"Yes"</formula>
    </cfRule>
  </conditionalFormatting>
  <conditionalFormatting sqref="A8">
    <cfRule type="cellIs" dxfId="33" priority="65" operator="equal">
      <formula>"No"</formula>
    </cfRule>
    <cfRule type="cellIs" dxfId="32" priority="66" operator="equal">
      <formula>"Yes"</formula>
    </cfRule>
  </conditionalFormatting>
  <conditionalFormatting sqref="F8:O8">
    <cfRule type="cellIs" dxfId="31" priority="67" operator="equal">
      <formula>"No"</formula>
    </cfRule>
    <cfRule type="cellIs" dxfId="30" priority="68" operator="equal">
      <formula>"Yes"</formula>
    </cfRule>
  </conditionalFormatting>
  <conditionalFormatting sqref="F9:O10">
    <cfRule type="cellIs" dxfId="29" priority="63" operator="equal">
      <formula>"No"</formula>
    </cfRule>
    <cfRule type="cellIs" dxfId="28" priority="64" operator="equal">
      <formula>"Yes"</formula>
    </cfRule>
  </conditionalFormatting>
  <conditionalFormatting sqref="A9:A10">
    <cfRule type="cellIs" dxfId="27" priority="61" operator="equal">
      <formula>"No"</formula>
    </cfRule>
    <cfRule type="cellIs" dxfId="26" priority="62" operator="equal">
      <formula>"Yes"</formula>
    </cfRule>
  </conditionalFormatting>
  <conditionalFormatting sqref="A5">
    <cfRule type="cellIs" dxfId="25" priority="29" operator="equal">
      <formula>"No"</formula>
    </cfRule>
    <cfRule type="cellIs" dxfId="24" priority="30" operator="equal">
      <formula>"Yes"</formula>
    </cfRule>
  </conditionalFormatting>
  <conditionalFormatting sqref="A6:A7">
    <cfRule type="cellIs" dxfId="23" priority="27" operator="equal">
      <formula>"No"</formula>
    </cfRule>
    <cfRule type="cellIs" dxfId="22" priority="28" operator="equal">
      <formula>"Yes"</formula>
    </cfRule>
  </conditionalFormatting>
  <conditionalFormatting sqref="F5:O7">
    <cfRule type="cellIs" dxfId="21" priority="25" operator="equal">
      <formula>"No"</formula>
    </cfRule>
    <cfRule type="cellIs" dxfId="20" priority="26" operator="equal">
      <formula>"Yes"</formula>
    </cfRule>
  </conditionalFormatting>
  <conditionalFormatting sqref="F5:O5">
    <cfRule type="cellIs" dxfId="19" priority="23" operator="equal">
      <formula>"No"</formula>
    </cfRule>
    <cfRule type="cellIs" dxfId="18" priority="24" operator="equal">
      <formula>"Yes"</formula>
    </cfRule>
  </conditionalFormatting>
  <conditionalFormatting sqref="F6:O7">
    <cfRule type="cellIs" dxfId="17" priority="21" operator="equal">
      <formula>"No"</formula>
    </cfRule>
    <cfRule type="cellIs" dxfId="16" priority="22" operator="equal">
      <formula>"Yes"</formula>
    </cfRule>
  </conditionalFormatting>
  <conditionalFormatting sqref="F15:O17">
    <cfRule type="cellIs" dxfId="15" priority="9" operator="equal">
      <formula>"No"</formula>
    </cfRule>
    <cfRule type="cellIs" dxfId="14" priority="10" operator="equal">
      <formula>"Yes"</formula>
    </cfRule>
  </conditionalFormatting>
  <conditionalFormatting sqref="A15">
    <cfRule type="cellIs" dxfId="13" priority="5" operator="equal">
      <formula>"No"</formula>
    </cfRule>
    <cfRule type="cellIs" dxfId="12" priority="6" operator="equal">
      <formula>"Yes"</formula>
    </cfRule>
  </conditionalFormatting>
  <conditionalFormatting sqref="F15:O15">
    <cfRule type="cellIs" dxfId="11" priority="7" operator="equal">
      <formula>"No"</formula>
    </cfRule>
    <cfRule type="cellIs" dxfId="10" priority="8" operator="equal">
      <formula>"Yes"</formula>
    </cfRule>
  </conditionalFormatting>
  <conditionalFormatting sqref="F16:O17">
    <cfRule type="cellIs" dxfId="9" priority="3" operator="equal">
      <formula>"No"</formula>
    </cfRule>
    <cfRule type="cellIs" dxfId="8" priority="4" operator="equal">
      <formula>"Yes"</formula>
    </cfRule>
  </conditionalFormatting>
  <conditionalFormatting sqref="A16:A17">
    <cfRule type="cellIs" dxfId="7" priority="1" operator="equal">
      <formula>"No"</formula>
    </cfRule>
    <cfRule type="cellIs" dxfId="6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.75" x14ac:dyDescent="0.25"/>
  <cols>
    <col min="1" max="1" width="22.75" style="2" bestFit="1" customWidth="1"/>
    <col min="2" max="2" width="6.125" style="2" bestFit="1" customWidth="1"/>
    <col min="3" max="3" width="9.375" style="2" bestFit="1" customWidth="1"/>
    <col min="4" max="4" width="3.875" style="2" bestFit="1" customWidth="1"/>
    <col min="5" max="18" width="8" style="2" customWidth="1"/>
    <col min="19" max="19" width="9" style="2" bestFit="1" customWidth="1"/>
    <col min="20" max="20" width="8" style="2" customWidth="1"/>
    <col min="21" max="21" width="4.375" style="2" bestFit="1" customWidth="1"/>
    <col min="22" max="22" width="6.625" style="2" hidden="1" customWidth="1"/>
    <col min="23" max="23" width="7.375" style="2" bestFit="1" customWidth="1"/>
    <col min="24" max="16384" width="9" style="2"/>
  </cols>
  <sheetData>
    <row r="1" spans="1:23" s="1" customFormat="1" ht="16.5" thickBot="1" x14ac:dyDescent="0.3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24" customFormat="1" ht="32.25" thickBot="1" x14ac:dyDescent="0.3">
      <c r="A2" s="21" t="s">
        <v>6</v>
      </c>
      <c r="B2" s="70" t="s">
        <v>49</v>
      </c>
      <c r="C2" s="96" t="s">
        <v>28</v>
      </c>
      <c r="D2" s="99" t="s">
        <v>29</v>
      </c>
      <c r="E2" s="63" t="s">
        <v>31</v>
      </c>
      <c r="F2" s="23" t="s">
        <v>32</v>
      </c>
      <c r="G2" s="42" t="s">
        <v>33</v>
      </c>
      <c r="H2" s="39" t="s">
        <v>34</v>
      </c>
      <c r="I2" s="36" t="s">
        <v>35</v>
      </c>
      <c r="J2" s="60" t="s">
        <v>36</v>
      </c>
      <c r="K2" s="22" t="s">
        <v>51</v>
      </c>
      <c r="L2" s="45" t="s">
        <v>37</v>
      </c>
      <c r="M2" s="51" t="s">
        <v>38</v>
      </c>
      <c r="N2" s="54" t="s">
        <v>39</v>
      </c>
      <c r="O2" s="57" t="s">
        <v>40</v>
      </c>
      <c r="P2" s="22" t="s">
        <v>41</v>
      </c>
      <c r="Q2" s="48" t="s">
        <v>42</v>
      </c>
      <c r="R2" s="23" t="s">
        <v>53</v>
      </c>
      <c r="S2" s="33" t="s">
        <v>50</v>
      </c>
      <c r="T2" s="75" t="s">
        <v>0</v>
      </c>
      <c r="U2" s="105" t="s">
        <v>30</v>
      </c>
      <c r="V2" s="102" t="s">
        <v>54</v>
      </c>
      <c r="W2" s="78" t="s">
        <v>43</v>
      </c>
    </row>
    <row r="3" spans="1:23" x14ac:dyDescent="0.25">
      <c r="A3" s="32" t="s">
        <v>55</v>
      </c>
      <c r="B3" s="71">
        <v>1</v>
      </c>
      <c r="C3" s="97" t="s">
        <v>44</v>
      </c>
      <c r="D3" s="100">
        <v>0</v>
      </c>
      <c r="E3" s="73"/>
      <c r="F3" s="26"/>
      <c r="G3" s="43"/>
      <c r="H3" s="40"/>
      <c r="I3" s="37">
        <v>22</v>
      </c>
      <c r="J3" s="61"/>
      <c r="K3" s="25"/>
      <c r="L3" s="46"/>
      <c r="M3" s="52"/>
      <c r="N3" s="55"/>
      <c r="O3" s="58"/>
      <c r="P3" s="25"/>
      <c r="Q3" s="49"/>
      <c r="R3" s="26">
        <f t="shared" ref="R3" si="0">SUM(E3:Q3)</f>
        <v>22</v>
      </c>
      <c r="S3" s="34"/>
      <c r="T3" s="76"/>
      <c r="U3" s="106">
        <v>35</v>
      </c>
      <c r="V3" s="103">
        <f t="shared" ref="V3:V5" si="1">U3+T3-R3</f>
        <v>13</v>
      </c>
      <c r="W3" s="89">
        <f t="shared" ref="W3:W5" si="2">SMALL(U3:V3,1)</f>
        <v>13</v>
      </c>
    </row>
    <row r="4" spans="1:23" x14ac:dyDescent="0.25">
      <c r="A4" s="120" t="s">
        <v>75</v>
      </c>
      <c r="B4" s="121">
        <v>1</v>
      </c>
      <c r="C4" s="122" t="s">
        <v>44</v>
      </c>
      <c r="D4" s="123">
        <v>0</v>
      </c>
      <c r="E4" s="124">
        <v>6</v>
      </c>
      <c r="F4" s="125"/>
      <c r="G4" s="126"/>
      <c r="H4" s="127"/>
      <c r="I4" s="128">
        <v>17</v>
      </c>
      <c r="J4" s="129"/>
      <c r="K4" s="130"/>
      <c r="L4" s="131"/>
      <c r="M4" s="132"/>
      <c r="N4" s="133"/>
      <c r="O4" s="134"/>
      <c r="P4" s="130"/>
      <c r="Q4" s="135"/>
      <c r="R4" s="125">
        <f t="shared" ref="R4" si="3">SUM(E4:Q4)</f>
        <v>23</v>
      </c>
      <c r="S4" s="136"/>
      <c r="T4" s="137">
        <v>9</v>
      </c>
      <c r="U4" s="138">
        <v>21</v>
      </c>
      <c r="V4" s="139">
        <f t="shared" si="1"/>
        <v>7</v>
      </c>
      <c r="W4" s="140">
        <f t="shared" si="2"/>
        <v>7</v>
      </c>
    </row>
    <row r="5" spans="1:23" x14ac:dyDescent="0.25">
      <c r="A5" s="120" t="s">
        <v>58</v>
      </c>
      <c r="B5" s="121">
        <v>1</v>
      </c>
      <c r="C5" s="122" t="s">
        <v>44</v>
      </c>
      <c r="D5" s="123">
        <v>0</v>
      </c>
      <c r="E5" s="124">
        <v>6</v>
      </c>
      <c r="F5" s="125"/>
      <c r="G5" s="126"/>
      <c r="H5" s="127"/>
      <c r="I5" s="128"/>
      <c r="J5" s="129"/>
      <c r="K5" s="130"/>
      <c r="L5" s="131"/>
      <c r="M5" s="132"/>
      <c r="N5" s="133"/>
      <c r="O5" s="134"/>
      <c r="P5" s="130"/>
      <c r="Q5" s="135"/>
      <c r="R5" s="125">
        <f t="shared" ref="R5:R7" si="4">SUM(E5:Q5)</f>
        <v>6</v>
      </c>
      <c r="S5" s="136"/>
      <c r="T5" s="137"/>
      <c r="U5" s="138">
        <v>28</v>
      </c>
      <c r="V5" s="139">
        <f t="shared" si="1"/>
        <v>22</v>
      </c>
      <c r="W5" s="140">
        <f t="shared" si="2"/>
        <v>22</v>
      </c>
    </row>
    <row r="6" spans="1:23" x14ac:dyDescent="0.25">
      <c r="A6" s="142" t="s">
        <v>69</v>
      </c>
      <c r="B6" s="141">
        <v>2</v>
      </c>
      <c r="C6" s="122" t="s">
        <v>44</v>
      </c>
      <c r="D6" s="123">
        <v>0</v>
      </c>
      <c r="E6" s="124">
        <v>3</v>
      </c>
      <c r="F6" s="125">
        <v>7</v>
      </c>
      <c r="G6" s="126"/>
      <c r="H6" s="127"/>
      <c r="I6" s="128"/>
      <c r="J6" s="129"/>
      <c r="K6" s="130"/>
      <c r="L6" s="131"/>
      <c r="M6" s="132"/>
      <c r="N6" s="133"/>
      <c r="O6" s="134"/>
      <c r="P6" s="130"/>
      <c r="Q6" s="135"/>
      <c r="R6" s="125">
        <f t="shared" si="4"/>
        <v>10</v>
      </c>
      <c r="S6" s="136"/>
      <c r="T6" s="137"/>
      <c r="U6" s="138">
        <v>10</v>
      </c>
      <c r="V6" s="139">
        <f t="shared" ref="V6" si="5">U6+T6-R6</f>
        <v>0</v>
      </c>
      <c r="W6" s="140">
        <f t="shared" ref="W6" si="6">SMALL(U6:V6,1)</f>
        <v>0</v>
      </c>
    </row>
    <row r="7" spans="1:23" ht="16.5" thickBot="1" x14ac:dyDescent="0.3">
      <c r="A7" s="64" t="s">
        <v>74</v>
      </c>
      <c r="B7" s="72">
        <v>2</v>
      </c>
      <c r="C7" s="98" t="s">
        <v>44</v>
      </c>
      <c r="D7" s="101">
        <v>0</v>
      </c>
      <c r="E7" s="74"/>
      <c r="F7" s="28">
        <v>62</v>
      </c>
      <c r="G7" s="44"/>
      <c r="H7" s="41"/>
      <c r="I7" s="38"/>
      <c r="J7" s="62"/>
      <c r="K7" s="27"/>
      <c r="L7" s="47"/>
      <c r="M7" s="53"/>
      <c r="N7" s="56"/>
      <c r="O7" s="59"/>
      <c r="P7" s="27"/>
      <c r="Q7" s="50">
        <v>9</v>
      </c>
      <c r="R7" s="28">
        <f t="shared" si="4"/>
        <v>71</v>
      </c>
      <c r="S7" s="35"/>
      <c r="T7" s="77"/>
      <c r="U7" s="107">
        <v>68</v>
      </c>
      <c r="V7" s="104">
        <f t="shared" ref="V7" si="7">U7+T7-R7</f>
        <v>-3</v>
      </c>
      <c r="W7" s="79">
        <f t="shared" ref="W7" si="8">SMALL(U7:V7,1)</f>
        <v>-3</v>
      </c>
    </row>
  </sheetData>
  <sortState ref="A3:W19">
    <sortCondition ref="B3:B19"/>
    <sortCondition ref="A3:A19"/>
  </sortState>
  <conditionalFormatting sqref="W2">
    <cfRule type="cellIs" dxfId="5" priority="41" operator="lessThan">
      <formula>1</formula>
    </cfRule>
  </conditionalFormatting>
  <conditionalFormatting sqref="W3 W5:W6">
    <cfRule type="cellIs" dxfId="4" priority="33" stopIfTrue="1" operator="lessThan">
      <formula>0.5</formula>
    </cfRule>
  </conditionalFormatting>
  <conditionalFormatting sqref="W7">
    <cfRule type="cellIs" dxfId="3" priority="17" stopIfTrue="1" operator="lessThan">
      <formula>0.5</formula>
    </cfRule>
  </conditionalFormatting>
  <conditionalFormatting sqref="W3 W5:W7">
    <cfRule type="cellIs" dxfId="2" priority="1087" operator="lessThan">
      <formula>$U3/2</formula>
    </cfRule>
  </conditionalFormatting>
  <conditionalFormatting sqref="W4">
    <cfRule type="cellIs" dxfId="1" priority="1" stopIfTrue="1" operator="lessThan">
      <formula>0.5</formula>
    </cfRule>
  </conditionalFormatting>
  <conditionalFormatting sqref="W4">
    <cfRule type="cellIs" dxfId="0" priority="2" operator="lessThan">
      <formula>$U4/2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>
      <selection activeCell="A3" sqref="A3"/>
    </sheetView>
  </sheetViews>
  <sheetFormatPr defaultRowHeight="15.75" x14ac:dyDescent="0.25"/>
  <cols>
    <col min="1" max="1" width="1.875" style="2" customWidth="1"/>
    <col min="2" max="2" width="8.625" style="1" bestFit="1" customWidth="1"/>
    <col min="3" max="3" width="2.875" style="2" bestFit="1" customWidth="1"/>
    <col min="4" max="8" width="3.875" style="2" bestFit="1" customWidth="1"/>
    <col min="9" max="14" width="8.75" style="2" customWidth="1"/>
    <col min="15" max="16384" width="9" style="2"/>
  </cols>
  <sheetData>
    <row r="1" spans="1:16" s="1" customFormat="1" ht="17.25" thickTop="1" thickBot="1" x14ac:dyDescent="0.3">
      <c r="B1" s="14" t="s">
        <v>14</v>
      </c>
      <c r="C1" s="15" t="s">
        <v>15</v>
      </c>
      <c r="D1" s="15" t="s">
        <v>16</v>
      </c>
      <c r="E1" s="15" t="s">
        <v>17</v>
      </c>
      <c r="F1" s="15" t="s">
        <v>18</v>
      </c>
      <c r="G1" s="15" t="s">
        <v>19</v>
      </c>
      <c r="H1" s="16" t="s">
        <v>20</v>
      </c>
    </row>
    <row r="2" spans="1:16" x14ac:dyDescent="0.25">
      <c r="B2" s="11" t="s">
        <v>13</v>
      </c>
      <c r="C2" s="12">
        <f ca="1">RANDBETWEEN(1,3)</f>
        <v>1</v>
      </c>
      <c r="D2" s="12">
        <f ca="1">RANDBETWEEN(1,3)+RANDBETWEEN(1,3)</f>
        <v>6</v>
      </c>
      <c r="E2" s="12">
        <f ca="1">RANDBETWEEN(1,3)+RANDBETWEEN(1,3)+RANDBETWEEN(1,3)</f>
        <v>3</v>
      </c>
      <c r="F2" s="12">
        <f ca="1">RANDBETWEEN(1,3)+RANDBETWEEN(1,3)+RANDBETWEEN(1,3)+RANDBETWEEN(1,3)</f>
        <v>8</v>
      </c>
      <c r="G2" s="12">
        <f ca="1">RANDBETWEEN(1,3)+RANDBETWEEN(1,3)+RANDBETWEEN(1,3)+RANDBETWEEN(1,3)+RANDBETWEEN(1,3)</f>
        <v>9</v>
      </c>
      <c r="H2" s="13">
        <f ca="1">RANDBETWEEN(1,3)+RANDBETWEEN(1,3)+RANDBETWEEN(1,3)+RANDBETWEEN(1,3)+RANDBETWEEN(1,3)+RANDBETWEEN(1,3)</f>
        <v>11</v>
      </c>
      <c r="L2" s="1"/>
      <c r="M2" s="1"/>
      <c r="N2" s="1"/>
      <c r="O2" s="1"/>
      <c r="P2" s="1"/>
    </row>
    <row r="3" spans="1:16" x14ac:dyDescent="0.25">
      <c r="B3" s="5" t="s">
        <v>12</v>
      </c>
      <c r="C3" s="6">
        <f ca="1">RANDBETWEEN(1,4)</f>
        <v>4</v>
      </c>
      <c r="D3" s="6">
        <f ca="1">RANDBETWEEN(1,4)+RANDBETWEEN(1,4)</f>
        <v>5</v>
      </c>
      <c r="E3" s="6">
        <f ca="1">RANDBETWEEN(1,4)+RANDBETWEEN(1,4)+RANDBETWEEN(1,4)</f>
        <v>6</v>
      </c>
      <c r="F3" s="6">
        <f ca="1">RANDBETWEEN(1,4)+RANDBETWEEN(1,4)+RANDBETWEEN(1,4)+RANDBETWEEN(1,4)</f>
        <v>9</v>
      </c>
      <c r="G3" s="6">
        <f ca="1">RANDBETWEEN(1,4)+RANDBETWEEN(1,4)+RANDBETWEEN(1,4)+RANDBETWEEN(1,4)+RANDBETWEEN(1,4)</f>
        <v>16</v>
      </c>
      <c r="H3" s="7">
        <f ca="1">RANDBETWEEN(1,4)+RANDBETWEEN(1,4)+RANDBETWEEN(1,4)+RANDBETWEEN(1,4)+RANDBETWEEN(1,4)+RANDBETWEEN(1,4)</f>
        <v>13</v>
      </c>
      <c r="L3" s="1"/>
      <c r="M3" s="1"/>
      <c r="N3" s="1"/>
      <c r="O3" s="1"/>
      <c r="P3" s="1"/>
    </row>
    <row r="4" spans="1:16" x14ac:dyDescent="0.25">
      <c r="B4" s="5" t="s">
        <v>11</v>
      </c>
      <c r="C4" s="6">
        <f ca="1">RANDBETWEEN(1,6)</f>
        <v>2</v>
      </c>
      <c r="D4" s="6">
        <f ca="1">RANDBETWEEN(1,6)+RANDBETWEEN(1,6)</f>
        <v>4</v>
      </c>
      <c r="E4" s="6">
        <f ca="1">RANDBETWEEN(1,6)+RANDBETWEEN(1,6)+RANDBETWEEN(1,6)</f>
        <v>11</v>
      </c>
      <c r="F4" s="6">
        <f ca="1">RANDBETWEEN(1,6)+RANDBETWEEN(1,6)+RANDBETWEEN(1,6)+RANDBETWEEN(1,6)</f>
        <v>14</v>
      </c>
      <c r="G4" s="6">
        <f ca="1">RANDBETWEEN(1,6)+RANDBETWEEN(1,6)+RANDBETWEEN(1,6)+RANDBETWEEN(1,6)+RANDBETWEEN(1,6)</f>
        <v>18</v>
      </c>
      <c r="H4" s="7">
        <f ca="1">RANDBETWEEN(1,6)+RANDBETWEEN(1,6)+RANDBETWEEN(1,6)+RANDBETWEEN(1,6)+RANDBETWEEN(1,6)+RANDBETWEEN(1,6)</f>
        <v>19</v>
      </c>
      <c r="L4" s="1"/>
      <c r="M4" s="1"/>
      <c r="N4" s="1"/>
      <c r="O4" s="1"/>
      <c r="P4" s="1"/>
    </row>
    <row r="5" spans="1:16" x14ac:dyDescent="0.25">
      <c r="B5" s="5" t="s">
        <v>10</v>
      </c>
      <c r="C5" s="6">
        <f ca="1">RANDBETWEEN(1,8)</f>
        <v>4</v>
      </c>
      <c r="D5" s="6">
        <f ca="1">RANDBETWEEN(1,8)+RANDBETWEEN(1,8)</f>
        <v>7</v>
      </c>
      <c r="E5" s="6">
        <f ca="1">RANDBETWEEN(1,8)+RANDBETWEEN(1,8)+RANDBETWEEN(1,8)</f>
        <v>17</v>
      </c>
      <c r="F5" s="6">
        <f ca="1">RANDBETWEEN(1,8)+RANDBETWEEN(1,8)+RANDBETWEEN(1,8)+RANDBETWEEN(1,8)</f>
        <v>16</v>
      </c>
      <c r="G5" s="6">
        <f ca="1">RANDBETWEEN(1,8)+RANDBETWEEN(1,8)+RANDBETWEEN(1,8)+RANDBETWEEN(1,8)+RANDBETWEEN(1,8)</f>
        <v>20</v>
      </c>
      <c r="H5" s="7">
        <f ca="1">RANDBETWEEN(1,8)+RANDBETWEEN(1,8)+RANDBETWEEN(1,8)+RANDBETWEEN(1,8)+RANDBETWEEN(1,8)+RANDBETWEEN(1,8)</f>
        <v>15</v>
      </c>
      <c r="L5" s="1"/>
      <c r="M5" s="1"/>
      <c r="N5" s="1"/>
      <c r="O5" s="1"/>
      <c r="P5" s="1"/>
    </row>
    <row r="6" spans="1:16" x14ac:dyDescent="0.25">
      <c r="B6" s="5" t="s">
        <v>9</v>
      </c>
      <c r="C6" s="6">
        <f ca="1">RANDBETWEEN(1,10)</f>
        <v>3</v>
      </c>
      <c r="D6" s="6">
        <f ca="1">RANDBETWEEN(1,10)+RANDBETWEEN(1,10)</f>
        <v>12</v>
      </c>
      <c r="E6" s="6">
        <f ca="1">RANDBETWEEN(1,10)+RANDBETWEEN(1,10)+RANDBETWEEN(1,10)</f>
        <v>16</v>
      </c>
      <c r="F6" s="6">
        <f ca="1">RANDBETWEEN(1,10)+RANDBETWEEN(1,10)+RANDBETWEEN(1,10)+RANDBETWEEN(1,10)</f>
        <v>27</v>
      </c>
      <c r="G6" s="6">
        <f ca="1">RANDBETWEEN(1,10)+RANDBETWEEN(1,10)+RANDBETWEEN(1,10)+RANDBETWEEN(1,10)+RANDBETWEEN(1,10)</f>
        <v>24</v>
      </c>
      <c r="H6" s="7">
        <f ca="1">RANDBETWEEN(1,10)+RANDBETWEEN(1,10)+RANDBETWEEN(1,10)+RANDBETWEEN(1,10)+RANDBETWEEN(1,10)+RANDBETWEEN(1,10)</f>
        <v>24</v>
      </c>
      <c r="L6" s="1"/>
      <c r="M6" s="1"/>
      <c r="N6" s="1"/>
      <c r="O6" s="1"/>
      <c r="P6" s="1"/>
    </row>
    <row r="7" spans="1:16" x14ac:dyDescent="0.25">
      <c r="B7" s="5" t="s">
        <v>8</v>
      </c>
      <c r="C7" s="6">
        <f ca="1">RANDBETWEEN(1,12)</f>
        <v>8</v>
      </c>
      <c r="D7" s="6">
        <f ca="1">RANDBETWEEN(1,12)+RANDBETWEEN(1,12)</f>
        <v>16</v>
      </c>
      <c r="E7" s="6">
        <f ca="1">RANDBETWEEN(1,12)+RANDBETWEEN(1,12)+RANDBETWEEN(1,12)</f>
        <v>17</v>
      </c>
      <c r="F7" s="6">
        <f ca="1">RANDBETWEEN(1,12)+RANDBETWEEN(1,12)+RANDBETWEEN(1,12)+RANDBETWEEN(1,12)</f>
        <v>28</v>
      </c>
      <c r="G7" s="6">
        <f ca="1">RANDBETWEEN(1,12)+RANDBETWEEN(1,12)+RANDBETWEEN(1,12)+RANDBETWEEN(1,12)+RANDBETWEEN(1,12)</f>
        <v>30</v>
      </c>
      <c r="H7" s="7">
        <f ca="1">RANDBETWEEN(1,12)+RANDBETWEEN(1,12)+RANDBETWEEN(1,12)+RANDBETWEEN(1,12)+RANDBETWEEN(1,12)+RANDBETWEEN(1,12)</f>
        <v>31</v>
      </c>
      <c r="L7" s="1"/>
      <c r="M7" s="1"/>
      <c r="N7" s="1"/>
      <c r="O7" s="1"/>
      <c r="P7" s="1"/>
    </row>
    <row r="8" spans="1:16" x14ac:dyDescent="0.25">
      <c r="B8" s="5" t="s">
        <v>7</v>
      </c>
      <c r="C8" s="6">
        <f ca="1">RANDBETWEEN(1,20)</f>
        <v>1</v>
      </c>
      <c r="D8" s="6">
        <f ca="1">RANDBETWEEN(1,20)+RANDBETWEEN(1,20)</f>
        <v>18</v>
      </c>
      <c r="E8" s="6">
        <f ca="1">RANDBETWEEN(1,20)+RANDBETWEEN(1,20)+RANDBETWEEN(1,20)</f>
        <v>37</v>
      </c>
      <c r="F8" s="6">
        <f ca="1">RANDBETWEEN(1,20)+RANDBETWEEN(1,20)+RANDBETWEEN(1,20)+RANDBETWEEN(1,20)</f>
        <v>37</v>
      </c>
      <c r="G8" s="6">
        <f ca="1">RANDBETWEEN(1,20)+RANDBETWEEN(1,20)+RANDBETWEEN(1,20)+RANDBETWEEN(1,20)+RANDBETWEEN(1,20)</f>
        <v>14</v>
      </c>
      <c r="H8" s="7">
        <f ca="1">RANDBETWEEN(1,20)+RANDBETWEEN(1,20)+RANDBETWEEN(1,20)+RANDBETWEEN(1,20)+RANDBETWEEN(1,20)+RANDBETWEEN(1,20)</f>
        <v>62</v>
      </c>
      <c r="L8" s="1"/>
      <c r="M8" s="1"/>
      <c r="N8" s="1"/>
      <c r="O8" s="1"/>
      <c r="P8" s="1"/>
    </row>
    <row r="9" spans="1:16" ht="16.5" thickBot="1" x14ac:dyDescent="0.3">
      <c r="B9" s="8" t="s">
        <v>23</v>
      </c>
      <c r="C9" s="9">
        <f ca="1">RANDBETWEEN(1,100)</f>
        <v>96</v>
      </c>
      <c r="D9" s="9">
        <f ca="1">RANDBETWEEN(1,100)+RANDBETWEEN(1,100)</f>
        <v>88</v>
      </c>
      <c r="E9" s="9">
        <f ca="1">RANDBETWEEN(1,100)+RANDBETWEEN(1,100)+RANDBETWEEN(1,100)</f>
        <v>148</v>
      </c>
      <c r="F9" s="9">
        <f ca="1">RANDBETWEEN(1,100)+RANDBETWEEN(1,100)+RANDBETWEEN(1,100)+RANDBETWEEN(1,100)</f>
        <v>247</v>
      </c>
      <c r="G9" s="9">
        <f ca="1">RANDBETWEEN(1,100)+RANDBETWEEN(1,100)+RANDBETWEEN(1,100)+RANDBETWEEN(1,100)+RANDBETWEEN(1,100)</f>
        <v>120</v>
      </c>
      <c r="H9" s="10">
        <f ca="1">RANDBETWEEN(1,100)+RANDBETWEEN(1,100)+RANDBETWEEN(1,100)+RANDBETWEEN(1,100)+RANDBETWEEN(1,100)+RANDBETWEEN(1,100)</f>
        <v>278</v>
      </c>
      <c r="L9" s="1"/>
      <c r="M9" s="1"/>
      <c r="N9" s="1"/>
      <c r="O9" s="1"/>
      <c r="P9" s="1"/>
    </row>
    <row r="10" spans="1:16" ht="16.5" thickTop="1" x14ac:dyDescent="0.25">
      <c r="A10" s="1"/>
      <c r="C10" s="1"/>
      <c r="D10" s="1"/>
      <c r="E10" s="1"/>
      <c r="F10" s="1"/>
    </row>
    <row r="11" spans="1:16" x14ac:dyDescent="0.25">
      <c r="A11" s="1"/>
      <c r="C11" s="1"/>
      <c r="D11" s="1"/>
      <c r="E11" s="1"/>
      <c r="F11" s="1"/>
    </row>
    <row r="12" spans="1:16" x14ac:dyDescent="0.25">
      <c r="A12" s="1"/>
      <c r="C12" s="1"/>
      <c r="D12" s="1"/>
      <c r="E12" s="1"/>
      <c r="F12" s="1"/>
    </row>
    <row r="13" spans="1:16" x14ac:dyDescent="0.25">
      <c r="A13" s="1"/>
      <c r="C13" s="1"/>
      <c r="D13" s="1"/>
      <c r="E13" s="1"/>
      <c r="F13" s="1"/>
    </row>
    <row r="14" spans="1:16" x14ac:dyDescent="0.25">
      <c r="A14" s="1"/>
      <c r="C14" s="1"/>
      <c r="D14" s="1"/>
      <c r="E14" s="1"/>
      <c r="F14" s="1"/>
    </row>
    <row r="15" spans="1:16" x14ac:dyDescent="0.25">
      <c r="A15" s="1"/>
      <c r="C15" s="1"/>
      <c r="D15" s="1"/>
      <c r="E15" s="1"/>
      <c r="F15" s="1"/>
    </row>
    <row r="16" spans="1:16" x14ac:dyDescent="0.25">
      <c r="A16" s="1"/>
      <c r="C16" s="1"/>
      <c r="D16" s="1"/>
      <c r="E16" s="1"/>
      <c r="F16" s="1"/>
    </row>
    <row r="17" spans="1:7" x14ac:dyDescent="0.25">
      <c r="A17" s="1"/>
      <c r="C17" s="1"/>
      <c r="D17" s="1"/>
      <c r="E17" s="1"/>
      <c r="F17" s="1"/>
    </row>
    <row r="18" spans="1:7" x14ac:dyDescent="0.25">
      <c r="A18" s="1"/>
      <c r="C18" s="1"/>
      <c r="D18" s="1"/>
      <c r="E18" s="1"/>
      <c r="F18" s="1"/>
    </row>
    <row r="19" spans="1:7" x14ac:dyDescent="0.25">
      <c r="A19" s="1"/>
      <c r="C19" s="1"/>
      <c r="D19" s="1"/>
      <c r="E19" s="1"/>
      <c r="F19" s="1"/>
    </row>
    <row r="20" spans="1:7" x14ac:dyDescent="0.25">
      <c r="A20" s="1"/>
      <c r="C20" s="1"/>
      <c r="D20" s="1"/>
      <c r="E20" s="1"/>
      <c r="F20" s="1"/>
    </row>
    <row r="21" spans="1:7" x14ac:dyDescent="0.25">
      <c r="A21" s="1"/>
      <c r="C21" s="1"/>
      <c r="D21" s="1"/>
      <c r="E21" s="1"/>
      <c r="F21" s="1"/>
    </row>
    <row r="22" spans="1:7" x14ac:dyDescent="0.25">
      <c r="A22" s="1"/>
      <c r="C22" s="1"/>
      <c r="D22" s="1"/>
      <c r="E22" s="1"/>
      <c r="F22" s="1"/>
    </row>
    <row r="23" spans="1:7" x14ac:dyDescent="0.25">
      <c r="A23" s="1"/>
      <c r="C23" s="1"/>
      <c r="D23" s="1"/>
      <c r="E23" s="1"/>
      <c r="F23" s="1"/>
    </row>
    <row r="24" spans="1:7" x14ac:dyDescent="0.25">
      <c r="A24" s="1"/>
      <c r="C24" s="1"/>
      <c r="D24" s="1"/>
      <c r="E24" s="1"/>
      <c r="F24" s="1"/>
    </row>
    <row r="25" spans="1:7" x14ac:dyDescent="0.25">
      <c r="A25" s="1"/>
      <c r="C25" s="1"/>
      <c r="D25" s="1"/>
      <c r="E25" s="1"/>
      <c r="F25" s="1"/>
    </row>
    <row r="26" spans="1:7" x14ac:dyDescent="0.25">
      <c r="A26" s="1"/>
      <c r="C26" s="1"/>
      <c r="D26" s="1"/>
      <c r="E26" s="1"/>
      <c r="F26" s="1"/>
    </row>
    <row r="27" spans="1:7" x14ac:dyDescent="0.25">
      <c r="A27" s="1"/>
      <c r="C27" s="1"/>
      <c r="D27" s="1"/>
      <c r="E27" s="1"/>
      <c r="F27" s="1"/>
    </row>
    <row r="28" spans="1:7" x14ac:dyDescent="0.25">
      <c r="A28" s="1"/>
      <c r="C28" s="1"/>
      <c r="D28" s="1"/>
      <c r="E28" s="1"/>
      <c r="F28" s="1"/>
    </row>
    <row r="29" spans="1:7" x14ac:dyDescent="0.25">
      <c r="A29" s="1"/>
      <c r="C29" s="1"/>
      <c r="D29" s="1"/>
      <c r="E29" s="1"/>
      <c r="F29" s="1"/>
    </row>
    <row r="30" spans="1:7" x14ac:dyDescent="0.25">
      <c r="A30" s="1"/>
      <c r="C30" s="1"/>
      <c r="D30" s="1"/>
      <c r="E30" s="1"/>
      <c r="F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Alexis Álvarez</cp:lastModifiedBy>
  <cp:lastPrinted>2013-03-02T02:38:53Z</cp:lastPrinted>
  <dcterms:created xsi:type="dcterms:W3CDTF">2011-08-12T18:00:42Z</dcterms:created>
  <dcterms:modified xsi:type="dcterms:W3CDTF">2013-12-18T20:50:13Z</dcterms:modified>
</cp:coreProperties>
</file>