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285" windowWidth="12120" windowHeight="10425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F3" i="3" l="1"/>
  <c r="G3" i="3" s="1"/>
  <c r="R3" i="3"/>
  <c r="V3" i="3"/>
  <c r="W3" i="3" s="1"/>
  <c r="X3" i="3" l="1"/>
  <c r="Z3" i="3"/>
  <c r="AB3" i="3"/>
  <c r="AD3" i="3"/>
  <c r="AF3" i="3"/>
  <c r="Y3" i="3"/>
  <c r="AA3" i="3"/>
  <c r="AC3" i="3"/>
  <c r="AE3" i="3"/>
  <c r="H3" i="3"/>
  <c r="I3" i="3"/>
  <c r="K3" i="3"/>
  <c r="M3" i="3"/>
  <c r="O3" i="3"/>
  <c r="J3" i="3"/>
  <c r="L3" i="3"/>
  <c r="N3" i="3"/>
  <c r="P3" i="3"/>
  <c r="D3" i="13" l="1"/>
  <c r="D2" i="13"/>
  <c r="D4" i="13"/>
  <c r="D5" i="13"/>
  <c r="D6" i="13"/>
  <c r="D7" i="13"/>
  <c r="D8" i="13"/>
  <c r="D9" i="13"/>
  <c r="D10" i="13"/>
  <c r="D11" i="13"/>
  <c r="D12" i="13"/>
  <c r="F4" i="3" l="1"/>
  <c r="G4" i="3" s="1"/>
  <c r="V4" i="3"/>
  <c r="W4" i="3" s="1"/>
  <c r="F5" i="3"/>
  <c r="G5" i="3" s="1"/>
  <c r="H5" i="3" s="1"/>
  <c r="R5" i="3"/>
  <c r="V5" i="3"/>
  <c r="W5" i="3" s="1"/>
  <c r="Y5" i="3" s="1"/>
  <c r="F6" i="3"/>
  <c r="G6" i="3" s="1"/>
  <c r="V6" i="3"/>
  <c r="W6" i="3" s="1"/>
  <c r="F8" i="3"/>
  <c r="G8" i="3" s="1"/>
  <c r="V8" i="3"/>
  <c r="W8" i="3" s="1"/>
  <c r="H4" i="3" l="1"/>
  <c r="O4" i="3"/>
  <c r="K4" i="3"/>
  <c r="X8" i="3"/>
  <c r="AE8" i="3"/>
  <c r="AA8" i="3"/>
  <c r="Y6" i="3"/>
  <c r="AE6" i="3"/>
  <c r="AC6" i="3"/>
  <c r="AC8" i="3"/>
  <c r="Y8" i="3"/>
  <c r="M4" i="3"/>
  <c r="I4" i="3"/>
  <c r="P8" i="3"/>
  <c r="I8" i="3"/>
  <c r="K8" i="3"/>
  <c r="M8" i="3"/>
  <c r="O8" i="3"/>
  <c r="H8" i="3"/>
  <c r="J8" i="3"/>
  <c r="L8" i="3"/>
  <c r="N8" i="3"/>
  <c r="H6" i="3"/>
  <c r="J6" i="3"/>
  <c r="L6" i="3"/>
  <c r="N6" i="3"/>
  <c r="P6" i="3"/>
  <c r="I6" i="3"/>
  <c r="K6" i="3"/>
  <c r="M6" i="3"/>
  <c r="O6" i="3"/>
  <c r="Z4" i="3"/>
  <c r="AD4" i="3"/>
  <c r="Y4" i="3"/>
  <c r="AA4" i="3"/>
  <c r="AC4" i="3"/>
  <c r="AE4" i="3"/>
  <c r="X4" i="3"/>
  <c r="AB4" i="3"/>
  <c r="AF4" i="3"/>
  <c r="O5" i="3"/>
  <c r="M5" i="3"/>
  <c r="K5" i="3"/>
  <c r="I5" i="3"/>
  <c r="AF8" i="3"/>
  <c r="AD8" i="3"/>
  <c r="AB8" i="3"/>
  <c r="Z8" i="3"/>
  <c r="AF6" i="3"/>
  <c r="AD6" i="3"/>
  <c r="AB6" i="3"/>
  <c r="Z6" i="3"/>
  <c r="X6" i="3"/>
  <c r="AF5" i="3"/>
  <c r="AD5" i="3"/>
  <c r="AB5" i="3"/>
  <c r="Z5" i="3"/>
  <c r="X5" i="3"/>
  <c r="P5" i="3"/>
  <c r="N5" i="3"/>
  <c r="L5" i="3"/>
  <c r="J5" i="3"/>
  <c r="P4" i="3"/>
  <c r="N4" i="3"/>
  <c r="L4" i="3"/>
  <c r="J4" i="3"/>
  <c r="AA6" i="3"/>
  <c r="AE5" i="3"/>
  <c r="AC5" i="3"/>
  <c r="AA5" i="3"/>
  <c r="D16" i="10"/>
  <c r="E16" i="10" s="1"/>
  <c r="D15" i="10"/>
  <c r="E15" i="10" s="1"/>
  <c r="D14" i="10"/>
  <c r="E14" i="10" s="1"/>
  <c r="D13" i="10"/>
  <c r="E13" i="10" s="1"/>
  <c r="D12" i="10"/>
  <c r="E12" i="10" s="1"/>
  <c r="D11" i="10"/>
  <c r="E11" i="10" s="1"/>
  <c r="X11" i="10" l="1"/>
  <c r="V11" i="10"/>
  <c r="T11" i="10"/>
  <c r="R11" i="10"/>
  <c r="P11" i="10"/>
  <c r="W11" i="10"/>
  <c r="S11" i="10"/>
  <c r="O11" i="10"/>
  <c r="M11" i="10"/>
  <c r="K11" i="10"/>
  <c r="I11" i="10"/>
  <c r="G11" i="10"/>
  <c r="Y11" i="10"/>
  <c r="U11" i="10"/>
  <c r="Q11" i="10"/>
  <c r="N11" i="10"/>
  <c r="L11" i="10"/>
  <c r="J11" i="10"/>
  <c r="H11" i="10"/>
  <c r="F11" i="10"/>
  <c r="X12" i="10"/>
  <c r="V12" i="10"/>
  <c r="T12" i="10"/>
  <c r="R12" i="10"/>
  <c r="P12" i="10"/>
  <c r="N12" i="10"/>
  <c r="L12" i="10"/>
  <c r="J12" i="10"/>
  <c r="H12" i="10"/>
  <c r="F12" i="10"/>
  <c r="I12" i="10"/>
  <c r="M12" i="10"/>
  <c r="Q12" i="10"/>
  <c r="U12" i="10"/>
  <c r="Y12" i="10"/>
  <c r="X13" i="10"/>
  <c r="V13" i="10"/>
  <c r="T13" i="10"/>
  <c r="R13" i="10"/>
  <c r="P13" i="10"/>
  <c r="N13" i="10"/>
  <c r="L13" i="10"/>
  <c r="J13" i="10"/>
  <c r="H13" i="10"/>
  <c r="F13" i="10"/>
  <c r="I13" i="10"/>
  <c r="M13" i="10"/>
  <c r="Q13" i="10"/>
  <c r="U13" i="10"/>
  <c r="Y13" i="10"/>
  <c r="X14" i="10"/>
  <c r="V14" i="10"/>
  <c r="T14" i="10"/>
  <c r="R14" i="10"/>
  <c r="P14" i="10"/>
  <c r="N14" i="10"/>
  <c r="L14" i="10"/>
  <c r="J14" i="10"/>
  <c r="H14" i="10"/>
  <c r="F14" i="10"/>
  <c r="I14" i="10"/>
  <c r="M14" i="10"/>
  <c r="Q14" i="10"/>
  <c r="U14" i="10"/>
  <c r="Y14" i="10"/>
  <c r="X15" i="10"/>
  <c r="V15" i="10"/>
  <c r="T15" i="10"/>
  <c r="R15" i="10"/>
  <c r="P15" i="10"/>
  <c r="N15" i="10"/>
  <c r="L15" i="10"/>
  <c r="J15" i="10"/>
  <c r="H15" i="10"/>
  <c r="F15" i="10"/>
  <c r="I15" i="10"/>
  <c r="M15" i="10"/>
  <c r="Q15" i="10"/>
  <c r="U15" i="10"/>
  <c r="Y15" i="10"/>
  <c r="X16" i="10"/>
  <c r="V16" i="10"/>
  <c r="T16" i="10"/>
  <c r="R16" i="10"/>
  <c r="P16" i="10"/>
  <c r="N16" i="10"/>
  <c r="L16" i="10"/>
  <c r="J16" i="10"/>
  <c r="H16" i="10"/>
  <c r="F16" i="10"/>
  <c r="I16" i="10"/>
  <c r="M16" i="10"/>
  <c r="Q16" i="10"/>
  <c r="U16" i="10"/>
  <c r="Y16" i="10"/>
  <c r="G12" i="10"/>
  <c r="K12" i="10"/>
  <c r="O12" i="10"/>
  <c r="S12" i="10"/>
  <c r="W12" i="10"/>
  <c r="G13" i="10"/>
  <c r="K13" i="10"/>
  <c r="O13" i="10"/>
  <c r="S13" i="10"/>
  <c r="W13" i="10"/>
  <c r="G14" i="10"/>
  <c r="K14" i="10"/>
  <c r="O14" i="10"/>
  <c r="S14" i="10"/>
  <c r="W14" i="10"/>
  <c r="G15" i="10"/>
  <c r="K15" i="10"/>
  <c r="O15" i="10"/>
  <c r="S15" i="10"/>
  <c r="W15" i="10"/>
  <c r="G16" i="10"/>
  <c r="K16" i="10"/>
  <c r="O16" i="10"/>
  <c r="S16" i="10"/>
  <c r="W16" i="10"/>
  <c r="R15" i="14" l="1"/>
  <c r="R14" i="14"/>
  <c r="W15" i="14" l="1"/>
  <c r="V15" i="14"/>
  <c r="W14" i="14"/>
  <c r="V14" i="14"/>
  <c r="F7" i="3"/>
  <c r="G7" i="3" s="1"/>
  <c r="R7" i="3"/>
  <c r="V7" i="3"/>
  <c r="W7" i="3" l="1"/>
  <c r="X7" i="3" s="1"/>
  <c r="J7" i="3"/>
  <c r="N7" i="3"/>
  <c r="I7" i="3"/>
  <c r="K7" i="3"/>
  <c r="M7" i="3"/>
  <c r="O7" i="3"/>
  <c r="H7" i="3"/>
  <c r="L7" i="3"/>
  <c r="P7" i="3"/>
  <c r="D21" i="10"/>
  <c r="E21" i="10" s="1"/>
  <c r="D20" i="10"/>
  <c r="E20" i="10" s="1"/>
  <c r="AB7" i="3" l="1"/>
  <c r="Y7" i="3"/>
  <c r="AC7" i="3"/>
  <c r="Z7" i="3"/>
  <c r="AF7" i="3"/>
  <c r="AE7" i="3"/>
  <c r="AA7" i="3"/>
  <c r="AD7" i="3"/>
  <c r="Y21" i="10"/>
  <c r="W21" i="10"/>
  <c r="U21" i="10"/>
  <c r="S21" i="10"/>
  <c r="Q21" i="10"/>
  <c r="O21" i="10"/>
  <c r="M21" i="10"/>
  <c r="K21" i="10"/>
  <c r="I21" i="10"/>
  <c r="G21" i="10"/>
  <c r="X21" i="10"/>
  <c r="V21" i="10"/>
  <c r="T21" i="10"/>
  <c r="R21" i="10"/>
  <c r="P21" i="10"/>
  <c r="N21" i="10"/>
  <c r="L21" i="10"/>
  <c r="J21" i="10"/>
  <c r="H21" i="10"/>
  <c r="F21" i="10"/>
  <c r="Y20" i="10"/>
  <c r="W20" i="10"/>
  <c r="U20" i="10"/>
  <c r="S20" i="10"/>
  <c r="Q20" i="10"/>
  <c r="O20" i="10"/>
  <c r="M20" i="10"/>
  <c r="K20" i="10"/>
  <c r="I20" i="10"/>
  <c r="G20" i="10"/>
  <c r="X20" i="10"/>
  <c r="V20" i="10"/>
  <c r="T20" i="10"/>
  <c r="R20" i="10"/>
  <c r="P20" i="10"/>
  <c r="N20" i="10"/>
  <c r="L20" i="10"/>
  <c r="J20" i="10"/>
  <c r="H20" i="10"/>
  <c r="F20" i="10"/>
  <c r="R6" i="14" l="1"/>
  <c r="R5" i="14"/>
  <c r="R4" i="14"/>
  <c r="W5" i="14" l="1"/>
  <c r="V5" i="14"/>
  <c r="W6" i="14"/>
  <c r="V6" i="14"/>
  <c r="W4" i="14"/>
  <c r="V4" i="14"/>
  <c r="R9" i="14"/>
  <c r="W9" i="14" l="1"/>
  <c r="V9" i="14"/>
  <c r="E8" i="13"/>
  <c r="E4" i="13" l="1"/>
  <c r="E6" i="13"/>
  <c r="E10" i="13"/>
  <c r="I10" i="13" l="1"/>
  <c r="I9" i="13"/>
  <c r="I8" i="13"/>
  <c r="I12" i="13" l="1"/>
  <c r="I11" i="13"/>
  <c r="E3" i="13"/>
  <c r="R16" i="14" l="1"/>
  <c r="E9" i="13"/>
  <c r="W16" i="14" l="1"/>
  <c r="V16" i="14"/>
  <c r="C5" i="12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  <c r="E12" i="13" l="1"/>
  <c r="E7" i="13" l="1"/>
  <c r="R7" i="14" l="1"/>
  <c r="V7" i="14" l="1"/>
  <c r="W7" i="14" s="1"/>
  <c r="D10" i="10"/>
  <c r="E10" i="10" s="1"/>
  <c r="D9" i="10"/>
  <c r="E9" i="10" s="1"/>
  <c r="D8" i="10"/>
  <c r="E8" i="10" s="1"/>
  <c r="D19" i="10"/>
  <c r="E19" i="10" s="1"/>
  <c r="D18" i="10"/>
  <c r="E18" i="10" s="1"/>
  <c r="D17" i="10"/>
  <c r="E17" i="10" s="1"/>
  <c r="D4" i="10"/>
  <c r="E4" i="10" s="1"/>
  <c r="D3" i="10"/>
  <c r="E3" i="10" s="1"/>
  <c r="D2" i="10"/>
  <c r="E2" i="10" s="1"/>
  <c r="R12" i="14"/>
  <c r="R11" i="14"/>
  <c r="R10" i="14"/>
  <c r="W10" i="14" l="1"/>
  <c r="V10" i="14"/>
  <c r="W12" i="14"/>
  <c r="V12" i="14"/>
  <c r="W11" i="14"/>
  <c r="V11" i="14"/>
  <c r="S3" i="10"/>
  <c r="Q3" i="10"/>
  <c r="O3" i="10"/>
  <c r="M3" i="10"/>
  <c r="K3" i="10"/>
  <c r="R3" i="10"/>
  <c r="T3" i="10"/>
  <c r="P3" i="10"/>
  <c r="L3" i="10"/>
  <c r="N3" i="10"/>
  <c r="J3" i="10"/>
  <c r="S17" i="10"/>
  <c r="Q17" i="10"/>
  <c r="O17" i="10"/>
  <c r="M17" i="10"/>
  <c r="K17" i="10"/>
  <c r="T17" i="10"/>
  <c r="P17" i="10"/>
  <c r="L17" i="10"/>
  <c r="R17" i="10"/>
  <c r="N17" i="10"/>
  <c r="J17" i="10"/>
  <c r="S19" i="10"/>
  <c r="Q19" i="10"/>
  <c r="O19" i="10"/>
  <c r="M19" i="10"/>
  <c r="K19" i="10"/>
  <c r="P19" i="10"/>
  <c r="R19" i="10"/>
  <c r="N19" i="10"/>
  <c r="J19" i="10"/>
  <c r="T19" i="10"/>
  <c r="L19" i="10"/>
  <c r="S9" i="10"/>
  <c r="Q9" i="10"/>
  <c r="O9" i="10"/>
  <c r="M9" i="10"/>
  <c r="K9" i="10"/>
  <c r="R9" i="10"/>
  <c r="N9" i="10"/>
  <c r="J9" i="10"/>
  <c r="T9" i="10"/>
  <c r="P9" i="10"/>
  <c r="L9" i="10"/>
  <c r="T2" i="10"/>
  <c r="R2" i="10"/>
  <c r="P2" i="10"/>
  <c r="N2" i="10"/>
  <c r="L2" i="10"/>
  <c r="J2" i="10"/>
  <c r="S2" i="10"/>
  <c r="O2" i="10"/>
  <c r="K2" i="10"/>
  <c r="Q2" i="10"/>
  <c r="M2" i="10"/>
  <c r="T4" i="10"/>
  <c r="R4" i="10"/>
  <c r="P4" i="10"/>
  <c r="N4" i="10"/>
  <c r="L4" i="10"/>
  <c r="J4" i="10"/>
  <c r="Q4" i="10"/>
  <c r="M4" i="10"/>
  <c r="S4" i="10"/>
  <c r="O4" i="10"/>
  <c r="K4" i="10"/>
  <c r="T18" i="10"/>
  <c r="R18" i="10"/>
  <c r="P18" i="10"/>
  <c r="N18" i="10"/>
  <c r="L18" i="10"/>
  <c r="J18" i="10"/>
  <c r="Q18" i="10"/>
  <c r="M18" i="10"/>
  <c r="S18" i="10"/>
  <c r="O18" i="10"/>
  <c r="K18" i="10"/>
  <c r="T8" i="10"/>
  <c r="R8" i="10"/>
  <c r="P8" i="10"/>
  <c r="N8" i="10"/>
  <c r="L8" i="10"/>
  <c r="J8" i="10"/>
  <c r="Q8" i="10"/>
  <c r="M8" i="10"/>
  <c r="S8" i="10"/>
  <c r="O8" i="10"/>
  <c r="K8" i="10"/>
  <c r="T10" i="10"/>
  <c r="R10" i="10"/>
  <c r="P10" i="10"/>
  <c r="N10" i="10"/>
  <c r="L10" i="10"/>
  <c r="J10" i="10"/>
  <c r="S10" i="10"/>
  <c r="O10" i="10"/>
  <c r="K10" i="10"/>
  <c r="Q10" i="10"/>
  <c r="M10" i="10"/>
  <c r="Y9" i="10"/>
  <c r="W9" i="10"/>
  <c r="U9" i="10"/>
  <c r="I9" i="10"/>
  <c r="G9" i="10"/>
  <c r="X9" i="10"/>
  <c r="V9" i="10"/>
  <c r="H9" i="10"/>
  <c r="F9" i="10"/>
  <c r="Y8" i="10"/>
  <c r="W8" i="10"/>
  <c r="U8" i="10"/>
  <c r="I8" i="10"/>
  <c r="G8" i="10"/>
  <c r="X8" i="10"/>
  <c r="V8" i="10"/>
  <c r="H8" i="10"/>
  <c r="F8" i="10"/>
  <c r="Y10" i="10"/>
  <c r="W10" i="10"/>
  <c r="U10" i="10"/>
  <c r="I10" i="10"/>
  <c r="G10" i="10"/>
  <c r="X10" i="10"/>
  <c r="V10" i="10"/>
  <c r="H10" i="10"/>
  <c r="F10" i="10"/>
  <c r="Y18" i="10"/>
  <c r="W18" i="10"/>
  <c r="U18" i="10"/>
  <c r="I18" i="10"/>
  <c r="G18" i="10"/>
  <c r="X18" i="10"/>
  <c r="V18" i="10"/>
  <c r="H18" i="10"/>
  <c r="F18" i="10"/>
  <c r="Y2" i="10"/>
  <c r="W2" i="10"/>
  <c r="U2" i="10"/>
  <c r="I2" i="10"/>
  <c r="G2" i="10"/>
  <c r="H2" i="10"/>
  <c r="X2" i="10"/>
  <c r="V2" i="10"/>
  <c r="F2" i="10"/>
  <c r="Y4" i="10"/>
  <c r="W4" i="10"/>
  <c r="U4" i="10"/>
  <c r="I4" i="10"/>
  <c r="G4" i="10"/>
  <c r="X4" i="10"/>
  <c r="V4" i="10"/>
  <c r="H4" i="10"/>
  <c r="F4" i="10"/>
  <c r="Y3" i="10"/>
  <c r="W3" i="10"/>
  <c r="U3" i="10"/>
  <c r="I3" i="10"/>
  <c r="G3" i="10"/>
  <c r="X3" i="10"/>
  <c r="V3" i="10"/>
  <c r="H3" i="10"/>
  <c r="F3" i="10"/>
  <c r="Y17" i="10"/>
  <c r="W17" i="10"/>
  <c r="U17" i="10"/>
  <c r="I17" i="10"/>
  <c r="G17" i="10"/>
  <c r="X17" i="10"/>
  <c r="V17" i="10"/>
  <c r="H17" i="10"/>
  <c r="F17" i="10"/>
  <c r="Y19" i="10"/>
  <c r="W19" i="10"/>
  <c r="U19" i="10"/>
  <c r="I19" i="10"/>
  <c r="G19" i="10"/>
  <c r="X19" i="10"/>
  <c r="V19" i="10"/>
  <c r="H19" i="10"/>
  <c r="F19" i="10"/>
  <c r="E5" i="13" l="1"/>
  <c r="R8" i="14" l="1"/>
  <c r="V8" i="14" s="1"/>
  <c r="R17" i="14"/>
  <c r="V17" i="14" s="1"/>
  <c r="W8" i="14" l="1"/>
  <c r="D7" i="10"/>
  <c r="E7" i="10" s="1"/>
  <c r="D6" i="10"/>
  <c r="E6" i="10" s="1"/>
  <c r="D5" i="10"/>
  <c r="E5" i="10" s="1"/>
  <c r="T6" i="10" l="1"/>
  <c r="R6" i="10"/>
  <c r="P6" i="10"/>
  <c r="N6" i="10"/>
  <c r="L6" i="10"/>
  <c r="J6" i="10"/>
  <c r="S6" i="10"/>
  <c r="O6" i="10"/>
  <c r="K6" i="10"/>
  <c r="Q6" i="10"/>
  <c r="M6" i="10"/>
  <c r="S5" i="10"/>
  <c r="Q5" i="10"/>
  <c r="O5" i="10"/>
  <c r="M5" i="10"/>
  <c r="K5" i="10"/>
  <c r="R5" i="10"/>
  <c r="N5" i="10"/>
  <c r="J5" i="10"/>
  <c r="T5" i="10"/>
  <c r="P5" i="10"/>
  <c r="L5" i="10"/>
  <c r="S7" i="10"/>
  <c r="Q7" i="10"/>
  <c r="O7" i="10"/>
  <c r="M7" i="10"/>
  <c r="K7" i="10"/>
  <c r="T7" i="10"/>
  <c r="P7" i="10"/>
  <c r="L7" i="10"/>
  <c r="R7" i="10"/>
  <c r="N7" i="10"/>
  <c r="J7" i="10"/>
  <c r="Y6" i="10"/>
  <c r="W6" i="10"/>
  <c r="U6" i="10"/>
  <c r="I6" i="10"/>
  <c r="G6" i="10"/>
  <c r="X6" i="10"/>
  <c r="V6" i="10"/>
  <c r="H6" i="10"/>
  <c r="F6" i="10"/>
  <c r="Y5" i="10"/>
  <c r="W5" i="10"/>
  <c r="U5" i="10"/>
  <c r="I5" i="10"/>
  <c r="G5" i="10"/>
  <c r="X5" i="10"/>
  <c r="V5" i="10"/>
  <c r="H5" i="10"/>
  <c r="F5" i="10"/>
  <c r="Y7" i="10"/>
  <c r="W7" i="10"/>
  <c r="U7" i="10"/>
  <c r="I7" i="10"/>
  <c r="G7" i="10"/>
  <c r="X7" i="10"/>
  <c r="V7" i="10"/>
  <c r="H7" i="10"/>
  <c r="F7" i="10"/>
  <c r="E2" i="13" l="1"/>
  <c r="R3" i="14" l="1"/>
  <c r="W3" i="14" l="1"/>
  <c r="V3" i="14"/>
  <c r="E11" i="13"/>
  <c r="W17" i="14" l="1"/>
  <c r="R13" i="14" l="1"/>
  <c r="W13" i="14" l="1"/>
  <c r="V13" i="14"/>
</calcChain>
</file>

<file path=xl/sharedStrings.xml><?xml version="1.0" encoding="utf-8"?>
<sst xmlns="http://schemas.openxmlformats.org/spreadsheetml/2006/main" count="202" uniqueCount="131">
  <si>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</si>
  <si>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</si>
  <si>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</si>
  <si>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</si>
  <si>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</si>
  <si>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</si>
  <si>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</si>
  <si>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</si>
  <si>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</si>
  <si>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</si>
  <si>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</si>
  <si>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</si>
  <si>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</si>
  <si>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</si>
  <si>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</si>
  <si>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</si>
  <si>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</si>
  <si>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</si>
  <si>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</si>
  <si>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</si>
  <si>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</si>
  <si>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</si>
  <si>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</si>
  <si>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</si>
  <si>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</si>
  <si>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</si>
  <si>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</si>
  <si>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</si>
  <si>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</si>
  <si>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</si>
  <si>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</si>
  <si>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</si>
  <si>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</si>
  <si>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</si>
  <si>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</si>
  <si>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</si>
  <si>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</si>
  <si>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</si>
  <si>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</si>
  <si>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</si>
  <si>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</si>
  <si>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</si>
  <si>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</si>
  <si>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</si>
  <si>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</si>
  <si>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</si>
  <si>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</si>
  <si>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</si>
  <si>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</si>
  <si>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</si>
  <si>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</si>
  <si>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Character &amp; Attack Type</t>
  </si>
  <si>
    <t>Total Damage</t>
  </si>
  <si>
    <t>Calcul. Total</t>
  </si>
  <si>
    <t>Jadin</t>
  </si>
  <si>
    <t>Ti’ki</t>
  </si>
  <si>
    <t>Dex+</t>
  </si>
  <si>
    <t>Str+</t>
  </si>
  <si>
    <t>W+</t>
  </si>
  <si>
    <t>Other+</t>
  </si>
  <si>
    <t>Azimuth</t>
  </si>
  <si>
    <t>Otis</t>
  </si>
  <si>
    <t>Freyja</t>
  </si>
  <si>
    <t>3</t>
  </si>
  <si>
    <t>/slashing</t>
  </si>
  <si>
    <t>/bludgeon</t>
  </si>
  <si>
    <r>
      <t>skeleton</t>
    </r>
    <r>
      <rPr>
        <vertAlign val="superscript"/>
        <sz val="12"/>
        <color theme="1"/>
        <rFont val="Times New Roman"/>
        <family val="1"/>
      </rPr>
      <t>e</t>
    </r>
  </si>
  <si>
    <t>human warrior skeleton</t>
  </si>
  <si>
    <t>owlbear skeleton</t>
  </si>
  <si>
    <t>bugbear zombie</t>
  </si>
  <si>
    <t>All Raised/Created Corporeal Undead:</t>
  </si>
  <si>
    <t>explode upon death, dealing 1d6 +1d6 per every 2 HD of negative energy damage</t>
  </si>
  <si>
    <t>bugbear zombie (morningstar)</t>
  </si>
  <si>
    <t>skeletons</t>
  </si>
  <si>
    <t>zombies</t>
  </si>
  <si>
    <t>Party Composition</t>
  </si>
  <si>
    <t>ECL</t>
  </si>
  <si>
    <t>Classes</t>
  </si>
  <si>
    <t>Class</t>
  </si>
  <si>
    <t>Levels</t>
  </si>
  <si>
    <t>rogue</t>
  </si>
  <si>
    <t>cleric</t>
  </si>
  <si>
    <t>fighter</t>
  </si>
  <si>
    <t>Avg. ECL</t>
  </si>
  <si>
    <t>Party Members</t>
  </si>
  <si>
    <t>Aegis</t>
  </si>
  <si>
    <t>Val</t>
  </si>
  <si>
    <t>Faram</t>
  </si>
  <si>
    <t>ninja</t>
  </si>
  <si>
    <t>centaur</t>
  </si>
  <si>
    <t>barbarian / fighter</t>
  </si>
  <si>
    <t>barbarian</t>
  </si>
  <si>
    <t>Arena CR</t>
  </si>
  <si>
    <t>Campaign CR</t>
  </si>
  <si>
    <t>Multiple encounters</t>
  </si>
  <si>
    <t>Single encounter</t>
  </si>
  <si>
    <t>Total Levels</t>
  </si>
  <si>
    <t>Calista</t>
  </si>
  <si>
    <t>rogue / diviner</t>
  </si>
  <si>
    <t>diviner</t>
  </si>
  <si>
    <t>ma</t>
  </si>
  <si>
    <t>pfg</t>
  </si>
  <si>
    <t>Adds deflection bonus vs. Good opponents</t>
  </si>
  <si>
    <t>+1d6 cold damage with natural weapons</t>
  </si>
  <si>
    <t>bugb.zomb.</t>
  </si>
  <si>
    <t>human skeleton (shortbow)</t>
  </si>
  <si>
    <t>human skeleton (melee)</t>
  </si>
  <si>
    <t>owlbear skeleton (melee)</t>
  </si>
  <si>
    <t>gnome zombie (melee)</t>
  </si>
  <si>
    <t>gnome zombie (shortbow)</t>
  </si>
  <si>
    <t>pfe</t>
  </si>
  <si>
    <t>Adds deflection bonus vs. Evil opponents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</si>
  <si>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</si>
  <si>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</si>
  <si>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r>
      <t>Jadin</t>
    </r>
    <r>
      <rPr>
        <b/>
        <vertAlign val="superscript"/>
        <sz val="12"/>
        <color theme="1"/>
        <rFont val="Times New Roman"/>
        <family val="1"/>
      </rPr>
      <t>pfe, cg</t>
    </r>
  </si>
  <si>
    <r>
      <t>Azimuth</t>
    </r>
    <r>
      <rPr>
        <b/>
        <vertAlign val="superscript"/>
        <sz val="12"/>
        <color theme="1"/>
        <rFont val="Times New Roman"/>
        <family val="1"/>
      </rPr>
      <t>pfg, ma</t>
    </r>
  </si>
  <si>
    <r>
      <t>Faram</t>
    </r>
    <r>
      <rPr>
        <b/>
        <vertAlign val="superscript"/>
        <sz val="12"/>
        <color theme="1"/>
        <rFont val="Times New Roman"/>
        <family val="1"/>
      </rPr>
      <t>ma</t>
    </r>
    <r>
      <rPr>
        <b/>
        <sz val="12"/>
        <color theme="1"/>
        <rFont val="Times New Roman"/>
        <family val="1"/>
      </rPr>
      <t/>
    </r>
  </si>
  <si>
    <t>Spot</t>
  </si>
  <si>
    <t>Listen</t>
  </si>
  <si>
    <t>elven warrior skeleton</t>
  </si>
  <si>
    <t>dwarven warrior skeleton</t>
  </si>
  <si>
    <t>hum.sklt./Ags</t>
  </si>
  <si>
    <r>
      <t>M skeleton</t>
    </r>
    <r>
      <rPr>
        <vertAlign val="superscript"/>
        <sz val="12"/>
        <color theme="1"/>
        <rFont val="Times New Roman"/>
        <family val="1"/>
      </rPr>
      <t>e</t>
    </r>
  </si>
  <si>
    <r>
      <t>L skeleton</t>
    </r>
    <r>
      <rPr>
        <vertAlign val="superscript"/>
        <sz val="12"/>
        <color theme="1"/>
        <rFont val="Times New Roman"/>
        <family val="1"/>
      </rPr>
      <t>e</t>
    </r>
  </si>
  <si>
    <r>
      <t>S zombie</t>
    </r>
    <r>
      <rPr>
        <vertAlign val="superscript"/>
        <sz val="12"/>
        <color theme="1"/>
        <rFont val="Times New Roman"/>
        <family val="1"/>
      </rPr>
      <t>e</t>
    </r>
  </si>
  <si>
    <r>
      <t>M zombie</t>
    </r>
    <r>
      <rPr>
        <vertAlign val="superscript"/>
        <sz val="12"/>
        <color theme="1"/>
        <rFont val="Times New Roman"/>
        <family val="1"/>
      </rPr>
      <t>e</t>
    </r>
  </si>
  <si>
    <t>Otis (longbow)</t>
  </si>
  <si>
    <t>Val/g.zmb/owb.sk</t>
  </si>
  <si>
    <t>Otis (natural, bst.swd.)</t>
  </si>
  <si>
    <t>gnome zombie</t>
  </si>
  <si>
    <t>Calista/Ti’ki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</si>
</sst>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vertAlign val="superscript"/>
      <sz val="12"/>
      <color rgb="FF00B05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theme="0" tint="-0.499984740745262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11" fillId="11" borderId="18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3" fillId="14" borderId="18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/>
    </xf>
    <xf numFmtId="0" fontId="2" fillId="4" borderId="51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3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44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10" fillId="6" borderId="15" xfId="1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5" fillId="6" borderId="52" xfId="0" applyFont="1" applyFill="1" applyBorder="1" applyAlignment="1">
      <alignment horizontal="center"/>
    </xf>
    <xf numFmtId="0" fontId="5" fillId="6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13" borderId="56" xfId="0" applyFont="1" applyFill="1" applyBorder="1" applyAlignment="1">
      <alignment horizontal="center"/>
    </xf>
    <xf numFmtId="0" fontId="2" fillId="12" borderId="56" xfId="0" applyFont="1" applyFill="1" applyBorder="1" applyAlignment="1">
      <alignment horizontal="center"/>
    </xf>
    <xf numFmtId="0" fontId="2" fillId="10" borderId="56" xfId="0" applyFont="1" applyFill="1" applyBorder="1" applyAlignment="1">
      <alignment horizontal="center"/>
    </xf>
    <xf numFmtId="0" fontId="14" fillId="14" borderId="56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8" borderId="56" xfId="0" applyFont="1" applyFill="1" applyBorder="1" applyAlignment="1">
      <alignment horizontal="center"/>
    </xf>
    <xf numFmtId="0" fontId="2" fillId="16" borderId="56" xfId="0" applyFont="1" applyFill="1" applyBorder="1" applyAlignment="1">
      <alignment horizontal="center"/>
    </xf>
    <xf numFmtId="0" fontId="2" fillId="17" borderId="56" xfId="0" applyFont="1" applyFill="1" applyBorder="1" applyAlignment="1">
      <alignment horizontal="center"/>
    </xf>
    <xf numFmtId="0" fontId="2" fillId="9" borderId="56" xfId="0" applyFont="1" applyFill="1" applyBorder="1" applyAlignment="1">
      <alignment horizontal="center"/>
    </xf>
    <xf numFmtId="0" fontId="2" fillId="15" borderId="56" xfId="0" applyFont="1" applyFill="1" applyBorder="1" applyAlignment="1">
      <alignment horizontal="center"/>
    </xf>
    <xf numFmtId="0" fontId="12" fillId="11" borderId="56" xfId="0" applyFont="1" applyFill="1" applyBorder="1" applyAlignment="1">
      <alignment horizontal="center"/>
    </xf>
    <xf numFmtId="0" fontId="2" fillId="4" borderId="57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8" borderId="53" xfId="0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right"/>
    </xf>
    <xf numFmtId="0" fontId="1" fillId="0" borderId="4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2" fillId="18" borderId="0" xfId="0" applyFont="1" applyFill="1" applyBorder="1" applyAlignment="1">
      <alignment horizontal="center"/>
    </xf>
    <xf numFmtId="0" fontId="2" fillId="5" borderId="60" xfId="0" applyFont="1" applyFill="1" applyBorder="1" applyAlignment="1">
      <alignment horizontal="center"/>
    </xf>
    <xf numFmtId="0" fontId="2" fillId="5" borderId="61" xfId="0" applyFont="1" applyFill="1" applyBorder="1" applyAlignment="1">
      <alignment horizontal="center"/>
    </xf>
    <xf numFmtId="0" fontId="1" fillId="0" borderId="62" xfId="0" applyFont="1" applyBorder="1" applyAlignment="1">
      <alignment horizontal="right"/>
    </xf>
    <xf numFmtId="0" fontId="1" fillId="18" borderId="47" xfId="0" applyFon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43" xfId="0" applyFont="1" applyBorder="1" applyAlignment="1">
      <alignment horizontal="center" vertical="center" textRotation="90"/>
    </xf>
    <xf numFmtId="0" fontId="1" fillId="0" borderId="46" xfId="0" applyFont="1" applyBorder="1" applyAlignment="1">
      <alignment horizontal="center" vertical="center" textRotation="90"/>
    </xf>
    <xf numFmtId="0" fontId="1" fillId="0" borderId="45" xfId="0" applyFont="1" applyBorder="1" applyAlignment="1">
      <alignment horizontal="center" vertical="center" textRotation="90"/>
    </xf>
    <xf numFmtId="0" fontId="16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" fillId="0" borderId="0" xfId="1" applyFont="1" applyAlignment="1">
      <alignment horizontal="centerContinuous"/>
    </xf>
    <xf numFmtId="0" fontId="7" fillId="0" borderId="65" xfId="4" applyFont="1" applyFill="1" applyBorder="1" applyAlignment="1">
      <alignment horizontal="center"/>
    </xf>
    <xf numFmtId="0" fontId="7" fillId="0" borderId="66" xfId="4" applyFont="1" applyFill="1" applyBorder="1" applyAlignment="1">
      <alignment horizontal="center"/>
    </xf>
    <xf numFmtId="0" fontId="7" fillId="0" borderId="67" xfId="4" applyFont="1" applyFill="1" applyBorder="1" applyAlignment="1">
      <alignment horizontal="center"/>
    </xf>
    <xf numFmtId="0" fontId="3" fillId="0" borderId="68" xfId="4" applyFont="1" applyFill="1" applyBorder="1" applyAlignment="1">
      <alignment horizontal="center"/>
    </xf>
    <xf numFmtId="0" fontId="3" fillId="0" borderId="69" xfId="4" applyFill="1" applyBorder="1" applyAlignment="1">
      <alignment horizontal="center"/>
    </xf>
    <xf numFmtId="0" fontId="3" fillId="0" borderId="70" xfId="4" applyFill="1" applyBorder="1" applyAlignment="1">
      <alignment horizontal="center"/>
    </xf>
    <xf numFmtId="0" fontId="3" fillId="0" borderId="71" xfId="4" applyFont="1" applyFill="1" applyBorder="1" applyAlignment="1">
      <alignment horizontal="center"/>
    </xf>
    <xf numFmtId="0" fontId="3" fillId="0" borderId="15" xfId="4" applyFill="1" applyBorder="1" applyAlignment="1">
      <alignment horizontal="center"/>
    </xf>
    <xf numFmtId="0" fontId="3" fillId="0" borderId="72" xfId="4" applyFill="1" applyBorder="1" applyAlignment="1">
      <alignment horizontal="center"/>
    </xf>
    <xf numFmtId="0" fontId="3" fillId="0" borderId="73" xfId="4" applyFill="1" applyBorder="1" applyAlignment="1">
      <alignment horizontal="center"/>
    </xf>
    <xf numFmtId="0" fontId="3" fillId="0" borderId="72" xfId="4" applyFont="1" applyFill="1" applyBorder="1" applyAlignment="1">
      <alignment horizontal="center"/>
    </xf>
    <xf numFmtId="0" fontId="7" fillId="0" borderId="71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76" xfId="4" applyFont="1" applyFill="1" applyBorder="1" applyAlignment="1">
      <alignment horizontal="right"/>
    </xf>
    <xf numFmtId="164" fontId="7" fillId="0" borderId="78" xfId="4" applyNumberFormat="1" applyFont="1" applyFill="1" applyBorder="1" applyAlignment="1">
      <alignment horizontal="center"/>
    </xf>
    <xf numFmtId="0" fontId="3" fillId="0" borderId="79" xfId="4" applyFill="1" applyBorder="1" applyAlignment="1">
      <alignment horizontal="center"/>
    </xf>
    <xf numFmtId="0" fontId="2" fillId="0" borderId="0" xfId="1" applyFont="1" applyAlignment="1"/>
    <xf numFmtId="0" fontId="3" fillId="0" borderId="74" xfId="4" applyFont="1" applyFill="1" applyBorder="1" applyAlignment="1">
      <alignment horizontal="center"/>
    </xf>
    <xf numFmtId="0" fontId="3" fillId="0" borderId="16" xfId="4" applyFill="1" applyBorder="1" applyAlignment="1">
      <alignment horizontal="center"/>
    </xf>
    <xf numFmtId="0" fontId="3" fillId="0" borderId="75" xfId="4" applyFill="1" applyBorder="1" applyAlignment="1">
      <alignment horizontal="center"/>
    </xf>
    <xf numFmtId="0" fontId="3" fillId="0" borderId="76" xfId="4" applyFont="1" applyFill="1" applyBorder="1" applyAlignment="1">
      <alignment horizontal="center"/>
    </xf>
    <xf numFmtId="0" fontId="3" fillId="0" borderId="77" xfId="4" applyFill="1" applyBorder="1" applyAlignment="1">
      <alignment horizontal="center"/>
    </xf>
    <xf numFmtId="0" fontId="7" fillId="0" borderId="80" xfId="4" applyFont="1" applyFill="1" applyBorder="1" applyAlignment="1">
      <alignment horizontal="center"/>
    </xf>
    <xf numFmtId="0" fontId="7" fillId="0" borderId="81" xfId="4" applyFont="1" applyFill="1" applyBorder="1" applyAlignment="1">
      <alignment horizontal="center"/>
    </xf>
    <xf numFmtId="0" fontId="2" fillId="0" borderId="0" xfId="0" applyFont="1" applyAlignment="1"/>
    <xf numFmtId="0" fontId="1" fillId="13" borderId="43" xfId="0" applyFont="1" applyFill="1" applyBorder="1" applyAlignment="1">
      <alignment horizontal="center" vertical="center" textRotation="90"/>
    </xf>
    <xf numFmtId="0" fontId="1" fillId="2" borderId="59" xfId="0" applyFont="1" applyFill="1" applyBorder="1" applyAlignment="1">
      <alignment horizontal="center" vertical="center" wrapText="1"/>
    </xf>
    <xf numFmtId="0" fontId="2" fillId="2" borderId="82" xfId="0" quotePrefix="1" applyFont="1" applyFill="1" applyBorder="1" applyAlignment="1">
      <alignment horizontal="center"/>
    </xf>
    <xf numFmtId="0" fontId="2" fillId="2" borderId="8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1" fillId="0" borderId="43" xfId="0" applyFont="1" applyBorder="1" applyAlignment="1">
      <alignment horizontal="right" vertical="center" textRotation="90"/>
    </xf>
    <xf numFmtId="0" fontId="1" fillId="0" borderId="0" xfId="0" applyFont="1" applyAlignment="1">
      <alignment horizontal="center" vertical="center" textRotation="90"/>
    </xf>
    <xf numFmtId="0" fontId="18" fillId="0" borderId="0" xfId="0" applyFont="1" applyAlignment="1">
      <alignment horizontal="right"/>
    </xf>
    <xf numFmtId="0" fontId="12" fillId="19" borderId="56" xfId="0" applyFont="1" applyFill="1" applyBorder="1" applyAlignment="1">
      <alignment horizontal="center"/>
    </xf>
    <xf numFmtId="0" fontId="12" fillId="19" borderId="21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489"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FDBFB9"/>
      <color rgb="FF99FFCC"/>
      <color rgb="FF0000FF"/>
      <color rgb="FF00FF00"/>
      <color rgb="FFFF6600"/>
      <color rgb="FFCCFF99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15</c:v>
                </c:pt>
                <c:pt idx="3">
                  <c:v>13</c:v>
                </c:pt>
                <c:pt idx="4">
                  <c:v>14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8</c:v>
                </c:pt>
                <c:pt idx="3">
                  <c:v>18</c:v>
                </c:pt>
                <c:pt idx="4">
                  <c:v>28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13</c:v>
                </c:pt>
                <c:pt idx="2">
                  <c:v>24</c:v>
                </c:pt>
                <c:pt idx="3">
                  <c:v>19</c:v>
                </c:pt>
                <c:pt idx="4">
                  <c:v>40</c:v>
                </c:pt>
                <c:pt idx="5">
                  <c:v>25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18</c:v>
                </c:pt>
                <c:pt idx="2">
                  <c:v>10</c:v>
                </c:pt>
                <c:pt idx="3">
                  <c:v>27</c:v>
                </c:pt>
                <c:pt idx="4">
                  <c:v>36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25</c:v>
                </c:pt>
                <c:pt idx="3">
                  <c:v>45</c:v>
                </c:pt>
                <c:pt idx="4">
                  <c:v>50</c:v>
                </c:pt>
                <c:pt idx="5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305920"/>
        <c:axId val="314307712"/>
        <c:axId val="145905856"/>
      </c:area3DChart>
      <c:catAx>
        <c:axId val="31430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314307712"/>
        <c:crosses val="autoZero"/>
        <c:auto val="1"/>
        <c:lblAlgn val="ctr"/>
        <c:lblOffset val="100"/>
        <c:noMultiLvlLbl val="0"/>
      </c:catAx>
      <c:valAx>
        <c:axId val="31430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4305920"/>
        <c:crosses val="autoZero"/>
        <c:crossBetween val="midCat"/>
      </c:valAx>
      <c:serAx>
        <c:axId val="145905856"/>
        <c:scaling>
          <c:orientation val="minMax"/>
        </c:scaling>
        <c:delete val="0"/>
        <c:axPos val="b"/>
        <c:majorTickMark val="out"/>
        <c:minorTickMark val="none"/>
        <c:tickLblPos val="nextTo"/>
        <c:crossAx val="31430771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13</c:v>
                </c:pt>
                <c:pt idx="4">
                  <c:v>13</c:v>
                </c:pt>
                <c:pt idx="5">
                  <c:v>18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15</c:v>
                </c:pt>
                <c:pt idx="3">
                  <c:v>8</c:v>
                </c:pt>
                <c:pt idx="4">
                  <c:v>24</c:v>
                </c:pt>
                <c:pt idx="5">
                  <c:v>10</c:v>
                </c:pt>
                <c:pt idx="6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27</c:v>
                </c:pt>
                <c:pt idx="6">
                  <c:v>45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3">
                  <c:v>28</c:v>
                </c:pt>
                <c:pt idx="4">
                  <c:v>40</c:v>
                </c:pt>
                <c:pt idx="5">
                  <c:v>36</c:v>
                </c:pt>
                <c:pt idx="6">
                  <c:v>50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34</c:v>
                </c:pt>
                <c:pt idx="4">
                  <c:v>25</c:v>
                </c:pt>
                <c:pt idx="5">
                  <c:v>44</c:v>
                </c:pt>
                <c:pt idx="6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060544"/>
        <c:axId val="268062080"/>
        <c:axId val="164288256"/>
      </c:area3DChart>
      <c:catAx>
        <c:axId val="268060544"/>
        <c:scaling>
          <c:orientation val="minMax"/>
        </c:scaling>
        <c:delete val="0"/>
        <c:axPos val="b"/>
        <c:majorTickMark val="out"/>
        <c:minorTickMark val="none"/>
        <c:tickLblPos val="nextTo"/>
        <c:crossAx val="268062080"/>
        <c:crosses val="autoZero"/>
        <c:auto val="1"/>
        <c:lblAlgn val="ctr"/>
        <c:lblOffset val="100"/>
        <c:noMultiLvlLbl val="0"/>
      </c:catAx>
      <c:valAx>
        <c:axId val="26806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8060544"/>
        <c:crosses val="autoZero"/>
        <c:crossBetween val="midCat"/>
      </c:valAx>
      <c:serAx>
        <c:axId val="16428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6806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15</c:v>
                </c:pt>
                <c:pt idx="3">
                  <c:v>13</c:v>
                </c:pt>
                <c:pt idx="4">
                  <c:v>14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8</c:v>
                </c:pt>
                <c:pt idx="3">
                  <c:v>18</c:v>
                </c:pt>
                <c:pt idx="4">
                  <c:v>28</c:v>
                </c:pt>
                <c:pt idx="5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13</c:v>
                </c:pt>
                <c:pt idx="2">
                  <c:v>24</c:v>
                </c:pt>
                <c:pt idx="3">
                  <c:v>19</c:v>
                </c:pt>
                <c:pt idx="4">
                  <c:v>40</c:v>
                </c:pt>
                <c:pt idx="5">
                  <c:v>25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18</c:v>
                </c:pt>
                <c:pt idx="2">
                  <c:v>10</c:v>
                </c:pt>
                <c:pt idx="3">
                  <c:v>27</c:v>
                </c:pt>
                <c:pt idx="4">
                  <c:v>36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25</c:v>
                </c:pt>
                <c:pt idx="3">
                  <c:v>45</c:v>
                </c:pt>
                <c:pt idx="4">
                  <c:v>50</c:v>
                </c:pt>
                <c:pt idx="5">
                  <c:v>61</c:v>
                </c:pt>
              </c:numCache>
            </c:numRef>
          </c:val>
        </c:ser>
        <c:bandFmts/>
        <c:axId val="268092544"/>
        <c:axId val="268094080"/>
        <c:axId val="164297344"/>
      </c:surface3DChart>
      <c:catAx>
        <c:axId val="268092544"/>
        <c:scaling>
          <c:orientation val="minMax"/>
        </c:scaling>
        <c:delete val="0"/>
        <c:axPos val="b"/>
        <c:majorTickMark val="out"/>
        <c:minorTickMark val="none"/>
        <c:tickLblPos val="nextTo"/>
        <c:crossAx val="268094080"/>
        <c:crosses val="autoZero"/>
        <c:auto val="1"/>
        <c:lblAlgn val="ctr"/>
        <c:lblOffset val="100"/>
        <c:noMultiLvlLbl val="0"/>
      </c:catAx>
      <c:valAx>
        <c:axId val="268094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8092544"/>
        <c:crosses val="autoZero"/>
        <c:crossBetween val="midCat"/>
      </c:valAx>
      <c:serAx>
        <c:axId val="164297344"/>
        <c:scaling>
          <c:orientation val="minMax"/>
        </c:scaling>
        <c:delete val="0"/>
        <c:axPos val="b"/>
        <c:majorTickMark val="out"/>
        <c:minorTickMark val="none"/>
        <c:tickLblPos val="nextTo"/>
        <c:crossAx val="26809408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9.25" style="18" bestFit="1" customWidth="1"/>
    <col min="2" max="2" width="6.125" style="18" bestFit="1" customWidth="1"/>
    <col min="3" max="3" width="8.375" style="18" bestFit="1" customWidth="1"/>
    <col min="4" max="4" width="4.375" style="18" bestFit="1" customWidth="1"/>
    <col min="5" max="5" width="12.5" style="18" bestFit="1" customWidth="1"/>
    <col min="6" max="6" width="5.875" style="18" bestFit="1" customWidth="1"/>
    <col min="7" max="7" width="2.875" style="18" customWidth="1"/>
    <col min="8" max="8" width="14.375" style="18" bestFit="1" customWidth="1"/>
    <col min="9" max="9" width="4.75" style="18" bestFit="1" customWidth="1"/>
    <col min="10" max="10" width="15.75" style="18" bestFit="1" customWidth="1"/>
    <col min="11" max="11" width="2.875" style="18" customWidth="1"/>
    <col min="12" max="12" width="8" style="18" bestFit="1" customWidth="1"/>
    <col min="13" max="13" width="6.5" style="18" bestFit="1" customWidth="1"/>
    <col min="14" max="16384" width="9" style="18"/>
  </cols>
  <sheetData>
    <row r="1" spans="1:13" s="17" customFormat="1" ht="16.5" thickBot="1" x14ac:dyDescent="0.3">
      <c r="A1" s="94" t="s">
        <v>6</v>
      </c>
      <c r="B1" s="95" t="s">
        <v>48</v>
      </c>
      <c r="C1" s="96" t="s">
        <v>24</v>
      </c>
      <c r="D1" s="96" t="s">
        <v>1</v>
      </c>
      <c r="E1" s="96" t="s">
        <v>25</v>
      </c>
      <c r="F1" s="95" t="s">
        <v>26</v>
      </c>
      <c r="H1" s="137" t="s">
        <v>75</v>
      </c>
      <c r="I1" s="137"/>
      <c r="J1" s="137"/>
      <c r="K1" s="137"/>
      <c r="L1" s="137"/>
      <c r="M1" s="137"/>
    </row>
    <row r="2" spans="1:13" ht="20.25" thickTop="1" thickBot="1" x14ac:dyDescent="0.3">
      <c r="A2" s="82" t="s">
        <v>113</v>
      </c>
      <c r="B2" s="98">
        <v>1</v>
      </c>
      <c r="C2" s="77">
        <v>5</v>
      </c>
      <c r="D2" s="75">
        <f t="shared" ref="D2:D12" ca="1" si="0">RANDBETWEEN(1,20)</f>
        <v>3</v>
      </c>
      <c r="E2" s="77">
        <f t="shared" ref="E2:E12" ca="1" si="1">D2+C2</f>
        <v>8</v>
      </c>
      <c r="F2" s="78">
        <v>6</v>
      </c>
      <c r="H2" s="138" t="s">
        <v>6</v>
      </c>
      <c r="I2" s="139" t="s">
        <v>76</v>
      </c>
      <c r="J2" s="140" t="s">
        <v>77</v>
      </c>
      <c r="L2" s="162" t="s">
        <v>78</v>
      </c>
      <c r="M2" s="163" t="s">
        <v>79</v>
      </c>
    </row>
    <row r="3" spans="1:13" x14ac:dyDescent="0.25">
      <c r="A3" s="97" t="s">
        <v>62</v>
      </c>
      <c r="B3" s="99">
        <v>2</v>
      </c>
      <c r="C3" s="77">
        <v>7</v>
      </c>
      <c r="D3" s="75">
        <f t="shared" ca="1" si="0"/>
        <v>1</v>
      </c>
      <c r="E3" s="77">
        <f t="shared" ca="1" si="1"/>
        <v>8</v>
      </c>
      <c r="F3" s="78">
        <v>1</v>
      </c>
      <c r="H3" s="141" t="s">
        <v>54</v>
      </c>
      <c r="I3" s="142">
        <v>6</v>
      </c>
      <c r="J3" s="143" t="s">
        <v>81</v>
      </c>
      <c r="L3" s="144" t="s">
        <v>81</v>
      </c>
      <c r="M3" s="147">
        <v>6</v>
      </c>
    </row>
    <row r="4" spans="1:13" x14ac:dyDescent="0.25">
      <c r="A4" s="97" t="s">
        <v>97</v>
      </c>
      <c r="B4" s="99">
        <v>2</v>
      </c>
      <c r="C4" s="77">
        <v>1</v>
      </c>
      <c r="D4" s="75">
        <f t="shared" ca="1" si="0"/>
        <v>11</v>
      </c>
      <c r="E4" s="77">
        <f t="shared" ca="1" si="1"/>
        <v>12</v>
      </c>
      <c r="F4" s="78">
        <v>7</v>
      </c>
      <c r="H4" s="144" t="s">
        <v>87</v>
      </c>
      <c r="I4" s="145">
        <v>2</v>
      </c>
      <c r="J4" s="146" t="s">
        <v>98</v>
      </c>
      <c r="L4" s="144" t="s">
        <v>88</v>
      </c>
      <c r="M4" s="147">
        <v>6</v>
      </c>
    </row>
    <row r="5" spans="1:13" x14ac:dyDescent="0.25">
      <c r="A5" s="97" t="s">
        <v>61</v>
      </c>
      <c r="B5" s="99">
        <v>2</v>
      </c>
      <c r="C5" s="77">
        <v>4</v>
      </c>
      <c r="D5" s="75">
        <f t="shared" ca="1" si="0"/>
        <v>15</v>
      </c>
      <c r="E5" s="77">
        <f t="shared" ca="1" si="1"/>
        <v>19</v>
      </c>
      <c r="F5" s="78">
        <v>4</v>
      </c>
      <c r="H5" s="144" t="s">
        <v>55</v>
      </c>
      <c r="I5" s="145">
        <v>6</v>
      </c>
      <c r="J5" s="146" t="s">
        <v>88</v>
      </c>
      <c r="L5" s="144" t="s">
        <v>89</v>
      </c>
      <c r="M5" s="147">
        <v>2</v>
      </c>
    </row>
    <row r="6" spans="1:13" x14ac:dyDescent="0.25">
      <c r="A6" s="82" t="s">
        <v>86</v>
      </c>
      <c r="B6" s="98">
        <v>1</v>
      </c>
      <c r="C6" s="77">
        <v>7</v>
      </c>
      <c r="D6" s="75">
        <f t="shared" ca="1" si="0"/>
        <v>7</v>
      </c>
      <c r="E6" s="77">
        <f t="shared" ca="1" si="1"/>
        <v>14</v>
      </c>
      <c r="F6" s="78">
        <v>6</v>
      </c>
      <c r="H6" s="144" t="s">
        <v>85</v>
      </c>
      <c r="I6" s="145">
        <v>2</v>
      </c>
      <c r="J6" s="148" t="s">
        <v>89</v>
      </c>
      <c r="L6" s="144" t="s">
        <v>91</v>
      </c>
      <c r="M6" s="147">
        <v>3</v>
      </c>
    </row>
    <row r="7" spans="1:13" ht="16.5" thickBot="1" x14ac:dyDescent="0.3">
      <c r="A7" s="97" t="s">
        <v>74</v>
      </c>
      <c r="B7" s="99">
        <v>2</v>
      </c>
      <c r="C7" s="77">
        <v>0</v>
      </c>
      <c r="D7" s="75">
        <f t="shared" ca="1" si="0"/>
        <v>18</v>
      </c>
      <c r="E7" s="77">
        <f t="shared" ca="1" si="1"/>
        <v>18</v>
      </c>
      <c r="F7" s="78">
        <v>7</v>
      </c>
      <c r="H7" s="157" t="s">
        <v>86</v>
      </c>
      <c r="I7" s="158">
        <v>5</v>
      </c>
      <c r="J7" s="159" t="s">
        <v>90</v>
      </c>
      <c r="L7" s="144" t="s">
        <v>82</v>
      </c>
      <c r="M7" s="147">
        <v>2</v>
      </c>
    </row>
    <row r="8" spans="1:13" x14ac:dyDescent="0.25">
      <c r="A8" s="82" t="s">
        <v>85</v>
      </c>
      <c r="B8" s="98">
        <v>1</v>
      </c>
      <c r="C8" s="77">
        <v>3</v>
      </c>
      <c r="D8" s="75">
        <f t="shared" ca="1" si="0"/>
        <v>11</v>
      </c>
      <c r="E8" s="77">
        <f t="shared" ca="1" si="1"/>
        <v>14</v>
      </c>
      <c r="F8" s="78">
        <v>6</v>
      </c>
      <c r="H8" s="149" t="s">
        <v>83</v>
      </c>
      <c r="I8" s="150">
        <f>AVERAGE(I3:I7)</f>
        <v>4.2</v>
      </c>
      <c r="J8" s="146"/>
      <c r="L8" s="144" t="s">
        <v>80</v>
      </c>
      <c r="M8" s="147">
        <v>1</v>
      </c>
    </row>
    <row r="9" spans="1:13" ht="16.5" thickBot="1" x14ac:dyDescent="0.3">
      <c r="A9" s="97" t="s">
        <v>73</v>
      </c>
      <c r="B9" s="99">
        <v>2</v>
      </c>
      <c r="C9" s="77">
        <v>5</v>
      </c>
      <c r="D9" s="75">
        <f t="shared" ca="1" si="0"/>
        <v>15</v>
      </c>
      <c r="E9" s="77">
        <f t="shared" ca="1" si="1"/>
        <v>20</v>
      </c>
      <c r="F9" s="78">
        <v>3</v>
      </c>
      <c r="H9" s="149" t="s">
        <v>96</v>
      </c>
      <c r="I9" s="151">
        <f>SUM(I3:I7)</f>
        <v>21</v>
      </c>
      <c r="J9" s="146"/>
      <c r="L9" s="160" t="s">
        <v>99</v>
      </c>
      <c r="M9" s="161">
        <v>1</v>
      </c>
    </row>
    <row r="10" spans="1:13" ht="16.5" thickTop="1" x14ac:dyDescent="0.25">
      <c r="A10" s="82" t="s">
        <v>87</v>
      </c>
      <c r="B10" s="98">
        <v>1</v>
      </c>
      <c r="C10" s="77">
        <v>3</v>
      </c>
      <c r="D10" s="75">
        <f t="shared" ca="1" si="0"/>
        <v>9</v>
      </c>
      <c r="E10" s="77">
        <f t="shared" ca="1" si="1"/>
        <v>12</v>
      </c>
      <c r="F10" s="78">
        <v>6</v>
      </c>
      <c r="H10" s="149" t="s">
        <v>84</v>
      </c>
      <c r="I10" s="152">
        <f>COUNT(I3:I7)</f>
        <v>5</v>
      </c>
      <c r="J10" s="146"/>
      <c r="L10" s="156"/>
    </row>
    <row r="11" spans="1:13" x14ac:dyDescent="0.25">
      <c r="A11" s="82" t="s">
        <v>55</v>
      </c>
      <c r="B11" s="98">
        <v>1</v>
      </c>
      <c r="C11" s="77">
        <v>3</v>
      </c>
      <c r="D11" s="75">
        <f t="shared" ca="1" si="0"/>
        <v>4</v>
      </c>
      <c r="E11" s="77">
        <f t="shared" ca="1" si="1"/>
        <v>7</v>
      </c>
      <c r="F11" s="78">
        <v>2</v>
      </c>
      <c r="H11" s="149" t="s">
        <v>93</v>
      </c>
      <c r="I11" s="150">
        <f>((I8)*(I10/4))</f>
        <v>5.25</v>
      </c>
      <c r="J11" s="146" t="s">
        <v>94</v>
      </c>
    </row>
    <row r="12" spans="1:13" ht="16.5" thickBot="1" x14ac:dyDescent="0.3">
      <c r="A12" s="97" t="s">
        <v>60</v>
      </c>
      <c r="B12" s="99">
        <v>2</v>
      </c>
      <c r="C12" s="77">
        <v>1</v>
      </c>
      <c r="D12" s="75">
        <f t="shared" ca="1" si="0"/>
        <v>9</v>
      </c>
      <c r="E12" s="77">
        <f t="shared" ca="1" si="1"/>
        <v>10</v>
      </c>
      <c r="F12" s="78">
        <v>5</v>
      </c>
      <c r="H12" s="153" t="s">
        <v>92</v>
      </c>
      <c r="I12" s="154">
        <f>((I8)*(I10/2))</f>
        <v>10.5</v>
      </c>
      <c r="J12" s="155" t="s">
        <v>95</v>
      </c>
    </row>
    <row r="13" spans="1:13" ht="16.5" thickTop="1" x14ac:dyDescent="0.25"/>
  </sheetData>
  <sortState ref="A2:F12">
    <sortCondition descending="1" ref="E2:E12"/>
    <sortCondition descending="1" ref="C2:C12"/>
  </sortState>
  <conditionalFormatting sqref="D1 D13 D15:D1048576">
    <cfRule type="cellIs" dxfId="488" priority="149" operator="equal">
      <formula>1</formula>
    </cfRule>
    <cfRule type="cellIs" dxfId="487" priority="150" operator="equal">
      <formula>20</formula>
    </cfRule>
  </conditionalFormatting>
  <conditionalFormatting sqref="D2:D3 D5:D7">
    <cfRule type="cellIs" dxfId="486" priority="43" operator="equal">
      <formula>1</formula>
    </cfRule>
    <cfRule type="cellIs" dxfId="485" priority="44" operator="equal">
      <formula>20</formula>
    </cfRule>
  </conditionalFormatting>
  <conditionalFormatting sqref="D2:D3 D5:D7">
    <cfRule type="cellIs" dxfId="484" priority="41" operator="equal">
      <formula>"No"</formula>
    </cfRule>
    <cfRule type="cellIs" dxfId="483" priority="42" operator="equal">
      <formula>"Yes"</formula>
    </cfRule>
  </conditionalFormatting>
  <conditionalFormatting sqref="D2:D3 D5:D7">
    <cfRule type="cellIs" dxfId="482" priority="40" operator="equal">
      <formula>19</formula>
    </cfRule>
  </conditionalFormatting>
  <conditionalFormatting sqref="D2:D3 D5:D7">
    <cfRule type="cellIs" dxfId="481" priority="39" operator="equal">
      <formula>19</formula>
    </cfRule>
  </conditionalFormatting>
  <conditionalFormatting sqref="D8">
    <cfRule type="cellIs" dxfId="480" priority="37" operator="equal">
      <formula>1</formula>
    </cfRule>
    <cfRule type="cellIs" dxfId="479" priority="38" operator="equal">
      <formula>20</formula>
    </cfRule>
  </conditionalFormatting>
  <conditionalFormatting sqref="D8">
    <cfRule type="cellIs" dxfId="478" priority="35" operator="equal">
      <formula>"No"</formula>
    </cfRule>
    <cfRule type="cellIs" dxfId="477" priority="36" operator="equal">
      <formula>"Yes"</formula>
    </cfRule>
  </conditionalFormatting>
  <conditionalFormatting sqref="D8">
    <cfRule type="cellIs" dxfId="476" priority="34" operator="equal">
      <formula>19</formula>
    </cfRule>
  </conditionalFormatting>
  <conditionalFormatting sqref="D8">
    <cfRule type="cellIs" dxfId="475" priority="33" operator="equal">
      <formula>19</formula>
    </cfRule>
  </conditionalFormatting>
  <conditionalFormatting sqref="D4">
    <cfRule type="cellIs" dxfId="474" priority="31" operator="equal">
      <formula>1</formula>
    </cfRule>
    <cfRule type="cellIs" dxfId="473" priority="32" operator="equal">
      <formula>20</formula>
    </cfRule>
  </conditionalFormatting>
  <conditionalFormatting sqref="D4">
    <cfRule type="cellIs" dxfId="472" priority="29" operator="equal">
      <formula>"No"</formula>
    </cfRule>
    <cfRule type="cellIs" dxfId="471" priority="30" operator="equal">
      <formula>"Yes"</formula>
    </cfRule>
  </conditionalFormatting>
  <conditionalFormatting sqref="D4">
    <cfRule type="cellIs" dxfId="470" priority="28" operator="equal">
      <formula>19</formula>
    </cfRule>
  </conditionalFormatting>
  <conditionalFormatting sqref="D4">
    <cfRule type="cellIs" dxfId="469" priority="27" operator="equal">
      <formula>19</formula>
    </cfRule>
  </conditionalFormatting>
  <conditionalFormatting sqref="D9:D10">
    <cfRule type="cellIs" dxfId="468" priority="25" operator="equal">
      <formula>1</formula>
    </cfRule>
    <cfRule type="cellIs" dxfId="467" priority="26" operator="equal">
      <formula>20</formula>
    </cfRule>
  </conditionalFormatting>
  <conditionalFormatting sqref="D9:D10">
    <cfRule type="cellIs" dxfId="466" priority="23" operator="equal">
      <formula>"No"</formula>
    </cfRule>
    <cfRule type="cellIs" dxfId="465" priority="24" operator="equal">
      <formula>"Yes"</formula>
    </cfRule>
  </conditionalFormatting>
  <conditionalFormatting sqref="D9:D10">
    <cfRule type="cellIs" dxfId="464" priority="22" operator="equal">
      <formula>19</formula>
    </cfRule>
  </conditionalFormatting>
  <conditionalFormatting sqref="D9:D10">
    <cfRule type="cellIs" dxfId="463" priority="21" operator="equal">
      <formula>19</formula>
    </cfRule>
  </conditionalFormatting>
  <conditionalFormatting sqref="D11">
    <cfRule type="cellIs" dxfId="462" priority="19" operator="equal">
      <formula>1</formula>
    </cfRule>
    <cfRule type="cellIs" dxfId="461" priority="20" operator="equal">
      <formula>20</formula>
    </cfRule>
  </conditionalFormatting>
  <conditionalFormatting sqref="D11">
    <cfRule type="cellIs" dxfId="460" priority="17" operator="equal">
      <formula>"No"</formula>
    </cfRule>
    <cfRule type="cellIs" dxfId="459" priority="18" operator="equal">
      <formula>"Yes"</formula>
    </cfRule>
  </conditionalFormatting>
  <conditionalFormatting sqref="D11">
    <cfRule type="cellIs" dxfId="458" priority="16" operator="equal">
      <formula>19</formula>
    </cfRule>
  </conditionalFormatting>
  <conditionalFormatting sqref="D11">
    <cfRule type="cellIs" dxfId="457" priority="15" operator="equal">
      <formula>19</formula>
    </cfRule>
  </conditionalFormatting>
  <conditionalFormatting sqref="D12">
    <cfRule type="cellIs" dxfId="456" priority="13" operator="equal">
      <formula>1</formula>
    </cfRule>
    <cfRule type="cellIs" dxfId="455" priority="14" operator="equal">
      <formula>20</formula>
    </cfRule>
  </conditionalFormatting>
  <conditionalFormatting sqref="D12">
    <cfRule type="cellIs" dxfId="454" priority="11" operator="equal">
      <formula>"No"</formula>
    </cfRule>
    <cfRule type="cellIs" dxfId="453" priority="12" operator="equal">
      <formula>"Yes"</formula>
    </cfRule>
  </conditionalFormatting>
  <conditionalFormatting sqref="D12">
    <cfRule type="cellIs" dxfId="452" priority="10" operator="equal">
      <formula>19</formula>
    </cfRule>
  </conditionalFormatting>
  <conditionalFormatting sqref="D12">
    <cfRule type="cellIs" dxfId="451" priority="9" operator="equal">
      <formula>19</formula>
    </cfRule>
  </conditionalFormatting>
  <conditionalFormatting sqref="D14">
    <cfRule type="cellIs" dxfId="450" priority="1" operator="equal">
      <formula>1</formula>
    </cfRule>
    <cfRule type="cellIs" dxfId="449" priority="2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.125" defaultRowHeight="15.75" x14ac:dyDescent="0.25"/>
  <cols>
    <col min="1" max="1" width="24" style="62" bestFit="1" customWidth="1"/>
    <col min="2" max="2" width="5" style="2" bestFit="1" customWidth="1"/>
    <col min="3" max="3" width="4.5" style="2" bestFit="1" customWidth="1"/>
    <col min="4" max="4" width="3.875" style="2" bestFit="1" customWidth="1"/>
    <col min="5" max="5" width="6.875" style="2" bestFit="1" customWidth="1"/>
    <col min="6" max="6" width="3.875" style="2" bestFit="1" customWidth="1"/>
    <col min="7" max="7" width="5.25" style="2" bestFit="1" customWidth="1"/>
    <col min="8" max="9" width="3.875" style="2" bestFit="1" customWidth="1"/>
    <col min="10" max="10" width="4.625" style="2" bestFit="1" customWidth="1"/>
    <col min="11" max="14" width="3.875" style="2" bestFit="1" customWidth="1"/>
    <col min="15" max="15" width="4.375" style="2" bestFit="1" customWidth="1"/>
    <col min="16" max="16" width="3.375" style="27" bestFit="1" customWidth="1"/>
    <col min="17" max="17" width="23.75" style="16" bestFit="1" customWidth="1"/>
    <col min="18" max="18" width="5.5" style="79" bestFit="1" customWidth="1"/>
    <col min="19" max="19" width="5.5" style="79" customWidth="1"/>
    <col min="20" max="20" width="3.875" style="79" bestFit="1" customWidth="1"/>
    <col min="21" max="21" width="6.875" style="2" bestFit="1" customWidth="1"/>
    <col min="22" max="22" width="3.875" style="2" bestFit="1" customWidth="1"/>
    <col min="23" max="23" width="5.25" style="2" bestFit="1" customWidth="1"/>
    <col min="24" max="24" width="4.5" style="2" bestFit="1" customWidth="1"/>
    <col min="25" max="31" width="3.875" style="2" bestFit="1" customWidth="1"/>
    <col min="32" max="32" width="3.375" style="27" bestFit="1" customWidth="1"/>
    <col min="33" max="33" width="11.875" style="2" bestFit="1" customWidth="1"/>
    <col min="34" max="16384" width="9.125" style="2"/>
  </cols>
  <sheetData>
    <row r="1" spans="1:32" s="172" customFormat="1" ht="93" thickBot="1" x14ac:dyDescent="0.3">
      <c r="A1" s="171"/>
      <c r="B1" s="132"/>
      <c r="C1" s="132"/>
      <c r="D1" s="132"/>
      <c r="E1" s="132"/>
      <c r="F1" s="132"/>
      <c r="G1" s="132"/>
      <c r="H1" s="132"/>
      <c r="I1" s="132" t="s">
        <v>127</v>
      </c>
      <c r="J1" s="132" t="s">
        <v>62</v>
      </c>
      <c r="K1" s="132" t="s">
        <v>121</v>
      </c>
      <c r="L1" s="132" t="s">
        <v>130</v>
      </c>
      <c r="M1" s="132"/>
      <c r="N1" s="132"/>
      <c r="O1" s="165" t="s">
        <v>114</v>
      </c>
      <c r="P1" s="133"/>
      <c r="Q1" s="134"/>
      <c r="R1" s="132"/>
      <c r="S1" s="132"/>
      <c r="T1" s="132"/>
      <c r="U1" s="132"/>
      <c r="V1" s="132"/>
      <c r="W1" s="132"/>
      <c r="X1" s="132"/>
      <c r="Y1" s="132"/>
      <c r="Z1" s="172" t="s">
        <v>104</v>
      </c>
      <c r="AA1" s="132" t="s">
        <v>116</v>
      </c>
      <c r="AB1" s="165" t="s">
        <v>115</v>
      </c>
      <c r="AC1" s="132"/>
      <c r="AD1" s="132"/>
      <c r="AE1" s="132"/>
      <c r="AF1" s="133"/>
    </row>
    <row r="2" spans="1:32" s="1" customFormat="1" ht="16.5" thickBot="1" x14ac:dyDescent="0.3">
      <c r="A2" s="127" t="s">
        <v>51</v>
      </c>
      <c r="B2" s="128" t="s">
        <v>3</v>
      </c>
      <c r="C2" s="123" t="s">
        <v>57</v>
      </c>
      <c r="D2" s="122" t="s">
        <v>58</v>
      </c>
      <c r="E2" s="123" t="s">
        <v>59</v>
      </c>
      <c r="F2" s="123" t="s">
        <v>4</v>
      </c>
      <c r="G2" s="123" t="s">
        <v>5</v>
      </c>
      <c r="H2" s="123">
        <v>11</v>
      </c>
      <c r="I2" s="129">
        <v>13</v>
      </c>
      <c r="J2" s="129">
        <v>15</v>
      </c>
      <c r="K2" s="129">
        <v>17</v>
      </c>
      <c r="L2" s="129">
        <v>19</v>
      </c>
      <c r="M2" s="129">
        <v>21</v>
      </c>
      <c r="N2" s="129">
        <v>23</v>
      </c>
      <c r="O2" s="129">
        <v>25</v>
      </c>
      <c r="P2" s="130">
        <v>27</v>
      </c>
      <c r="Q2" s="127" t="s">
        <v>51</v>
      </c>
      <c r="R2" s="128" t="s">
        <v>3</v>
      </c>
      <c r="S2" s="129" t="s">
        <v>56</v>
      </c>
      <c r="T2" s="122" t="s">
        <v>58</v>
      </c>
      <c r="U2" s="123" t="s">
        <v>59</v>
      </c>
      <c r="V2" s="123" t="s">
        <v>4</v>
      </c>
      <c r="W2" s="123" t="s">
        <v>5</v>
      </c>
      <c r="X2" s="123">
        <v>12</v>
      </c>
      <c r="Y2" s="129">
        <v>14</v>
      </c>
      <c r="Z2" s="129">
        <v>16</v>
      </c>
      <c r="AA2" s="129">
        <v>18</v>
      </c>
      <c r="AB2" s="129">
        <v>20</v>
      </c>
      <c r="AC2" s="129">
        <v>22</v>
      </c>
      <c r="AD2" s="129">
        <v>24</v>
      </c>
      <c r="AE2" s="129">
        <v>26</v>
      </c>
      <c r="AF2" s="131">
        <v>28</v>
      </c>
    </row>
    <row r="3" spans="1:32" x14ac:dyDescent="0.25">
      <c r="A3" s="121" t="s">
        <v>128</v>
      </c>
      <c r="B3" s="124">
        <v>8</v>
      </c>
      <c r="C3" s="75">
        <v>7</v>
      </c>
      <c r="D3" s="75">
        <v>0</v>
      </c>
      <c r="E3" s="75">
        <v>0</v>
      </c>
      <c r="F3" s="75">
        <f t="shared" ref="F3:F8" ca="1" si="0">RANDBETWEEN(1,20)</f>
        <v>20</v>
      </c>
      <c r="G3" s="75">
        <f t="shared" ref="G3" ca="1" si="1">SUM(B3:F3)</f>
        <v>35</v>
      </c>
      <c r="H3" s="75" t="str">
        <f t="shared" ref="H3:P8" ca="1" si="2">IF($G3&gt;H$2-1,"Yes","No")</f>
        <v>Yes</v>
      </c>
      <c r="I3" s="79" t="str">
        <f t="shared" ca="1" si="2"/>
        <v>Yes</v>
      </c>
      <c r="J3" s="79" t="str">
        <f t="shared" ca="1" si="2"/>
        <v>Yes</v>
      </c>
      <c r="K3" s="79" t="str">
        <f t="shared" ca="1" si="2"/>
        <v>Yes</v>
      </c>
      <c r="L3" s="79" t="str">
        <f t="shared" ca="1" si="2"/>
        <v>Yes</v>
      </c>
      <c r="M3" s="79" t="str">
        <f t="shared" ca="1" si="2"/>
        <v>Yes</v>
      </c>
      <c r="N3" s="79" t="str">
        <f t="shared" ca="1" si="2"/>
        <v>Yes</v>
      </c>
      <c r="O3" s="79" t="str">
        <f t="shared" ca="1" si="2"/>
        <v>Yes</v>
      </c>
      <c r="P3" s="27" t="str">
        <f t="shared" ca="1" si="2"/>
        <v>Yes</v>
      </c>
      <c r="Q3" s="121" t="s">
        <v>126</v>
      </c>
      <c r="R3" s="124">
        <f>B3</f>
        <v>8</v>
      </c>
      <c r="S3" s="169">
        <v>1</v>
      </c>
      <c r="T3" s="75">
        <v>0</v>
      </c>
      <c r="U3" s="75">
        <v>0</v>
      </c>
      <c r="V3" s="75">
        <f t="shared" ref="V3:V8" ca="1" si="3">RANDBETWEEN(1,20)</f>
        <v>18</v>
      </c>
      <c r="W3" s="75">
        <f t="shared" ref="W3:W8" ca="1" si="4">SUM(R3:V3)</f>
        <v>27</v>
      </c>
      <c r="X3" s="75" t="str">
        <f t="shared" ref="X3:AF8" ca="1" si="5">IF($W3&gt;X$2-1,"Yes","No")</f>
        <v>Yes</v>
      </c>
      <c r="Y3" s="79" t="str">
        <f t="shared" ca="1" si="5"/>
        <v>Yes</v>
      </c>
      <c r="Z3" s="79" t="str">
        <f t="shared" ca="1" si="5"/>
        <v>Yes</v>
      </c>
      <c r="AA3" s="79" t="str">
        <f t="shared" ca="1" si="5"/>
        <v>Yes</v>
      </c>
      <c r="AB3" s="79" t="str">
        <f t="shared" ca="1" si="5"/>
        <v>Yes</v>
      </c>
      <c r="AC3" s="79" t="str">
        <f t="shared" ca="1" si="5"/>
        <v>Yes</v>
      </c>
      <c r="AD3" s="79" t="str">
        <f t="shared" ca="1" si="5"/>
        <v>Yes</v>
      </c>
      <c r="AE3" s="79" t="str">
        <f t="shared" ca="1" si="5"/>
        <v>Yes</v>
      </c>
      <c r="AF3" s="27" t="str">
        <f t="shared" ca="1" si="5"/>
        <v>No</v>
      </c>
    </row>
    <row r="4" spans="1:32" x14ac:dyDescent="0.25">
      <c r="A4" s="121" t="s">
        <v>62</v>
      </c>
      <c r="B4" s="124">
        <v>7</v>
      </c>
      <c r="C4" s="75">
        <v>5</v>
      </c>
      <c r="D4" s="75">
        <v>0</v>
      </c>
      <c r="E4" s="75">
        <v>0</v>
      </c>
      <c r="F4" s="75">
        <f t="shared" ca="1" si="0"/>
        <v>4</v>
      </c>
      <c r="G4" s="75">
        <f t="shared" ref="G4" ca="1" si="6">SUM(B4:F4)</f>
        <v>16</v>
      </c>
      <c r="H4" s="75" t="str">
        <f t="shared" ca="1" si="2"/>
        <v>Yes</v>
      </c>
      <c r="I4" s="79" t="str">
        <f t="shared" ca="1" si="2"/>
        <v>Yes</v>
      </c>
      <c r="J4" s="79" t="str">
        <f t="shared" ca="1" si="2"/>
        <v>Yes</v>
      </c>
      <c r="K4" s="79" t="str">
        <f t="shared" ca="1" si="2"/>
        <v>No</v>
      </c>
      <c r="L4" s="79" t="str">
        <f t="shared" ca="1" si="2"/>
        <v>No</v>
      </c>
      <c r="M4" s="79" t="str">
        <f t="shared" ca="1" si="2"/>
        <v>No</v>
      </c>
      <c r="N4" s="79" t="str">
        <f t="shared" ca="1" si="2"/>
        <v>No</v>
      </c>
      <c r="O4" s="79" t="str">
        <f t="shared" ca="1" si="2"/>
        <v>No</v>
      </c>
      <c r="P4" s="27" t="str">
        <f t="shared" ca="1" si="2"/>
        <v>No</v>
      </c>
      <c r="Q4" s="121"/>
      <c r="R4" s="170"/>
      <c r="S4" s="170"/>
      <c r="T4" s="75">
        <v>0</v>
      </c>
      <c r="U4" s="75">
        <v>0</v>
      </c>
      <c r="V4" s="75">
        <f t="shared" ca="1" si="3"/>
        <v>9</v>
      </c>
      <c r="W4" s="75">
        <f t="shared" ca="1" si="4"/>
        <v>9</v>
      </c>
      <c r="X4" s="75" t="str">
        <f t="shared" ca="1" si="5"/>
        <v>No</v>
      </c>
      <c r="Y4" s="79" t="str">
        <f t="shared" ca="1" si="5"/>
        <v>No</v>
      </c>
      <c r="Z4" s="79" t="str">
        <f t="shared" ca="1" si="5"/>
        <v>No</v>
      </c>
      <c r="AA4" s="79" t="str">
        <f t="shared" ca="1" si="5"/>
        <v>No</v>
      </c>
      <c r="AB4" s="79" t="str">
        <f t="shared" ca="1" si="5"/>
        <v>No</v>
      </c>
      <c r="AC4" s="79" t="str">
        <f t="shared" ca="1" si="5"/>
        <v>No</v>
      </c>
      <c r="AD4" s="79" t="str">
        <f t="shared" ca="1" si="5"/>
        <v>No</v>
      </c>
      <c r="AE4" s="79" t="str">
        <f t="shared" ca="1" si="5"/>
        <v>No</v>
      </c>
      <c r="AF4" s="27" t="str">
        <f t="shared" ca="1" si="5"/>
        <v>No</v>
      </c>
    </row>
    <row r="5" spans="1:32" x14ac:dyDescent="0.25">
      <c r="A5" s="121" t="s">
        <v>108</v>
      </c>
      <c r="B5" s="124">
        <v>2</v>
      </c>
      <c r="C5" s="75">
        <v>-1</v>
      </c>
      <c r="D5" s="75">
        <v>0</v>
      </c>
      <c r="E5" s="75">
        <v>0</v>
      </c>
      <c r="F5" s="75">
        <f t="shared" ca="1" si="0"/>
        <v>5</v>
      </c>
      <c r="G5" s="75">
        <f t="shared" ref="G5" ca="1" si="7">SUM(B5:F5)</f>
        <v>6</v>
      </c>
      <c r="H5" s="75" t="str">
        <f t="shared" ca="1" si="2"/>
        <v>No</v>
      </c>
      <c r="I5" s="79" t="str">
        <f t="shared" ca="1" si="2"/>
        <v>No</v>
      </c>
      <c r="J5" s="79" t="str">
        <f t="shared" ca="1" si="2"/>
        <v>No</v>
      </c>
      <c r="K5" s="79" t="str">
        <f t="shared" ca="1" si="2"/>
        <v>No</v>
      </c>
      <c r="L5" s="79" t="str">
        <f t="shared" ca="1" si="2"/>
        <v>No</v>
      </c>
      <c r="M5" s="79" t="str">
        <f t="shared" ca="1" si="2"/>
        <v>No</v>
      </c>
      <c r="N5" s="79" t="str">
        <f t="shared" ca="1" si="2"/>
        <v>No</v>
      </c>
      <c r="O5" s="79" t="str">
        <f t="shared" ca="1" si="2"/>
        <v>No</v>
      </c>
      <c r="P5" s="27" t="str">
        <f t="shared" ca="1" si="2"/>
        <v>No</v>
      </c>
      <c r="Q5" s="121" t="s">
        <v>109</v>
      </c>
      <c r="R5" s="124">
        <f>B5</f>
        <v>2</v>
      </c>
      <c r="S5" s="169">
        <v>0</v>
      </c>
      <c r="T5" s="75">
        <v>0</v>
      </c>
      <c r="U5" s="75">
        <v>0</v>
      </c>
      <c r="V5" s="75">
        <f t="shared" ca="1" si="3"/>
        <v>5</v>
      </c>
      <c r="W5" s="75">
        <f t="shared" ca="1" si="4"/>
        <v>7</v>
      </c>
      <c r="X5" s="75" t="str">
        <f t="shared" ca="1" si="5"/>
        <v>No</v>
      </c>
      <c r="Y5" s="79" t="str">
        <f t="shared" ca="1" si="5"/>
        <v>No</v>
      </c>
      <c r="Z5" s="79" t="str">
        <f t="shared" ca="1" si="5"/>
        <v>No</v>
      </c>
      <c r="AA5" s="79" t="str">
        <f t="shared" ca="1" si="5"/>
        <v>No</v>
      </c>
      <c r="AB5" s="79" t="str">
        <f t="shared" ca="1" si="5"/>
        <v>No</v>
      </c>
      <c r="AC5" s="79" t="str">
        <f t="shared" ca="1" si="5"/>
        <v>No</v>
      </c>
      <c r="AD5" s="79" t="str">
        <f t="shared" ca="1" si="5"/>
        <v>No</v>
      </c>
      <c r="AE5" s="79" t="str">
        <f t="shared" ca="1" si="5"/>
        <v>No</v>
      </c>
      <c r="AF5" s="27" t="str">
        <f t="shared" ca="1" si="5"/>
        <v>No</v>
      </c>
    </row>
    <row r="6" spans="1:32" x14ac:dyDescent="0.25">
      <c r="A6" s="121" t="s">
        <v>72</v>
      </c>
      <c r="B6" s="124">
        <v>3</v>
      </c>
      <c r="C6" s="75">
        <v>3</v>
      </c>
      <c r="D6" s="75">
        <v>0</v>
      </c>
      <c r="E6" s="75">
        <v>0</v>
      </c>
      <c r="F6" s="75">
        <f t="shared" ca="1" si="0"/>
        <v>7</v>
      </c>
      <c r="G6" s="75">
        <f t="shared" ref="G6" ca="1" si="8">SUM(B6:F6)</f>
        <v>13</v>
      </c>
      <c r="H6" s="75" t="str">
        <f t="shared" ca="1" si="2"/>
        <v>Yes</v>
      </c>
      <c r="I6" s="79" t="str">
        <f t="shared" ca="1" si="2"/>
        <v>Yes</v>
      </c>
      <c r="J6" s="79" t="str">
        <f t="shared" ca="1" si="2"/>
        <v>No</v>
      </c>
      <c r="K6" s="79" t="str">
        <f t="shared" ca="1" si="2"/>
        <v>No</v>
      </c>
      <c r="L6" s="79" t="str">
        <f t="shared" ca="1" si="2"/>
        <v>No</v>
      </c>
      <c r="M6" s="79" t="str">
        <f t="shared" ca="1" si="2"/>
        <v>No</v>
      </c>
      <c r="N6" s="79" t="str">
        <f t="shared" ca="1" si="2"/>
        <v>No</v>
      </c>
      <c r="O6" s="79" t="str">
        <f t="shared" ca="1" si="2"/>
        <v>No</v>
      </c>
      <c r="P6" s="27" t="str">
        <f t="shared" ca="1" si="2"/>
        <v>No</v>
      </c>
      <c r="Q6" s="121"/>
      <c r="R6" s="170"/>
      <c r="S6" s="170"/>
      <c r="T6" s="75">
        <v>0</v>
      </c>
      <c r="U6" s="75">
        <v>0</v>
      </c>
      <c r="V6" s="75">
        <f t="shared" ca="1" si="3"/>
        <v>18</v>
      </c>
      <c r="W6" s="75">
        <f t="shared" ca="1" si="4"/>
        <v>18</v>
      </c>
      <c r="X6" s="75" t="str">
        <f t="shared" ca="1" si="5"/>
        <v>Yes</v>
      </c>
      <c r="Y6" s="79" t="str">
        <f t="shared" ca="1" si="5"/>
        <v>Yes</v>
      </c>
      <c r="Z6" s="79" t="str">
        <f t="shared" ca="1" si="5"/>
        <v>Yes</v>
      </c>
      <c r="AA6" s="79" t="str">
        <f t="shared" ca="1" si="5"/>
        <v>Yes</v>
      </c>
      <c r="AB6" s="79" t="str">
        <f t="shared" ca="1" si="5"/>
        <v>No</v>
      </c>
      <c r="AC6" s="79" t="str">
        <f t="shared" ca="1" si="5"/>
        <v>No</v>
      </c>
      <c r="AD6" s="79" t="str">
        <f t="shared" ca="1" si="5"/>
        <v>No</v>
      </c>
      <c r="AE6" s="79" t="str">
        <f t="shared" ca="1" si="5"/>
        <v>No</v>
      </c>
      <c r="AF6" s="27" t="str">
        <f t="shared" ca="1" si="5"/>
        <v>No</v>
      </c>
    </row>
    <row r="7" spans="1:32" x14ac:dyDescent="0.25">
      <c r="A7" s="121" t="s">
        <v>106</v>
      </c>
      <c r="B7" s="124">
        <v>1</v>
      </c>
      <c r="C7" s="75">
        <v>5</v>
      </c>
      <c r="D7" s="75">
        <v>0</v>
      </c>
      <c r="E7" s="75">
        <v>0</v>
      </c>
      <c r="F7" s="75">
        <f t="shared" ca="1" si="0"/>
        <v>14</v>
      </c>
      <c r="G7" s="75">
        <f t="shared" ref="G7:G8" ca="1" si="9">SUM(B7:F7)</f>
        <v>20</v>
      </c>
      <c r="H7" s="75" t="str">
        <f t="shared" ca="1" si="2"/>
        <v>Yes</v>
      </c>
      <c r="I7" s="79" t="str">
        <f t="shared" ca="1" si="2"/>
        <v>Yes</v>
      </c>
      <c r="J7" s="79" t="str">
        <f t="shared" ca="1" si="2"/>
        <v>Yes</v>
      </c>
      <c r="K7" s="79" t="str">
        <f t="shared" ca="1" si="2"/>
        <v>Yes</v>
      </c>
      <c r="L7" s="79" t="str">
        <f t="shared" ca="1" si="2"/>
        <v>Yes</v>
      </c>
      <c r="M7" s="79" t="str">
        <f t="shared" ca="1" si="2"/>
        <v>No</v>
      </c>
      <c r="N7" s="79" t="str">
        <f t="shared" ca="1" si="2"/>
        <v>No</v>
      </c>
      <c r="O7" s="79" t="str">
        <f t="shared" ca="1" si="2"/>
        <v>No</v>
      </c>
      <c r="P7" s="27" t="str">
        <f t="shared" ca="1" si="2"/>
        <v>No</v>
      </c>
      <c r="Q7" s="121" t="s">
        <v>105</v>
      </c>
      <c r="R7" s="124">
        <f>B7</f>
        <v>1</v>
      </c>
      <c r="S7" s="169">
        <v>1</v>
      </c>
      <c r="T7" s="75">
        <v>0</v>
      </c>
      <c r="U7" s="75">
        <v>0</v>
      </c>
      <c r="V7" s="75">
        <f t="shared" ca="1" si="3"/>
        <v>14</v>
      </c>
      <c r="W7" s="75">
        <f t="shared" ca="1" si="4"/>
        <v>16</v>
      </c>
      <c r="X7" s="75" t="str">
        <f t="shared" ca="1" si="5"/>
        <v>Yes</v>
      </c>
      <c r="Y7" s="79" t="str">
        <f t="shared" ca="1" si="5"/>
        <v>Yes</v>
      </c>
      <c r="Z7" s="79" t="str">
        <f t="shared" ca="1" si="5"/>
        <v>Yes</v>
      </c>
      <c r="AA7" s="79" t="str">
        <f t="shared" ca="1" si="5"/>
        <v>No</v>
      </c>
      <c r="AB7" s="79" t="str">
        <f t="shared" ca="1" si="5"/>
        <v>No</v>
      </c>
      <c r="AC7" s="79" t="str">
        <f t="shared" ca="1" si="5"/>
        <v>No</v>
      </c>
      <c r="AD7" s="79" t="str">
        <f t="shared" ca="1" si="5"/>
        <v>No</v>
      </c>
      <c r="AE7" s="79" t="str">
        <f t="shared" ca="1" si="5"/>
        <v>No</v>
      </c>
      <c r="AF7" s="27" t="str">
        <f t="shared" ca="1" si="5"/>
        <v>No</v>
      </c>
    </row>
    <row r="8" spans="1:32" x14ac:dyDescent="0.25">
      <c r="A8" s="121" t="s">
        <v>107</v>
      </c>
      <c r="B8" s="124">
        <v>1</v>
      </c>
      <c r="C8" s="75">
        <v>7</v>
      </c>
      <c r="D8" s="75">
        <v>0</v>
      </c>
      <c r="E8" s="75">
        <v>0</v>
      </c>
      <c r="F8" s="75">
        <f t="shared" ca="1" si="0"/>
        <v>17</v>
      </c>
      <c r="G8" s="75">
        <f t="shared" ca="1" si="9"/>
        <v>25</v>
      </c>
      <c r="H8" s="75" t="str">
        <f t="shared" ca="1" si="2"/>
        <v>Yes</v>
      </c>
      <c r="I8" s="79" t="str">
        <f t="shared" ca="1" si="2"/>
        <v>Yes</v>
      </c>
      <c r="J8" s="79" t="str">
        <f t="shared" ca="1" si="2"/>
        <v>Yes</v>
      </c>
      <c r="K8" s="79" t="str">
        <f t="shared" ca="1" si="2"/>
        <v>Yes</v>
      </c>
      <c r="L8" s="79" t="str">
        <f t="shared" ca="1" si="2"/>
        <v>Yes</v>
      </c>
      <c r="M8" s="79" t="str">
        <f t="shared" ca="1" si="2"/>
        <v>Yes</v>
      </c>
      <c r="N8" s="79" t="str">
        <f t="shared" ca="1" si="2"/>
        <v>Yes</v>
      </c>
      <c r="O8" s="79" t="str">
        <f t="shared" ca="1" si="2"/>
        <v>Yes</v>
      </c>
      <c r="P8" s="27" t="str">
        <f t="shared" ca="1" si="2"/>
        <v>No</v>
      </c>
      <c r="Q8" s="121"/>
      <c r="R8" s="170"/>
      <c r="S8" s="170"/>
      <c r="T8" s="75">
        <v>0</v>
      </c>
      <c r="U8" s="75">
        <v>0</v>
      </c>
      <c r="V8" s="75">
        <f t="shared" ca="1" si="3"/>
        <v>6</v>
      </c>
      <c r="W8" s="75">
        <f t="shared" ca="1" si="4"/>
        <v>6</v>
      </c>
      <c r="X8" s="75" t="str">
        <f t="shared" ca="1" si="5"/>
        <v>No</v>
      </c>
      <c r="Y8" s="79" t="str">
        <f t="shared" ca="1" si="5"/>
        <v>No</v>
      </c>
      <c r="Z8" s="79" t="str">
        <f t="shared" ca="1" si="5"/>
        <v>No</v>
      </c>
      <c r="AA8" s="79" t="str">
        <f t="shared" ca="1" si="5"/>
        <v>No</v>
      </c>
      <c r="AB8" s="79" t="str">
        <f t="shared" ca="1" si="5"/>
        <v>No</v>
      </c>
      <c r="AC8" s="79" t="str">
        <f t="shared" ca="1" si="5"/>
        <v>No</v>
      </c>
      <c r="AD8" s="79" t="str">
        <f t="shared" ca="1" si="5"/>
        <v>No</v>
      </c>
      <c r="AE8" s="79" t="str">
        <f t="shared" ca="1" si="5"/>
        <v>No</v>
      </c>
      <c r="AF8" s="27" t="str">
        <f t="shared" ca="1" si="5"/>
        <v>No</v>
      </c>
    </row>
    <row r="10" spans="1:32" x14ac:dyDescent="0.25">
      <c r="E10" s="135" t="s">
        <v>70</v>
      </c>
      <c r="F10" s="136" t="s">
        <v>103</v>
      </c>
    </row>
    <row r="11" spans="1:32" x14ac:dyDescent="0.25">
      <c r="E11" s="135"/>
      <c r="F11" s="136" t="s">
        <v>71</v>
      </c>
    </row>
    <row r="13" spans="1:32" ht="18.75" x14ac:dyDescent="0.25">
      <c r="A13" s="173" t="s">
        <v>100</v>
      </c>
      <c r="B13" s="164" t="s">
        <v>112</v>
      </c>
    </row>
    <row r="14" spans="1:32" ht="18.75" x14ac:dyDescent="0.25">
      <c r="A14" s="173" t="s">
        <v>101</v>
      </c>
      <c r="B14" s="164" t="s">
        <v>102</v>
      </c>
    </row>
    <row r="15" spans="1:32" ht="18.75" x14ac:dyDescent="0.25">
      <c r="A15" s="173" t="s">
        <v>110</v>
      </c>
      <c r="B15" s="164" t="s">
        <v>111</v>
      </c>
    </row>
  </sheetData>
  <sortState ref="A4:AB30">
    <sortCondition ref="A4:A9"/>
  </sortState>
  <conditionalFormatting sqref="A2:H2 A10:D11 G10:XFD10 A9:XFD9 A19:XFD1048576 A3:P8 S3:XFD8 S11:XFD18 G11:Q11 S2:W2 A12:Q18 A1:G1 AH1:XFD2">
    <cfRule type="cellIs" dxfId="448" priority="2116" operator="equal">
      <formula>"No"</formula>
    </cfRule>
    <cfRule type="cellIs" dxfId="447" priority="2117" operator="equal">
      <formula>"Yes"</formula>
    </cfRule>
  </conditionalFormatting>
  <conditionalFormatting sqref="V2:V1048576 F12:F1048576 F1:F9">
    <cfRule type="cellIs" dxfId="446" priority="2112" operator="equal">
      <formula>1</formula>
    </cfRule>
    <cfRule type="cellIs" dxfId="445" priority="2115" operator="equal">
      <formula>20</formula>
    </cfRule>
  </conditionalFormatting>
  <conditionalFormatting sqref="J2">
    <cfRule type="cellIs" dxfId="444" priority="1724" operator="equal">
      <formula>"No"</formula>
    </cfRule>
    <cfRule type="cellIs" dxfId="443" priority="1725" operator="equal">
      <formula>"Yes"</formula>
    </cfRule>
  </conditionalFormatting>
  <conditionalFormatting sqref="I2">
    <cfRule type="cellIs" dxfId="442" priority="1738" operator="equal">
      <formula>"No"</formula>
    </cfRule>
    <cfRule type="cellIs" dxfId="441" priority="1739" operator="equal">
      <formula>"Yes"</formula>
    </cfRule>
  </conditionalFormatting>
  <conditionalFormatting sqref="L2">
    <cfRule type="cellIs" dxfId="440" priority="1700" operator="equal">
      <formula>"No"</formula>
    </cfRule>
    <cfRule type="cellIs" dxfId="439" priority="1701" operator="equal">
      <formula>"Yes"</formula>
    </cfRule>
  </conditionalFormatting>
  <conditionalFormatting sqref="P2">
    <cfRule type="cellIs" dxfId="438" priority="1734" operator="equal">
      <formula>"No"</formula>
    </cfRule>
    <cfRule type="cellIs" dxfId="437" priority="1735" operator="equal">
      <formula>"Yes"</formula>
    </cfRule>
  </conditionalFormatting>
  <conditionalFormatting sqref="L2">
    <cfRule type="cellIs" dxfId="436" priority="1732" operator="equal">
      <formula>"No"</formula>
    </cfRule>
    <cfRule type="cellIs" dxfId="435" priority="1733" operator="equal">
      <formula>"Yes"</formula>
    </cfRule>
  </conditionalFormatting>
  <conditionalFormatting sqref="M2">
    <cfRule type="cellIs" dxfId="434" priority="1728" operator="equal">
      <formula>"No"</formula>
    </cfRule>
    <cfRule type="cellIs" dxfId="433" priority="1729" operator="equal">
      <formula>"Yes"</formula>
    </cfRule>
  </conditionalFormatting>
  <conditionalFormatting sqref="J2">
    <cfRule type="cellIs" dxfId="432" priority="1712" operator="equal">
      <formula>"No"</formula>
    </cfRule>
    <cfRule type="cellIs" dxfId="431" priority="1713" operator="equal">
      <formula>"Yes"</formula>
    </cfRule>
  </conditionalFormatting>
  <conditionalFormatting sqref="M2">
    <cfRule type="cellIs" dxfId="430" priority="1708" operator="equal">
      <formula>"No"</formula>
    </cfRule>
    <cfRule type="cellIs" dxfId="429" priority="1709" operator="equal">
      <formula>"Yes"</formula>
    </cfRule>
  </conditionalFormatting>
  <conditionalFormatting sqref="P2">
    <cfRule type="cellIs" dxfId="428" priority="1740" operator="equal">
      <formula>"No"</formula>
    </cfRule>
    <cfRule type="cellIs" dxfId="427" priority="1741" operator="equal">
      <formula>"Yes"</formula>
    </cfRule>
  </conditionalFormatting>
  <conditionalFormatting sqref="P2">
    <cfRule type="cellIs" dxfId="426" priority="1696" operator="equal">
      <formula>"No"</formula>
    </cfRule>
    <cfRule type="cellIs" dxfId="425" priority="1697" operator="equal">
      <formula>"Yes"</formula>
    </cfRule>
  </conditionalFormatting>
  <conditionalFormatting sqref="P2">
    <cfRule type="cellIs" dxfId="424" priority="1698" operator="equal">
      <formula>"No"</formula>
    </cfRule>
    <cfRule type="cellIs" dxfId="423" priority="1699" operator="equal">
      <formula>"Yes"</formula>
    </cfRule>
  </conditionalFormatting>
  <conditionalFormatting sqref="O2">
    <cfRule type="cellIs" dxfId="422" priority="1688" operator="equal">
      <formula>"No"</formula>
    </cfRule>
    <cfRule type="cellIs" dxfId="421" priority="1689" operator="equal">
      <formula>"Yes"</formula>
    </cfRule>
  </conditionalFormatting>
  <conditionalFormatting sqref="O2">
    <cfRule type="cellIs" dxfId="420" priority="1686" operator="equal">
      <formula>"No"</formula>
    </cfRule>
    <cfRule type="cellIs" dxfId="419" priority="1687" operator="equal">
      <formula>"Yes"</formula>
    </cfRule>
  </conditionalFormatting>
  <conditionalFormatting sqref="O2">
    <cfRule type="cellIs" dxfId="418" priority="1682" operator="equal">
      <formula>"No"</formula>
    </cfRule>
    <cfRule type="cellIs" dxfId="417" priority="1683" operator="equal">
      <formula>"Yes"</formula>
    </cfRule>
  </conditionalFormatting>
  <conditionalFormatting sqref="K2">
    <cfRule type="cellIs" dxfId="416" priority="1132" operator="equal">
      <formula>"No"</formula>
    </cfRule>
    <cfRule type="cellIs" dxfId="415" priority="1133" operator="equal">
      <formula>"Yes"</formula>
    </cfRule>
  </conditionalFormatting>
  <conditionalFormatting sqref="K2">
    <cfRule type="cellIs" dxfId="414" priority="1136" operator="equal">
      <formula>"No"</formula>
    </cfRule>
    <cfRule type="cellIs" dxfId="413" priority="1137" operator="equal">
      <formula>"Yes"</formula>
    </cfRule>
  </conditionalFormatting>
  <conditionalFormatting sqref="F3:F4">
    <cfRule type="cellIs" dxfId="412" priority="1095" operator="equal">
      <formula>19</formula>
    </cfRule>
  </conditionalFormatting>
  <conditionalFormatting sqref="V3:V4 F3:F4">
    <cfRule type="cellIs" dxfId="411" priority="1094" operator="equal">
      <formula>19</formula>
    </cfRule>
  </conditionalFormatting>
  <conditionalFormatting sqref="R1:W1">
    <cfRule type="cellIs" dxfId="410" priority="1000" operator="equal">
      <formula>"No"</formula>
    </cfRule>
    <cfRule type="cellIs" dxfId="409" priority="1001" operator="equal">
      <formula>"Yes"</formula>
    </cfRule>
  </conditionalFormatting>
  <conditionalFormatting sqref="V1">
    <cfRule type="cellIs" dxfId="408" priority="998" operator="equal">
      <formula>1</formula>
    </cfRule>
    <cfRule type="cellIs" dxfId="407" priority="999" operator="equal">
      <formula>20</formula>
    </cfRule>
  </conditionalFormatting>
  <conditionalFormatting sqref="H1">
    <cfRule type="cellIs" dxfId="406" priority="942" operator="equal">
      <formula>"No"</formula>
    </cfRule>
    <cfRule type="cellIs" dxfId="405" priority="943" operator="equal">
      <formula>"Yes"</formula>
    </cfRule>
  </conditionalFormatting>
  <conditionalFormatting sqref="K1">
    <cfRule type="cellIs" dxfId="404" priority="891" operator="equal">
      <formula>"No"</formula>
    </cfRule>
    <cfRule type="cellIs" dxfId="403" priority="892" operator="equal">
      <formula>"Yes"</formula>
    </cfRule>
  </conditionalFormatting>
  <conditionalFormatting sqref="K1">
    <cfRule type="cellIs" dxfId="402" priority="893" operator="equal">
      <formula>"No"</formula>
    </cfRule>
    <cfRule type="cellIs" dxfId="401" priority="894" operator="equal">
      <formula>"Yes"</formula>
    </cfRule>
  </conditionalFormatting>
  <conditionalFormatting sqref="I1">
    <cfRule type="cellIs" dxfId="400" priority="843" operator="equal">
      <formula>"No"</formula>
    </cfRule>
    <cfRule type="cellIs" dxfId="399" priority="844" operator="equal">
      <formula>"Yes"</formula>
    </cfRule>
  </conditionalFormatting>
  <conditionalFormatting sqref="I1">
    <cfRule type="cellIs" dxfId="398" priority="839" operator="equal">
      <formula>"No"</formula>
    </cfRule>
    <cfRule type="cellIs" dxfId="397" priority="840" operator="equal">
      <formula>"Yes"</formula>
    </cfRule>
  </conditionalFormatting>
  <conditionalFormatting sqref="I1">
    <cfRule type="cellIs" dxfId="396" priority="841" operator="equal">
      <formula>"No"</formula>
    </cfRule>
    <cfRule type="cellIs" dxfId="395" priority="842" operator="equal">
      <formula>"Yes"</formula>
    </cfRule>
  </conditionalFormatting>
  <conditionalFormatting sqref="I1">
    <cfRule type="cellIs" dxfId="394" priority="837" operator="equal">
      <formula>"No"</formula>
    </cfRule>
    <cfRule type="cellIs" dxfId="393" priority="838" operator="equal">
      <formula>"Yes"</formula>
    </cfRule>
  </conditionalFormatting>
  <conditionalFormatting sqref="J1">
    <cfRule type="cellIs" dxfId="392" priority="788" operator="equal">
      <formula>"No"</formula>
    </cfRule>
    <cfRule type="cellIs" dxfId="391" priority="789" operator="equal">
      <formula>"Yes"</formula>
    </cfRule>
  </conditionalFormatting>
  <conditionalFormatting sqref="J1">
    <cfRule type="cellIs" dxfId="390" priority="784" operator="equal">
      <formula>"No"</formula>
    </cfRule>
    <cfRule type="cellIs" dxfId="389" priority="785" operator="equal">
      <formula>"Yes"</formula>
    </cfRule>
  </conditionalFormatting>
  <conditionalFormatting sqref="J1">
    <cfRule type="cellIs" dxfId="388" priority="786" operator="equal">
      <formula>"No"</formula>
    </cfRule>
    <cfRule type="cellIs" dxfId="387" priority="787" operator="equal">
      <formula>"Yes"</formula>
    </cfRule>
  </conditionalFormatting>
  <conditionalFormatting sqref="J1">
    <cfRule type="cellIs" dxfId="386" priority="782" operator="equal">
      <formula>"No"</formula>
    </cfRule>
    <cfRule type="cellIs" dxfId="385" priority="783" operator="equal">
      <formula>"Yes"</formula>
    </cfRule>
  </conditionalFormatting>
  <conditionalFormatting sqref="H2">
    <cfRule type="cellIs" dxfId="384" priority="736" operator="equal">
      <formula>"No"</formula>
    </cfRule>
    <cfRule type="cellIs" dxfId="383" priority="737" operator="equal">
      <formula>"Yes"</formula>
    </cfRule>
  </conditionalFormatting>
  <conditionalFormatting sqref="J2">
    <cfRule type="cellIs" dxfId="382" priority="730" operator="equal">
      <formula>"No"</formula>
    </cfRule>
    <cfRule type="cellIs" dxfId="381" priority="731" operator="equal">
      <formula>"Yes"</formula>
    </cfRule>
  </conditionalFormatting>
  <conditionalFormatting sqref="J2">
    <cfRule type="cellIs" dxfId="380" priority="740" operator="equal">
      <formula>"No"</formula>
    </cfRule>
    <cfRule type="cellIs" dxfId="379" priority="741" operator="equal">
      <formula>"Yes"</formula>
    </cfRule>
  </conditionalFormatting>
  <conditionalFormatting sqref="K2">
    <cfRule type="cellIs" dxfId="378" priority="738" operator="equal">
      <formula>"No"</formula>
    </cfRule>
    <cfRule type="cellIs" dxfId="377" priority="739" operator="equal">
      <formula>"Yes"</formula>
    </cfRule>
  </conditionalFormatting>
  <conditionalFormatting sqref="H2">
    <cfRule type="cellIs" dxfId="376" priority="734" operator="equal">
      <formula>"No"</formula>
    </cfRule>
    <cfRule type="cellIs" dxfId="375" priority="735" operator="equal">
      <formula>"Yes"</formula>
    </cfRule>
  </conditionalFormatting>
  <conditionalFormatting sqref="K2">
    <cfRule type="cellIs" dxfId="374" priority="732" operator="equal">
      <formula>"No"</formula>
    </cfRule>
    <cfRule type="cellIs" dxfId="373" priority="733" operator="equal">
      <formula>"Yes"</formula>
    </cfRule>
  </conditionalFormatting>
  <conditionalFormatting sqref="M2">
    <cfRule type="cellIs" dxfId="372" priority="728" operator="equal">
      <formula>"No"</formula>
    </cfRule>
    <cfRule type="cellIs" dxfId="371" priority="729" operator="equal">
      <formula>"Yes"</formula>
    </cfRule>
  </conditionalFormatting>
  <conditionalFormatting sqref="M2">
    <cfRule type="cellIs" dxfId="370" priority="726" operator="equal">
      <formula>"No"</formula>
    </cfRule>
    <cfRule type="cellIs" dxfId="369" priority="727" operator="equal">
      <formula>"Yes"</formula>
    </cfRule>
  </conditionalFormatting>
  <conditionalFormatting sqref="M2">
    <cfRule type="cellIs" dxfId="368" priority="724" operator="equal">
      <formula>"No"</formula>
    </cfRule>
    <cfRule type="cellIs" dxfId="367" priority="725" operator="equal">
      <formula>"Yes"</formula>
    </cfRule>
  </conditionalFormatting>
  <conditionalFormatting sqref="I2">
    <cfRule type="cellIs" dxfId="366" priority="720" operator="equal">
      <formula>"No"</formula>
    </cfRule>
    <cfRule type="cellIs" dxfId="365" priority="721" operator="equal">
      <formula>"Yes"</formula>
    </cfRule>
  </conditionalFormatting>
  <conditionalFormatting sqref="I2">
    <cfRule type="cellIs" dxfId="364" priority="722" operator="equal">
      <formula>"No"</formula>
    </cfRule>
    <cfRule type="cellIs" dxfId="363" priority="723" operator="equal">
      <formula>"Yes"</formula>
    </cfRule>
  </conditionalFormatting>
  <conditionalFormatting sqref="L2">
    <cfRule type="cellIs" dxfId="362" priority="714" operator="equal">
      <formula>"No"</formula>
    </cfRule>
    <cfRule type="cellIs" dxfId="361" priority="715" operator="equal">
      <formula>"Yes"</formula>
    </cfRule>
  </conditionalFormatting>
  <conditionalFormatting sqref="L2">
    <cfRule type="cellIs" dxfId="360" priority="718" operator="equal">
      <formula>"No"</formula>
    </cfRule>
    <cfRule type="cellIs" dxfId="359" priority="719" operator="equal">
      <formula>"Yes"</formula>
    </cfRule>
  </conditionalFormatting>
  <conditionalFormatting sqref="L2">
    <cfRule type="cellIs" dxfId="358" priority="716" operator="equal">
      <formula>"No"</formula>
    </cfRule>
    <cfRule type="cellIs" dxfId="357" priority="717" operator="equal">
      <formula>"Yes"</formula>
    </cfRule>
  </conditionalFormatting>
  <conditionalFormatting sqref="K1">
    <cfRule type="cellIs" dxfId="356" priority="694" operator="equal">
      <formula>"No"</formula>
    </cfRule>
    <cfRule type="cellIs" dxfId="355" priority="695" operator="equal">
      <formula>"Yes"</formula>
    </cfRule>
  </conditionalFormatting>
  <conditionalFormatting sqref="K1">
    <cfRule type="cellIs" dxfId="354" priority="696" operator="equal">
      <formula>"No"</formula>
    </cfRule>
    <cfRule type="cellIs" dxfId="353" priority="697" operator="equal">
      <formula>"Yes"</formula>
    </cfRule>
  </conditionalFormatting>
  <conditionalFormatting sqref="K1">
    <cfRule type="cellIs" dxfId="352" priority="692" operator="equal">
      <formula>"No"</formula>
    </cfRule>
    <cfRule type="cellIs" dxfId="351" priority="693" operator="equal">
      <formula>"Yes"</formula>
    </cfRule>
  </conditionalFormatting>
  <conditionalFormatting sqref="I1">
    <cfRule type="cellIs" dxfId="350" priority="704" operator="equal">
      <formula>"No"</formula>
    </cfRule>
    <cfRule type="cellIs" dxfId="349" priority="705" operator="equal">
      <formula>"Yes"</formula>
    </cfRule>
  </conditionalFormatting>
  <conditionalFormatting sqref="I1">
    <cfRule type="cellIs" dxfId="348" priority="706" operator="equal">
      <formula>"No"</formula>
    </cfRule>
    <cfRule type="cellIs" dxfId="347" priority="707" operator="equal">
      <formula>"Yes"</formula>
    </cfRule>
  </conditionalFormatting>
  <conditionalFormatting sqref="K1">
    <cfRule type="cellIs" dxfId="346" priority="690" operator="equal">
      <formula>"No"</formula>
    </cfRule>
    <cfRule type="cellIs" dxfId="345" priority="691" operator="equal">
      <formula>"Yes"</formula>
    </cfRule>
  </conditionalFormatting>
  <conditionalFormatting sqref="H1">
    <cfRule type="cellIs" dxfId="344" priority="688" operator="equal">
      <formula>"No"</formula>
    </cfRule>
    <cfRule type="cellIs" dxfId="343" priority="689" operator="equal">
      <formula>"Yes"</formula>
    </cfRule>
  </conditionalFormatting>
  <conditionalFormatting sqref="H1">
    <cfRule type="cellIs" dxfId="342" priority="684" operator="equal">
      <formula>"No"</formula>
    </cfRule>
    <cfRule type="cellIs" dxfId="341" priority="685" operator="equal">
      <formula>"Yes"</formula>
    </cfRule>
  </conditionalFormatting>
  <conditionalFormatting sqref="H1">
    <cfRule type="cellIs" dxfId="340" priority="686" operator="equal">
      <formula>"No"</formula>
    </cfRule>
    <cfRule type="cellIs" dxfId="339" priority="687" operator="equal">
      <formula>"Yes"</formula>
    </cfRule>
  </conditionalFormatting>
  <conditionalFormatting sqref="H1">
    <cfRule type="cellIs" dxfId="338" priority="682" operator="equal">
      <formula>"No"</formula>
    </cfRule>
    <cfRule type="cellIs" dxfId="337" priority="683" operator="equal">
      <formula>"Yes"</formula>
    </cfRule>
  </conditionalFormatting>
  <conditionalFormatting sqref="J1">
    <cfRule type="cellIs" dxfId="336" priority="680" operator="equal">
      <formula>"No"</formula>
    </cfRule>
    <cfRule type="cellIs" dxfId="335" priority="681" operator="equal">
      <formula>"Yes"</formula>
    </cfRule>
  </conditionalFormatting>
  <conditionalFormatting sqref="J1">
    <cfRule type="cellIs" dxfId="334" priority="676" operator="equal">
      <formula>"No"</formula>
    </cfRule>
    <cfRule type="cellIs" dxfId="333" priority="677" operator="equal">
      <formula>"Yes"</formula>
    </cfRule>
  </conditionalFormatting>
  <conditionalFormatting sqref="J1">
    <cfRule type="cellIs" dxfId="332" priority="678" operator="equal">
      <formula>"No"</formula>
    </cfRule>
    <cfRule type="cellIs" dxfId="331" priority="679" operator="equal">
      <formula>"Yes"</formula>
    </cfRule>
  </conditionalFormatting>
  <conditionalFormatting sqref="J1">
    <cfRule type="cellIs" dxfId="330" priority="674" operator="equal">
      <formula>"No"</formula>
    </cfRule>
    <cfRule type="cellIs" dxfId="329" priority="675" operator="equal">
      <formula>"Yes"</formula>
    </cfRule>
  </conditionalFormatting>
  <conditionalFormatting sqref="N2">
    <cfRule type="cellIs" dxfId="328" priority="666" operator="equal">
      <formula>"No"</formula>
    </cfRule>
    <cfRule type="cellIs" dxfId="327" priority="667" operator="equal">
      <formula>"Yes"</formula>
    </cfRule>
  </conditionalFormatting>
  <conditionalFormatting sqref="N2">
    <cfRule type="cellIs" dxfId="326" priority="664" operator="equal">
      <formula>"No"</formula>
    </cfRule>
    <cfRule type="cellIs" dxfId="325" priority="665" operator="equal">
      <formula>"Yes"</formula>
    </cfRule>
  </conditionalFormatting>
  <conditionalFormatting sqref="N2">
    <cfRule type="cellIs" dxfId="324" priority="654" operator="equal">
      <formula>"No"</formula>
    </cfRule>
    <cfRule type="cellIs" dxfId="323" priority="655" operator="equal">
      <formula>"Yes"</formula>
    </cfRule>
  </conditionalFormatting>
  <conditionalFormatting sqref="N2">
    <cfRule type="cellIs" dxfId="322" priority="652" operator="equal">
      <formula>"No"</formula>
    </cfRule>
    <cfRule type="cellIs" dxfId="321" priority="653" operator="equal">
      <formula>"Yes"</formula>
    </cfRule>
  </conditionalFormatting>
  <conditionalFormatting sqref="N2">
    <cfRule type="cellIs" dxfId="320" priority="650" operator="equal">
      <formula>"No"</formula>
    </cfRule>
    <cfRule type="cellIs" dxfId="319" priority="651" operator="equal">
      <formula>"Yes"</formula>
    </cfRule>
  </conditionalFormatting>
  <conditionalFormatting sqref="M1">
    <cfRule type="cellIs" dxfId="318" priority="642" operator="equal">
      <formula>"No"</formula>
    </cfRule>
    <cfRule type="cellIs" dxfId="317" priority="643" operator="equal">
      <formula>"Yes"</formula>
    </cfRule>
  </conditionalFormatting>
  <conditionalFormatting sqref="M1">
    <cfRule type="cellIs" dxfId="316" priority="638" operator="equal">
      <formula>"No"</formula>
    </cfRule>
    <cfRule type="cellIs" dxfId="315" priority="639" operator="equal">
      <formula>"Yes"</formula>
    </cfRule>
  </conditionalFormatting>
  <conditionalFormatting sqref="M1">
    <cfRule type="cellIs" dxfId="314" priority="640" operator="equal">
      <formula>"No"</formula>
    </cfRule>
    <cfRule type="cellIs" dxfId="313" priority="641" operator="equal">
      <formula>"Yes"</formula>
    </cfRule>
  </conditionalFormatting>
  <conditionalFormatting sqref="M1">
    <cfRule type="cellIs" dxfId="312" priority="636" operator="equal">
      <formula>"No"</formula>
    </cfRule>
    <cfRule type="cellIs" dxfId="311" priority="637" operator="equal">
      <formula>"Yes"</formula>
    </cfRule>
  </conditionalFormatting>
  <conditionalFormatting sqref="M1">
    <cfRule type="cellIs" dxfId="310" priority="632" operator="equal">
      <formula>"No"</formula>
    </cfRule>
    <cfRule type="cellIs" dxfId="309" priority="633" operator="equal">
      <formula>"Yes"</formula>
    </cfRule>
  </conditionalFormatting>
  <conditionalFormatting sqref="M1">
    <cfRule type="cellIs" dxfId="308" priority="634" operator="equal">
      <formula>"No"</formula>
    </cfRule>
    <cfRule type="cellIs" dxfId="307" priority="635" operator="equal">
      <formula>"Yes"</formula>
    </cfRule>
  </conditionalFormatting>
  <conditionalFormatting sqref="M1">
    <cfRule type="cellIs" dxfId="306" priority="630" operator="equal">
      <formula>"No"</formula>
    </cfRule>
    <cfRule type="cellIs" dxfId="305" priority="631" operator="equal">
      <formula>"Yes"</formula>
    </cfRule>
  </conditionalFormatting>
  <conditionalFormatting sqref="X1">
    <cfRule type="cellIs" dxfId="304" priority="586" operator="equal">
      <formula>"No"</formula>
    </cfRule>
    <cfRule type="cellIs" dxfId="303" priority="587" operator="equal">
      <formula>"Yes"</formula>
    </cfRule>
  </conditionalFormatting>
  <conditionalFormatting sqref="X1">
    <cfRule type="cellIs" dxfId="302" priority="510" operator="equal">
      <formula>"No"</formula>
    </cfRule>
    <cfRule type="cellIs" dxfId="301" priority="511" operator="equal">
      <formula>"Yes"</formula>
    </cfRule>
  </conditionalFormatting>
  <conditionalFormatting sqref="X1">
    <cfRule type="cellIs" dxfId="300" priority="506" operator="equal">
      <formula>"No"</formula>
    </cfRule>
    <cfRule type="cellIs" dxfId="299" priority="507" operator="equal">
      <formula>"Yes"</formula>
    </cfRule>
  </conditionalFormatting>
  <conditionalFormatting sqref="X1">
    <cfRule type="cellIs" dxfId="298" priority="508" operator="equal">
      <formula>"No"</formula>
    </cfRule>
    <cfRule type="cellIs" dxfId="297" priority="509" operator="equal">
      <formula>"Yes"</formula>
    </cfRule>
  </conditionalFormatting>
  <conditionalFormatting sqref="X1">
    <cfRule type="cellIs" dxfId="296" priority="504" operator="equal">
      <formula>"No"</formula>
    </cfRule>
    <cfRule type="cellIs" dxfId="295" priority="505" operator="equal">
      <formula>"Yes"</formula>
    </cfRule>
  </conditionalFormatting>
  <conditionalFormatting sqref="Y1">
    <cfRule type="cellIs" dxfId="294" priority="386" operator="equal">
      <formula>"No"</formula>
    </cfRule>
    <cfRule type="cellIs" dxfId="293" priority="387" operator="equal">
      <formula>"Yes"</formula>
    </cfRule>
  </conditionalFormatting>
  <conditionalFormatting sqref="Y1">
    <cfRule type="cellIs" dxfId="292" priority="384" operator="equal">
      <formula>"No"</formula>
    </cfRule>
    <cfRule type="cellIs" dxfId="291" priority="385" operator="equal">
      <formula>"Yes"</formula>
    </cfRule>
  </conditionalFormatting>
  <conditionalFormatting sqref="N1">
    <cfRule type="cellIs" dxfId="290" priority="374" operator="equal">
      <formula>"No"</formula>
    </cfRule>
    <cfRule type="cellIs" dxfId="289" priority="375" operator="equal">
      <formula>"Yes"</formula>
    </cfRule>
  </conditionalFormatting>
  <conditionalFormatting sqref="N1">
    <cfRule type="cellIs" dxfId="288" priority="372" operator="equal">
      <formula>"No"</formula>
    </cfRule>
    <cfRule type="cellIs" dxfId="287" priority="373" operator="equal">
      <formula>"Yes"</formula>
    </cfRule>
  </conditionalFormatting>
  <conditionalFormatting sqref="Y1">
    <cfRule type="cellIs" dxfId="286" priority="380" operator="equal">
      <formula>"No"</formula>
    </cfRule>
    <cfRule type="cellIs" dxfId="285" priority="381" operator="equal">
      <formula>"Yes"</formula>
    </cfRule>
  </conditionalFormatting>
  <conditionalFormatting sqref="Y1">
    <cfRule type="cellIs" dxfId="284" priority="382" operator="equal">
      <formula>"No"</formula>
    </cfRule>
    <cfRule type="cellIs" dxfId="283" priority="383" operator="equal">
      <formula>"Yes"</formula>
    </cfRule>
  </conditionalFormatting>
  <conditionalFormatting sqref="Y1">
    <cfRule type="cellIs" dxfId="282" priority="378" operator="equal">
      <formula>"No"</formula>
    </cfRule>
    <cfRule type="cellIs" dxfId="281" priority="379" operator="equal">
      <formula>"Yes"</formula>
    </cfRule>
  </conditionalFormatting>
  <conditionalFormatting sqref="N1">
    <cfRule type="cellIs" dxfId="280" priority="370" operator="equal">
      <formula>"No"</formula>
    </cfRule>
    <cfRule type="cellIs" dxfId="279" priority="371" operator="equal">
      <formula>"Yes"</formula>
    </cfRule>
  </conditionalFormatting>
  <conditionalFormatting sqref="N1">
    <cfRule type="cellIs" dxfId="278" priority="368" operator="equal">
      <formula>"No"</formula>
    </cfRule>
    <cfRule type="cellIs" dxfId="277" priority="369" operator="equal">
      <formula>"Yes"</formula>
    </cfRule>
  </conditionalFormatting>
  <conditionalFormatting sqref="N1">
    <cfRule type="cellIs" dxfId="276" priority="364" operator="equal">
      <formula>"No"</formula>
    </cfRule>
    <cfRule type="cellIs" dxfId="275" priority="365" operator="equal">
      <formula>"Yes"</formula>
    </cfRule>
  </conditionalFormatting>
  <conditionalFormatting sqref="N1">
    <cfRule type="cellIs" dxfId="274" priority="366" operator="equal">
      <formula>"No"</formula>
    </cfRule>
    <cfRule type="cellIs" dxfId="273" priority="367" operator="equal">
      <formula>"Yes"</formula>
    </cfRule>
  </conditionalFormatting>
  <conditionalFormatting sqref="N1">
    <cfRule type="cellIs" dxfId="272" priority="362" operator="equal">
      <formula>"No"</formula>
    </cfRule>
    <cfRule type="cellIs" dxfId="271" priority="363" operator="equal">
      <formula>"Yes"</formula>
    </cfRule>
  </conditionalFormatting>
  <conditionalFormatting sqref="AD1">
    <cfRule type="cellIs" dxfId="270" priority="360" operator="equal">
      <formula>"No"</formula>
    </cfRule>
    <cfRule type="cellIs" dxfId="269" priority="361" operator="equal">
      <formula>"Yes"</formula>
    </cfRule>
  </conditionalFormatting>
  <conditionalFormatting sqref="AD1">
    <cfRule type="cellIs" dxfId="268" priority="356" operator="equal">
      <formula>"No"</formula>
    </cfRule>
    <cfRule type="cellIs" dxfId="267" priority="357" operator="equal">
      <formula>"Yes"</formula>
    </cfRule>
  </conditionalFormatting>
  <conditionalFormatting sqref="AD1">
    <cfRule type="cellIs" dxfId="266" priority="358" operator="equal">
      <formula>"No"</formula>
    </cfRule>
    <cfRule type="cellIs" dxfId="265" priority="359" operator="equal">
      <formula>"Yes"</formula>
    </cfRule>
  </conditionalFormatting>
  <conditionalFormatting sqref="AD1">
    <cfRule type="cellIs" dxfId="264" priority="354" operator="equal">
      <formula>"No"</formula>
    </cfRule>
    <cfRule type="cellIs" dxfId="263" priority="355" operator="equal">
      <formula>"Yes"</formula>
    </cfRule>
  </conditionalFormatting>
  <conditionalFormatting sqref="AD1">
    <cfRule type="cellIs" dxfId="262" priority="350" operator="equal">
      <formula>"No"</formula>
    </cfRule>
    <cfRule type="cellIs" dxfId="261" priority="351" operator="equal">
      <formula>"Yes"</formula>
    </cfRule>
  </conditionalFormatting>
  <conditionalFormatting sqref="AD1">
    <cfRule type="cellIs" dxfId="260" priority="352" operator="equal">
      <formula>"No"</formula>
    </cfRule>
    <cfRule type="cellIs" dxfId="259" priority="353" operator="equal">
      <formula>"Yes"</formula>
    </cfRule>
  </conditionalFormatting>
  <conditionalFormatting sqref="AD1">
    <cfRule type="cellIs" dxfId="258" priority="348" operator="equal">
      <formula>"No"</formula>
    </cfRule>
    <cfRule type="cellIs" dxfId="257" priority="349" operator="equal">
      <formula>"Yes"</formula>
    </cfRule>
  </conditionalFormatting>
  <conditionalFormatting sqref="X2">
    <cfRule type="cellIs" dxfId="256" priority="346" operator="equal">
      <formula>"No"</formula>
    </cfRule>
    <cfRule type="cellIs" dxfId="255" priority="347" operator="equal">
      <formula>"Yes"</formula>
    </cfRule>
  </conditionalFormatting>
  <conditionalFormatting sqref="Z2">
    <cfRule type="cellIs" dxfId="254" priority="334" operator="equal">
      <formula>"No"</formula>
    </cfRule>
    <cfRule type="cellIs" dxfId="253" priority="335" operator="equal">
      <formula>"Yes"</formula>
    </cfRule>
  </conditionalFormatting>
  <conditionalFormatting sqref="Y2">
    <cfRule type="cellIs" dxfId="252" priority="342" operator="equal">
      <formula>"No"</formula>
    </cfRule>
    <cfRule type="cellIs" dxfId="251" priority="343" operator="equal">
      <formula>"Yes"</formula>
    </cfRule>
  </conditionalFormatting>
  <conditionalFormatting sqref="AB2">
    <cfRule type="cellIs" dxfId="250" priority="328" operator="equal">
      <formula>"No"</formula>
    </cfRule>
    <cfRule type="cellIs" dxfId="249" priority="329" operator="equal">
      <formula>"Yes"</formula>
    </cfRule>
  </conditionalFormatting>
  <conditionalFormatting sqref="AF2">
    <cfRule type="cellIs" dxfId="248" priority="340" operator="equal">
      <formula>"No"</formula>
    </cfRule>
    <cfRule type="cellIs" dxfId="247" priority="341" operator="equal">
      <formula>"Yes"</formula>
    </cfRule>
  </conditionalFormatting>
  <conditionalFormatting sqref="AB2">
    <cfRule type="cellIs" dxfId="246" priority="338" operator="equal">
      <formula>"No"</formula>
    </cfRule>
    <cfRule type="cellIs" dxfId="245" priority="339" operator="equal">
      <formula>"Yes"</formula>
    </cfRule>
  </conditionalFormatting>
  <conditionalFormatting sqref="AC2">
    <cfRule type="cellIs" dxfId="244" priority="336" operator="equal">
      <formula>"No"</formula>
    </cfRule>
    <cfRule type="cellIs" dxfId="243" priority="337" operator="equal">
      <formula>"Yes"</formula>
    </cfRule>
  </conditionalFormatting>
  <conditionalFormatting sqref="Z2">
    <cfRule type="cellIs" dxfId="242" priority="332" operator="equal">
      <formula>"No"</formula>
    </cfRule>
    <cfRule type="cellIs" dxfId="241" priority="333" operator="equal">
      <formula>"Yes"</formula>
    </cfRule>
  </conditionalFormatting>
  <conditionalFormatting sqref="AC2">
    <cfRule type="cellIs" dxfId="240" priority="330" operator="equal">
      <formula>"No"</formula>
    </cfRule>
    <cfRule type="cellIs" dxfId="239" priority="331" operator="equal">
      <formula>"Yes"</formula>
    </cfRule>
  </conditionalFormatting>
  <conditionalFormatting sqref="AF2">
    <cfRule type="cellIs" dxfId="238" priority="344" operator="equal">
      <formula>"No"</formula>
    </cfRule>
    <cfRule type="cellIs" dxfId="237" priority="345" operator="equal">
      <formula>"Yes"</formula>
    </cfRule>
  </conditionalFormatting>
  <conditionalFormatting sqref="AF2">
    <cfRule type="cellIs" dxfId="236" priority="324" operator="equal">
      <formula>"No"</formula>
    </cfRule>
    <cfRule type="cellIs" dxfId="235" priority="325" operator="equal">
      <formula>"Yes"</formula>
    </cfRule>
  </conditionalFormatting>
  <conditionalFormatting sqref="AF2">
    <cfRule type="cellIs" dxfId="234" priority="326" operator="equal">
      <formula>"No"</formula>
    </cfRule>
    <cfRule type="cellIs" dxfId="233" priority="327" operator="equal">
      <formula>"Yes"</formula>
    </cfRule>
  </conditionalFormatting>
  <conditionalFormatting sqref="AE2">
    <cfRule type="cellIs" dxfId="232" priority="322" operator="equal">
      <formula>"No"</formula>
    </cfRule>
    <cfRule type="cellIs" dxfId="231" priority="323" operator="equal">
      <formula>"Yes"</formula>
    </cfRule>
  </conditionalFormatting>
  <conditionalFormatting sqref="AE2">
    <cfRule type="cellIs" dxfId="230" priority="320" operator="equal">
      <formula>"No"</formula>
    </cfRule>
    <cfRule type="cellIs" dxfId="229" priority="321" operator="equal">
      <formula>"Yes"</formula>
    </cfRule>
  </conditionalFormatting>
  <conditionalFormatting sqref="AE2">
    <cfRule type="cellIs" dxfId="228" priority="318" operator="equal">
      <formula>"No"</formula>
    </cfRule>
    <cfRule type="cellIs" dxfId="227" priority="319" operator="equal">
      <formula>"Yes"</formula>
    </cfRule>
  </conditionalFormatting>
  <conditionalFormatting sqref="AA2">
    <cfRule type="cellIs" dxfId="226" priority="314" operator="equal">
      <formula>"No"</formula>
    </cfRule>
    <cfRule type="cellIs" dxfId="225" priority="315" operator="equal">
      <formula>"Yes"</formula>
    </cfRule>
  </conditionalFormatting>
  <conditionalFormatting sqref="AA2">
    <cfRule type="cellIs" dxfId="224" priority="316" operator="equal">
      <formula>"No"</formula>
    </cfRule>
    <cfRule type="cellIs" dxfId="223" priority="317" operator="equal">
      <formula>"Yes"</formula>
    </cfRule>
  </conditionalFormatting>
  <conditionalFormatting sqref="X2">
    <cfRule type="cellIs" dxfId="222" priority="308" operator="equal">
      <formula>"No"</formula>
    </cfRule>
    <cfRule type="cellIs" dxfId="221" priority="309" operator="equal">
      <formula>"Yes"</formula>
    </cfRule>
  </conditionalFormatting>
  <conditionalFormatting sqref="Z2">
    <cfRule type="cellIs" dxfId="220" priority="302" operator="equal">
      <formula>"No"</formula>
    </cfRule>
    <cfRule type="cellIs" dxfId="219" priority="303" operator="equal">
      <formula>"Yes"</formula>
    </cfRule>
  </conditionalFormatting>
  <conditionalFormatting sqref="Z2">
    <cfRule type="cellIs" dxfId="218" priority="312" operator="equal">
      <formula>"No"</formula>
    </cfRule>
    <cfRule type="cellIs" dxfId="217" priority="313" operator="equal">
      <formula>"Yes"</formula>
    </cfRule>
  </conditionalFormatting>
  <conditionalFormatting sqref="AA2">
    <cfRule type="cellIs" dxfId="216" priority="310" operator="equal">
      <formula>"No"</formula>
    </cfRule>
    <cfRule type="cellIs" dxfId="215" priority="311" operator="equal">
      <formula>"Yes"</formula>
    </cfRule>
  </conditionalFormatting>
  <conditionalFormatting sqref="X2">
    <cfRule type="cellIs" dxfId="214" priority="306" operator="equal">
      <formula>"No"</formula>
    </cfRule>
    <cfRule type="cellIs" dxfId="213" priority="307" operator="equal">
      <formula>"Yes"</formula>
    </cfRule>
  </conditionalFormatting>
  <conditionalFormatting sqref="AA2">
    <cfRule type="cellIs" dxfId="212" priority="304" operator="equal">
      <formula>"No"</formula>
    </cfRule>
    <cfRule type="cellIs" dxfId="211" priority="305" operator="equal">
      <formula>"Yes"</formula>
    </cfRule>
  </conditionalFormatting>
  <conditionalFormatting sqref="AC2">
    <cfRule type="cellIs" dxfId="210" priority="300" operator="equal">
      <formula>"No"</formula>
    </cfRule>
    <cfRule type="cellIs" dxfId="209" priority="301" operator="equal">
      <formula>"Yes"</formula>
    </cfRule>
  </conditionalFormatting>
  <conditionalFormatting sqref="AC2">
    <cfRule type="cellIs" dxfId="208" priority="298" operator="equal">
      <formula>"No"</formula>
    </cfRule>
    <cfRule type="cellIs" dxfId="207" priority="299" operator="equal">
      <formula>"Yes"</formula>
    </cfRule>
  </conditionalFormatting>
  <conditionalFormatting sqref="AC2">
    <cfRule type="cellIs" dxfId="206" priority="296" operator="equal">
      <formula>"No"</formula>
    </cfRule>
    <cfRule type="cellIs" dxfId="205" priority="297" operator="equal">
      <formula>"Yes"</formula>
    </cfRule>
  </conditionalFormatting>
  <conditionalFormatting sqref="Y2">
    <cfRule type="cellIs" dxfId="204" priority="292" operator="equal">
      <formula>"No"</formula>
    </cfRule>
    <cfRule type="cellIs" dxfId="203" priority="293" operator="equal">
      <formula>"Yes"</formula>
    </cfRule>
  </conditionalFormatting>
  <conditionalFormatting sqref="Y2">
    <cfRule type="cellIs" dxfId="202" priority="294" operator="equal">
      <formula>"No"</formula>
    </cfRule>
    <cfRule type="cellIs" dxfId="201" priority="295" operator="equal">
      <formula>"Yes"</formula>
    </cfRule>
  </conditionalFormatting>
  <conditionalFormatting sqref="AB2">
    <cfRule type="cellIs" dxfId="200" priority="286" operator="equal">
      <formula>"No"</formula>
    </cfRule>
    <cfRule type="cellIs" dxfId="199" priority="287" operator="equal">
      <formula>"Yes"</formula>
    </cfRule>
  </conditionalFormatting>
  <conditionalFormatting sqref="AB2">
    <cfRule type="cellIs" dxfId="198" priority="290" operator="equal">
      <formula>"No"</formula>
    </cfRule>
    <cfRule type="cellIs" dxfId="197" priority="291" operator="equal">
      <formula>"Yes"</formula>
    </cfRule>
  </conditionalFormatting>
  <conditionalFormatting sqref="AB2">
    <cfRule type="cellIs" dxfId="196" priority="288" operator="equal">
      <formula>"No"</formula>
    </cfRule>
    <cfRule type="cellIs" dxfId="195" priority="289" operator="equal">
      <formula>"Yes"</formula>
    </cfRule>
  </conditionalFormatting>
  <conditionalFormatting sqref="AD2">
    <cfRule type="cellIs" dxfId="194" priority="284" operator="equal">
      <formula>"No"</formula>
    </cfRule>
    <cfRule type="cellIs" dxfId="193" priority="285" operator="equal">
      <formula>"Yes"</formula>
    </cfRule>
  </conditionalFormatting>
  <conditionalFormatting sqref="AD2">
    <cfRule type="cellIs" dxfId="192" priority="282" operator="equal">
      <formula>"No"</formula>
    </cfRule>
    <cfRule type="cellIs" dxfId="191" priority="283" operator="equal">
      <formula>"Yes"</formula>
    </cfRule>
  </conditionalFormatting>
  <conditionalFormatting sqref="AD2">
    <cfRule type="cellIs" dxfId="190" priority="280" operator="equal">
      <formula>"No"</formula>
    </cfRule>
    <cfRule type="cellIs" dxfId="189" priority="281" operator="equal">
      <formula>"Yes"</formula>
    </cfRule>
  </conditionalFormatting>
  <conditionalFormatting sqref="AD2">
    <cfRule type="cellIs" dxfId="188" priority="278" operator="equal">
      <formula>"No"</formula>
    </cfRule>
    <cfRule type="cellIs" dxfId="187" priority="279" operator="equal">
      <formula>"Yes"</formula>
    </cfRule>
  </conditionalFormatting>
  <conditionalFormatting sqref="AD2">
    <cfRule type="cellIs" dxfId="186" priority="276" operator="equal">
      <formula>"No"</formula>
    </cfRule>
    <cfRule type="cellIs" dxfId="185" priority="277" operator="equal">
      <formula>"Yes"</formula>
    </cfRule>
  </conditionalFormatting>
  <conditionalFormatting sqref="AF1">
    <cfRule type="cellIs" dxfId="184" priority="272" operator="equal">
      <formula>"No"</formula>
    </cfRule>
    <cfRule type="cellIs" dxfId="183" priority="273" operator="equal">
      <formula>"Yes"</formula>
    </cfRule>
  </conditionalFormatting>
  <conditionalFormatting sqref="AF1">
    <cfRule type="cellIs" dxfId="182" priority="274" operator="equal">
      <formula>"No"</formula>
    </cfRule>
    <cfRule type="cellIs" dxfId="181" priority="275" operator="equal">
      <formula>"Yes"</formula>
    </cfRule>
  </conditionalFormatting>
  <conditionalFormatting sqref="AF1">
    <cfRule type="cellIs" dxfId="180" priority="270" operator="equal">
      <formula>"No"</formula>
    </cfRule>
    <cfRule type="cellIs" dxfId="179" priority="271" operator="equal">
      <formula>"Yes"</formula>
    </cfRule>
  </conditionalFormatting>
  <conditionalFormatting sqref="AF1">
    <cfRule type="cellIs" dxfId="178" priority="268" operator="equal">
      <formula>"No"</formula>
    </cfRule>
    <cfRule type="cellIs" dxfId="177" priority="269" operator="equal">
      <formula>"Yes"</formula>
    </cfRule>
  </conditionalFormatting>
  <conditionalFormatting sqref="F5">
    <cfRule type="cellIs" dxfId="176" priority="219" operator="equal">
      <formula>19</formula>
    </cfRule>
  </conditionalFormatting>
  <conditionalFormatting sqref="F5 V5">
    <cfRule type="cellIs" dxfId="175" priority="218" operator="equal">
      <formula>19</formula>
    </cfRule>
  </conditionalFormatting>
  <conditionalFormatting sqref="AE1">
    <cfRule type="cellIs" dxfId="174" priority="107" operator="equal">
      <formula>"No"</formula>
    </cfRule>
    <cfRule type="cellIs" dxfId="173" priority="108" operator="equal">
      <formula>"Yes"</formula>
    </cfRule>
  </conditionalFormatting>
  <conditionalFormatting sqref="AE1">
    <cfRule type="cellIs" dxfId="172" priority="103" operator="equal">
      <formula>"No"</formula>
    </cfRule>
    <cfRule type="cellIs" dxfId="171" priority="104" operator="equal">
      <formula>"Yes"</formula>
    </cfRule>
  </conditionalFormatting>
  <conditionalFormatting sqref="AE1">
    <cfRule type="cellIs" dxfId="170" priority="105" operator="equal">
      <formula>"No"</formula>
    </cfRule>
    <cfRule type="cellIs" dxfId="169" priority="106" operator="equal">
      <formula>"Yes"</formula>
    </cfRule>
  </conditionalFormatting>
  <conditionalFormatting sqref="L1">
    <cfRule type="cellIs" dxfId="168" priority="101" operator="equal">
      <formula>"No"</formula>
    </cfRule>
    <cfRule type="cellIs" dxfId="167" priority="102" operator="equal">
      <formula>"Yes"</formula>
    </cfRule>
  </conditionalFormatting>
  <conditionalFormatting sqref="L1">
    <cfRule type="cellIs" dxfId="166" priority="99" operator="equal">
      <formula>"No"</formula>
    </cfRule>
    <cfRule type="cellIs" dxfId="165" priority="100" operator="equal">
      <formula>"Yes"</formula>
    </cfRule>
  </conditionalFormatting>
  <conditionalFormatting sqref="L1">
    <cfRule type="cellIs" dxfId="164" priority="95" operator="equal">
      <formula>"No"</formula>
    </cfRule>
    <cfRule type="cellIs" dxfId="163" priority="96" operator="equal">
      <formula>"Yes"</formula>
    </cfRule>
  </conditionalFormatting>
  <conditionalFormatting sqref="L1">
    <cfRule type="cellIs" dxfId="162" priority="97" operator="equal">
      <formula>"No"</formula>
    </cfRule>
    <cfRule type="cellIs" dxfId="161" priority="98" operator="equal">
      <formula>"Yes"</formula>
    </cfRule>
  </conditionalFormatting>
  <conditionalFormatting sqref="L1">
    <cfRule type="cellIs" dxfId="160" priority="93" operator="equal">
      <formula>"No"</formula>
    </cfRule>
    <cfRule type="cellIs" dxfId="159" priority="94" operator="equal">
      <formula>"Yes"</formula>
    </cfRule>
  </conditionalFormatting>
  <conditionalFormatting sqref="AE1">
    <cfRule type="cellIs" dxfId="158" priority="115" operator="equal">
      <formula>"No"</formula>
    </cfRule>
    <cfRule type="cellIs" dxfId="157" priority="116" operator="equal">
      <formula>"Yes"</formula>
    </cfRule>
  </conditionalFormatting>
  <conditionalFormatting sqref="AE1">
    <cfRule type="cellIs" dxfId="156" priority="111" operator="equal">
      <formula>"No"</formula>
    </cfRule>
    <cfRule type="cellIs" dxfId="155" priority="112" operator="equal">
      <formula>"Yes"</formula>
    </cfRule>
  </conditionalFormatting>
  <conditionalFormatting sqref="AE1">
    <cfRule type="cellIs" dxfId="154" priority="113" operator="equal">
      <formula>"No"</formula>
    </cfRule>
    <cfRule type="cellIs" dxfId="153" priority="114" operator="equal">
      <formula>"Yes"</formula>
    </cfRule>
  </conditionalFormatting>
  <conditionalFormatting sqref="AE1">
    <cfRule type="cellIs" dxfId="152" priority="109" operator="equal">
      <formula>"No"</formula>
    </cfRule>
    <cfRule type="cellIs" dxfId="151" priority="110" operator="equal">
      <formula>"Yes"</formula>
    </cfRule>
  </conditionalFormatting>
  <conditionalFormatting sqref="L1">
    <cfRule type="cellIs" dxfId="150" priority="91" operator="equal">
      <formula>"No"</formula>
    </cfRule>
    <cfRule type="cellIs" dxfId="149" priority="92" operator="equal">
      <formula>"Yes"</formula>
    </cfRule>
  </conditionalFormatting>
  <conditionalFormatting sqref="P1:Q1">
    <cfRule type="cellIs" dxfId="148" priority="87" operator="equal">
      <formula>"No"</formula>
    </cfRule>
    <cfRule type="cellIs" dxfId="147" priority="88" operator="equal">
      <formula>"Yes"</formula>
    </cfRule>
  </conditionalFormatting>
  <conditionalFormatting sqref="P1:Q1">
    <cfRule type="cellIs" dxfId="146" priority="89" operator="equal">
      <formula>"No"</formula>
    </cfRule>
    <cfRule type="cellIs" dxfId="145" priority="90" operator="equal">
      <formula>"Yes"</formula>
    </cfRule>
  </conditionalFormatting>
  <conditionalFormatting sqref="P1:Q1">
    <cfRule type="cellIs" dxfId="144" priority="85" operator="equal">
      <formula>"No"</formula>
    </cfRule>
    <cfRule type="cellIs" dxfId="143" priority="86" operator="equal">
      <formula>"Yes"</formula>
    </cfRule>
  </conditionalFormatting>
  <conditionalFormatting sqref="P1:Q1">
    <cfRule type="cellIs" dxfId="142" priority="83" operator="equal">
      <formula>"No"</formula>
    </cfRule>
    <cfRule type="cellIs" dxfId="141" priority="84" operator="equal">
      <formula>"Yes"</formula>
    </cfRule>
  </conditionalFormatting>
  <conditionalFormatting sqref="F6">
    <cfRule type="cellIs" dxfId="140" priority="68" operator="equal">
      <formula>19</formula>
    </cfRule>
  </conditionalFormatting>
  <conditionalFormatting sqref="F6 V6">
    <cfRule type="cellIs" dxfId="139" priority="67" operator="equal">
      <formula>19</formula>
    </cfRule>
  </conditionalFormatting>
  <conditionalFormatting sqref="F7:F8">
    <cfRule type="cellIs" dxfId="138" priority="66" operator="equal">
      <formula>19</formula>
    </cfRule>
  </conditionalFormatting>
  <conditionalFormatting sqref="F7:F8 V7:V8">
    <cfRule type="cellIs" dxfId="137" priority="65" operator="equal">
      <formula>19</formula>
    </cfRule>
  </conditionalFormatting>
  <conditionalFormatting sqref="AC1">
    <cfRule type="cellIs" dxfId="136" priority="63" operator="equal">
      <formula>"No"</formula>
    </cfRule>
    <cfRule type="cellIs" dxfId="135" priority="64" operator="equal">
      <formula>"Yes"</formula>
    </cfRule>
  </conditionalFormatting>
  <conditionalFormatting sqref="AC1">
    <cfRule type="cellIs" dxfId="134" priority="61" operator="equal">
      <formula>"No"</formula>
    </cfRule>
    <cfRule type="cellIs" dxfId="133" priority="62" operator="equal">
      <formula>"Yes"</formula>
    </cfRule>
  </conditionalFormatting>
  <conditionalFormatting sqref="AC1">
    <cfRule type="cellIs" dxfId="132" priority="57" operator="equal">
      <formula>"No"</formula>
    </cfRule>
    <cfRule type="cellIs" dxfId="131" priority="58" operator="equal">
      <formula>"Yes"</formula>
    </cfRule>
  </conditionalFormatting>
  <conditionalFormatting sqref="AC1">
    <cfRule type="cellIs" dxfId="130" priority="59" operator="equal">
      <formula>"No"</formula>
    </cfRule>
    <cfRule type="cellIs" dxfId="129" priority="60" operator="equal">
      <formula>"Yes"</formula>
    </cfRule>
  </conditionalFormatting>
  <conditionalFormatting sqref="AC1">
    <cfRule type="cellIs" dxfId="128" priority="55" operator="equal">
      <formula>"No"</formula>
    </cfRule>
    <cfRule type="cellIs" dxfId="127" priority="56" operator="equal">
      <formula>"Yes"</formula>
    </cfRule>
  </conditionalFormatting>
  <conditionalFormatting sqref="AA1">
    <cfRule type="cellIs" dxfId="126" priority="53" operator="equal">
      <formula>"No"</formula>
    </cfRule>
    <cfRule type="cellIs" dxfId="125" priority="54" operator="equal">
      <formula>"Yes"</formula>
    </cfRule>
  </conditionalFormatting>
  <conditionalFormatting sqref="AA1">
    <cfRule type="cellIs" dxfId="124" priority="51" operator="equal">
      <formula>"No"</formula>
    </cfRule>
    <cfRule type="cellIs" dxfId="123" priority="52" operator="equal">
      <formula>"Yes"</formula>
    </cfRule>
  </conditionalFormatting>
  <conditionalFormatting sqref="AA1">
    <cfRule type="cellIs" dxfId="122" priority="47" operator="equal">
      <formula>"No"</formula>
    </cfRule>
    <cfRule type="cellIs" dxfId="121" priority="48" operator="equal">
      <formula>"Yes"</formula>
    </cfRule>
  </conditionalFormatting>
  <conditionalFormatting sqref="AA1">
    <cfRule type="cellIs" dxfId="120" priority="49" operator="equal">
      <formula>"No"</formula>
    </cfRule>
    <cfRule type="cellIs" dxfId="119" priority="50" operator="equal">
      <formula>"Yes"</formula>
    </cfRule>
  </conditionalFormatting>
  <conditionalFormatting sqref="AA1">
    <cfRule type="cellIs" dxfId="118" priority="45" operator="equal">
      <formula>"No"</formula>
    </cfRule>
    <cfRule type="cellIs" dxfId="117" priority="46" operator="equal">
      <formula>"Yes"</formula>
    </cfRule>
  </conditionalFormatting>
  <conditionalFormatting sqref="AB1">
    <cfRule type="cellIs" dxfId="116" priority="43" operator="equal">
      <formula>"No"</formula>
    </cfRule>
    <cfRule type="cellIs" dxfId="115" priority="44" operator="equal">
      <formula>"Yes"</formula>
    </cfRule>
  </conditionalFormatting>
  <conditionalFormatting sqref="AB1">
    <cfRule type="cellIs" dxfId="114" priority="41" operator="equal">
      <formula>"No"</formula>
    </cfRule>
    <cfRule type="cellIs" dxfId="113" priority="42" operator="equal">
      <formula>"Yes"</formula>
    </cfRule>
  </conditionalFormatting>
  <conditionalFormatting sqref="AB1">
    <cfRule type="cellIs" dxfId="112" priority="37" operator="equal">
      <formula>"No"</formula>
    </cfRule>
    <cfRule type="cellIs" dxfId="111" priority="38" operator="equal">
      <formula>"Yes"</formula>
    </cfRule>
  </conditionalFormatting>
  <conditionalFormatting sqref="AB1">
    <cfRule type="cellIs" dxfId="110" priority="39" operator="equal">
      <formula>"No"</formula>
    </cfRule>
    <cfRule type="cellIs" dxfId="109" priority="40" operator="equal">
      <formula>"Yes"</formula>
    </cfRule>
  </conditionalFormatting>
  <conditionalFormatting sqref="AB1">
    <cfRule type="cellIs" dxfId="108" priority="35" operator="equal">
      <formula>"No"</formula>
    </cfRule>
    <cfRule type="cellIs" dxfId="107" priority="36" operator="equal">
      <formula>"Yes"</formula>
    </cfRule>
  </conditionalFormatting>
  <conditionalFormatting sqref="Q2:Q8">
    <cfRule type="cellIs" dxfId="106" priority="29" operator="equal">
      <formula>"No"</formula>
    </cfRule>
    <cfRule type="cellIs" dxfId="105" priority="30" operator="equal">
      <formula>"Yes"</formula>
    </cfRule>
  </conditionalFormatting>
  <conditionalFormatting sqref="R2:R3 R5 R7">
    <cfRule type="cellIs" dxfId="104" priority="25" operator="equal">
      <formula>"No"</formula>
    </cfRule>
    <cfRule type="cellIs" dxfId="103" priority="26" operator="equal">
      <formula>"Yes"</formula>
    </cfRule>
  </conditionalFormatting>
  <conditionalFormatting sqref="R4">
    <cfRule type="cellIs" dxfId="102" priority="19" operator="equal">
      <formula>"No"</formula>
    </cfRule>
    <cfRule type="cellIs" dxfId="101" priority="20" operator="equal">
      <formula>"Yes"</formula>
    </cfRule>
  </conditionalFormatting>
  <conditionalFormatting sqref="R6">
    <cfRule type="cellIs" dxfId="100" priority="17" operator="equal">
      <formula>"No"</formula>
    </cfRule>
    <cfRule type="cellIs" dxfId="99" priority="18" operator="equal">
      <formula>"Yes"</formula>
    </cfRule>
  </conditionalFormatting>
  <conditionalFormatting sqref="R8">
    <cfRule type="cellIs" dxfId="98" priority="15" operator="equal">
      <formula>"No"</formula>
    </cfRule>
    <cfRule type="cellIs" dxfId="97" priority="16" operator="equal">
      <formula>"Yes"</formula>
    </cfRule>
  </conditionalFormatting>
  <conditionalFormatting sqref="O1">
    <cfRule type="cellIs" dxfId="96" priority="13" operator="equal">
      <formula>"No"</formula>
    </cfRule>
    <cfRule type="cellIs" dxfId="95" priority="14" operator="equal">
      <formula>"Yes"</formula>
    </cfRule>
  </conditionalFormatting>
  <conditionalFormatting sqref="O1">
    <cfRule type="cellIs" dxfId="94" priority="11" operator="equal">
      <formula>"No"</formula>
    </cfRule>
    <cfRule type="cellIs" dxfId="93" priority="12" operator="equal">
      <formula>"Yes"</formula>
    </cfRule>
  </conditionalFormatting>
  <conditionalFormatting sqref="O1">
    <cfRule type="cellIs" dxfId="92" priority="9" operator="equal">
      <formula>"No"</formula>
    </cfRule>
    <cfRule type="cellIs" dxfId="91" priority="10" operator="equal">
      <formula>"Yes"</formula>
    </cfRule>
  </conditionalFormatting>
  <conditionalFormatting sqref="O1">
    <cfRule type="cellIs" dxfId="90" priority="7" operator="equal">
      <formula>"No"</formula>
    </cfRule>
    <cfRule type="cellIs" dxfId="89" priority="8" operator="equal">
      <formula>"Yes"</formula>
    </cfRule>
  </conditionalFormatting>
  <conditionalFormatting sqref="O1">
    <cfRule type="cellIs" dxfId="88" priority="3" operator="equal">
      <formula>"No"</formula>
    </cfRule>
    <cfRule type="cellIs" dxfId="87" priority="4" operator="equal">
      <formula>"Yes"</formula>
    </cfRule>
  </conditionalFormatting>
  <conditionalFormatting sqref="O1">
    <cfRule type="cellIs" dxfId="86" priority="5" operator="equal">
      <formula>"No"</formula>
    </cfRule>
    <cfRule type="cellIs" dxfId="85" priority="6" operator="equal">
      <formula>"Yes"</formula>
    </cfRule>
  </conditionalFormatting>
  <conditionalFormatting sqref="O1">
    <cfRule type="cellIs" dxfId="84" priority="1" operator="equal">
      <formula>"No"</formula>
    </cfRule>
    <cfRule type="cellIs" dxfId="83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4.1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20" width="3.875" style="2" customWidth="1"/>
    <col min="21" max="22" width="3.875" style="2" bestFit="1" customWidth="1"/>
    <col min="23" max="24" width="3.375" style="2" bestFit="1" customWidth="1"/>
    <col min="25" max="25" width="3.375" style="27" bestFit="1" customWidth="1"/>
    <col min="26" max="26" width="13" style="2" bestFit="1" customWidth="1"/>
    <col min="27" max="16384" width="9" style="2"/>
  </cols>
  <sheetData>
    <row r="1" spans="1:25" s="1" customFormat="1" ht="16.5" thickBot="1" x14ac:dyDescent="0.3">
      <c r="A1" s="92" t="s">
        <v>6</v>
      </c>
      <c r="B1" s="80" t="s">
        <v>22</v>
      </c>
      <c r="C1" s="81" t="s">
        <v>21</v>
      </c>
      <c r="D1" s="81" t="s">
        <v>1</v>
      </c>
      <c r="E1" s="81" t="s">
        <v>2</v>
      </c>
      <c r="F1" s="81">
        <v>10</v>
      </c>
      <c r="G1" s="80">
        <v>11</v>
      </c>
      <c r="H1" s="80">
        <v>12</v>
      </c>
      <c r="I1" s="80">
        <v>13</v>
      </c>
      <c r="J1" s="80">
        <v>14</v>
      </c>
      <c r="K1" s="80">
        <v>15</v>
      </c>
      <c r="L1" s="80">
        <v>16</v>
      </c>
      <c r="M1" s="80">
        <v>17</v>
      </c>
      <c r="N1" s="80">
        <v>18</v>
      </c>
      <c r="O1" s="80">
        <v>19</v>
      </c>
      <c r="P1" s="80">
        <v>20</v>
      </c>
      <c r="Q1" s="80">
        <v>21</v>
      </c>
      <c r="R1" s="80">
        <v>22</v>
      </c>
      <c r="S1" s="80">
        <v>23</v>
      </c>
      <c r="T1" s="80">
        <v>24</v>
      </c>
      <c r="U1" s="80">
        <v>25</v>
      </c>
      <c r="V1" s="80">
        <v>26</v>
      </c>
      <c r="W1" s="80">
        <v>27</v>
      </c>
      <c r="X1" s="80">
        <v>28</v>
      </c>
      <c r="Y1" s="93">
        <v>29</v>
      </c>
    </row>
    <row r="2" spans="1:25" x14ac:dyDescent="0.25">
      <c r="A2" s="73" t="s">
        <v>62</v>
      </c>
      <c r="B2" s="2" t="s">
        <v>45</v>
      </c>
      <c r="C2" s="75">
        <v>0</v>
      </c>
      <c r="D2" s="75">
        <f t="shared" ref="D2:D16" ca="1" si="0">RANDBETWEEN(1,20)</f>
        <v>14</v>
      </c>
      <c r="E2" s="75">
        <f t="shared" ref="E2:E19" ca="1" si="1">D2+C2</f>
        <v>14</v>
      </c>
      <c r="F2" s="75" t="str">
        <f t="shared" ref="F2:Y19" ca="1" si="2">IF($E2&gt;F$1-1,"Yes","No")</f>
        <v>Yes</v>
      </c>
      <c r="G2" s="79" t="str">
        <f t="shared" ca="1" si="2"/>
        <v>Yes</v>
      </c>
      <c r="H2" s="79" t="str">
        <f t="shared" ca="1" si="2"/>
        <v>Yes</v>
      </c>
      <c r="I2" s="79" t="str">
        <f t="shared" ca="1" si="2"/>
        <v>Yes</v>
      </c>
      <c r="J2" s="79" t="str">
        <f t="shared" ca="1" si="2"/>
        <v>Yes</v>
      </c>
      <c r="K2" s="79" t="str">
        <f t="shared" ca="1" si="2"/>
        <v>No</v>
      </c>
      <c r="L2" s="79" t="str">
        <f t="shared" ca="1" si="2"/>
        <v>No</v>
      </c>
      <c r="M2" s="79" t="str">
        <f t="shared" ca="1" si="2"/>
        <v>No</v>
      </c>
      <c r="N2" s="79" t="str">
        <f t="shared" ca="1" si="2"/>
        <v>No</v>
      </c>
      <c r="O2" s="79" t="str">
        <f t="shared" ca="1" si="2"/>
        <v>No</v>
      </c>
      <c r="P2" s="79" t="str">
        <f t="shared" ca="1" si="2"/>
        <v>No</v>
      </c>
      <c r="Q2" s="79" t="str">
        <f t="shared" ca="1" si="2"/>
        <v>No</v>
      </c>
      <c r="R2" s="79" t="str">
        <f t="shared" ca="1" si="2"/>
        <v>No</v>
      </c>
      <c r="S2" s="79" t="str">
        <f t="shared" ca="1" si="2"/>
        <v>No</v>
      </c>
      <c r="T2" s="79" t="str">
        <f t="shared" ca="1" si="2"/>
        <v>No</v>
      </c>
      <c r="U2" s="79" t="str">
        <f t="shared" ca="1" si="2"/>
        <v>No</v>
      </c>
      <c r="V2" s="79" t="str">
        <f t="shared" ca="1" si="2"/>
        <v>No</v>
      </c>
      <c r="W2" s="79" t="str">
        <f t="shared" ca="1" si="2"/>
        <v>No</v>
      </c>
      <c r="X2" s="79" t="str">
        <f t="shared" ca="1" si="2"/>
        <v>No</v>
      </c>
      <c r="Y2" s="27" t="str">
        <f t="shared" ca="1" si="2"/>
        <v>No</v>
      </c>
    </row>
    <row r="3" spans="1:25" x14ac:dyDescent="0.25">
      <c r="A3" s="73" t="s">
        <v>62</v>
      </c>
      <c r="B3" s="79" t="s">
        <v>46</v>
      </c>
      <c r="C3" s="75" t="s">
        <v>63</v>
      </c>
      <c r="D3" s="75">
        <f t="shared" ca="1" si="0"/>
        <v>14</v>
      </c>
      <c r="E3" s="75">
        <f t="shared" ca="1" si="1"/>
        <v>17</v>
      </c>
      <c r="F3" s="75" t="str">
        <f t="shared" ca="1" si="2"/>
        <v>Yes</v>
      </c>
      <c r="G3" s="79" t="str">
        <f t="shared" ca="1" si="2"/>
        <v>Yes</v>
      </c>
      <c r="H3" s="79" t="str">
        <f t="shared" ca="1" si="2"/>
        <v>Yes</v>
      </c>
      <c r="I3" s="79" t="str">
        <f t="shared" ca="1" si="2"/>
        <v>Yes</v>
      </c>
      <c r="J3" s="79" t="str">
        <f t="shared" ca="1" si="2"/>
        <v>Yes</v>
      </c>
      <c r="K3" s="79" t="str">
        <f t="shared" ca="1" si="2"/>
        <v>Yes</v>
      </c>
      <c r="L3" s="79" t="str">
        <f t="shared" ca="1" si="2"/>
        <v>Yes</v>
      </c>
      <c r="M3" s="79" t="str">
        <f t="shared" ca="1" si="2"/>
        <v>Yes</v>
      </c>
      <c r="N3" s="79" t="str">
        <f t="shared" ca="1" si="2"/>
        <v>No</v>
      </c>
      <c r="O3" s="79" t="str">
        <f t="shared" ca="1" si="2"/>
        <v>No</v>
      </c>
      <c r="P3" s="79" t="str">
        <f t="shared" ca="1" si="2"/>
        <v>No</v>
      </c>
      <c r="Q3" s="79" t="str">
        <f t="shared" ca="1" si="2"/>
        <v>No</v>
      </c>
      <c r="R3" s="79" t="str">
        <f t="shared" ca="1" si="2"/>
        <v>No</v>
      </c>
      <c r="S3" s="79" t="str">
        <f t="shared" ca="1" si="2"/>
        <v>No</v>
      </c>
      <c r="T3" s="79" t="str">
        <f t="shared" ca="1" si="2"/>
        <v>No</v>
      </c>
      <c r="U3" s="79" t="str">
        <f t="shared" ca="1" si="2"/>
        <v>No</v>
      </c>
      <c r="V3" s="79" t="str">
        <f t="shared" ca="1" si="2"/>
        <v>No</v>
      </c>
      <c r="W3" s="79" t="str">
        <f t="shared" ca="1" si="2"/>
        <v>No</v>
      </c>
      <c r="X3" s="79" t="str">
        <f t="shared" ca="1" si="2"/>
        <v>No</v>
      </c>
      <c r="Y3" s="27" t="str">
        <f t="shared" ca="1" si="2"/>
        <v>No</v>
      </c>
    </row>
    <row r="4" spans="1:25" x14ac:dyDescent="0.25">
      <c r="A4" s="74" t="s">
        <v>62</v>
      </c>
      <c r="B4" s="60" t="s">
        <v>47</v>
      </c>
      <c r="C4" s="76">
        <v>3</v>
      </c>
      <c r="D4" s="76">
        <f t="shared" ca="1" si="0"/>
        <v>9</v>
      </c>
      <c r="E4" s="76">
        <f t="shared" ca="1" si="1"/>
        <v>12</v>
      </c>
      <c r="F4" s="76" t="str">
        <f t="shared" ca="1" si="2"/>
        <v>Yes</v>
      </c>
      <c r="G4" s="60" t="str">
        <f t="shared" ca="1" si="2"/>
        <v>Yes</v>
      </c>
      <c r="H4" s="60" t="str">
        <f t="shared" ca="1" si="2"/>
        <v>Yes</v>
      </c>
      <c r="I4" s="60" t="str">
        <f t="shared" ca="1" si="2"/>
        <v>No</v>
      </c>
      <c r="J4" s="60" t="str">
        <f t="shared" ca="1" si="2"/>
        <v>No</v>
      </c>
      <c r="K4" s="60" t="str">
        <f t="shared" ca="1" si="2"/>
        <v>No</v>
      </c>
      <c r="L4" s="60" t="str">
        <f t="shared" ca="1" si="2"/>
        <v>No</v>
      </c>
      <c r="M4" s="60" t="str">
        <f t="shared" ca="1" si="2"/>
        <v>No</v>
      </c>
      <c r="N4" s="60" t="str">
        <f t="shared" ca="1" si="2"/>
        <v>No</v>
      </c>
      <c r="O4" s="60" t="str">
        <f t="shared" ca="1" si="2"/>
        <v>No</v>
      </c>
      <c r="P4" s="60" t="str">
        <f t="shared" ca="1" si="2"/>
        <v>No</v>
      </c>
      <c r="Q4" s="60" t="str">
        <f t="shared" ca="1" si="2"/>
        <v>No</v>
      </c>
      <c r="R4" s="60" t="str">
        <f t="shared" ca="1" si="2"/>
        <v>No</v>
      </c>
      <c r="S4" s="60" t="str">
        <f t="shared" ca="1" si="2"/>
        <v>No</v>
      </c>
      <c r="T4" s="60" t="str">
        <f t="shared" ca="1" si="2"/>
        <v>No</v>
      </c>
      <c r="U4" s="60" t="str">
        <f t="shared" ca="1" si="2"/>
        <v>No</v>
      </c>
      <c r="V4" s="60" t="str">
        <f t="shared" ca="1" si="2"/>
        <v>No</v>
      </c>
      <c r="W4" s="60" t="str">
        <f t="shared" ca="1" si="2"/>
        <v>No</v>
      </c>
      <c r="X4" s="60" t="str">
        <f t="shared" ca="1" si="2"/>
        <v>No</v>
      </c>
      <c r="Y4" s="61" t="str">
        <f t="shared" ca="1" si="2"/>
        <v>No</v>
      </c>
    </row>
    <row r="5" spans="1:25" x14ac:dyDescent="0.25">
      <c r="A5" s="73" t="s">
        <v>61</v>
      </c>
      <c r="B5" s="2" t="s">
        <v>45</v>
      </c>
      <c r="C5" s="75">
        <v>0</v>
      </c>
      <c r="D5" s="75">
        <f t="shared" ca="1" si="0"/>
        <v>16</v>
      </c>
      <c r="E5" s="75">
        <f t="shared" ca="1" si="1"/>
        <v>16</v>
      </c>
      <c r="F5" s="75" t="str">
        <f t="shared" ca="1" si="2"/>
        <v>Yes</v>
      </c>
      <c r="G5" s="2" t="str">
        <f t="shared" ca="1" si="2"/>
        <v>Yes</v>
      </c>
      <c r="H5" s="2" t="str">
        <f t="shared" ca="1" si="2"/>
        <v>Yes</v>
      </c>
      <c r="I5" s="2" t="str">
        <f t="shared" ca="1" si="2"/>
        <v>Yes</v>
      </c>
      <c r="J5" s="2" t="str">
        <f t="shared" ca="1" si="2"/>
        <v>Yes</v>
      </c>
      <c r="K5" s="2" t="str">
        <f t="shared" ca="1" si="2"/>
        <v>Yes</v>
      </c>
      <c r="L5" s="2" t="str">
        <f t="shared" ca="1" si="2"/>
        <v>Yes</v>
      </c>
      <c r="M5" s="2" t="str">
        <f t="shared" ca="1" si="2"/>
        <v>No</v>
      </c>
      <c r="N5" s="2" t="str">
        <f t="shared" ca="1" si="2"/>
        <v>No</v>
      </c>
      <c r="O5" s="2" t="str">
        <f t="shared" ca="1" si="2"/>
        <v>No</v>
      </c>
      <c r="P5" s="2" t="str">
        <f t="shared" ca="1" si="2"/>
        <v>No</v>
      </c>
      <c r="Q5" s="2" t="str">
        <f t="shared" ca="1" si="2"/>
        <v>No</v>
      </c>
      <c r="R5" s="2" t="str">
        <f t="shared" ca="1" si="2"/>
        <v>No</v>
      </c>
      <c r="S5" s="2" t="str">
        <f t="shared" ca="1" si="2"/>
        <v>No</v>
      </c>
      <c r="T5" s="2" t="str">
        <f t="shared" ca="1" si="2"/>
        <v>No</v>
      </c>
      <c r="U5" s="2" t="str">
        <f t="shared" ca="1" si="2"/>
        <v>No</v>
      </c>
      <c r="V5" s="2" t="str">
        <f t="shared" ca="1" si="2"/>
        <v>No</v>
      </c>
      <c r="W5" s="2" t="str">
        <f t="shared" ca="1" si="2"/>
        <v>No</v>
      </c>
      <c r="X5" s="2" t="str">
        <f t="shared" ca="1" si="2"/>
        <v>No</v>
      </c>
      <c r="Y5" s="27" t="str">
        <f t="shared" ca="1" si="2"/>
        <v>No</v>
      </c>
    </row>
    <row r="6" spans="1:25" x14ac:dyDescent="0.25">
      <c r="A6" s="73" t="s">
        <v>61</v>
      </c>
      <c r="B6" s="79" t="s">
        <v>46</v>
      </c>
      <c r="C6" s="75">
        <v>5</v>
      </c>
      <c r="D6" s="75">
        <f t="shared" ca="1" si="0"/>
        <v>13</v>
      </c>
      <c r="E6" s="75">
        <f t="shared" ca="1" si="1"/>
        <v>18</v>
      </c>
      <c r="F6" s="75" t="str">
        <f t="shared" ca="1" si="2"/>
        <v>Yes</v>
      </c>
      <c r="G6" s="79" t="str">
        <f t="shared" ca="1" si="2"/>
        <v>Yes</v>
      </c>
      <c r="H6" s="79" t="str">
        <f t="shared" ca="1" si="2"/>
        <v>Yes</v>
      </c>
      <c r="I6" s="79" t="str">
        <f t="shared" ca="1" si="2"/>
        <v>Yes</v>
      </c>
      <c r="J6" s="79" t="str">
        <f t="shared" ca="1" si="2"/>
        <v>Yes</v>
      </c>
      <c r="K6" s="79" t="str">
        <f t="shared" ca="1" si="2"/>
        <v>Yes</v>
      </c>
      <c r="L6" s="79" t="str">
        <f t="shared" ca="1" si="2"/>
        <v>Yes</v>
      </c>
      <c r="M6" s="79" t="str">
        <f t="shared" ca="1" si="2"/>
        <v>Yes</v>
      </c>
      <c r="N6" s="79" t="str">
        <f t="shared" ca="1" si="2"/>
        <v>Yes</v>
      </c>
      <c r="O6" s="79" t="str">
        <f t="shared" ca="1" si="2"/>
        <v>No</v>
      </c>
      <c r="P6" s="79" t="str">
        <f t="shared" ca="1" si="2"/>
        <v>No</v>
      </c>
      <c r="Q6" s="79" t="str">
        <f t="shared" ca="1" si="2"/>
        <v>No</v>
      </c>
      <c r="R6" s="79" t="str">
        <f t="shared" ca="1" si="2"/>
        <v>No</v>
      </c>
      <c r="S6" s="79" t="str">
        <f t="shared" ca="1" si="2"/>
        <v>No</v>
      </c>
      <c r="T6" s="79" t="str">
        <f t="shared" ca="1" si="2"/>
        <v>No</v>
      </c>
      <c r="U6" s="79" t="str">
        <f t="shared" ca="1" si="2"/>
        <v>No</v>
      </c>
      <c r="V6" s="79" t="str">
        <f t="shared" ca="1" si="2"/>
        <v>No</v>
      </c>
      <c r="W6" s="79" t="str">
        <f t="shared" ca="1" si="2"/>
        <v>No</v>
      </c>
      <c r="X6" s="79" t="str">
        <f t="shared" ca="1" si="2"/>
        <v>No</v>
      </c>
      <c r="Y6" s="27" t="str">
        <f t="shared" ca="1" si="2"/>
        <v>No</v>
      </c>
    </row>
    <row r="7" spans="1:25" x14ac:dyDescent="0.25">
      <c r="A7" s="74" t="s">
        <v>61</v>
      </c>
      <c r="B7" s="60" t="s">
        <v>47</v>
      </c>
      <c r="C7" s="76">
        <v>2</v>
      </c>
      <c r="D7" s="76">
        <f t="shared" ca="1" si="0"/>
        <v>3</v>
      </c>
      <c r="E7" s="76">
        <f t="shared" ca="1" si="1"/>
        <v>5</v>
      </c>
      <c r="F7" s="76" t="str">
        <f t="shared" ca="1" si="2"/>
        <v>No</v>
      </c>
      <c r="G7" s="60" t="str">
        <f t="shared" ca="1" si="2"/>
        <v>No</v>
      </c>
      <c r="H7" s="60" t="str">
        <f t="shared" ca="1" si="2"/>
        <v>No</v>
      </c>
      <c r="I7" s="60" t="str">
        <f t="shared" ca="1" si="2"/>
        <v>No</v>
      </c>
      <c r="J7" s="60" t="str">
        <f t="shared" ca="1" si="2"/>
        <v>No</v>
      </c>
      <c r="K7" s="60" t="str">
        <f t="shared" ca="1" si="2"/>
        <v>No</v>
      </c>
      <c r="L7" s="60" t="str">
        <f t="shared" ca="1" si="2"/>
        <v>No</v>
      </c>
      <c r="M7" s="60" t="str">
        <f t="shared" ca="1" si="2"/>
        <v>No</v>
      </c>
      <c r="N7" s="60" t="str">
        <f t="shared" ca="1" si="2"/>
        <v>No</v>
      </c>
      <c r="O7" s="60" t="str">
        <f t="shared" ca="1" si="2"/>
        <v>No</v>
      </c>
      <c r="P7" s="60" t="str">
        <f t="shared" ca="1" si="2"/>
        <v>No</v>
      </c>
      <c r="Q7" s="60" t="str">
        <f t="shared" ca="1" si="2"/>
        <v>No</v>
      </c>
      <c r="R7" s="60" t="str">
        <f t="shared" ca="1" si="2"/>
        <v>No</v>
      </c>
      <c r="S7" s="60" t="str">
        <f t="shared" ca="1" si="2"/>
        <v>No</v>
      </c>
      <c r="T7" s="60" t="str">
        <f t="shared" ca="1" si="2"/>
        <v>No</v>
      </c>
      <c r="U7" s="60" t="str">
        <f t="shared" ca="1" si="2"/>
        <v>No</v>
      </c>
      <c r="V7" s="60" t="str">
        <f t="shared" ca="1" si="2"/>
        <v>No</v>
      </c>
      <c r="W7" s="60" t="str">
        <f t="shared" ca="1" si="2"/>
        <v>No</v>
      </c>
      <c r="X7" s="60" t="str">
        <f t="shared" ca="1" si="2"/>
        <v>No</v>
      </c>
      <c r="Y7" s="61" t="str">
        <f t="shared" ca="1" si="2"/>
        <v>No</v>
      </c>
    </row>
    <row r="8" spans="1:25" ht="18.75" x14ac:dyDescent="0.25">
      <c r="A8" s="73" t="s">
        <v>122</v>
      </c>
      <c r="B8" s="2" t="s">
        <v>45</v>
      </c>
      <c r="C8" s="75">
        <v>0</v>
      </c>
      <c r="D8" s="75">
        <f t="shared" ca="1" si="0"/>
        <v>3</v>
      </c>
      <c r="E8" s="75">
        <f t="shared" ca="1" si="1"/>
        <v>3</v>
      </c>
      <c r="F8" s="75" t="str">
        <f t="shared" ca="1" si="2"/>
        <v>No</v>
      </c>
      <c r="G8" s="79" t="str">
        <f t="shared" ca="1" si="2"/>
        <v>No</v>
      </c>
      <c r="H8" s="79" t="str">
        <f t="shared" ca="1" si="2"/>
        <v>No</v>
      </c>
      <c r="I8" s="79" t="str">
        <f t="shared" ca="1" si="2"/>
        <v>No</v>
      </c>
      <c r="J8" s="79" t="str">
        <f t="shared" ca="1" si="2"/>
        <v>No</v>
      </c>
      <c r="K8" s="79" t="str">
        <f t="shared" ca="1" si="2"/>
        <v>No</v>
      </c>
      <c r="L8" s="79" t="str">
        <f t="shared" ca="1" si="2"/>
        <v>No</v>
      </c>
      <c r="M8" s="79" t="str">
        <f t="shared" ca="1" si="2"/>
        <v>No</v>
      </c>
      <c r="N8" s="79" t="str">
        <f t="shared" ca="1" si="2"/>
        <v>No</v>
      </c>
      <c r="O8" s="79" t="str">
        <f t="shared" ca="1" si="2"/>
        <v>No</v>
      </c>
      <c r="P8" s="79" t="str">
        <f t="shared" ref="J8:Y21" ca="1" si="3">IF($E8&gt;P$1-1,"Yes","No")</f>
        <v>No</v>
      </c>
      <c r="Q8" s="79" t="str">
        <f t="shared" ca="1" si="3"/>
        <v>No</v>
      </c>
      <c r="R8" s="79" t="str">
        <f t="shared" ca="1" si="3"/>
        <v>No</v>
      </c>
      <c r="S8" s="79" t="str">
        <f t="shared" ca="1" si="3"/>
        <v>No</v>
      </c>
      <c r="T8" s="79" t="str">
        <f t="shared" ca="1" si="3"/>
        <v>No</v>
      </c>
      <c r="U8" s="79" t="str">
        <f t="shared" ca="1" si="2"/>
        <v>No</v>
      </c>
      <c r="V8" s="79" t="str">
        <f t="shared" ca="1" si="2"/>
        <v>No</v>
      </c>
      <c r="W8" s="79" t="str">
        <f t="shared" ca="1" si="2"/>
        <v>No</v>
      </c>
      <c r="X8" s="79" t="str">
        <f t="shared" ca="1" si="2"/>
        <v>No</v>
      </c>
      <c r="Y8" s="27" t="str">
        <f t="shared" ca="1" si="2"/>
        <v>No</v>
      </c>
    </row>
    <row r="9" spans="1:25" ht="18.75" x14ac:dyDescent="0.25">
      <c r="A9" s="73" t="s">
        <v>122</v>
      </c>
      <c r="B9" s="79" t="s">
        <v>46</v>
      </c>
      <c r="C9" s="75">
        <v>5</v>
      </c>
      <c r="D9" s="75">
        <f t="shared" ca="1" si="0"/>
        <v>15</v>
      </c>
      <c r="E9" s="75">
        <f t="shared" ca="1" si="1"/>
        <v>20</v>
      </c>
      <c r="F9" s="75" t="str">
        <f t="shared" ca="1" si="2"/>
        <v>Yes</v>
      </c>
      <c r="G9" s="79" t="str">
        <f t="shared" ca="1" si="2"/>
        <v>Yes</v>
      </c>
      <c r="H9" s="79" t="str">
        <f t="shared" ca="1" si="2"/>
        <v>Yes</v>
      </c>
      <c r="I9" s="79" t="str">
        <f t="shared" ca="1" si="2"/>
        <v>Yes</v>
      </c>
      <c r="J9" s="79" t="str">
        <f t="shared" ca="1" si="3"/>
        <v>Yes</v>
      </c>
      <c r="K9" s="79" t="str">
        <f t="shared" ca="1" si="3"/>
        <v>Yes</v>
      </c>
      <c r="L9" s="79" t="str">
        <f t="shared" ca="1" si="3"/>
        <v>Yes</v>
      </c>
      <c r="M9" s="79" t="str">
        <f t="shared" ca="1" si="3"/>
        <v>Yes</v>
      </c>
      <c r="N9" s="79" t="str">
        <f t="shared" ca="1" si="3"/>
        <v>Yes</v>
      </c>
      <c r="O9" s="79" t="str">
        <f t="shared" ca="1" si="3"/>
        <v>Yes</v>
      </c>
      <c r="P9" s="79" t="str">
        <f t="shared" ca="1" si="3"/>
        <v>Yes</v>
      </c>
      <c r="Q9" s="79" t="str">
        <f t="shared" ca="1" si="3"/>
        <v>No</v>
      </c>
      <c r="R9" s="79" t="str">
        <f t="shared" ca="1" si="3"/>
        <v>No</v>
      </c>
      <c r="S9" s="79" t="str">
        <f t="shared" ca="1" si="3"/>
        <v>No</v>
      </c>
      <c r="T9" s="79" t="str">
        <f t="shared" ca="1" si="3"/>
        <v>No</v>
      </c>
      <c r="U9" s="79" t="str">
        <f t="shared" ca="1" si="2"/>
        <v>No</v>
      </c>
      <c r="V9" s="79" t="str">
        <f t="shared" ca="1" si="2"/>
        <v>No</v>
      </c>
      <c r="W9" s="79" t="str">
        <f t="shared" ca="1" si="2"/>
        <v>No</v>
      </c>
      <c r="X9" s="79" t="str">
        <f t="shared" ca="1" si="2"/>
        <v>No</v>
      </c>
      <c r="Y9" s="27" t="str">
        <f t="shared" ca="1" si="2"/>
        <v>No</v>
      </c>
    </row>
    <row r="10" spans="1:25" ht="18.75" x14ac:dyDescent="0.25">
      <c r="A10" s="74" t="s">
        <v>122</v>
      </c>
      <c r="B10" s="60" t="s">
        <v>47</v>
      </c>
      <c r="C10" s="76">
        <v>2</v>
      </c>
      <c r="D10" s="76">
        <f t="shared" ca="1" si="0"/>
        <v>3</v>
      </c>
      <c r="E10" s="76">
        <f t="shared" ca="1" si="1"/>
        <v>5</v>
      </c>
      <c r="F10" s="76" t="str">
        <f t="shared" ca="1" si="2"/>
        <v>No</v>
      </c>
      <c r="G10" s="60" t="str">
        <f t="shared" ca="1" si="2"/>
        <v>No</v>
      </c>
      <c r="H10" s="60" t="str">
        <f t="shared" ca="1" si="2"/>
        <v>No</v>
      </c>
      <c r="I10" s="60" t="str">
        <f t="shared" ca="1" si="2"/>
        <v>No</v>
      </c>
      <c r="J10" s="60" t="str">
        <f t="shared" ca="1" si="3"/>
        <v>No</v>
      </c>
      <c r="K10" s="60" t="str">
        <f t="shared" ca="1" si="3"/>
        <v>No</v>
      </c>
      <c r="L10" s="60" t="str">
        <f t="shared" ca="1" si="3"/>
        <v>No</v>
      </c>
      <c r="M10" s="60" t="str">
        <f t="shared" ca="1" si="3"/>
        <v>No</v>
      </c>
      <c r="N10" s="60" t="str">
        <f t="shared" ca="1" si="3"/>
        <v>No</v>
      </c>
      <c r="O10" s="60" t="str">
        <f t="shared" ca="1" si="3"/>
        <v>No</v>
      </c>
      <c r="P10" s="60" t="str">
        <f t="shared" ca="1" si="3"/>
        <v>No</v>
      </c>
      <c r="Q10" s="60" t="str">
        <f t="shared" ca="1" si="3"/>
        <v>No</v>
      </c>
      <c r="R10" s="60" t="str">
        <f t="shared" ca="1" si="3"/>
        <v>No</v>
      </c>
      <c r="S10" s="60" t="str">
        <f t="shared" ca="1" si="3"/>
        <v>No</v>
      </c>
      <c r="T10" s="60" t="str">
        <f t="shared" ca="1" si="3"/>
        <v>No</v>
      </c>
      <c r="U10" s="60" t="str">
        <f t="shared" ca="1" si="2"/>
        <v>No</v>
      </c>
      <c r="V10" s="60" t="str">
        <f t="shared" ca="1" si="2"/>
        <v>No</v>
      </c>
      <c r="W10" s="60" t="str">
        <f t="shared" ca="1" si="2"/>
        <v>No</v>
      </c>
      <c r="X10" s="60" t="str">
        <f t="shared" ca="1" si="2"/>
        <v>No</v>
      </c>
      <c r="Y10" s="61" t="str">
        <f t="shared" ca="1" si="2"/>
        <v>No</v>
      </c>
    </row>
    <row r="11" spans="1:25" ht="18.75" x14ac:dyDescent="0.25">
      <c r="A11" s="73" t="s">
        <v>123</v>
      </c>
      <c r="B11" s="2" t="s">
        <v>45</v>
      </c>
      <c r="C11" s="75"/>
      <c r="D11" s="75">
        <f t="shared" ca="1" si="0"/>
        <v>1</v>
      </c>
      <c r="E11" s="75">
        <f t="shared" ref="E11:E16" ca="1" si="4">D11+C11</f>
        <v>1</v>
      </c>
      <c r="F11" s="75" t="str">
        <f t="shared" ca="1" si="2"/>
        <v>No</v>
      </c>
      <c r="G11" s="79" t="str">
        <f t="shared" ca="1" si="2"/>
        <v>No</v>
      </c>
      <c r="H11" s="79" t="str">
        <f t="shared" ca="1" si="2"/>
        <v>No</v>
      </c>
      <c r="I11" s="79" t="str">
        <f t="shared" ca="1" si="2"/>
        <v>No</v>
      </c>
      <c r="J11" s="79" t="str">
        <f t="shared" ca="1" si="2"/>
        <v>No</v>
      </c>
      <c r="K11" s="79" t="str">
        <f t="shared" ca="1" si="2"/>
        <v>No</v>
      </c>
      <c r="L11" s="79" t="str">
        <f t="shared" ca="1" si="3"/>
        <v>No</v>
      </c>
      <c r="M11" s="79" t="str">
        <f t="shared" ca="1" si="3"/>
        <v>No</v>
      </c>
      <c r="N11" s="79" t="str">
        <f t="shared" ca="1" si="3"/>
        <v>No</v>
      </c>
      <c r="O11" s="79" t="str">
        <f t="shared" ca="1" si="3"/>
        <v>No</v>
      </c>
      <c r="P11" s="79" t="str">
        <f t="shared" ca="1" si="3"/>
        <v>No</v>
      </c>
      <c r="Q11" s="79" t="str">
        <f t="shared" ca="1" si="3"/>
        <v>No</v>
      </c>
      <c r="R11" s="79" t="str">
        <f t="shared" ca="1" si="3"/>
        <v>No</v>
      </c>
      <c r="S11" s="79" t="str">
        <f t="shared" ca="1" si="3"/>
        <v>No</v>
      </c>
      <c r="T11" s="79" t="str">
        <f t="shared" ca="1" si="3"/>
        <v>No</v>
      </c>
      <c r="U11" s="79" t="str">
        <f t="shared" ca="1" si="3"/>
        <v>No</v>
      </c>
      <c r="V11" s="79" t="str">
        <f t="shared" ca="1" si="3"/>
        <v>No</v>
      </c>
      <c r="W11" s="79" t="str">
        <f t="shared" ca="1" si="3"/>
        <v>No</v>
      </c>
      <c r="X11" s="79" t="str">
        <f t="shared" ca="1" si="3"/>
        <v>No</v>
      </c>
      <c r="Y11" s="27" t="str">
        <f t="shared" ca="1" si="3"/>
        <v>No</v>
      </c>
    </row>
    <row r="12" spans="1:25" ht="18.75" x14ac:dyDescent="0.25">
      <c r="A12" s="73" t="s">
        <v>123</v>
      </c>
      <c r="B12" s="79" t="s">
        <v>46</v>
      </c>
      <c r="C12" s="75"/>
      <c r="D12" s="75">
        <f t="shared" ca="1" si="0"/>
        <v>15</v>
      </c>
      <c r="E12" s="75">
        <f t="shared" ca="1" si="4"/>
        <v>15</v>
      </c>
      <c r="F12" s="75" t="str">
        <f t="shared" ref="F12:U16" ca="1" si="5">IF($E12&gt;F$1-1,"Yes","No")</f>
        <v>Yes</v>
      </c>
      <c r="G12" s="79" t="str">
        <f t="shared" ca="1" si="5"/>
        <v>Yes</v>
      </c>
      <c r="H12" s="79" t="str">
        <f t="shared" ca="1" si="5"/>
        <v>Yes</v>
      </c>
      <c r="I12" s="79" t="str">
        <f t="shared" ca="1" si="5"/>
        <v>Yes</v>
      </c>
      <c r="J12" s="79" t="str">
        <f t="shared" ca="1" si="3"/>
        <v>Yes</v>
      </c>
      <c r="K12" s="79" t="str">
        <f t="shared" ca="1" si="3"/>
        <v>Yes</v>
      </c>
      <c r="L12" s="79" t="str">
        <f t="shared" ca="1" si="3"/>
        <v>No</v>
      </c>
      <c r="M12" s="79" t="str">
        <f t="shared" ca="1" si="3"/>
        <v>No</v>
      </c>
      <c r="N12" s="79" t="str">
        <f t="shared" ca="1" si="3"/>
        <v>No</v>
      </c>
      <c r="O12" s="79" t="str">
        <f t="shared" ca="1" si="3"/>
        <v>No</v>
      </c>
      <c r="P12" s="79" t="str">
        <f t="shared" ca="1" si="3"/>
        <v>No</v>
      </c>
      <c r="Q12" s="79" t="str">
        <f t="shared" ca="1" si="3"/>
        <v>No</v>
      </c>
      <c r="R12" s="79" t="str">
        <f t="shared" ca="1" si="3"/>
        <v>No</v>
      </c>
      <c r="S12" s="79" t="str">
        <f t="shared" ca="1" si="3"/>
        <v>No</v>
      </c>
      <c r="T12" s="79" t="str">
        <f t="shared" ca="1" si="3"/>
        <v>No</v>
      </c>
      <c r="U12" s="79" t="str">
        <f t="shared" ca="1" si="5"/>
        <v>No</v>
      </c>
      <c r="V12" s="79" t="str">
        <f t="shared" ca="1" si="3"/>
        <v>No</v>
      </c>
      <c r="W12" s="79" t="str">
        <f t="shared" ca="1" si="3"/>
        <v>No</v>
      </c>
      <c r="X12" s="79" t="str">
        <f t="shared" ca="1" si="3"/>
        <v>No</v>
      </c>
      <c r="Y12" s="27" t="str">
        <f t="shared" ca="1" si="3"/>
        <v>No</v>
      </c>
    </row>
    <row r="13" spans="1:25" ht="18.75" x14ac:dyDescent="0.25">
      <c r="A13" s="74" t="s">
        <v>123</v>
      </c>
      <c r="B13" s="60" t="s">
        <v>47</v>
      </c>
      <c r="C13" s="76"/>
      <c r="D13" s="76">
        <f t="shared" ca="1" si="0"/>
        <v>10</v>
      </c>
      <c r="E13" s="76">
        <f t="shared" ca="1" si="4"/>
        <v>10</v>
      </c>
      <c r="F13" s="76" t="str">
        <f t="shared" ca="1" si="5"/>
        <v>Yes</v>
      </c>
      <c r="G13" s="60" t="str">
        <f t="shared" ca="1" si="5"/>
        <v>No</v>
      </c>
      <c r="H13" s="60" t="str">
        <f t="shared" ca="1" si="5"/>
        <v>No</v>
      </c>
      <c r="I13" s="60" t="str">
        <f t="shared" ca="1" si="5"/>
        <v>No</v>
      </c>
      <c r="J13" s="60" t="str">
        <f t="shared" ca="1" si="3"/>
        <v>No</v>
      </c>
      <c r="K13" s="60" t="str">
        <f t="shared" ca="1" si="3"/>
        <v>No</v>
      </c>
      <c r="L13" s="60" t="str">
        <f t="shared" ca="1" si="3"/>
        <v>No</v>
      </c>
      <c r="M13" s="60" t="str">
        <f t="shared" ca="1" si="3"/>
        <v>No</v>
      </c>
      <c r="N13" s="60" t="str">
        <f t="shared" ca="1" si="3"/>
        <v>No</v>
      </c>
      <c r="O13" s="60" t="str">
        <f t="shared" ca="1" si="3"/>
        <v>No</v>
      </c>
      <c r="P13" s="60" t="str">
        <f t="shared" ca="1" si="3"/>
        <v>No</v>
      </c>
      <c r="Q13" s="60" t="str">
        <f t="shared" ca="1" si="3"/>
        <v>No</v>
      </c>
      <c r="R13" s="60" t="str">
        <f t="shared" ca="1" si="3"/>
        <v>No</v>
      </c>
      <c r="S13" s="60" t="str">
        <f t="shared" ca="1" si="3"/>
        <v>No</v>
      </c>
      <c r="T13" s="60" t="str">
        <f t="shared" ca="1" si="3"/>
        <v>No</v>
      </c>
      <c r="U13" s="60" t="str">
        <f t="shared" ca="1" si="5"/>
        <v>No</v>
      </c>
      <c r="V13" s="60" t="str">
        <f t="shared" ca="1" si="3"/>
        <v>No</v>
      </c>
      <c r="W13" s="60" t="str">
        <f t="shared" ca="1" si="3"/>
        <v>No</v>
      </c>
      <c r="X13" s="60" t="str">
        <f t="shared" ca="1" si="3"/>
        <v>No</v>
      </c>
      <c r="Y13" s="61" t="str">
        <f t="shared" ca="1" si="3"/>
        <v>No</v>
      </c>
    </row>
    <row r="14" spans="1:25" ht="18.75" x14ac:dyDescent="0.25">
      <c r="A14" s="73" t="s">
        <v>124</v>
      </c>
      <c r="B14" s="2" t="s">
        <v>45</v>
      </c>
      <c r="C14" s="75">
        <v>0</v>
      </c>
      <c r="D14" s="75">
        <f t="shared" ca="1" si="0"/>
        <v>1</v>
      </c>
      <c r="E14" s="75">
        <f t="shared" ca="1" si="4"/>
        <v>1</v>
      </c>
      <c r="F14" s="75" t="str">
        <f t="shared" ca="1" si="5"/>
        <v>No</v>
      </c>
      <c r="G14" s="79" t="str">
        <f t="shared" ca="1" si="5"/>
        <v>No</v>
      </c>
      <c r="H14" s="79" t="str">
        <f t="shared" ca="1" si="5"/>
        <v>No</v>
      </c>
      <c r="I14" s="79" t="str">
        <f t="shared" ca="1" si="5"/>
        <v>No</v>
      </c>
      <c r="J14" s="79" t="str">
        <f t="shared" ca="1" si="5"/>
        <v>No</v>
      </c>
      <c r="K14" s="79" t="str">
        <f t="shared" ca="1" si="5"/>
        <v>No</v>
      </c>
      <c r="L14" s="79" t="str">
        <f t="shared" ca="1" si="5"/>
        <v>No</v>
      </c>
      <c r="M14" s="79" t="str">
        <f t="shared" ca="1" si="5"/>
        <v>No</v>
      </c>
      <c r="N14" s="79" t="str">
        <f t="shared" ca="1" si="5"/>
        <v>No</v>
      </c>
      <c r="O14" s="79" t="str">
        <f t="shared" ca="1" si="5"/>
        <v>No</v>
      </c>
      <c r="P14" s="79" t="str">
        <f t="shared" ca="1" si="3"/>
        <v>No</v>
      </c>
      <c r="Q14" s="79" t="str">
        <f t="shared" ca="1" si="3"/>
        <v>No</v>
      </c>
      <c r="R14" s="79" t="str">
        <f t="shared" ca="1" si="3"/>
        <v>No</v>
      </c>
      <c r="S14" s="79" t="str">
        <f t="shared" ca="1" si="3"/>
        <v>No</v>
      </c>
      <c r="T14" s="79" t="str">
        <f t="shared" ca="1" si="3"/>
        <v>No</v>
      </c>
      <c r="U14" s="79" t="str">
        <f t="shared" ca="1" si="5"/>
        <v>No</v>
      </c>
      <c r="V14" s="79" t="str">
        <f t="shared" ca="1" si="3"/>
        <v>No</v>
      </c>
      <c r="W14" s="79" t="str">
        <f t="shared" ca="1" si="3"/>
        <v>No</v>
      </c>
      <c r="X14" s="79" t="str">
        <f t="shared" ca="1" si="3"/>
        <v>No</v>
      </c>
      <c r="Y14" s="27" t="str">
        <f t="shared" ca="1" si="3"/>
        <v>No</v>
      </c>
    </row>
    <row r="15" spans="1:25" ht="18.75" x14ac:dyDescent="0.25">
      <c r="A15" s="73" t="s">
        <v>124</v>
      </c>
      <c r="B15" s="79" t="s">
        <v>46</v>
      </c>
      <c r="C15" s="75">
        <v>5</v>
      </c>
      <c r="D15" s="75">
        <f t="shared" ca="1" si="0"/>
        <v>8</v>
      </c>
      <c r="E15" s="75">
        <f t="shared" ca="1" si="4"/>
        <v>13</v>
      </c>
      <c r="F15" s="75" t="str">
        <f t="shared" ca="1" si="5"/>
        <v>Yes</v>
      </c>
      <c r="G15" s="79" t="str">
        <f t="shared" ca="1" si="5"/>
        <v>Yes</v>
      </c>
      <c r="H15" s="79" t="str">
        <f t="shared" ca="1" si="5"/>
        <v>Yes</v>
      </c>
      <c r="I15" s="79" t="str">
        <f t="shared" ca="1" si="5"/>
        <v>Yes</v>
      </c>
      <c r="J15" s="79" t="str">
        <f t="shared" ca="1" si="3"/>
        <v>No</v>
      </c>
      <c r="K15" s="79" t="str">
        <f t="shared" ca="1" si="3"/>
        <v>No</v>
      </c>
      <c r="L15" s="79" t="str">
        <f t="shared" ca="1" si="3"/>
        <v>No</v>
      </c>
      <c r="M15" s="79" t="str">
        <f t="shared" ca="1" si="3"/>
        <v>No</v>
      </c>
      <c r="N15" s="79" t="str">
        <f t="shared" ca="1" si="3"/>
        <v>No</v>
      </c>
      <c r="O15" s="79" t="str">
        <f t="shared" ca="1" si="3"/>
        <v>No</v>
      </c>
      <c r="P15" s="79" t="str">
        <f t="shared" ca="1" si="3"/>
        <v>No</v>
      </c>
      <c r="Q15" s="79" t="str">
        <f t="shared" ca="1" si="3"/>
        <v>No</v>
      </c>
      <c r="R15" s="79" t="str">
        <f t="shared" ca="1" si="3"/>
        <v>No</v>
      </c>
      <c r="S15" s="79" t="str">
        <f t="shared" ca="1" si="3"/>
        <v>No</v>
      </c>
      <c r="T15" s="79" t="str">
        <f t="shared" ca="1" si="3"/>
        <v>No</v>
      </c>
      <c r="U15" s="79" t="str">
        <f t="shared" ca="1" si="5"/>
        <v>No</v>
      </c>
      <c r="V15" s="79" t="str">
        <f t="shared" ca="1" si="3"/>
        <v>No</v>
      </c>
      <c r="W15" s="79" t="str">
        <f t="shared" ca="1" si="3"/>
        <v>No</v>
      </c>
      <c r="X15" s="79" t="str">
        <f t="shared" ca="1" si="3"/>
        <v>No</v>
      </c>
      <c r="Y15" s="27" t="str">
        <f t="shared" ca="1" si="3"/>
        <v>No</v>
      </c>
    </row>
    <row r="16" spans="1:25" ht="18.75" x14ac:dyDescent="0.25">
      <c r="A16" s="74" t="s">
        <v>124</v>
      </c>
      <c r="B16" s="60" t="s">
        <v>47</v>
      </c>
      <c r="C16" s="76">
        <v>2</v>
      </c>
      <c r="D16" s="76">
        <f t="shared" ca="1" si="0"/>
        <v>20</v>
      </c>
      <c r="E16" s="76">
        <f t="shared" ca="1" si="4"/>
        <v>22</v>
      </c>
      <c r="F16" s="76" t="str">
        <f t="shared" ca="1" si="5"/>
        <v>Yes</v>
      </c>
      <c r="G16" s="60" t="str">
        <f t="shared" ca="1" si="5"/>
        <v>Yes</v>
      </c>
      <c r="H16" s="60" t="str">
        <f t="shared" ca="1" si="5"/>
        <v>Yes</v>
      </c>
      <c r="I16" s="60" t="str">
        <f t="shared" ca="1" si="5"/>
        <v>Yes</v>
      </c>
      <c r="J16" s="60" t="str">
        <f t="shared" ca="1" si="3"/>
        <v>Yes</v>
      </c>
      <c r="K16" s="60" t="str">
        <f t="shared" ca="1" si="3"/>
        <v>Yes</v>
      </c>
      <c r="L16" s="60" t="str">
        <f t="shared" ca="1" si="3"/>
        <v>Yes</v>
      </c>
      <c r="M16" s="60" t="str">
        <f t="shared" ca="1" si="3"/>
        <v>Yes</v>
      </c>
      <c r="N16" s="60" t="str">
        <f t="shared" ca="1" si="3"/>
        <v>Yes</v>
      </c>
      <c r="O16" s="60" t="str">
        <f t="shared" ca="1" si="3"/>
        <v>Yes</v>
      </c>
      <c r="P16" s="60" t="str">
        <f t="shared" ca="1" si="3"/>
        <v>Yes</v>
      </c>
      <c r="Q16" s="60" t="str">
        <f t="shared" ca="1" si="3"/>
        <v>Yes</v>
      </c>
      <c r="R16" s="60" t="str">
        <f t="shared" ca="1" si="3"/>
        <v>Yes</v>
      </c>
      <c r="S16" s="60" t="str">
        <f t="shared" ca="1" si="3"/>
        <v>No</v>
      </c>
      <c r="T16" s="60" t="str">
        <f t="shared" ca="1" si="3"/>
        <v>No</v>
      </c>
      <c r="U16" s="60" t="str">
        <f t="shared" ca="1" si="5"/>
        <v>No</v>
      </c>
      <c r="V16" s="60" t="str">
        <f t="shared" ca="1" si="3"/>
        <v>No</v>
      </c>
      <c r="W16" s="60" t="str">
        <f t="shared" ca="1" si="3"/>
        <v>No</v>
      </c>
      <c r="X16" s="60" t="str">
        <f t="shared" ca="1" si="3"/>
        <v>No</v>
      </c>
      <c r="Y16" s="61" t="str">
        <f t="shared" ca="1" si="3"/>
        <v>No</v>
      </c>
    </row>
    <row r="17" spans="1:25" ht="18.75" x14ac:dyDescent="0.25">
      <c r="A17" s="73" t="s">
        <v>125</v>
      </c>
      <c r="B17" s="2" t="s">
        <v>45</v>
      </c>
      <c r="C17" s="75">
        <v>0</v>
      </c>
      <c r="D17" s="75">
        <f t="shared" ref="D17:D21" ca="1" si="6">RANDBETWEEN(1,20)</f>
        <v>5</v>
      </c>
      <c r="E17" s="75">
        <f t="shared" ca="1" si="1"/>
        <v>5</v>
      </c>
      <c r="F17" s="75" t="str">
        <f t="shared" ca="1" si="2"/>
        <v>No</v>
      </c>
      <c r="G17" s="2" t="str">
        <f t="shared" ca="1" si="2"/>
        <v>No</v>
      </c>
      <c r="H17" s="2" t="str">
        <f t="shared" ca="1" si="2"/>
        <v>No</v>
      </c>
      <c r="I17" s="2" t="str">
        <f t="shared" ca="1" si="2"/>
        <v>No</v>
      </c>
      <c r="J17" s="2" t="str">
        <f t="shared" ca="1" si="3"/>
        <v>No</v>
      </c>
      <c r="K17" s="2" t="str">
        <f t="shared" ca="1" si="3"/>
        <v>No</v>
      </c>
      <c r="L17" s="2" t="str">
        <f t="shared" ca="1" si="3"/>
        <v>No</v>
      </c>
      <c r="M17" s="2" t="str">
        <f t="shared" ca="1" si="3"/>
        <v>No</v>
      </c>
      <c r="N17" s="2" t="str">
        <f t="shared" ca="1" si="3"/>
        <v>No</v>
      </c>
      <c r="O17" s="2" t="str">
        <f t="shared" ca="1" si="3"/>
        <v>No</v>
      </c>
      <c r="P17" s="2" t="str">
        <f t="shared" ca="1" si="3"/>
        <v>No</v>
      </c>
      <c r="Q17" s="2" t="str">
        <f t="shared" ca="1" si="3"/>
        <v>No</v>
      </c>
      <c r="R17" s="2" t="str">
        <f t="shared" ca="1" si="3"/>
        <v>No</v>
      </c>
      <c r="S17" s="2" t="str">
        <f t="shared" ca="1" si="3"/>
        <v>No</v>
      </c>
      <c r="T17" s="2" t="str">
        <f t="shared" ca="1" si="3"/>
        <v>No</v>
      </c>
      <c r="U17" s="2" t="str">
        <f t="shared" ca="1" si="2"/>
        <v>No</v>
      </c>
      <c r="V17" s="2" t="str">
        <f t="shared" ca="1" si="2"/>
        <v>No</v>
      </c>
      <c r="W17" s="2" t="str">
        <f t="shared" ca="1" si="2"/>
        <v>No</v>
      </c>
      <c r="X17" s="2" t="str">
        <f t="shared" ca="1" si="2"/>
        <v>No</v>
      </c>
      <c r="Y17" s="27" t="str">
        <f t="shared" ca="1" si="2"/>
        <v>No</v>
      </c>
    </row>
    <row r="18" spans="1:25" ht="18.75" x14ac:dyDescent="0.25">
      <c r="A18" s="73" t="s">
        <v>125</v>
      </c>
      <c r="B18" s="79" t="s">
        <v>46</v>
      </c>
      <c r="C18" s="75">
        <v>-1</v>
      </c>
      <c r="D18" s="75">
        <f t="shared" ca="1" si="6"/>
        <v>7</v>
      </c>
      <c r="E18" s="75">
        <f t="shared" ca="1" si="1"/>
        <v>6</v>
      </c>
      <c r="F18" s="75" t="str">
        <f t="shared" ca="1" si="2"/>
        <v>No</v>
      </c>
      <c r="G18" s="2" t="str">
        <f t="shared" ca="1" si="2"/>
        <v>No</v>
      </c>
      <c r="H18" s="2" t="str">
        <f t="shared" ca="1" si="2"/>
        <v>No</v>
      </c>
      <c r="I18" s="2" t="str">
        <f t="shared" ca="1" si="2"/>
        <v>No</v>
      </c>
      <c r="J18" s="2" t="str">
        <f t="shared" ca="1" si="3"/>
        <v>No</v>
      </c>
      <c r="K18" s="2" t="str">
        <f t="shared" ca="1" si="3"/>
        <v>No</v>
      </c>
      <c r="L18" s="2" t="str">
        <f t="shared" ca="1" si="3"/>
        <v>No</v>
      </c>
      <c r="M18" s="2" t="str">
        <f t="shared" ca="1" si="3"/>
        <v>No</v>
      </c>
      <c r="N18" s="2" t="str">
        <f t="shared" ca="1" si="3"/>
        <v>No</v>
      </c>
      <c r="O18" s="2" t="str">
        <f t="shared" ca="1" si="3"/>
        <v>No</v>
      </c>
      <c r="P18" s="2" t="str">
        <f t="shared" ca="1" si="3"/>
        <v>No</v>
      </c>
      <c r="Q18" s="2" t="str">
        <f t="shared" ca="1" si="3"/>
        <v>No</v>
      </c>
      <c r="R18" s="2" t="str">
        <f t="shared" ca="1" si="3"/>
        <v>No</v>
      </c>
      <c r="S18" s="2" t="str">
        <f t="shared" ca="1" si="3"/>
        <v>No</v>
      </c>
      <c r="T18" s="2" t="str">
        <f t="shared" ca="1" si="3"/>
        <v>No</v>
      </c>
      <c r="U18" s="2" t="str">
        <f t="shared" ca="1" si="2"/>
        <v>No</v>
      </c>
      <c r="V18" s="2" t="str">
        <f t="shared" ca="1" si="2"/>
        <v>No</v>
      </c>
      <c r="W18" s="2" t="str">
        <f t="shared" ca="1" si="2"/>
        <v>No</v>
      </c>
      <c r="X18" s="2" t="str">
        <f t="shared" ca="1" si="2"/>
        <v>No</v>
      </c>
      <c r="Y18" s="27" t="str">
        <f t="shared" ca="1" si="2"/>
        <v>No</v>
      </c>
    </row>
    <row r="19" spans="1:25" ht="18.75" x14ac:dyDescent="0.25">
      <c r="A19" s="74" t="s">
        <v>125</v>
      </c>
      <c r="B19" s="60" t="s">
        <v>47</v>
      </c>
      <c r="C19" s="76">
        <v>3</v>
      </c>
      <c r="D19" s="76">
        <f t="shared" ca="1" si="6"/>
        <v>13</v>
      </c>
      <c r="E19" s="76">
        <f t="shared" ca="1" si="1"/>
        <v>16</v>
      </c>
      <c r="F19" s="76" t="str">
        <f t="shared" ca="1" si="2"/>
        <v>Yes</v>
      </c>
      <c r="G19" s="60" t="str">
        <f t="shared" ca="1" si="2"/>
        <v>Yes</v>
      </c>
      <c r="H19" s="60" t="str">
        <f t="shared" ca="1" si="2"/>
        <v>Yes</v>
      </c>
      <c r="I19" s="60" t="str">
        <f t="shared" ca="1" si="2"/>
        <v>Yes</v>
      </c>
      <c r="J19" s="60" t="str">
        <f t="shared" ca="1" si="3"/>
        <v>Yes</v>
      </c>
      <c r="K19" s="60" t="str">
        <f t="shared" ca="1" si="3"/>
        <v>Yes</v>
      </c>
      <c r="L19" s="60" t="str">
        <f t="shared" ca="1" si="3"/>
        <v>Yes</v>
      </c>
      <c r="M19" s="60" t="str">
        <f t="shared" ca="1" si="3"/>
        <v>No</v>
      </c>
      <c r="N19" s="60" t="str">
        <f t="shared" ca="1" si="3"/>
        <v>No</v>
      </c>
      <c r="O19" s="60" t="str">
        <f t="shared" ca="1" si="3"/>
        <v>No</v>
      </c>
      <c r="P19" s="60" t="str">
        <f t="shared" ca="1" si="3"/>
        <v>No</v>
      </c>
      <c r="Q19" s="60" t="str">
        <f t="shared" ca="1" si="3"/>
        <v>No</v>
      </c>
      <c r="R19" s="60" t="str">
        <f t="shared" ca="1" si="3"/>
        <v>No</v>
      </c>
      <c r="S19" s="60" t="str">
        <f t="shared" ca="1" si="3"/>
        <v>No</v>
      </c>
      <c r="T19" s="60" t="str">
        <f t="shared" ca="1" si="3"/>
        <v>No</v>
      </c>
      <c r="U19" s="60" t="str">
        <f t="shared" ca="1" si="2"/>
        <v>No</v>
      </c>
      <c r="V19" s="60" t="str">
        <f t="shared" ca="1" si="2"/>
        <v>No</v>
      </c>
      <c r="W19" s="60" t="str">
        <f t="shared" ca="1" si="2"/>
        <v>No</v>
      </c>
      <c r="X19" s="60" t="str">
        <f t="shared" ca="1" si="2"/>
        <v>No</v>
      </c>
      <c r="Y19" s="61" t="str">
        <f t="shared" ca="1" si="2"/>
        <v>No</v>
      </c>
    </row>
    <row r="20" spans="1:25" ht="18.75" x14ac:dyDescent="0.25">
      <c r="A20" s="74" t="s">
        <v>66</v>
      </c>
      <c r="B20" s="60" t="s">
        <v>118</v>
      </c>
      <c r="C20" s="76">
        <v>0</v>
      </c>
      <c r="D20" s="76">
        <f t="shared" ca="1" si="6"/>
        <v>14</v>
      </c>
      <c r="E20" s="76">
        <f t="shared" ref="E20" ca="1" si="7">D20+C20</f>
        <v>14</v>
      </c>
      <c r="F20" s="76" t="str">
        <f t="shared" ref="F20:Y21" ca="1" si="8">IF($E20&gt;F$1-1,"Yes","No")</f>
        <v>Yes</v>
      </c>
      <c r="G20" s="60" t="str">
        <f t="shared" ca="1" si="8"/>
        <v>Yes</v>
      </c>
      <c r="H20" s="60" t="str">
        <f t="shared" ca="1" si="8"/>
        <v>Yes</v>
      </c>
      <c r="I20" s="60" t="str">
        <f t="shared" ca="1" si="8"/>
        <v>Yes</v>
      </c>
      <c r="J20" s="60" t="str">
        <f t="shared" ca="1" si="3"/>
        <v>Yes</v>
      </c>
      <c r="K20" s="60" t="str">
        <f t="shared" ca="1" si="3"/>
        <v>No</v>
      </c>
      <c r="L20" s="60" t="str">
        <f t="shared" ca="1" si="3"/>
        <v>No</v>
      </c>
      <c r="M20" s="60" t="str">
        <f t="shared" ca="1" si="3"/>
        <v>No</v>
      </c>
      <c r="N20" s="60" t="str">
        <f t="shared" ca="1" si="3"/>
        <v>No</v>
      </c>
      <c r="O20" s="60" t="str">
        <f t="shared" ca="1" si="3"/>
        <v>No</v>
      </c>
      <c r="P20" s="60" t="str">
        <f t="shared" ca="1" si="3"/>
        <v>No</v>
      </c>
      <c r="Q20" s="60" t="str">
        <f t="shared" ca="1" si="3"/>
        <v>No</v>
      </c>
      <c r="R20" s="60" t="str">
        <f t="shared" ca="1" si="3"/>
        <v>No</v>
      </c>
      <c r="S20" s="60" t="str">
        <f t="shared" ca="1" si="3"/>
        <v>No</v>
      </c>
      <c r="T20" s="60" t="str">
        <f t="shared" ca="1" si="3"/>
        <v>No</v>
      </c>
      <c r="U20" s="60" t="str">
        <f t="shared" ca="1" si="8"/>
        <v>No</v>
      </c>
      <c r="V20" s="60" t="str">
        <f t="shared" ca="1" si="8"/>
        <v>No</v>
      </c>
      <c r="W20" s="60" t="str">
        <f t="shared" ca="1" si="8"/>
        <v>No</v>
      </c>
      <c r="X20" s="60" t="str">
        <f t="shared" ca="1" si="8"/>
        <v>No</v>
      </c>
      <c r="Y20" s="61" t="str">
        <f t="shared" ca="1" si="8"/>
        <v>No</v>
      </c>
    </row>
    <row r="21" spans="1:25" ht="18.75" x14ac:dyDescent="0.25">
      <c r="A21" s="74" t="s">
        <v>66</v>
      </c>
      <c r="B21" s="60" t="s">
        <v>117</v>
      </c>
      <c r="C21" s="76">
        <v>0</v>
      </c>
      <c r="D21" s="76">
        <f t="shared" ca="1" si="6"/>
        <v>10</v>
      </c>
      <c r="E21" s="76">
        <f t="shared" ref="E21" ca="1" si="9">D21+C21</f>
        <v>10</v>
      </c>
      <c r="F21" s="76" t="str">
        <f t="shared" ca="1" si="8"/>
        <v>Yes</v>
      </c>
      <c r="G21" s="60" t="str">
        <f t="shared" ca="1" si="8"/>
        <v>No</v>
      </c>
      <c r="H21" s="60" t="str">
        <f t="shared" ca="1" si="8"/>
        <v>No</v>
      </c>
      <c r="I21" s="60" t="str">
        <f t="shared" ca="1" si="8"/>
        <v>No</v>
      </c>
      <c r="J21" s="60" t="str">
        <f t="shared" ca="1" si="3"/>
        <v>No</v>
      </c>
      <c r="K21" s="60" t="str">
        <f t="shared" ca="1" si="3"/>
        <v>No</v>
      </c>
      <c r="L21" s="60" t="str">
        <f t="shared" ca="1" si="3"/>
        <v>No</v>
      </c>
      <c r="M21" s="60" t="str">
        <f t="shared" ca="1" si="3"/>
        <v>No</v>
      </c>
      <c r="N21" s="60" t="str">
        <f t="shared" ca="1" si="3"/>
        <v>No</v>
      </c>
      <c r="O21" s="60" t="str">
        <f t="shared" ca="1" si="3"/>
        <v>No</v>
      </c>
      <c r="P21" s="60" t="str">
        <f t="shared" ca="1" si="3"/>
        <v>No</v>
      </c>
      <c r="Q21" s="60" t="str">
        <f t="shared" ca="1" si="3"/>
        <v>No</v>
      </c>
      <c r="R21" s="60" t="str">
        <f t="shared" ca="1" si="3"/>
        <v>No</v>
      </c>
      <c r="S21" s="60" t="str">
        <f t="shared" ca="1" si="3"/>
        <v>No</v>
      </c>
      <c r="T21" s="60" t="str">
        <f t="shared" ca="1" si="3"/>
        <v>No</v>
      </c>
      <c r="U21" s="60" t="str">
        <f t="shared" ca="1" si="8"/>
        <v>No</v>
      </c>
      <c r="V21" s="60" t="str">
        <f t="shared" ca="1" si="8"/>
        <v>No</v>
      </c>
      <c r="W21" s="60" t="str">
        <f t="shared" ca="1" si="8"/>
        <v>No</v>
      </c>
      <c r="X21" s="60" t="str">
        <f t="shared" ca="1" si="8"/>
        <v>No</v>
      </c>
      <c r="Y21" s="61" t="str">
        <f t="shared" ca="1" si="8"/>
        <v>No</v>
      </c>
    </row>
  </sheetData>
  <sortState ref="A2:O25">
    <sortCondition ref="A2:A25"/>
    <sortCondition ref="B2:B25"/>
  </sortState>
  <conditionalFormatting sqref="D22:D1048576">
    <cfRule type="cellIs" dxfId="82" priority="623" operator="equal">
      <formula>20</formula>
    </cfRule>
    <cfRule type="cellIs" dxfId="81" priority="624" operator="equal">
      <formula>1</formula>
    </cfRule>
  </conditionalFormatting>
  <conditionalFormatting sqref="F11:Y16">
    <cfRule type="cellIs" dxfId="80" priority="203" operator="equal">
      <formula>"No"</formula>
    </cfRule>
    <cfRule type="cellIs" dxfId="79" priority="204" operator="equal">
      <formula>"Yes"</formula>
    </cfRule>
  </conditionalFormatting>
  <conditionalFormatting sqref="F17:Y19">
    <cfRule type="cellIs" dxfId="78" priority="197" operator="equal">
      <formula>"No"</formula>
    </cfRule>
    <cfRule type="cellIs" dxfId="77" priority="198" operator="equal">
      <formula>"Yes"</formula>
    </cfRule>
  </conditionalFormatting>
  <conditionalFormatting sqref="F17:Y17">
    <cfRule type="cellIs" dxfId="76" priority="195" operator="equal">
      <formula>"No"</formula>
    </cfRule>
    <cfRule type="cellIs" dxfId="75" priority="196" operator="equal">
      <formula>"Yes"</formula>
    </cfRule>
  </conditionalFormatting>
  <conditionalFormatting sqref="A17">
    <cfRule type="cellIs" dxfId="74" priority="193" operator="equal">
      <formula>"No"</formula>
    </cfRule>
    <cfRule type="cellIs" dxfId="73" priority="194" operator="equal">
      <formula>"Yes"</formula>
    </cfRule>
  </conditionalFormatting>
  <conditionalFormatting sqref="F18:Y19">
    <cfRule type="cellIs" dxfId="72" priority="191" operator="equal">
      <formula>"No"</formula>
    </cfRule>
    <cfRule type="cellIs" dxfId="71" priority="192" operator="equal">
      <formula>"Yes"</formula>
    </cfRule>
  </conditionalFormatting>
  <conditionalFormatting sqref="A18:A19">
    <cfRule type="cellIs" dxfId="70" priority="189" operator="equal">
      <formula>"No"</formula>
    </cfRule>
    <cfRule type="cellIs" dxfId="69" priority="190" operator="equal">
      <formula>"Yes"</formula>
    </cfRule>
  </conditionalFormatting>
  <conditionalFormatting sqref="A8">
    <cfRule type="cellIs" dxfId="68" priority="157" operator="equal">
      <formula>"No"</formula>
    </cfRule>
    <cfRule type="cellIs" dxfId="67" priority="158" operator="equal">
      <formula>"Yes"</formula>
    </cfRule>
  </conditionalFormatting>
  <conditionalFormatting sqref="A9:A10">
    <cfRule type="cellIs" dxfId="66" priority="155" operator="equal">
      <formula>"No"</formula>
    </cfRule>
    <cfRule type="cellIs" dxfId="65" priority="156" operator="equal">
      <formula>"Yes"</formula>
    </cfRule>
  </conditionalFormatting>
  <conditionalFormatting sqref="F8:Y10">
    <cfRule type="cellIs" dxfId="64" priority="153" operator="equal">
      <formula>"No"</formula>
    </cfRule>
    <cfRule type="cellIs" dxfId="63" priority="154" operator="equal">
      <formula>"Yes"</formula>
    </cfRule>
  </conditionalFormatting>
  <conditionalFormatting sqref="F8:Y8">
    <cfRule type="cellIs" dxfId="62" priority="151" operator="equal">
      <formula>"No"</formula>
    </cfRule>
    <cfRule type="cellIs" dxfId="61" priority="152" operator="equal">
      <formula>"Yes"</formula>
    </cfRule>
  </conditionalFormatting>
  <conditionalFormatting sqref="F9:Y10">
    <cfRule type="cellIs" dxfId="60" priority="149" operator="equal">
      <formula>"No"</formula>
    </cfRule>
    <cfRule type="cellIs" dxfId="59" priority="150" operator="equal">
      <formula>"Yes"</formula>
    </cfRule>
  </conditionalFormatting>
  <conditionalFormatting sqref="A2">
    <cfRule type="cellIs" dxfId="58" priority="87" operator="equal">
      <formula>"No"</formula>
    </cfRule>
    <cfRule type="cellIs" dxfId="57" priority="88" operator="equal">
      <formula>"Yes"</formula>
    </cfRule>
  </conditionalFormatting>
  <conditionalFormatting sqref="A3:A4">
    <cfRule type="cellIs" dxfId="56" priority="85" operator="equal">
      <formula>"No"</formula>
    </cfRule>
    <cfRule type="cellIs" dxfId="55" priority="86" operator="equal">
      <formula>"Yes"</formula>
    </cfRule>
  </conditionalFormatting>
  <conditionalFormatting sqref="F2:Y4">
    <cfRule type="cellIs" dxfId="54" priority="83" operator="equal">
      <formula>"No"</formula>
    </cfRule>
    <cfRule type="cellIs" dxfId="53" priority="84" operator="equal">
      <formula>"Yes"</formula>
    </cfRule>
  </conditionalFormatting>
  <conditionalFormatting sqref="F2:Y2">
    <cfRule type="cellIs" dxfId="52" priority="81" operator="equal">
      <formula>"No"</formula>
    </cfRule>
    <cfRule type="cellIs" dxfId="51" priority="82" operator="equal">
      <formula>"Yes"</formula>
    </cfRule>
  </conditionalFormatting>
  <conditionalFormatting sqref="F3:Y4">
    <cfRule type="cellIs" dxfId="50" priority="79" operator="equal">
      <formula>"No"</formula>
    </cfRule>
    <cfRule type="cellIs" dxfId="49" priority="80" operator="equal">
      <formula>"Yes"</formula>
    </cfRule>
  </conditionalFormatting>
  <conditionalFormatting sqref="A5">
    <cfRule type="cellIs" dxfId="48" priority="77" operator="equal">
      <formula>"No"</formula>
    </cfRule>
    <cfRule type="cellIs" dxfId="47" priority="78" operator="equal">
      <formula>"Yes"</formula>
    </cfRule>
  </conditionalFormatting>
  <conditionalFormatting sqref="A6:A7">
    <cfRule type="cellIs" dxfId="46" priority="75" operator="equal">
      <formula>"No"</formula>
    </cfRule>
    <cfRule type="cellIs" dxfId="45" priority="76" operator="equal">
      <formula>"Yes"</formula>
    </cfRule>
  </conditionalFormatting>
  <conditionalFormatting sqref="F5:Y7">
    <cfRule type="cellIs" dxfId="44" priority="73" operator="equal">
      <formula>"No"</formula>
    </cfRule>
    <cfRule type="cellIs" dxfId="43" priority="74" operator="equal">
      <formula>"Yes"</formula>
    </cfRule>
  </conditionalFormatting>
  <conditionalFormatting sqref="F5:Y5">
    <cfRule type="cellIs" dxfId="42" priority="71" operator="equal">
      <formula>"No"</formula>
    </cfRule>
    <cfRule type="cellIs" dxfId="41" priority="72" operator="equal">
      <formula>"Yes"</formula>
    </cfRule>
  </conditionalFormatting>
  <conditionalFormatting sqref="F6:Y7">
    <cfRule type="cellIs" dxfId="40" priority="69" operator="equal">
      <formula>"No"</formula>
    </cfRule>
    <cfRule type="cellIs" dxfId="39" priority="70" operator="equal">
      <formula>"Yes"</formula>
    </cfRule>
  </conditionalFormatting>
  <conditionalFormatting sqref="A20">
    <cfRule type="cellIs" dxfId="38" priority="25" operator="equal">
      <formula>"No"</formula>
    </cfRule>
    <cfRule type="cellIs" dxfId="37" priority="26" operator="equal">
      <formula>"Yes"</formula>
    </cfRule>
  </conditionalFormatting>
  <conditionalFormatting sqref="F20:Y20">
    <cfRule type="cellIs" dxfId="36" priority="23" operator="equal">
      <formula>"No"</formula>
    </cfRule>
    <cfRule type="cellIs" dxfId="35" priority="24" operator="equal">
      <formula>"Yes"</formula>
    </cfRule>
  </conditionalFormatting>
  <conditionalFormatting sqref="F20:Y20">
    <cfRule type="cellIs" dxfId="34" priority="21" operator="equal">
      <formula>"No"</formula>
    </cfRule>
    <cfRule type="cellIs" dxfId="33" priority="22" operator="equal">
      <formula>"Yes"</formula>
    </cfRule>
  </conditionalFormatting>
  <conditionalFormatting sqref="A21">
    <cfRule type="cellIs" dxfId="32" priority="19" operator="equal">
      <formula>"No"</formula>
    </cfRule>
    <cfRule type="cellIs" dxfId="31" priority="20" operator="equal">
      <formula>"Yes"</formula>
    </cfRule>
  </conditionalFormatting>
  <conditionalFormatting sqref="F21:Y21">
    <cfRule type="cellIs" dxfId="30" priority="17" operator="equal">
      <formula>"No"</formula>
    </cfRule>
    <cfRule type="cellIs" dxfId="29" priority="18" operator="equal">
      <formula>"Yes"</formula>
    </cfRule>
  </conditionalFormatting>
  <conditionalFormatting sqref="F21:Y21">
    <cfRule type="cellIs" dxfId="28" priority="15" operator="equal">
      <formula>"No"</formula>
    </cfRule>
    <cfRule type="cellIs" dxfId="27" priority="16" operator="equal">
      <formula>"Yes"</formula>
    </cfRule>
  </conditionalFormatting>
  <conditionalFormatting sqref="A11">
    <cfRule type="cellIs" dxfId="26" priority="13" operator="equal">
      <formula>"No"</formula>
    </cfRule>
    <cfRule type="cellIs" dxfId="25" priority="14" operator="equal">
      <formula>"Yes"</formula>
    </cfRule>
  </conditionalFormatting>
  <conditionalFormatting sqref="A12:A13">
    <cfRule type="cellIs" dxfId="24" priority="11" operator="equal">
      <formula>"No"</formula>
    </cfRule>
    <cfRule type="cellIs" dxfId="23" priority="12" operator="equal">
      <formula>"Yes"</formula>
    </cfRule>
  </conditionalFormatting>
  <conditionalFormatting sqref="F11:Y11 F14:Y14">
    <cfRule type="cellIs" dxfId="22" priority="7" operator="equal">
      <formula>"No"</formula>
    </cfRule>
    <cfRule type="cellIs" dxfId="21" priority="8" operator="equal">
      <formula>"Yes"</formula>
    </cfRule>
  </conditionalFormatting>
  <conditionalFormatting sqref="F12:Y13 F15:Y16">
    <cfRule type="cellIs" dxfId="20" priority="5" operator="equal">
      <formula>"No"</formula>
    </cfRule>
    <cfRule type="cellIs" dxfId="19" priority="6" operator="equal">
      <formula>"Yes"</formula>
    </cfRule>
  </conditionalFormatting>
  <conditionalFormatting sqref="A14">
    <cfRule type="cellIs" dxfId="18" priority="3" operator="equal">
      <formula>"No"</formula>
    </cfRule>
    <cfRule type="cellIs" dxfId="17" priority="4" operator="equal">
      <formula>"Yes"</formula>
    </cfRule>
  </conditionalFormatting>
  <conditionalFormatting sqref="A15:A16">
    <cfRule type="cellIs" dxfId="16" priority="1" operator="equal">
      <formula>"No"</formula>
    </cfRule>
    <cfRule type="cellIs" dxfId="15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B3" sqref="B3"/>
    </sheetView>
  </sheetViews>
  <sheetFormatPr defaultRowHeight="15.75" x14ac:dyDescent="0.25"/>
  <cols>
    <col min="1" max="1" width="22.37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5" width="6.375" style="2" bestFit="1" customWidth="1"/>
    <col min="6" max="6" width="7.375" style="2" bestFit="1" customWidth="1"/>
    <col min="7" max="7" width="4.25" style="2" bestFit="1" customWidth="1"/>
    <col min="8" max="8" width="4.75" style="2" bestFit="1" customWidth="1"/>
    <col min="9" max="9" width="4.625" style="2" bestFit="1" customWidth="1"/>
    <col min="10" max="10" width="7.25" style="2" bestFit="1" customWidth="1"/>
    <col min="11" max="11" width="5.375" style="2" bestFit="1" customWidth="1"/>
    <col min="12" max="12" width="4.125" style="2" bestFit="1" customWidth="1"/>
    <col min="13" max="13" width="5.375" style="2" bestFit="1" customWidth="1"/>
    <col min="14" max="14" width="6.125" style="2" bestFit="1" customWidth="1"/>
    <col min="15" max="15" width="4.375" style="2" bestFit="1" customWidth="1"/>
    <col min="16" max="16" width="5.75" style="2" bestFit="1" customWidth="1"/>
    <col min="17" max="17" width="6.25" style="2" bestFit="1" customWidth="1"/>
    <col min="18" max="18" width="7.875" style="2" bestFit="1" customWidth="1"/>
    <col min="19" max="19" width="9" style="2" bestFit="1" customWidth="1"/>
    <col min="20" max="20" width="7.375" style="2" bestFit="1" customWidth="1"/>
    <col min="21" max="21" width="4.375" style="2" bestFit="1" customWidth="1"/>
    <col min="22" max="22" width="6.625" style="2" bestFit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2" customFormat="1" ht="32.25" thickBot="1" x14ac:dyDescent="0.3">
      <c r="A2" s="19" t="s">
        <v>6</v>
      </c>
      <c r="B2" s="63" t="s">
        <v>48</v>
      </c>
      <c r="C2" s="166" t="s">
        <v>28</v>
      </c>
      <c r="D2" s="83" t="s">
        <v>29</v>
      </c>
      <c r="E2" s="58" t="s">
        <v>31</v>
      </c>
      <c r="F2" s="21" t="s">
        <v>32</v>
      </c>
      <c r="G2" s="37" t="s">
        <v>33</v>
      </c>
      <c r="H2" s="34" t="s">
        <v>34</v>
      </c>
      <c r="I2" s="31" t="s">
        <v>35</v>
      </c>
      <c r="J2" s="55" t="s">
        <v>36</v>
      </c>
      <c r="K2" s="20" t="s">
        <v>50</v>
      </c>
      <c r="L2" s="40" t="s">
        <v>37</v>
      </c>
      <c r="M2" s="46" t="s">
        <v>38</v>
      </c>
      <c r="N2" s="49" t="s">
        <v>39</v>
      </c>
      <c r="O2" s="52" t="s">
        <v>40</v>
      </c>
      <c r="P2" s="20" t="s">
        <v>41</v>
      </c>
      <c r="Q2" s="43" t="s">
        <v>42</v>
      </c>
      <c r="R2" s="21" t="s">
        <v>52</v>
      </c>
      <c r="S2" s="29" t="s">
        <v>49</v>
      </c>
      <c r="T2" s="68" t="s">
        <v>0</v>
      </c>
      <c r="U2" s="89" t="s">
        <v>30</v>
      </c>
      <c r="V2" s="86" t="s">
        <v>53</v>
      </c>
      <c r="W2" s="71" t="s">
        <v>43</v>
      </c>
    </row>
    <row r="3" spans="1:23" x14ac:dyDescent="0.25">
      <c r="A3" s="28" t="s">
        <v>54</v>
      </c>
      <c r="B3" s="64">
        <v>1</v>
      </c>
      <c r="C3" s="167" t="s">
        <v>44</v>
      </c>
      <c r="D3" s="84">
        <v>0</v>
      </c>
      <c r="E3" s="66"/>
      <c r="F3" s="24"/>
      <c r="G3" s="38"/>
      <c r="H3" s="35"/>
      <c r="I3" s="32"/>
      <c r="J3" s="56"/>
      <c r="K3" s="23"/>
      <c r="L3" s="41">
        <v>6</v>
      </c>
      <c r="M3" s="47"/>
      <c r="N3" s="50"/>
      <c r="O3" s="53"/>
      <c r="P3" s="23"/>
      <c r="Q3" s="44">
        <v>12</v>
      </c>
      <c r="R3" s="24">
        <f t="shared" ref="R3" si="0">SUM(E3:Q3)</f>
        <v>18</v>
      </c>
      <c r="S3" s="30"/>
      <c r="T3" s="69"/>
      <c r="U3" s="90">
        <v>42</v>
      </c>
      <c r="V3" s="87">
        <f t="shared" ref="V3:V4" si="1">U3+T3-(R3+S3)</f>
        <v>24</v>
      </c>
      <c r="W3" s="125">
        <f t="shared" ref="W3:W6" si="2">SMALL(U3:V3,1)</f>
        <v>24</v>
      </c>
    </row>
    <row r="4" spans="1:23" x14ac:dyDescent="0.25">
      <c r="A4" s="100" t="s">
        <v>87</v>
      </c>
      <c r="B4" s="101">
        <v>1</v>
      </c>
      <c r="C4" s="167" t="s">
        <v>44</v>
      </c>
      <c r="D4" s="102">
        <v>0</v>
      </c>
      <c r="E4" s="103"/>
      <c r="F4" s="104">
        <v>2</v>
      </c>
      <c r="G4" s="105">
        <v>2</v>
      </c>
      <c r="H4" s="106"/>
      <c r="I4" s="107"/>
      <c r="J4" s="108"/>
      <c r="K4" s="109"/>
      <c r="L4" s="110"/>
      <c r="M4" s="111"/>
      <c r="N4" s="112"/>
      <c r="O4" s="113"/>
      <c r="P4" s="109"/>
      <c r="Q4" s="114"/>
      <c r="R4" s="104">
        <f t="shared" ref="R4:R6" si="3">SUM(E4:Q4)</f>
        <v>4</v>
      </c>
      <c r="S4" s="115"/>
      <c r="T4" s="116"/>
      <c r="U4" s="117">
        <v>12</v>
      </c>
      <c r="V4" s="118">
        <f t="shared" si="1"/>
        <v>8</v>
      </c>
      <c r="W4" s="126">
        <f t="shared" si="2"/>
        <v>8</v>
      </c>
    </row>
    <row r="5" spans="1:23" x14ac:dyDescent="0.25">
      <c r="A5" s="100" t="s">
        <v>85</v>
      </c>
      <c r="B5" s="101">
        <v>1</v>
      </c>
      <c r="C5" s="167" t="s">
        <v>44</v>
      </c>
      <c r="D5" s="102">
        <v>0</v>
      </c>
      <c r="E5" s="103">
        <v>6</v>
      </c>
      <c r="F5" s="104"/>
      <c r="G5" s="105"/>
      <c r="H5" s="106"/>
      <c r="I5" s="107"/>
      <c r="J5" s="108"/>
      <c r="K5" s="109"/>
      <c r="L5" s="110">
        <v>7</v>
      </c>
      <c r="M5" s="111"/>
      <c r="N5" s="112"/>
      <c r="O5" s="113"/>
      <c r="P5" s="109"/>
      <c r="Q5" s="114"/>
      <c r="R5" s="104">
        <f t="shared" si="3"/>
        <v>13</v>
      </c>
      <c r="S5" s="115">
        <v>4</v>
      </c>
      <c r="T5" s="116">
        <v>12</v>
      </c>
      <c r="U5" s="117">
        <v>12</v>
      </c>
      <c r="V5" s="118">
        <f>U5+T5-(R5+S5)</f>
        <v>7</v>
      </c>
      <c r="W5" s="126">
        <f t="shared" si="2"/>
        <v>7</v>
      </c>
    </row>
    <row r="6" spans="1:23" x14ac:dyDescent="0.25">
      <c r="A6" s="100" t="s">
        <v>86</v>
      </c>
      <c r="B6" s="101">
        <v>1</v>
      </c>
      <c r="C6" s="167" t="s">
        <v>44</v>
      </c>
      <c r="D6" s="102">
        <v>0</v>
      </c>
      <c r="E6" s="103">
        <v>8</v>
      </c>
      <c r="F6" s="104"/>
      <c r="G6" s="105"/>
      <c r="H6" s="106">
        <v>8</v>
      </c>
      <c r="I6" s="107"/>
      <c r="J6" s="108"/>
      <c r="K6" s="109"/>
      <c r="L6" s="110">
        <v>5</v>
      </c>
      <c r="M6" s="111"/>
      <c r="N6" s="112"/>
      <c r="O6" s="113"/>
      <c r="P6" s="109"/>
      <c r="Q6" s="114"/>
      <c r="R6" s="104">
        <f t="shared" si="3"/>
        <v>21</v>
      </c>
      <c r="S6" s="115"/>
      <c r="T6" s="116"/>
      <c r="U6" s="117">
        <v>51</v>
      </c>
      <c r="V6" s="118">
        <f t="shared" ref="V6:V17" si="4">U6+T6-(R6+S6)</f>
        <v>30</v>
      </c>
      <c r="W6" s="126">
        <f t="shared" si="2"/>
        <v>30</v>
      </c>
    </row>
    <row r="7" spans="1:23" x14ac:dyDescent="0.25">
      <c r="A7" s="100" t="s">
        <v>55</v>
      </c>
      <c r="B7" s="101">
        <v>1</v>
      </c>
      <c r="C7" s="167" t="s">
        <v>44</v>
      </c>
      <c r="D7" s="102">
        <v>0</v>
      </c>
      <c r="E7" s="103">
        <v>31</v>
      </c>
      <c r="F7" s="104"/>
      <c r="G7" s="105"/>
      <c r="H7" s="106"/>
      <c r="I7" s="107"/>
      <c r="J7" s="108"/>
      <c r="K7" s="109"/>
      <c r="L7" s="110"/>
      <c r="M7" s="111"/>
      <c r="N7" s="112"/>
      <c r="O7" s="113"/>
      <c r="P7" s="109"/>
      <c r="Q7" s="114"/>
      <c r="R7" s="104">
        <f t="shared" ref="R7" si="5">SUM(E7:Q7)</f>
        <v>31</v>
      </c>
      <c r="S7" s="115"/>
      <c r="T7" s="116">
        <v>8</v>
      </c>
      <c r="U7" s="117">
        <v>33</v>
      </c>
      <c r="V7" s="118">
        <f t="shared" si="4"/>
        <v>10</v>
      </c>
      <c r="W7" s="126">
        <f t="shared" ref="W7" si="6">SMALL(U7:V7,1)</f>
        <v>10</v>
      </c>
    </row>
    <row r="8" spans="1:23" x14ac:dyDescent="0.25">
      <c r="A8" s="120" t="s">
        <v>60</v>
      </c>
      <c r="B8" s="119">
        <v>2</v>
      </c>
      <c r="C8" s="167" t="s">
        <v>44</v>
      </c>
      <c r="D8" s="102">
        <v>0</v>
      </c>
      <c r="E8" s="103">
        <v>18</v>
      </c>
      <c r="F8" s="104"/>
      <c r="G8" s="105"/>
      <c r="H8" s="106"/>
      <c r="I8" s="107"/>
      <c r="J8" s="108"/>
      <c r="K8" s="109"/>
      <c r="L8" s="110"/>
      <c r="M8" s="111"/>
      <c r="N8" s="112"/>
      <c r="O8" s="113"/>
      <c r="P8" s="109"/>
      <c r="Q8" s="114">
        <v>3</v>
      </c>
      <c r="R8" s="104">
        <f t="shared" ref="R8:R17" si="7">SUM(E8:Q8)</f>
        <v>21</v>
      </c>
      <c r="S8" s="115"/>
      <c r="T8" s="116"/>
      <c r="U8" s="117">
        <v>18</v>
      </c>
      <c r="V8" s="118">
        <f t="shared" si="4"/>
        <v>-3</v>
      </c>
      <c r="W8" s="126">
        <f t="shared" ref="W8" si="8">SMALL(U8:V8,1)</f>
        <v>-3</v>
      </c>
    </row>
    <row r="9" spans="1:23" x14ac:dyDescent="0.25">
      <c r="A9" s="120" t="s">
        <v>97</v>
      </c>
      <c r="B9" s="119">
        <v>2</v>
      </c>
      <c r="C9" s="167" t="s">
        <v>44</v>
      </c>
      <c r="D9" s="102">
        <v>0</v>
      </c>
      <c r="E9" s="103"/>
      <c r="F9" s="104">
        <v>6</v>
      </c>
      <c r="G9" s="105"/>
      <c r="H9" s="106"/>
      <c r="I9" s="107"/>
      <c r="J9" s="108"/>
      <c r="K9" s="109"/>
      <c r="L9" s="110"/>
      <c r="M9" s="111"/>
      <c r="N9" s="112"/>
      <c r="O9" s="113"/>
      <c r="P9" s="109"/>
      <c r="Q9" s="114"/>
      <c r="R9" s="104">
        <f t="shared" ref="R9" si="9">SUM(E9:Q9)</f>
        <v>6</v>
      </c>
      <c r="S9" s="115"/>
      <c r="T9" s="116"/>
      <c r="U9" s="117">
        <v>64</v>
      </c>
      <c r="V9" s="118">
        <f t="shared" si="4"/>
        <v>58</v>
      </c>
      <c r="W9" s="126">
        <f t="shared" ref="W9" si="10">SMALL(U9:V9,1)</f>
        <v>58</v>
      </c>
    </row>
    <row r="10" spans="1:23" x14ac:dyDescent="0.25">
      <c r="A10" s="120" t="s">
        <v>61</v>
      </c>
      <c r="B10" s="119">
        <v>2</v>
      </c>
      <c r="C10" s="167" t="s">
        <v>65</v>
      </c>
      <c r="D10" s="102">
        <v>5</v>
      </c>
      <c r="E10" s="103">
        <v>15</v>
      </c>
      <c r="F10" s="104">
        <v>9</v>
      </c>
      <c r="G10" s="105"/>
      <c r="H10" s="106"/>
      <c r="I10" s="107">
        <v>2</v>
      </c>
      <c r="J10" s="108"/>
      <c r="K10" s="109"/>
      <c r="L10" s="110"/>
      <c r="M10" s="111"/>
      <c r="N10" s="112"/>
      <c r="O10" s="113"/>
      <c r="P10" s="109"/>
      <c r="Q10" s="114"/>
      <c r="R10" s="104">
        <f t="shared" ref="R10:R12" si="11">SUM(E10:Q10)</f>
        <v>26</v>
      </c>
      <c r="S10" s="174"/>
      <c r="T10" s="116"/>
      <c r="U10" s="117">
        <v>82</v>
      </c>
      <c r="V10" s="118">
        <f t="shared" si="4"/>
        <v>56</v>
      </c>
      <c r="W10" s="126">
        <f t="shared" ref="W10:W12" si="12">SMALL(U10:V10,1)</f>
        <v>56</v>
      </c>
    </row>
    <row r="11" spans="1:23" x14ac:dyDescent="0.25">
      <c r="A11" s="120" t="s">
        <v>62</v>
      </c>
      <c r="B11" s="119">
        <v>2</v>
      </c>
      <c r="C11" s="167" t="s">
        <v>65</v>
      </c>
      <c r="D11" s="102">
        <v>5</v>
      </c>
      <c r="E11" s="103">
        <v>1</v>
      </c>
      <c r="F11" s="104"/>
      <c r="G11" s="105"/>
      <c r="H11" s="106"/>
      <c r="I11" s="107">
        <v>1</v>
      </c>
      <c r="J11" s="108"/>
      <c r="K11" s="109"/>
      <c r="L11" s="110"/>
      <c r="M11" s="111"/>
      <c r="N11" s="112"/>
      <c r="O11" s="113"/>
      <c r="P11" s="109"/>
      <c r="Q11" s="114"/>
      <c r="R11" s="104">
        <f t="shared" si="11"/>
        <v>2</v>
      </c>
      <c r="S11" s="174"/>
      <c r="T11" s="116"/>
      <c r="U11" s="117">
        <v>17</v>
      </c>
      <c r="V11" s="118">
        <f t="shared" si="4"/>
        <v>15</v>
      </c>
      <c r="W11" s="126">
        <f t="shared" si="12"/>
        <v>15</v>
      </c>
    </row>
    <row r="12" spans="1:23" x14ac:dyDescent="0.25">
      <c r="A12" s="120" t="s">
        <v>129</v>
      </c>
      <c r="B12" s="119">
        <v>2</v>
      </c>
      <c r="C12" s="167" t="s">
        <v>64</v>
      </c>
      <c r="D12" s="84">
        <v>5</v>
      </c>
      <c r="E12" s="103"/>
      <c r="F12" s="104">
        <v>42</v>
      </c>
      <c r="G12" s="105"/>
      <c r="H12" s="106"/>
      <c r="I12" s="107"/>
      <c r="J12" s="108"/>
      <c r="K12" s="109"/>
      <c r="L12" s="110"/>
      <c r="M12" s="111"/>
      <c r="N12" s="112"/>
      <c r="O12" s="113"/>
      <c r="P12" s="109"/>
      <c r="Q12" s="114"/>
      <c r="R12" s="104">
        <f t="shared" si="11"/>
        <v>42</v>
      </c>
      <c r="S12" s="174"/>
      <c r="T12" s="116"/>
      <c r="U12" s="117">
        <v>24</v>
      </c>
      <c r="V12" s="118">
        <f t="shared" si="4"/>
        <v>-18</v>
      </c>
      <c r="W12" s="126">
        <f t="shared" si="12"/>
        <v>-18</v>
      </c>
    </row>
    <row r="13" spans="1:23" x14ac:dyDescent="0.25">
      <c r="A13" s="120" t="s">
        <v>69</v>
      </c>
      <c r="B13" s="119">
        <v>2</v>
      </c>
      <c r="C13" s="167" t="s">
        <v>64</v>
      </c>
      <c r="D13" s="84">
        <v>5</v>
      </c>
      <c r="E13" s="103">
        <v>18</v>
      </c>
      <c r="F13" s="104"/>
      <c r="G13" s="105"/>
      <c r="H13" s="106"/>
      <c r="I13" s="107"/>
      <c r="J13" s="108"/>
      <c r="K13" s="109"/>
      <c r="L13" s="110"/>
      <c r="M13" s="111"/>
      <c r="N13" s="112"/>
      <c r="O13" s="113"/>
      <c r="P13" s="109"/>
      <c r="Q13" s="114"/>
      <c r="R13" s="104">
        <f t="shared" ref="R13:R16" si="13">SUM(E13:Q13)</f>
        <v>18</v>
      </c>
      <c r="S13" s="174"/>
      <c r="T13" s="116"/>
      <c r="U13" s="117">
        <v>42</v>
      </c>
      <c r="V13" s="118">
        <f t="shared" si="4"/>
        <v>24</v>
      </c>
      <c r="W13" s="126">
        <f t="shared" ref="W13:W16" si="14">SMALL(U13:V13,1)</f>
        <v>24</v>
      </c>
    </row>
    <row r="14" spans="1:23" x14ac:dyDescent="0.25">
      <c r="A14" s="120" t="s">
        <v>120</v>
      </c>
      <c r="B14" s="119">
        <v>2</v>
      </c>
      <c r="C14" s="167" t="s">
        <v>65</v>
      </c>
      <c r="D14" s="84">
        <v>5</v>
      </c>
      <c r="E14" s="103">
        <v>12</v>
      </c>
      <c r="F14" s="104"/>
      <c r="G14" s="105"/>
      <c r="H14" s="106"/>
      <c r="I14" s="107"/>
      <c r="J14" s="108"/>
      <c r="K14" s="109"/>
      <c r="L14" s="110"/>
      <c r="M14" s="111"/>
      <c r="N14" s="112"/>
      <c r="O14" s="113"/>
      <c r="P14" s="109"/>
      <c r="Q14" s="114"/>
      <c r="R14" s="104">
        <f t="shared" ref="R14:R15" si="15">SUM(E14:Q14)</f>
        <v>12</v>
      </c>
      <c r="S14" s="174"/>
      <c r="T14" s="116"/>
      <c r="U14" s="117">
        <v>10</v>
      </c>
      <c r="V14" s="118">
        <f t="shared" si="4"/>
        <v>-2</v>
      </c>
      <c r="W14" s="126">
        <f t="shared" ref="W14:W15" si="16">SMALL(U14:V14,1)</f>
        <v>-2</v>
      </c>
    </row>
    <row r="15" spans="1:23" x14ac:dyDescent="0.25">
      <c r="A15" s="120" t="s">
        <v>119</v>
      </c>
      <c r="B15" s="119">
        <v>2</v>
      </c>
      <c r="C15" s="167" t="s">
        <v>65</v>
      </c>
      <c r="D15" s="84">
        <v>5</v>
      </c>
      <c r="E15" s="103">
        <v>19</v>
      </c>
      <c r="F15" s="104"/>
      <c r="G15" s="105"/>
      <c r="H15" s="106"/>
      <c r="I15" s="107"/>
      <c r="J15" s="108"/>
      <c r="K15" s="109"/>
      <c r="L15" s="110"/>
      <c r="M15" s="111"/>
      <c r="N15" s="112"/>
      <c r="O15" s="113"/>
      <c r="P15" s="109"/>
      <c r="Q15" s="114"/>
      <c r="R15" s="104">
        <f t="shared" si="15"/>
        <v>19</v>
      </c>
      <c r="S15" s="174"/>
      <c r="T15" s="116"/>
      <c r="U15" s="117">
        <v>10</v>
      </c>
      <c r="V15" s="118">
        <f t="shared" si="4"/>
        <v>-9</v>
      </c>
      <c r="W15" s="126">
        <f t="shared" si="16"/>
        <v>-9</v>
      </c>
    </row>
    <row r="16" spans="1:23" x14ac:dyDescent="0.25">
      <c r="A16" s="120" t="s">
        <v>67</v>
      </c>
      <c r="B16" s="119">
        <v>2</v>
      </c>
      <c r="C16" s="167" t="s">
        <v>65</v>
      </c>
      <c r="D16" s="84">
        <v>5</v>
      </c>
      <c r="E16" s="103"/>
      <c r="F16" s="104">
        <v>10</v>
      </c>
      <c r="G16" s="105"/>
      <c r="H16" s="106"/>
      <c r="I16" s="107"/>
      <c r="J16" s="108"/>
      <c r="K16" s="109"/>
      <c r="L16" s="110"/>
      <c r="M16" s="111"/>
      <c r="N16" s="112"/>
      <c r="O16" s="113"/>
      <c r="P16" s="109"/>
      <c r="Q16" s="114"/>
      <c r="R16" s="104">
        <f t="shared" si="13"/>
        <v>10</v>
      </c>
      <c r="S16" s="174"/>
      <c r="T16" s="116"/>
      <c r="U16" s="117">
        <v>10</v>
      </c>
      <c r="V16" s="118">
        <f t="shared" si="4"/>
        <v>0</v>
      </c>
      <c r="W16" s="126">
        <f t="shared" si="14"/>
        <v>0</v>
      </c>
    </row>
    <row r="17" spans="1:23" ht="16.5" thickBot="1" x14ac:dyDescent="0.3">
      <c r="A17" s="59" t="s">
        <v>68</v>
      </c>
      <c r="B17" s="65">
        <v>2</v>
      </c>
      <c r="C17" s="168" t="s">
        <v>65</v>
      </c>
      <c r="D17" s="85">
        <v>5</v>
      </c>
      <c r="E17" s="67">
        <v>29</v>
      </c>
      <c r="F17" s="26">
        <v>5</v>
      </c>
      <c r="G17" s="39"/>
      <c r="H17" s="36"/>
      <c r="I17" s="33"/>
      <c r="J17" s="57"/>
      <c r="K17" s="25"/>
      <c r="L17" s="42"/>
      <c r="M17" s="48"/>
      <c r="N17" s="51"/>
      <c r="O17" s="54"/>
      <c r="P17" s="25"/>
      <c r="Q17" s="45"/>
      <c r="R17" s="26">
        <f t="shared" si="7"/>
        <v>34</v>
      </c>
      <c r="S17" s="175"/>
      <c r="T17" s="70"/>
      <c r="U17" s="91">
        <v>32</v>
      </c>
      <c r="V17" s="88">
        <f t="shared" si="4"/>
        <v>-2</v>
      </c>
      <c r="W17" s="72">
        <f t="shared" ref="W17" si="17">SMALL(U17:V17,1)</f>
        <v>-2</v>
      </c>
    </row>
  </sheetData>
  <sortState ref="A3:W19">
    <sortCondition ref="B3:B19"/>
    <sortCondition ref="A3:A19"/>
  </sortState>
  <conditionalFormatting sqref="W2">
    <cfRule type="cellIs" dxfId="14" priority="63" operator="lessThan">
      <formula>1</formula>
    </cfRule>
  </conditionalFormatting>
  <conditionalFormatting sqref="W3 W8 W13">
    <cfRule type="cellIs" dxfId="13" priority="55" stopIfTrue="1" operator="lessThan">
      <formula>0.5</formula>
    </cfRule>
  </conditionalFormatting>
  <conditionalFormatting sqref="W17">
    <cfRule type="cellIs" dxfId="12" priority="39" stopIfTrue="1" operator="lessThan">
      <formula>0.5</formula>
    </cfRule>
  </conditionalFormatting>
  <conditionalFormatting sqref="W3 W8 W13 W16:W17">
    <cfRule type="cellIs" dxfId="11" priority="1109" operator="lessThan">
      <formula>$U3/2</formula>
    </cfRule>
  </conditionalFormatting>
  <conditionalFormatting sqref="W10:W12">
    <cfRule type="cellIs" dxfId="10" priority="21" stopIfTrue="1" operator="lessThan">
      <formula>0.5</formula>
    </cfRule>
  </conditionalFormatting>
  <conditionalFormatting sqref="W10:W12">
    <cfRule type="cellIs" dxfId="9" priority="22" operator="lessThan">
      <formula>$U10/2</formula>
    </cfRule>
  </conditionalFormatting>
  <conditionalFormatting sqref="W7">
    <cfRule type="cellIs" dxfId="8" priority="19" stopIfTrue="1" operator="lessThan">
      <formula>0.5</formula>
    </cfRule>
  </conditionalFormatting>
  <conditionalFormatting sqref="W7">
    <cfRule type="cellIs" dxfId="7" priority="20" operator="lessThan">
      <formula>$U7/2</formula>
    </cfRule>
  </conditionalFormatting>
  <conditionalFormatting sqref="W16">
    <cfRule type="cellIs" dxfId="6" priority="7" stopIfTrue="1" operator="lessThan">
      <formula>0.5</formula>
    </cfRule>
  </conditionalFormatting>
  <conditionalFormatting sqref="W9">
    <cfRule type="cellIs" dxfId="5" priority="5" stopIfTrue="1" operator="lessThan">
      <formula>0.5</formula>
    </cfRule>
  </conditionalFormatting>
  <conditionalFormatting sqref="W9">
    <cfRule type="cellIs" dxfId="4" priority="6" operator="lessThan">
      <formula>$U9/2</formula>
    </cfRule>
  </conditionalFormatting>
  <conditionalFormatting sqref="W4:W6">
    <cfRule type="cellIs" dxfId="3" priority="3" stopIfTrue="1" operator="lessThan">
      <formula>0.5</formula>
    </cfRule>
  </conditionalFormatting>
  <conditionalFormatting sqref="W4:W6">
    <cfRule type="cellIs" dxfId="2" priority="4" operator="lessThan">
      <formula>$U4/2</formula>
    </cfRule>
  </conditionalFormatting>
  <conditionalFormatting sqref="W14:W15">
    <cfRule type="cellIs" dxfId="1" priority="2" operator="lessThan">
      <formula>$U14/2</formula>
    </cfRule>
  </conditionalFormatting>
  <conditionalFormatting sqref="W14:W15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13" t="s">
        <v>14</v>
      </c>
      <c r="C1" s="14" t="s">
        <v>15</v>
      </c>
      <c r="D1" s="14" t="s">
        <v>16</v>
      </c>
      <c r="E1" s="14" t="s">
        <v>17</v>
      </c>
      <c r="F1" s="14" t="s">
        <v>18</v>
      </c>
      <c r="G1" s="14" t="s">
        <v>19</v>
      </c>
      <c r="H1" s="15" t="s">
        <v>20</v>
      </c>
    </row>
    <row r="2" spans="1:16" x14ac:dyDescent="0.25">
      <c r="B2" s="10" t="s">
        <v>13</v>
      </c>
      <c r="C2" s="11">
        <f ca="1">RANDBETWEEN(1,3)</f>
        <v>3</v>
      </c>
      <c r="D2" s="11">
        <f ca="1">RANDBETWEEN(1,3)+RANDBETWEEN(1,3)</f>
        <v>4</v>
      </c>
      <c r="E2" s="11">
        <f ca="1">RANDBETWEEN(1,3)+RANDBETWEEN(1,3)+RANDBETWEEN(1,3)</f>
        <v>7</v>
      </c>
      <c r="F2" s="11">
        <f ca="1">RANDBETWEEN(1,3)+RANDBETWEEN(1,3)+RANDBETWEEN(1,3)+RANDBETWEEN(1,3)</f>
        <v>7</v>
      </c>
      <c r="G2" s="11">
        <f ca="1">RANDBETWEEN(1,3)+RANDBETWEEN(1,3)+RANDBETWEEN(1,3)+RANDBETWEEN(1,3)+RANDBETWEEN(1,3)</f>
        <v>11</v>
      </c>
      <c r="H2" s="12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25">
      <c r="B3" s="4" t="s">
        <v>12</v>
      </c>
      <c r="C3" s="5">
        <f ca="1">RANDBETWEEN(1,4)</f>
        <v>1</v>
      </c>
      <c r="D3" s="5">
        <f ca="1">RANDBETWEEN(1,4)+RANDBETWEEN(1,4)</f>
        <v>2</v>
      </c>
      <c r="E3" s="5">
        <f ca="1">RANDBETWEEN(1,4)+RANDBETWEEN(1,4)+RANDBETWEEN(1,4)</f>
        <v>7</v>
      </c>
      <c r="F3" s="5">
        <f ca="1">RANDBETWEEN(1,4)+RANDBETWEEN(1,4)+RANDBETWEEN(1,4)+RANDBETWEEN(1,4)</f>
        <v>7</v>
      </c>
      <c r="G3" s="5">
        <f ca="1">RANDBETWEEN(1,4)+RANDBETWEEN(1,4)+RANDBETWEEN(1,4)+RANDBETWEEN(1,4)+RANDBETWEEN(1,4)</f>
        <v>12</v>
      </c>
      <c r="H3" s="6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25">
      <c r="B4" s="4" t="s">
        <v>11</v>
      </c>
      <c r="C4" s="5">
        <f ca="1">RANDBETWEEN(1,6)</f>
        <v>6</v>
      </c>
      <c r="D4" s="5">
        <f ca="1">RANDBETWEEN(1,6)+RANDBETWEEN(1,6)</f>
        <v>5</v>
      </c>
      <c r="E4" s="5">
        <f ca="1">RANDBETWEEN(1,6)+RANDBETWEEN(1,6)+RANDBETWEEN(1,6)</f>
        <v>15</v>
      </c>
      <c r="F4" s="5">
        <f ca="1">RANDBETWEEN(1,6)+RANDBETWEEN(1,6)+RANDBETWEEN(1,6)+RANDBETWEEN(1,6)</f>
        <v>13</v>
      </c>
      <c r="G4" s="5">
        <f ca="1">RANDBETWEEN(1,6)+RANDBETWEEN(1,6)+RANDBETWEEN(1,6)+RANDBETWEEN(1,6)+RANDBETWEEN(1,6)</f>
        <v>14</v>
      </c>
      <c r="H4" s="6">
        <f ca="1">RANDBETWEEN(1,6)+RANDBETWEEN(1,6)+RANDBETWEEN(1,6)+RANDBETWEEN(1,6)+RANDBETWEEN(1,6)+RANDBETWEEN(1,6)</f>
        <v>17</v>
      </c>
      <c r="L4" s="1"/>
      <c r="M4" s="1"/>
      <c r="N4" s="1"/>
      <c r="O4" s="1"/>
      <c r="P4" s="1"/>
    </row>
    <row r="5" spans="1:16" x14ac:dyDescent="0.25">
      <c r="B5" s="4" t="s">
        <v>10</v>
      </c>
      <c r="C5" s="5">
        <f ca="1">RANDBETWEEN(1,8)</f>
        <v>5</v>
      </c>
      <c r="D5" s="5">
        <f ca="1">RANDBETWEEN(1,8)+RANDBETWEEN(1,8)</f>
        <v>13</v>
      </c>
      <c r="E5" s="5">
        <f ca="1">RANDBETWEEN(1,8)+RANDBETWEEN(1,8)+RANDBETWEEN(1,8)</f>
        <v>8</v>
      </c>
      <c r="F5" s="5">
        <f ca="1">RANDBETWEEN(1,8)+RANDBETWEEN(1,8)+RANDBETWEEN(1,8)+RANDBETWEEN(1,8)</f>
        <v>18</v>
      </c>
      <c r="G5" s="5">
        <f ca="1">RANDBETWEEN(1,8)+RANDBETWEEN(1,8)+RANDBETWEEN(1,8)+RANDBETWEEN(1,8)+RANDBETWEEN(1,8)</f>
        <v>28</v>
      </c>
      <c r="H5" s="6">
        <f ca="1">RANDBETWEEN(1,8)+RANDBETWEEN(1,8)+RANDBETWEEN(1,8)+RANDBETWEEN(1,8)+RANDBETWEEN(1,8)+RANDBETWEEN(1,8)</f>
        <v>34</v>
      </c>
      <c r="L5" s="1"/>
      <c r="M5" s="1"/>
      <c r="N5" s="1"/>
      <c r="O5" s="1"/>
      <c r="P5" s="1"/>
    </row>
    <row r="6" spans="1:16" x14ac:dyDescent="0.25">
      <c r="B6" s="4" t="s">
        <v>9</v>
      </c>
      <c r="C6" s="5">
        <f ca="1">RANDBETWEEN(1,10)</f>
        <v>10</v>
      </c>
      <c r="D6" s="5">
        <f ca="1">RANDBETWEEN(1,10)+RANDBETWEEN(1,10)</f>
        <v>13</v>
      </c>
      <c r="E6" s="5">
        <f ca="1">RANDBETWEEN(1,10)+RANDBETWEEN(1,10)+RANDBETWEEN(1,10)</f>
        <v>24</v>
      </c>
      <c r="F6" s="5">
        <f ca="1">RANDBETWEEN(1,10)+RANDBETWEEN(1,10)+RANDBETWEEN(1,10)+RANDBETWEEN(1,10)</f>
        <v>19</v>
      </c>
      <c r="G6" s="5">
        <f ca="1">RANDBETWEEN(1,10)+RANDBETWEEN(1,10)+RANDBETWEEN(1,10)+RANDBETWEEN(1,10)+RANDBETWEEN(1,10)</f>
        <v>40</v>
      </c>
      <c r="H6" s="6">
        <f ca="1">RANDBETWEEN(1,10)+RANDBETWEEN(1,10)+RANDBETWEEN(1,10)+RANDBETWEEN(1,10)+RANDBETWEEN(1,10)+RANDBETWEEN(1,10)</f>
        <v>25</v>
      </c>
      <c r="L6" s="1"/>
      <c r="M6" s="1"/>
      <c r="N6" s="1"/>
      <c r="O6" s="1"/>
      <c r="P6" s="1"/>
    </row>
    <row r="7" spans="1:16" x14ac:dyDescent="0.25">
      <c r="B7" s="4" t="s">
        <v>8</v>
      </c>
      <c r="C7" s="5">
        <f ca="1">RANDBETWEEN(1,12)</f>
        <v>12</v>
      </c>
      <c r="D7" s="5">
        <f ca="1">RANDBETWEEN(1,12)+RANDBETWEEN(1,12)</f>
        <v>18</v>
      </c>
      <c r="E7" s="5">
        <f ca="1">RANDBETWEEN(1,12)+RANDBETWEEN(1,12)+RANDBETWEEN(1,12)</f>
        <v>10</v>
      </c>
      <c r="F7" s="5">
        <f ca="1">RANDBETWEEN(1,12)+RANDBETWEEN(1,12)+RANDBETWEEN(1,12)+RANDBETWEEN(1,12)</f>
        <v>27</v>
      </c>
      <c r="G7" s="5">
        <f ca="1">RANDBETWEEN(1,12)+RANDBETWEEN(1,12)+RANDBETWEEN(1,12)+RANDBETWEEN(1,12)+RANDBETWEEN(1,12)</f>
        <v>36</v>
      </c>
      <c r="H7" s="6">
        <f ca="1">RANDBETWEEN(1,12)+RANDBETWEEN(1,12)+RANDBETWEEN(1,12)+RANDBETWEEN(1,12)+RANDBETWEEN(1,12)+RANDBETWEEN(1,12)</f>
        <v>44</v>
      </c>
      <c r="L7" s="1"/>
      <c r="M7" s="1"/>
      <c r="N7" s="1"/>
      <c r="O7" s="1"/>
      <c r="P7" s="1"/>
    </row>
    <row r="8" spans="1:16" x14ac:dyDescent="0.25">
      <c r="B8" s="4" t="s">
        <v>7</v>
      </c>
      <c r="C8" s="5">
        <f ca="1">RANDBETWEEN(1,20)</f>
        <v>16</v>
      </c>
      <c r="D8" s="5">
        <f ca="1">RANDBETWEEN(1,20)+RANDBETWEEN(1,20)</f>
        <v>20</v>
      </c>
      <c r="E8" s="5">
        <f ca="1">RANDBETWEEN(1,20)+RANDBETWEEN(1,20)+RANDBETWEEN(1,20)</f>
        <v>25</v>
      </c>
      <c r="F8" s="5">
        <f ca="1">RANDBETWEEN(1,20)+RANDBETWEEN(1,20)+RANDBETWEEN(1,20)+RANDBETWEEN(1,20)</f>
        <v>45</v>
      </c>
      <c r="G8" s="5">
        <f ca="1">RANDBETWEEN(1,20)+RANDBETWEEN(1,20)+RANDBETWEEN(1,20)+RANDBETWEEN(1,20)+RANDBETWEEN(1,20)</f>
        <v>50</v>
      </c>
      <c r="H8" s="6">
        <f ca="1">RANDBETWEEN(1,20)+RANDBETWEEN(1,20)+RANDBETWEEN(1,20)+RANDBETWEEN(1,20)+RANDBETWEEN(1,20)+RANDBETWEEN(1,20)</f>
        <v>61</v>
      </c>
      <c r="L8" s="1"/>
      <c r="M8" s="1"/>
      <c r="N8" s="1"/>
      <c r="O8" s="1"/>
      <c r="P8" s="1"/>
    </row>
    <row r="9" spans="1:16" ht="16.5" thickBot="1" x14ac:dyDescent="0.3">
      <c r="B9" s="7" t="s">
        <v>23</v>
      </c>
      <c r="C9" s="8">
        <f ca="1">RANDBETWEEN(1,100)</f>
        <v>98</v>
      </c>
      <c r="D9" s="8">
        <f ca="1">RANDBETWEEN(1,100)+RANDBETWEEN(1,100)</f>
        <v>36</v>
      </c>
      <c r="E9" s="8">
        <f ca="1">RANDBETWEEN(1,100)+RANDBETWEEN(1,100)+RANDBETWEEN(1,100)</f>
        <v>105</v>
      </c>
      <c r="F9" s="8">
        <f ca="1">RANDBETWEEN(1,100)+RANDBETWEEN(1,100)+RANDBETWEEN(1,100)+RANDBETWEEN(1,100)</f>
        <v>193</v>
      </c>
      <c r="G9" s="8">
        <f ca="1">RANDBETWEEN(1,100)+RANDBETWEEN(1,100)+RANDBETWEEN(1,100)+RANDBETWEEN(1,100)+RANDBETWEEN(1,100)</f>
        <v>252</v>
      </c>
      <c r="H9" s="9">
        <f ca="1">RANDBETWEEN(1,100)+RANDBETWEEN(1,100)+RANDBETWEEN(1,100)+RANDBETWEEN(1,100)+RANDBETWEEN(1,100)+RANDBETWEEN(1,100)</f>
        <v>422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2013-03-02T02:38:53Z</cp:lastPrinted>
  <dcterms:created xsi:type="dcterms:W3CDTF">2011-08-12T18:00:42Z</dcterms:created>
  <dcterms:modified xsi:type="dcterms:W3CDTF">2013-07-23T00:14:59Z</dcterms:modified>
</cp:coreProperties>
</file>