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5" yWindow="465" windowWidth="12120" windowHeight="10245"/>
  </bookViews>
  <sheets>
    <sheet name="Initiative" sheetId="13" r:id="rId1"/>
    <sheet name="Attacks" sheetId="3" r:id="rId2"/>
    <sheet name="Saves" sheetId="10" r:id="rId3"/>
    <sheet name="HPs" sheetId="14" r:id="rId4"/>
    <sheet name="Rolls" sheetId="12" r:id="rId5"/>
  </sheets>
  <calcPr calcId="145621"/>
</workbook>
</file>

<file path=xl/calcChain.xml><?xml version="1.0" encoding="utf-8"?>
<calcChain xmlns="http://schemas.openxmlformats.org/spreadsheetml/2006/main">
  <c r="R9" i="14" l="1"/>
  <c r="V9" i="14" s="1"/>
  <c r="W9" i="14" s="1"/>
  <c r="D5" i="13" l="1"/>
  <c r="E5" i="13" s="1"/>
  <c r="D6" i="13"/>
  <c r="E6" i="13" s="1"/>
  <c r="D7" i="13"/>
  <c r="E7" i="13" s="1"/>
  <c r="D8" i="13"/>
  <c r="E8" i="13" s="1"/>
  <c r="D9" i="13"/>
  <c r="E9" i="13" s="1"/>
  <c r="D10" i="13"/>
  <c r="E10" i="13" s="1"/>
  <c r="D12" i="13"/>
  <c r="E12" i="13" s="1"/>
  <c r="D13" i="13"/>
  <c r="E13" i="13" s="1"/>
  <c r="D14" i="13"/>
  <c r="E14" i="13" s="1"/>
  <c r="D15" i="13"/>
  <c r="E15" i="13" s="1"/>
  <c r="D16" i="13"/>
  <c r="E16" i="13" s="1"/>
  <c r="D17" i="13"/>
  <c r="E17" i="13" s="1"/>
  <c r="D18" i="13"/>
  <c r="E18" i="13" s="1"/>
  <c r="D19" i="13"/>
  <c r="E19" i="13" s="1"/>
  <c r="D20" i="13"/>
  <c r="E20" i="13" s="1"/>
  <c r="D21" i="13"/>
  <c r="E21" i="13" s="1"/>
  <c r="D22" i="13"/>
  <c r="E22" i="13" s="1"/>
  <c r="D23" i="13"/>
  <c r="E23" i="13" s="1"/>
  <c r="D24" i="13"/>
  <c r="E24" i="13" s="1"/>
  <c r="D25" i="13"/>
  <c r="E25" i="13" s="1"/>
  <c r="D26" i="13"/>
  <c r="E26" i="13" s="1"/>
  <c r="D27" i="13"/>
  <c r="E27" i="13" s="1"/>
  <c r="D28" i="13"/>
  <c r="E28" i="13" s="1"/>
  <c r="D29" i="13"/>
  <c r="E29" i="13" s="1"/>
  <c r="D30" i="13"/>
  <c r="E30" i="13" s="1"/>
  <c r="L9" i="13" l="1"/>
  <c r="F3" i="3" l="1"/>
  <c r="G3" i="3" s="1"/>
  <c r="X3" i="3"/>
  <c r="Y3" i="3" s="1"/>
  <c r="F4" i="3"/>
  <c r="G4" i="3" s="1"/>
  <c r="X4" i="3"/>
  <c r="Y4" i="3" s="1"/>
  <c r="F5" i="3"/>
  <c r="G5" i="3" s="1"/>
  <c r="X5" i="3"/>
  <c r="Y5" i="3" s="1"/>
  <c r="F6" i="3"/>
  <c r="G6" i="3" s="1"/>
  <c r="X6" i="3"/>
  <c r="Y6" i="3" s="1"/>
  <c r="AA3" i="3" l="1"/>
  <c r="AH3" i="3"/>
  <c r="AA5" i="3"/>
  <c r="AH5" i="3"/>
  <c r="AD5" i="3"/>
  <c r="AD3" i="3"/>
  <c r="AA6" i="3"/>
  <c r="AF6" i="3"/>
  <c r="AD6" i="3"/>
  <c r="AH6" i="3"/>
  <c r="AB6" i="3"/>
  <c r="AA4" i="3"/>
  <c r="AB4" i="3"/>
  <c r="AF4" i="3"/>
  <c r="AD4" i="3"/>
  <c r="AH4" i="3"/>
  <c r="AF5" i="3"/>
  <c r="AB5" i="3"/>
  <c r="AF3" i="3"/>
  <c r="AB3" i="3"/>
  <c r="J5" i="3"/>
  <c r="L5" i="3"/>
  <c r="N5" i="3"/>
  <c r="P5" i="3"/>
  <c r="I5" i="3"/>
  <c r="K5" i="3"/>
  <c r="M5" i="3"/>
  <c r="O5" i="3"/>
  <c r="Q5" i="3"/>
  <c r="J3" i="3"/>
  <c r="L3" i="3"/>
  <c r="N3" i="3"/>
  <c r="P3" i="3"/>
  <c r="I3" i="3"/>
  <c r="K3" i="3"/>
  <c r="M3" i="3"/>
  <c r="O3" i="3"/>
  <c r="Q3" i="3"/>
  <c r="Q6" i="3"/>
  <c r="J6" i="3"/>
  <c r="L6" i="3"/>
  <c r="N6" i="3"/>
  <c r="P6" i="3"/>
  <c r="I6" i="3"/>
  <c r="K6" i="3"/>
  <c r="M6" i="3"/>
  <c r="O6" i="3"/>
  <c r="J4" i="3"/>
  <c r="L4" i="3"/>
  <c r="N4" i="3"/>
  <c r="P4" i="3"/>
  <c r="I4" i="3"/>
  <c r="K4" i="3"/>
  <c r="M4" i="3"/>
  <c r="O4" i="3"/>
  <c r="Q4" i="3"/>
  <c r="AI6" i="3"/>
  <c r="AG6" i="3"/>
  <c r="AE6" i="3"/>
  <c r="AC6" i="3"/>
  <c r="AI5" i="3"/>
  <c r="AG5" i="3"/>
  <c r="AE5" i="3"/>
  <c r="AC5" i="3"/>
  <c r="AI4" i="3"/>
  <c r="AG4" i="3"/>
  <c r="AE4" i="3"/>
  <c r="AC4" i="3"/>
  <c r="AI3" i="3"/>
  <c r="AG3" i="3"/>
  <c r="AE3" i="3"/>
  <c r="AC3" i="3"/>
  <c r="X7" i="3"/>
  <c r="Y7" i="3" s="1"/>
  <c r="F7" i="3"/>
  <c r="G7" i="3" s="1"/>
  <c r="Q7" i="3" s="1"/>
  <c r="AI7" i="3" l="1"/>
  <c r="AG7" i="3"/>
  <c r="AE7" i="3"/>
  <c r="AC7" i="3"/>
  <c r="AA7" i="3"/>
  <c r="AH7" i="3"/>
  <c r="AF7" i="3"/>
  <c r="AD7" i="3"/>
  <c r="AB7" i="3"/>
  <c r="J7" i="3"/>
  <c r="L7" i="3"/>
  <c r="N7" i="3"/>
  <c r="P7" i="3"/>
  <c r="I7" i="3"/>
  <c r="K7" i="3"/>
  <c r="M7" i="3"/>
  <c r="O7" i="3"/>
  <c r="R11" i="14" l="1"/>
  <c r="V11" i="14"/>
  <c r="W11" i="14" s="1"/>
  <c r="D37" i="10"/>
  <c r="E37" i="10" s="1"/>
  <c r="D36" i="10"/>
  <c r="E36" i="10" s="1"/>
  <c r="D35" i="10"/>
  <c r="E35" i="10" s="1"/>
  <c r="X8" i="3"/>
  <c r="Y8" i="3" s="1"/>
  <c r="AI8" i="3" s="1"/>
  <c r="F8" i="3"/>
  <c r="G8" i="3" s="1"/>
  <c r="Z35" i="10" l="1"/>
  <c r="X35" i="10"/>
  <c r="V35" i="10"/>
  <c r="T35" i="10"/>
  <c r="R35" i="10"/>
  <c r="P35" i="10"/>
  <c r="N35" i="10"/>
  <c r="L35" i="10"/>
  <c r="J35" i="10"/>
  <c r="H35" i="10"/>
  <c r="Y35" i="10"/>
  <c r="W35" i="10"/>
  <c r="U35" i="10"/>
  <c r="S35" i="10"/>
  <c r="Q35" i="10"/>
  <c r="O35" i="10"/>
  <c r="M35" i="10"/>
  <c r="K35" i="10"/>
  <c r="I35" i="10"/>
  <c r="G35" i="10"/>
  <c r="Z37" i="10"/>
  <c r="X37" i="10"/>
  <c r="V37" i="10"/>
  <c r="T37" i="10"/>
  <c r="R37" i="10"/>
  <c r="P37" i="10"/>
  <c r="N37" i="10"/>
  <c r="L37" i="10"/>
  <c r="J37" i="10"/>
  <c r="H37" i="10"/>
  <c r="Y37" i="10"/>
  <c r="W37" i="10"/>
  <c r="U37" i="10"/>
  <c r="S37" i="10"/>
  <c r="Q37" i="10"/>
  <c r="O37" i="10"/>
  <c r="M37" i="10"/>
  <c r="K37" i="10"/>
  <c r="I37" i="10"/>
  <c r="G37" i="10"/>
  <c r="Z36" i="10"/>
  <c r="X36" i="10"/>
  <c r="V36" i="10"/>
  <c r="T36" i="10"/>
  <c r="R36" i="10"/>
  <c r="P36" i="10"/>
  <c r="N36" i="10"/>
  <c r="L36" i="10"/>
  <c r="J36" i="10"/>
  <c r="H36" i="10"/>
  <c r="Y36" i="10"/>
  <c r="W36" i="10"/>
  <c r="U36" i="10"/>
  <c r="S36" i="10"/>
  <c r="Q36" i="10"/>
  <c r="O36" i="10"/>
  <c r="M36" i="10"/>
  <c r="K36" i="10"/>
  <c r="I36" i="10"/>
  <c r="G36" i="10"/>
  <c r="P8" i="3"/>
  <c r="N8" i="3"/>
  <c r="L8" i="3"/>
  <c r="J8" i="3"/>
  <c r="Q8" i="3"/>
  <c r="O8" i="3"/>
  <c r="M8" i="3"/>
  <c r="K8" i="3"/>
  <c r="I8" i="3"/>
  <c r="AB8" i="3"/>
  <c r="AD8" i="3"/>
  <c r="AF8" i="3"/>
  <c r="AH8" i="3"/>
  <c r="AA8" i="3"/>
  <c r="AC8" i="3"/>
  <c r="AE8" i="3"/>
  <c r="AG8" i="3"/>
  <c r="F9" i="3"/>
  <c r="G9" i="3" s="1"/>
  <c r="I9" i="3" s="1"/>
  <c r="X9" i="3"/>
  <c r="Y9" i="3" s="1"/>
  <c r="AH9" i="3" s="1"/>
  <c r="F10" i="3"/>
  <c r="G10" i="3" s="1"/>
  <c r="I10" i="3" s="1"/>
  <c r="X10" i="3"/>
  <c r="Y10" i="3" s="1"/>
  <c r="AB10" i="3" s="1"/>
  <c r="F11" i="3"/>
  <c r="G11" i="3" s="1"/>
  <c r="I11" i="3" s="1"/>
  <c r="X11" i="3"/>
  <c r="Y11" i="3" s="1"/>
  <c r="F12" i="3"/>
  <c r="G12" i="3" s="1"/>
  <c r="I12" i="3" s="1"/>
  <c r="X12" i="3"/>
  <c r="Y12" i="3" s="1"/>
  <c r="AB12" i="3" s="1"/>
  <c r="F13" i="3"/>
  <c r="G13" i="3" s="1"/>
  <c r="I13" i="3" s="1"/>
  <c r="X13" i="3"/>
  <c r="Y13" i="3" s="1"/>
  <c r="F14" i="3"/>
  <c r="G14" i="3" s="1"/>
  <c r="X14" i="3"/>
  <c r="Y14" i="3" s="1"/>
  <c r="AA14" i="3" s="1"/>
  <c r="F15" i="3"/>
  <c r="G15" i="3" s="1"/>
  <c r="X15" i="3"/>
  <c r="Y15" i="3" s="1"/>
  <c r="F16" i="3"/>
  <c r="G16" i="3" s="1"/>
  <c r="X16" i="3"/>
  <c r="Y16" i="3" s="1"/>
  <c r="F17" i="3"/>
  <c r="G17" i="3" s="1"/>
  <c r="X17" i="3"/>
  <c r="Y17" i="3" s="1"/>
  <c r="F18" i="3"/>
  <c r="G18" i="3" s="1"/>
  <c r="X18" i="3"/>
  <c r="Y18" i="3" s="1"/>
  <c r="F19" i="3"/>
  <c r="G19" i="3" s="1"/>
  <c r="X19" i="3"/>
  <c r="Y19" i="3" s="1"/>
  <c r="F20" i="3"/>
  <c r="G20" i="3" s="1"/>
  <c r="X20" i="3"/>
  <c r="Y20" i="3" s="1"/>
  <c r="O12" i="3" l="1"/>
  <c r="O9" i="3"/>
  <c r="O10" i="3"/>
  <c r="AH14" i="3"/>
  <c r="O11" i="3"/>
  <c r="K10" i="3"/>
  <c r="AB20" i="3"/>
  <c r="AF20" i="3"/>
  <c r="AA19" i="3"/>
  <c r="AF19" i="3"/>
  <c r="AB18" i="3"/>
  <c r="AF18" i="3"/>
  <c r="AA16" i="3"/>
  <c r="AH16" i="3"/>
  <c r="O13" i="3"/>
  <c r="AD14" i="3"/>
  <c r="K13" i="3"/>
  <c r="K12" i="3"/>
  <c r="K11" i="3"/>
  <c r="Q10" i="3"/>
  <c r="M10" i="3"/>
  <c r="K9" i="3"/>
  <c r="AA13" i="3"/>
  <c r="AH13" i="3"/>
  <c r="AF13" i="3"/>
  <c r="AH11" i="3"/>
  <c r="AD11" i="3"/>
  <c r="AA17" i="3"/>
  <c r="AH17" i="3"/>
  <c r="AF17" i="3"/>
  <c r="AA15" i="3"/>
  <c r="AD15" i="3"/>
  <c r="AH15" i="3"/>
  <c r="AB15" i="3"/>
  <c r="AF15" i="3"/>
  <c r="AH20" i="3"/>
  <c r="AD20" i="3"/>
  <c r="AH19" i="3"/>
  <c r="AD19" i="3"/>
  <c r="AH18" i="3"/>
  <c r="AD18" i="3"/>
  <c r="AF16" i="3"/>
  <c r="AF14" i="3"/>
  <c r="AB14" i="3"/>
  <c r="Q13" i="3"/>
  <c r="M13" i="3"/>
  <c r="Q12" i="3"/>
  <c r="M12" i="3"/>
  <c r="Q11" i="3"/>
  <c r="M11" i="3"/>
  <c r="AH10" i="3"/>
  <c r="Q9" i="3"/>
  <c r="M9" i="3"/>
  <c r="K17" i="3"/>
  <c r="O17" i="3"/>
  <c r="J17" i="3"/>
  <c r="L17" i="3"/>
  <c r="N17" i="3"/>
  <c r="P17" i="3"/>
  <c r="I17" i="3"/>
  <c r="M17" i="3"/>
  <c r="Q17" i="3"/>
  <c r="J15" i="3"/>
  <c r="L15" i="3"/>
  <c r="N15" i="3"/>
  <c r="P15" i="3"/>
  <c r="I15" i="3"/>
  <c r="K15" i="3"/>
  <c r="M15" i="3"/>
  <c r="O15" i="3"/>
  <c r="Q15" i="3"/>
  <c r="K20" i="3"/>
  <c r="Q20" i="3"/>
  <c r="J20" i="3"/>
  <c r="L20" i="3"/>
  <c r="N20" i="3"/>
  <c r="P20" i="3"/>
  <c r="I20" i="3"/>
  <c r="M20" i="3"/>
  <c r="O20" i="3"/>
  <c r="K19" i="3"/>
  <c r="J19" i="3"/>
  <c r="L19" i="3"/>
  <c r="N19" i="3"/>
  <c r="P19" i="3"/>
  <c r="I19" i="3"/>
  <c r="M19" i="3"/>
  <c r="O19" i="3"/>
  <c r="Q19" i="3"/>
  <c r="K18" i="3"/>
  <c r="Q18" i="3"/>
  <c r="J18" i="3"/>
  <c r="L18" i="3"/>
  <c r="N18" i="3"/>
  <c r="P18" i="3"/>
  <c r="I18" i="3"/>
  <c r="M18" i="3"/>
  <c r="O18" i="3"/>
  <c r="I16" i="3"/>
  <c r="O16" i="3"/>
  <c r="J16" i="3"/>
  <c r="L16" i="3"/>
  <c r="N16" i="3"/>
  <c r="P16" i="3"/>
  <c r="K16" i="3"/>
  <c r="M16" i="3"/>
  <c r="Q16" i="3"/>
  <c r="I14" i="3"/>
  <c r="K14" i="3"/>
  <c r="O14" i="3"/>
  <c r="J14" i="3"/>
  <c r="L14" i="3"/>
  <c r="N14" i="3"/>
  <c r="P14" i="3"/>
  <c r="M14" i="3"/>
  <c r="Q14" i="3"/>
  <c r="AB19" i="3"/>
  <c r="AD17" i="3"/>
  <c r="AB17" i="3"/>
  <c r="AD16" i="3"/>
  <c r="AB16" i="3"/>
  <c r="AD13" i="3"/>
  <c r="AB13" i="3"/>
  <c r="AH12" i="3"/>
  <c r="AD12" i="3"/>
  <c r="AA11" i="3"/>
  <c r="AC11" i="3"/>
  <c r="AE11" i="3"/>
  <c r="AG11" i="3"/>
  <c r="AI11" i="3"/>
  <c r="AD10" i="3"/>
  <c r="AA9" i="3"/>
  <c r="AC9" i="3"/>
  <c r="AE9" i="3"/>
  <c r="AG9" i="3"/>
  <c r="AI9" i="3"/>
  <c r="AI20" i="3"/>
  <c r="AG20" i="3"/>
  <c r="AE20" i="3"/>
  <c r="AC20" i="3"/>
  <c r="AA20" i="3"/>
  <c r="AI19" i="3"/>
  <c r="AG19" i="3"/>
  <c r="AE19" i="3"/>
  <c r="AC19" i="3"/>
  <c r="AI18" i="3"/>
  <c r="AG18" i="3"/>
  <c r="AE18" i="3"/>
  <c r="AC18" i="3"/>
  <c r="AA18" i="3"/>
  <c r="AI17" i="3"/>
  <c r="AG17" i="3"/>
  <c r="AE17" i="3"/>
  <c r="AC17" i="3"/>
  <c r="AI16" i="3"/>
  <c r="AG16" i="3"/>
  <c r="AE16" i="3"/>
  <c r="AC16" i="3"/>
  <c r="AI15" i="3"/>
  <c r="AG15" i="3"/>
  <c r="AE15" i="3"/>
  <c r="AC15" i="3"/>
  <c r="AI14" i="3"/>
  <c r="AG14" i="3"/>
  <c r="AE14" i="3"/>
  <c r="AC14" i="3"/>
  <c r="AI13" i="3"/>
  <c r="AG13" i="3"/>
  <c r="AE13" i="3"/>
  <c r="AC13" i="3"/>
  <c r="J13" i="3"/>
  <c r="L13" i="3"/>
  <c r="N13" i="3"/>
  <c r="P13" i="3"/>
  <c r="AF12" i="3"/>
  <c r="J12" i="3"/>
  <c r="L12" i="3"/>
  <c r="N12" i="3"/>
  <c r="P12" i="3"/>
  <c r="AF11" i="3"/>
  <c r="AB11" i="3"/>
  <c r="J11" i="3"/>
  <c r="L11" i="3"/>
  <c r="N11" i="3"/>
  <c r="P11" i="3"/>
  <c r="AF10" i="3"/>
  <c r="J10" i="3"/>
  <c r="L10" i="3"/>
  <c r="N10" i="3"/>
  <c r="P10" i="3"/>
  <c r="AF9" i="3"/>
  <c r="AB9" i="3"/>
  <c r="J9" i="3"/>
  <c r="L9" i="3"/>
  <c r="N9" i="3"/>
  <c r="P9" i="3"/>
  <c r="AA12" i="3"/>
  <c r="AC12" i="3"/>
  <c r="AE12" i="3"/>
  <c r="AG12" i="3"/>
  <c r="AI12" i="3"/>
  <c r="AA10" i="3"/>
  <c r="AC10" i="3"/>
  <c r="AE10" i="3"/>
  <c r="AG10" i="3"/>
  <c r="AI10" i="3"/>
  <c r="AD9" i="3"/>
  <c r="V4" i="14"/>
  <c r="V5" i="14"/>
  <c r="V6" i="14"/>
  <c r="V7" i="14"/>
  <c r="V8" i="14"/>
  <c r="V10" i="14"/>
  <c r="V12" i="14"/>
  <c r="V13" i="14"/>
  <c r="V14" i="14"/>
  <c r="V15" i="14"/>
  <c r="V16" i="14"/>
  <c r="V17" i="14"/>
  <c r="V18" i="14"/>
  <c r="V19" i="14"/>
  <c r="V20" i="14"/>
  <c r="V21" i="14"/>
  <c r="V22" i="14"/>
  <c r="V23" i="14"/>
  <c r="V25" i="14"/>
  <c r="V26" i="14"/>
  <c r="V28" i="14"/>
  <c r="V29" i="14"/>
  <c r="V30" i="14"/>
  <c r="V31" i="14"/>
  <c r="V32" i="14"/>
  <c r="V33" i="14"/>
  <c r="V34" i="14"/>
  <c r="V35" i="14"/>
  <c r="V36" i="14"/>
  <c r="V37" i="14"/>
  <c r="V38" i="14"/>
  <c r="V39" i="14"/>
  <c r="V40" i="14"/>
  <c r="V42" i="14"/>
  <c r="W42" i="14" s="1"/>
  <c r="V43" i="14"/>
  <c r="W43" i="14"/>
  <c r="D2" i="13" l="1"/>
  <c r="D3" i="13"/>
  <c r="D4" i="13"/>
  <c r="F21" i="3" l="1"/>
  <c r="G21" i="3" s="1"/>
  <c r="X21" i="3"/>
  <c r="Y21" i="3" s="1"/>
  <c r="F22" i="3"/>
  <c r="G22" i="3" s="1"/>
  <c r="X22" i="3"/>
  <c r="Y22" i="3" s="1"/>
  <c r="F23" i="3"/>
  <c r="G23" i="3" s="1"/>
  <c r="X23" i="3"/>
  <c r="Y23" i="3" s="1"/>
  <c r="F24" i="3"/>
  <c r="G24" i="3" s="1"/>
  <c r="X24" i="3"/>
  <c r="Y24" i="3" s="1"/>
  <c r="F25" i="3"/>
  <c r="G25" i="3" s="1"/>
  <c r="X25" i="3"/>
  <c r="Y25" i="3" s="1"/>
  <c r="F26" i="3"/>
  <c r="G26" i="3" s="1"/>
  <c r="X26" i="3"/>
  <c r="Y26" i="3" s="1"/>
  <c r="F27" i="3"/>
  <c r="G27" i="3" s="1"/>
  <c r="X27" i="3"/>
  <c r="Y27" i="3" s="1"/>
  <c r="F28" i="3"/>
  <c r="G28" i="3" s="1"/>
  <c r="X28" i="3"/>
  <c r="Y28" i="3" s="1"/>
  <c r="F29" i="3"/>
  <c r="AA26" i="3" l="1"/>
  <c r="AH26" i="3"/>
  <c r="AA22" i="3"/>
  <c r="AH22" i="3"/>
  <c r="AA28" i="3"/>
  <c r="AH28" i="3"/>
  <c r="AD28" i="3"/>
  <c r="AA24" i="3"/>
  <c r="AH24" i="3"/>
  <c r="AD24" i="3"/>
  <c r="AD26" i="3"/>
  <c r="AD22" i="3"/>
  <c r="AA27" i="3"/>
  <c r="AD27" i="3"/>
  <c r="AH27" i="3"/>
  <c r="AB27" i="3"/>
  <c r="AF27" i="3"/>
  <c r="AA23" i="3"/>
  <c r="AF23" i="3"/>
  <c r="AD23" i="3"/>
  <c r="AH23" i="3"/>
  <c r="AB23" i="3"/>
  <c r="AA25" i="3"/>
  <c r="AD25" i="3"/>
  <c r="AH25" i="3"/>
  <c r="AB25" i="3"/>
  <c r="AF25" i="3"/>
  <c r="AA21" i="3"/>
  <c r="AB21" i="3"/>
  <c r="AF21" i="3"/>
  <c r="AD21" i="3"/>
  <c r="AH21" i="3"/>
  <c r="AF28" i="3"/>
  <c r="AB28" i="3"/>
  <c r="AF26" i="3"/>
  <c r="AB26" i="3"/>
  <c r="AF24" i="3"/>
  <c r="AB24" i="3"/>
  <c r="AF22" i="3"/>
  <c r="AB22" i="3"/>
  <c r="J28" i="3"/>
  <c r="L28" i="3"/>
  <c r="N28" i="3"/>
  <c r="P28" i="3"/>
  <c r="I28" i="3"/>
  <c r="K28" i="3"/>
  <c r="M28" i="3"/>
  <c r="O28" i="3"/>
  <c r="Q28" i="3"/>
  <c r="J26" i="3"/>
  <c r="L26" i="3"/>
  <c r="N26" i="3"/>
  <c r="P26" i="3"/>
  <c r="I26" i="3"/>
  <c r="K26" i="3"/>
  <c r="M26" i="3"/>
  <c r="O26" i="3"/>
  <c r="Q26" i="3"/>
  <c r="J24" i="3"/>
  <c r="L24" i="3"/>
  <c r="N24" i="3"/>
  <c r="P24" i="3"/>
  <c r="I24" i="3"/>
  <c r="K24" i="3"/>
  <c r="M24" i="3"/>
  <c r="O24" i="3"/>
  <c r="Q24" i="3"/>
  <c r="J22" i="3"/>
  <c r="L22" i="3"/>
  <c r="N22" i="3"/>
  <c r="P22" i="3"/>
  <c r="I22" i="3"/>
  <c r="K22" i="3"/>
  <c r="M22" i="3"/>
  <c r="O22" i="3"/>
  <c r="Q22" i="3"/>
  <c r="J27" i="3"/>
  <c r="L27" i="3"/>
  <c r="N27" i="3"/>
  <c r="P27" i="3"/>
  <c r="I27" i="3"/>
  <c r="K27" i="3"/>
  <c r="M27" i="3"/>
  <c r="O27" i="3"/>
  <c r="Q27" i="3"/>
  <c r="J25" i="3"/>
  <c r="L25" i="3"/>
  <c r="N25" i="3"/>
  <c r="P25" i="3"/>
  <c r="I25" i="3"/>
  <c r="K25" i="3"/>
  <c r="M25" i="3"/>
  <c r="O25" i="3"/>
  <c r="Q25" i="3"/>
  <c r="J23" i="3"/>
  <c r="L23" i="3"/>
  <c r="N23" i="3"/>
  <c r="P23" i="3"/>
  <c r="I23" i="3"/>
  <c r="K23" i="3"/>
  <c r="M23" i="3"/>
  <c r="O23" i="3"/>
  <c r="Q23" i="3"/>
  <c r="J21" i="3"/>
  <c r="L21" i="3"/>
  <c r="N21" i="3"/>
  <c r="P21" i="3"/>
  <c r="I21" i="3"/>
  <c r="K21" i="3"/>
  <c r="M21" i="3"/>
  <c r="O21" i="3"/>
  <c r="Q21" i="3"/>
  <c r="AI28" i="3"/>
  <c r="AG28" i="3"/>
  <c r="AE28" i="3"/>
  <c r="AC28" i="3"/>
  <c r="AI27" i="3"/>
  <c r="AG27" i="3"/>
  <c r="AE27" i="3"/>
  <c r="AC27" i="3"/>
  <c r="AI26" i="3"/>
  <c r="AG26" i="3"/>
  <c r="AE26" i="3"/>
  <c r="AC26" i="3"/>
  <c r="AI25" i="3"/>
  <c r="AG25" i="3"/>
  <c r="AE25" i="3"/>
  <c r="AC25" i="3"/>
  <c r="AI24" i="3"/>
  <c r="AG24" i="3"/>
  <c r="AE24" i="3"/>
  <c r="AC24" i="3"/>
  <c r="AI23" i="3"/>
  <c r="AG23" i="3"/>
  <c r="AE23" i="3"/>
  <c r="AC23" i="3"/>
  <c r="AI22" i="3"/>
  <c r="AG22" i="3"/>
  <c r="AE22" i="3"/>
  <c r="AC22" i="3"/>
  <c r="AI21" i="3"/>
  <c r="AG21" i="3"/>
  <c r="AE21" i="3"/>
  <c r="AC21" i="3"/>
  <c r="D84" i="10" l="1"/>
  <c r="E84" i="10" s="1"/>
  <c r="Z84" i="10" s="1"/>
  <c r="D83" i="10"/>
  <c r="E83" i="10" s="1"/>
  <c r="H84" i="10" l="1"/>
  <c r="L84" i="10"/>
  <c r="P84" i="10"/>
  <c r="G84" i="10"/>
  <c r="I84" i="10"/>
  <c r="K84" i="10"/>
  <c r="M84" i="10"/>
  <c r="O84" i="10"/>
  <c r="Q84" i="10"/>
  <c r="S84" i="10"/>
  <c r="U84" i="10"/>
  <c r="W84" i="10"/>
  <c r="Y84" i="10"/>
  <c r="J84" i="10"/>
  <c r="N84" i="10"/>
  <c r="R84" i="10"/>
  <c r="T84" i="10"/>
  <c r="V84" i="10"/>
  <c r="X84" i="10"/>
  <c r="Z83" i="10"/>
  <c r="X83" i="10"/>
  <c r="V83" i="10"/>
  <c r="T83" i="10"/>
  <c r="R83" i="10"/>
  <c r="P83" i="10"/>
  <c r="N83" i="10"/>
  <c r="L83" i="10"/>
  <c r="J83" i="10"/>
  <c r="H83" i="10"/>
  <c r="W83" i="10"/>
  <c r="U83" i="10"/>
  <c r="S83" i="10"/>
  <c r="Q83" i="10"/>
  <c r="O83" i="10"/>
  <c r="M83" i="10"/>
  <c r="K83" i="10"/>
  <c r="I83" i="10"/>
  <c r="G83" i="10"/>
  <c r="Y83" i="10"/>
  <c r="X29" i="3" l="1"/>
  <c r="Y29" i="3" s="1"/>
  <c r="G29" i="3"/>
  <c r="P29" i="3" s="1"/>
  <c r="D82" i="10"/>
  <c r="E82" i="10" s="1"/>
  <c r="D81" i="10"/>
  <c r="E81" i="10" s="1"/>
  <c r="D80" i="10"/>
  <c r="E80" i="10" s="1"/>
  <c r="R43" i="14"/>
  <c r="R42" i="14"/>
  <c r="R41" i="14"/>
  <c r="V41" i="14" s="1"/>
  <c r="W41" i="14" s="1"/>
  <c r="R40" i="14"/>
  <c r="W40" i="14" s="1"/>
  <c r="AI29" i="3" l="1"/>
  <c r="AG29" i="3"/>
  <c r="AE29" i="3"/>
  <c r="AC29" i="3"/>
  <c r="AA29" i="3"/>
  <c r="AH29" i="3"/>
  <c r="AF29" i="3"/>
  <c r="AD29" i="3"/>
  <c r="AB29" i="3"/>
  <c r="J29" i="3"/>
  <c r="N29" i="3"/>
  <c r="I29" i="3"/>
  <c r="K29" i="3"/>
  <c r="M29" i="3"/>
  <c r="O29" i="3"/>
  <c r="Q29" i="3"/>
  <c r="L29" i="3"/>
  <c r="Z80" i="10"/>
  <c r="X80" i="10"/>
  <c r="V80" i="10"/>
  <c r="T80" i="10"/>
  <c r="R80" i="10"/>
  <c r="P80" i="10"/>
  <c r="N80" i="10"/>
  <c r="L80" i="10"/>
  <c r="J80" i="10"/>
  <c r="H80" i="10"/>
  <c r="M80" i="10"/>
  <c r="I80" i="10"/>
  <c r="Y80" i="10"/>
  <c r="W80" i="10"/>
  <c r="U80" i="10"/>
  <c r="S80" i="10"/>
  <c r="Q80" i="10"/>
  <c r="O80" i="10"/>
  <c r="K80" i="10"/>
  <c r="G80" i="10"/>
  <c r="Z82" i="10"/>
  <c r="X82" i="10"/>
  <c r="V82" i="10"/>
  <c r="T82" i="10"/>
  <c r="R82" i="10"/>
  <c r="P82" i="10"/>
  <c r="N82" i="10"/>
  <c r="L82" i="10"/>
  <c r="J82" i="10"/>
  <c r="H82" i="10"/>
  <c r="Y82" i="10"/>
  <c r="W82" i="10"/>
  <c r="U82" i="10"/>
  <c r="S82" i="10"/>
  <c r="Q82" i="10"/>
  <c r="O82" i="10"/>
  <c r="M82" i="10"/>
  <c r="K82" i="10"/>
  <c r="I82" i="10"/>
  <c r="G82" i="10"/>
  <c r="Z81" i="10"/>
  <c r="X81" i="10"/>
  <c r="V81" i="10"/>
  <c r="T81" i="10"/>
  <c r="R81" i="10"/>
  <c r="P81" i="10"/>
  <c r="N81" i="10"/>
  <c r="L81" i="10"/>
  <c r="J81" i="10"/>
  <c r="H81" i="10"/>
  <c r="Y81" i="10"/>
  <c r="W81" i="10"/>
  <c r="U81" i="10"/>
  <c r="S81" i="10"/>
  <c r="Q81" i="10"/>
  <c r="O81" i="10"/>
  <c r="M81" i="10"/>
  <c r="K81" i="10"/>
  <c r="I81" i="10"/>
  <c r="G81" i="10"/>
  <c r="D2" i="10" l="1"/>
  <c r="E2" i="10" s="1"/>
  <c r="Q2" i="10" s="1"/>
  <c r="D3" i="10"/>
  <c r="E3" i="10" s="1"/>
  <c r="U3" i="10" s="1"/>
  <c r="D4" i="10"/>
  <c r="E4" i="10" s="1"/>
  <c r="I4" i="10" s="1"/>
  <c r="D5" i="10"/>
  <c r="E5" i="10" s="1"/>
  <c r="G5" i="10" s="1"/>
  <c r="D6" i="10"/>
  <c r="E6" i="10" s="1"/>
  <c r="G6" i="10" s="1"/>
  <c r="D7" i="10"/>
  <c r="E7" i="10" s="1"/>
  <c r="U7" i="10" s="1"/>
  <c r="D8" i="10"/>
  <c r="E8" i="10" s="1"/>
  <c r="I8" i="10" s="1"/>
  <c r="D9" i="10"/>
  <c r="E9" i="10" s="1"/>
  <c r="G9" i="10" s="1"/>
  <c r="D10" i="10"/>
  <c r="E10" i="10" s="1"/>
  <c r="D11" i="10"/>
  <c r="E11" i="10" s="1"/>
  <c r="D12" i="10"/>
  <c r="E12" i="10" s="1"/>
  <c r="D13" i="10"/>
  <c r="E13" i="10" s="1"/>
  <c r="D14" i="10"/>
  <c r="E14" i="10" s="1"/>
  <c r="D15" i="10"/>
  <c r="E15" i="10" s="1"/>
  <c r="D16" i="10"/>
  <c r="E16" i="10" s="1"/>
  <c r="D17" i="10"/>
  <c r="E17" i="10" s="1"/>
  <c r="U17" i="10" s="1"/>
  <c r="D18" i="10"/>
  <c r="E18" i="10" s="1"/>
  <c r="G18" i="10" s="1"/>
  <c r="D19" i="10"/>
  <c r="E19" i="10" s="1"/>
  <c r="G19" i="10" s="1"/>
  <c r="D20" i="10"/>
  <c r="E20" i="10" s="1"/>
  <c r="U20" i="10" s="1"/>
  <c r="D21" i="10"/>
  <c r="E21" i="10" s="1"/>
  <c r="I21" i="10" s="1"/>
  <c r="D22" i="10"/>
  <c r="E22" i="10" s="1"/>
  <c r="G22" i="10" s="1"/>
  <c r="D32" i="10"/>
  <c r="E32" i="10" s="1"/>
  <c r="G32" i="10" s="1"/>
  <c r="D33" i="10"/>
  <c r="E33" i="10" s="1"/>
  <c r="D34" i="10"/>
  <c r="E34" i="10" s="1"/>
  <c r="D38" i="10"/>
  <c r="E38" i="10" s="1"/>
  <c r="D39" i="10"/>
  <c r="E39" i="10" s="1"/>
  <c r="D40" i="10"/>
  <c r="E40" i="10" s="1"/>
  <c r="D41" i="10"/>
  <c r="E41" i="10" s="1"/>
  <c r="D42" i="10"/>
  <c r="E42" i="10" s="1"/>
  <c r="D43" i="10"/>
  <c r="E43" i="10" s="1"/>
  <c r="D44" i="10"/>
  <c r="E44" i="10" s="1"/>
  <c r="S44" i="10" s="1"/>
  <c r="D45" i="10"/>
  <c r="E45" i="10" s="1"/>
  <c r="M45" i="10" s="1"/>
  <c r="D46" i="10"/>
  <c r="E46" i="10" s="1"/>
  <c r="G46" i="10" s="1"/>
  <c r="D47" i="10"/>
  <c r="E47" i="10" s="1"/>
  <c r="G47" i="10" s="1"/>
  <c r="D48" i="10"/>
  <c r="E48" i="10" s="1"/>
  <c r="M48" i="10" s="1"/>
  <c r="D49" i="10"/>
  <c r="E49" i="10" s="1"/>
  <c r="M49" i="10" s="1"/>
  <c r="D50" i="10"/>
  <c r="E50" i="10" s="1"/>
  <c r="G50" i="10" s="1"/>
  <c r="D51" i="10"/>
  <c r="E51" i="10" s="1"/>
  <c r="G51" i="10" s="1"/>
  <c r="D52" i="10"/>
  <c r="E52" i="10" s="1"/>
  <c r="D53" i="10"/>
  <c r="E53" i="10" s="1"/>
  <c r="D54" i="10"/>
  <c r="E54" i="10" s="1"/>
  <c r="D55" i="10"/>
  <c r="E55" i="10" s="1"/>
  <c r="D56" i="10"/>
  <c r="E56" i="10" s="1"/>
  <c r="D57" i="10"/>
  <c r="E57" i="10" s="1"/>
  <c r="D58" i="10"/>
  <c r="E58" i="10" s="1"/>
  <c r="D59" i="10"/>
  <c r="E59" i="10" s="1"/>
  <c r="D60" i="10"/>
  <c r="E60" i="10" s="1"/>
  <c r="D61" i="10"/>
  <c r="E61" i="10" s="1"/>
  <c r="D62" i="10"/>
  <c r="E62" i="10" s="1"/>
  <c r="D63" i="10"/>
  <c r="E63" i="10" s="1"/>
  <c r="D64" i="10"/>
  <c r="E64" i="10" s="1"/>
  <c r="D65" i="10"/>
  <c r="E65" i="10" s="1"/>
  <c r="D66" i="10"/>
  <c r="E66" i="10" s="1"/>
  <c r="D67" i="10"/>
  <c r="E67" i="10" s="1"/>
  <c r="D68" i="10"/>
  <c r="E68" i="10" s="1"/>
  <c r="W68" i="10" s="1"/>
  <c r="D69" i="10"/>
  <c r="E69" i="10" s="1"/>
  <c r="I69" i="10" s="1"/>
  <c r="D70" i="10"/>
  <c r="E70" i="10" s="1"/>
  <c r="G70" i="10" s="1"/>
  <c r="D71" i="10"/>
  <c r="E71" i="10" s="1"/>
  <c r="U71" i="10" s="1"/>
  <c r="D72" i="10"/>
  <c r="E72" i="10" s="1"/>
  <c r="M72" i="10" s="1"/>
  <c r="D73" i="10"/>
  <c r="E73" i="10" s="1"/>
  <c r="I73" i="10" s="1"/>
  <c r="C74" i="10"/>
  <c r="D74" i="10"/>
  <c r="E74" i="10" s="1"/>
  <c r="L74" i="10" s="1"/>
  <c r="C75" i="10"/>
  <c r="D75" i="10"/>
  <c r="E75" i="10" s="1"/>
  <c r="G75" i="10" s="1"/>
  <c r="C76" i="10"/>
  <c r="D76" i="10"/>
  <c r="D77" i="10"/>
  <c r="E77" i="10" s="1"/>
  <c r="D78" i="10"/>
  <c r="E78" i="10" s="1"/>
  <c r="D79" i="10"/>
  <c r="E79" i="10" s="1"/>
  <c r="D85" i="10"/>
  <c r="E85" i="10" s="1"/>
  <c r="V85" i="10" s="1"/>
  <c r="D86" i="10"/>
  <c r="E86" i="10" s="1"/>
  <c r="J86" i="10" s="1"/>
  <c r="D87" i="10"/>
  <c r="E87" i="10" s="1"/>
  <c r="L87" i="10" s="1"/>
  <c r="D88" i="10"/>
  <c r="E88" i="10" s="1"/>
  <c r="L88" i="10" s="1"/>
  <c r="D89" i="10"/>
  <c r="E89" i="10" s="1"/>
  <c r="Z89" i="10" s="1"/>
  <c r="V32" i="10" l="1"/>
  <c r="N32" i="10"/>
  <c r="U46" i="10"/>
  <c r="M46" i="10"/>
  <c r="Z32" i="10"/>
  <c r="R32" i="10"/>
  <c r="J32" i="10"/>
  <c r="U22" i="10"/>
  <c r="U19" i="10"/>
  <c r="U6" i="10"/>
  <c r="U75" i="10"/>
  <c r="T88" i="10"/>
  <c r="Y75" i="10"/>
  <c r="Q75" i="10"/>
  <c r="Y70" i="10"/>
  <c r="U47" i="10"/>
  <c r="M6" i="10"/>
  <c r="Q70" i="10"/>
  <c r="T51" i="10"/>
  <c r="M47" i="10"/>
  <c r="M22" i="10"/>
  <c r="U21" i="10"/>
  <c r="Y9" i="10"/>
  <c r="Y6" i="10"/>
  <c r="Q6" i="10"/>
  <c r="I6" i="10"/>
  <c r="U5" i="10"/>
  <c r="U4" i="10"/>
  <c r="U70" i="10"/>
  <c r="M70" i="10"/>
  <c r="X51" i="10"/>
  <c r="M51" i="10"/>
  <c r="U50" i="10"/>
  <c r="Y47" i="10"/>
  <c r="Q47" i="10"/>
  <c r="I47" i="10"/>
  <c r="X32" i="10"/>
  <c r="T32" i="10"/>
  <c r="P32" i="10"/>
  <c r="L32" i="10"/>
  <c r="H32" i="10"/>
  <c r="M21" i="10"/>
  <c r="M19" i="10"/>
  <c r="U9" i="10"/>
  <c r="U8" i="10"/>
  <c r="M4" i="10"/>
  <c r="U69" i="10"/>
  <c r="T74" i="10"/>
  <c r="M69" i="10"/>
  <c r="M50" i="10"/>
  <c r="U49" i="10"/>
  <c r="W47" i="10"/>
  <c r="S47" i="10"/>
  <c r="O47" i="10"/>
  <c r="K47" i="10"/>
  <c r="Y46" i="10"/>
  <c r="Q46" i="10"/>
  <c r="I46" i="10"/>
  <c r="U45" i="10"/>
  <c r="Y32" i="10"/>
  <c r="W32" i="10"/>
  <c r="U32" i="10"/>
  <c r="S32" i="10"/>
  <c r="Q32" i="10"/>
  <c r="O32" i="10"/>
  <c r="M32" i="10"/>
  <c r="K32" i="10"/>
  <c r="I32" i="10"/>
  <c r="Y22" i="10"/>
  <c r="Q22" i="10"/>
  <c r="I22" i="10"/>
  <c r="Y21" i="10"/>
  <c r="Q21" i="10"/>
  <c r="Y19" i="10"/>
  <c r="Q19" i="10"/>
  <c r="I19" i="10"/>
  <c r="U18" i="10"/>
  <c r="M8" i="10"/>
  <c r="M5" i="10"/>
  <c r="N78" i="10"/>
  <c r="V78" i="10"/>
  <c r="W6" i="10"/>
  <c r="S6" i="10"/>
  <c r="O6" i="10"/>
  <c r="K6" i="10"/>
  <c r="Y5" i="10"/>
  <c r="Q5" i="10"/>
  <c r="I5" i="10"/>
  <c r="Y4" i="10"/>
  <c r="Q4" i="10"/>
  <c r="W2" i="10"/>
  <c r="X87" i="10"/>
  <c r="M75" i="10"/>
  <c r="I75" i="10"/>
  <c r="I70" i="10"/>
  <c r="P87" i="10"/>
  <c r="E76" i="10"/>
  <c r="G76" i="10" s="1"/>
  <c r="W75" i="10"/>
  <c r="S75" i="10"/>
  <c r="O75" i="10"/>
  <c r="K75" i="10"/>
  <c r="U72" i="10"/>
  <c r="W70" i="10"/>
  <c r="S70" i="10"/>
  <c r="O70" i="10"/>
  <c r="K70" i="10"/>
  <c r="Y69" i="10"/>
  <c r="Q69" i="10"/>
  <c r="Y68" i="10"/>
  <c r="Z51" i="10"/>
  <c r="V51" i="10"/>
  <c r="Q51" i="10"/>
  <c r="I51" i="10"/>
  <c r="U48" i="10"/>
  <c r="M18" i="10"/>
  <c r="M9" i="10"/>
  <c r="R86" i="10"/>
  <c r="U73" i="10"/>
  <c r="M73" i="10"/>
  <c r="T87" i="10"/>
  <c r="X86" i="10"/>
  <c r="Y73" i="10"/>
  <c r="Q73" i="10"/>
  <c r="Y72" i="10"/>
  <c r="Q72" i="10"/>
  <c r="I72" i="10"/>
  <c r="Y51" i="10"/>
  <c r="W51" i="10"/>
  <c r="U51" i="10"/>
  <c r="S51" i="10"/>
  <c r="O51" i="10"/>
  <c r="K51" i="10"/>
  <c r="Y50" i="10"/>
  <c r="Q50" i="10"/>
  <c r="I50" i="10"/>
  <c r="W19" i="10"/>
  <c r="S19" i="10"/>
  <c r="O19" i="10"/>
  <c r="K19" i="10"/>
  <c r="Y18" i="10"/>
  <c r="Q18" i="10"/>
  <c r="I18" i="10"/>
  <c r="W17" i="10"/>
  <c r="W9" i="10"/>
  <c r="Q9" i="10"/>
  <c r="I9" i="10"/>
  <c r="Y8" i="10"/>
  <c r="Q8" i="10"/>
  <c r="S2" i="10"/>
  <c r="G89" i="10"/>
  <c r="J89" i="10"/>
  <c r="N89" i="10"/>
  <c r="H79" i="10"/>
  <c r="Z79" i="10"/>
  <c r="N77" i="10"/>
  <c r="V77" i="10"/>
  <c r="G49" i="10"/>
  <c r="K49" i="10"/>
  <c r="O49" i="10"/>
  <c r="S49" i="10"/>
  <c r="W49" i="10"/>
  <c r="G45" i="10"/>
  <c r="K45" i="10"/>
  <c r="O45" i="10"/>
  <c r="S45" i="10"/>
  <c r="W45" i="10"/>
  <c r="M44" i="10"/>
  <c r="Q44" i="10"/>
  <c r="U44" i="10"/>
  <c r="Y44" i="10"/>
  <c r="G20" i="10"/>
  <c r="I20" i="10"/>
  <c r="Q20" i="10"/>
  <c r="Y20" i="10"/>
  <c r="G7" i="10"/>
  <c r="I7" i="10"/>
  <c r="Q7" i="10"/>
  <c r="Y7" i="10"/>
  <c r="G3" i="10"/>
  <c r="I3" i="10"/>
  <c r="Q3" i="10"/>
  <c r="Y3" i="10"/>
  <c r="V89" i="10"/>
  <c r="R89" i="10"/>
  <c r="L89" i="10"/>
  <c r="G88" i="10"/>
  <c r="J88" i="10"/>
  <c r="N88" i="10"/>
  <c r="R88" i="10"/>
  <c r="V88" i="10"/>
  <c r="Z88" i="10"/>
  <c r="R85" i="10"/>
  <c r="Z85" i="10"/>
  <c r="R77" i="10"/>
  <c r="J74" i="10"/>
  <c r="N74" i="10"/>
  <c r="R74" i="10"/>
  <c r="V74" i="10"/>
  <c r="Z74" i="10"/>
  <c r="I71" i="10"/>
  <c r="Q71" i="10"/>
  <c r="Y71" i="10"/>
  <c r="X89" i="10"/>
  <c r="T89" i="10"/>
  <c r="P89" i="10"/>
  <c r="H89" i="10"/>
  <c r="X88" i="10"/>
  <c r="P88" i="10"/>
  <c r="H88" i="10"/>
  <c r="G87" i="10"/>
  <c r="N87" i="10"/>
  <c r="R87" i="10"/>
  <c r="V87" i="10"/>
  <c r="Z87" i="10"/>
  <c r="N86" i="10"/>
  <c r="V86" i="10"/>
  <c r="Z86" i="10"/>
  <c r="N85" i="10"/>
  <c r="V79" i="10"/>
  <c r="J78" i="10"/>
  <c r="R78" i="10"/>
  <c r="Z78" i="10"/>
  <c r="Z77" i="10"/>
  <c r="J77" i="10"/>
  <c r="X74" i="10"/>
  <c r="P74" i="10"/>
  <c r="H74" i="10"/>
  <c r="G72" i="10"/>
  <c r="K72" i="10"/>
  <c r="O72" i="10"/>
  <c r="S72" i="10"/>
  <c r="W72" i="10"/>
  <c r="M71" i="10"/>
  <c r="Y49" i="10"/>
  <c r="Q49" i="10"/>
  <c r="I49" i="10"/>
  <c r="G48" i="10"/>
  <c r="I48" i="10"/>
  <c r="Q48" i="10"/>
  <c r="Y48" i="10"/>
  <c r="Y45" i="10"/>
  <c r="Q45" i="10"/>
  <c r="I45" i="10"/>
  <c r="W44" i="10"/>
  <c r="O44" i="10"/>
  <c r="G21" i="10"/>
  <c r="K21" i="10"/>
  <c r="O21" i="10"/>
  <c r="S21" i="10"/>
  <c r="W21" i="10"/>
  <c r="M20" i="10"/>
  <c r="G8" i="10"/>
  <c r="K8" i="10"/>
  <c r="O8" i="10"/>
  <c r="S8" i="10"/>
  <c r="W8" i="10"/>
  <c r="M7" i="10"/>
  <c r="G4" i="10"/>
  <c r="K4" i="10"/>
  <c r="O4" i="10"/>
  <c r="S4" i="10"/>
  <c r="W4" i="10"/>
  <c r="M3" i="10"/>
  <c r="J87" i="10"/>
  <c r="H87" i="10"/>
  <c r="G86" i="10"/>
  <c r="I86" i="10"/>
  <c r="K86" i="10"/>
  <c r="M86" i="10"/>
  <c r="O86" i="10"/>
  <c r="Q86" i="10"/>
  <c r="S86" i="10"/>
  <c r="U86" i="10"/>
  <c r="G85" i="10"/>
  <c r="I85" i="10"/>
  <c r="K85" i="10"/>
  <c r="M85" i="10"/>
  <c r="O85" i="10"/>
  <c r="Q85" i="10"/>
  <c r="S85" i="10"/>
  <c r="U85" i="10"/>
  <c r="W85" i="10"/>
  <c r="Y85" i="10"/>
  <c r="R79" i="10"/>
  <c r="N79" i="10"/>
  <c r="J79" i="10"/>
  <c r="G78" i="10"/>
  <c r="I78" i="10"/>
  <c r="K78" i="10"/>
  <c r="M78" i="10"/>
  <c r="O78" i="10"/>
  <c r="Q78" i="10"/>
  <c r="S78" i="10"/>
  <c r="U78" i="10"/>
  <c r="W78" i="10"/>
  <c r="Y78" i="10"/>
  <c r="G77" i="10"/>
  <c r="I77" i="10"/>
  <c r="K77" i="10"/>
  <c r="M77" i="10"/>
  <c r="O77" i="10"/>
  <c r="Q77" i="10"/>
  <c r="S77" i="10"/>
  <c r="U77" i="10"/>
  <c r="W77" i="10"/>
  <c r="Y77" i="10"/>
  <c r="H73" i="10"/>
  <c r="J73" i="10"/>
  <c r="L73" i="10"/>
  <c r="N73" i="10"/>
  <c r="P73" i="10"/>
  <c r="R73" i="10"/>
  <c r="T73" i="10"/>
  <c r="V73" i="10"/>
  <c r="X73" i="10"/>
  <c r="Z73" i="10"/>
  <c r="H71" i="10"/>
  <c r="J71" i="10"/>
  <c r="L71" i="10"/>
  <c r="N71" i="10"/>
  <c r="P71" i="10"/>
  <c r="R71" i="10"/>
  <c r="T71" i="10"/>
  <c r="V71" i="10"/>
  <c r="X71" i="10"/>
  <c r="Z71" i="10"/>
  <c r="H69" i="10"/>
  <c r="J69" i="10"/>
  <c r="L69" i="10"/>
  <c r="N69" i="10"/>
  <c r="P69" i="10"/>
  <c r="R69" i="10"/>
  <c r="T69" i="10"/>
  <c r="V69" i="10"/>
  <c r="X69" i="10"/>
  <c r="Z69" i="10"/>
  <c r="G67" i="10"/>
  <c r="I67" i="10"/>
  <c r="K67" i="10"/>
  <c r="M67" i="10"/>
  <c r="O67" i="10"/>
  <c r="Q67" i="10"/>
  <c r="S67" i="10"/>
  <c r="U67" i="10"/>
  <c r="W67" i="10"/>
  <c r="Y67" i="10"/>
  <c r="H67" i="10"/>
  <c r="J67" i="10"/>
  <c r="L67" i="10"/>
  <c r="N67" i="10"/>
  <c r="P67" i="10"/>
  <c r="R67" i="10"/>
  <c r="T67" i="10"/>
  <c r="V67" i="10"/>
  <c r="X67" i="10"/>
  <c r="Z67" i="10"/>
  <c r="G63" i="10"/>
  <c r="I63" i="10"/>
  <c r="K63" i="10"/>
  <c r="M63" i="10"/>
  <c r="O63" i="10"/>
  <c r="Q63" i="10"/>
  <c r="S63" i="10"/>
  <c r="U63" i="10"/>
  <c r="W63" i="10"/>
  <c r="Y63" i="10"/>
  <c r="H63" i="10"/>
  <c r="J63" i="10"/>
  <c r="L63" i="10"/>
  <c r="N63" i="10"/>
  <c r="P63" i="10"/>
  <c r="R63" i="10"/>
  <c r="T63" i="10"/>
  <c r="V63" i="10"/>
  <c r="X63" i="10"/>
  <c r="Z63" i="10"/>
  <c r="G61" i="10"/>
  <c r="I61" i="10"/>
  <c r="K61" i="10"/>
  <c r="M61" i="10"/>
  <c r="O61" i="10"/>
  <c r="Q61" i="10"/>
  <c r="S61" i="10"/>
  <c r="U61" i="10"/>
  <c r="W61" i="10"/>
  <c r="Y61" i="10"/>
  <c r="H61" i="10"/>
  <c r="J61" i="10"/>
  <c r="L61" i="10"/>
  <c r="N61" i="10"/>
  <c r="P61" i="10"/>
  <c r="R61" i="10"/>
  <c r="T61" i="10"/>
  <c r="V61" i="10"/>
  <c r="X61" i="10"/>
  <c r="Z61" i="10"/>
  <c r="G59" i="10"/>
  <c r="I59" i="10"/>
  <c r="K59" i="10"/>
  <c r="M59" i="10"/>
  <c r="O59" i="10"/>
  <c r="Q59" i="10"/>
  <c r="S59" i="10"/>
  <c r="U59" i="10"/>
  <c r="W59" i="10"/>
  <c r="Y59" i="10"/>
  <c r="H59" i="10"/>
  <c r="J59" i="10"/>
  <c r="L59" i="10"/>
  <c r="N59" i="10"/>
  <c r="P59" i="10"/>
  <c r="R59" i="10"/>
  <c r="T59" i="10"/>
  <c r="V59" i="10"/>
  <c r="X59" i="10"/>
  <c r="Z59" i="10"/>
  <c r="G55" i="10"/>
  <c r="I55" i="10"/>
  <c r="K55" i="10"/>
  <c r="M55" i="10"/>
  <c r="O55" i="10"/>
  <c r="Q55" i="10"/>
  <c r="S55" i="10"/>
  <c r="U55" i="10"/>
  <c r="W55" i="10"/>
  <c r="Y55" i="10"/>
  <c r="H55" i="10"/>
  <c r="J55" i="10"/>
  <c r="L55" i="10"/>
  <c r="N55" i="10"/>
  <c r="P55" i="10"/>
  <c r="R55" i="10"/>
  <c r="T55" i="10"/>
  <c r="V55" i="10"/>
  <c r="X55" i="10"/>
  <c r="Z55" i="10"/>
  <c r="Y89" i="10"/>
  <c r="W89" i="10"/>
  <c r="U89" i="10"/>
  <c r="S89" i="10"/>
  <c r="Q89" i="10"/>
  <c r="O89" i="10"/>
  <c r="M89" i="10"/>
  <c r="K89" i="10"/>
  <c r="I89" i="10"/>
  <c r="Y88" i="10"/>
  <c r="W88" i="10"/>
  <c r="U88" i="10"/>
  <c r="S88" i="10"/>
  <c r="Q88" i="10"/>
  <c r="O88" i="10"/>
  <c r="M88" i="10"/>
  <c r="K88" i="10"/>
  <c r="I88" i="10"/>
  <c r="Y87" i="10"/>
  <c r="W87" i="10"/>
  <c r="U87" i="10"/>
  <c r="S87" i="10"/>
  <c r="Q87" i="10"/>
  <c r="O87" i="10"/>
  <c r="M87" i="10"/>
  <c r="K87" i="10"/>
  <c r="I87" i="10"/>
  <c r="Y86" i="10"/>
  <c r="W86" i="10"/>
  <c r="T86" i="10"/>
  <c r="P86" i="10"/>
  <c r="L86" i="10"/>
  <c r="H86" i="10"/>
  <c r="X85" i="10"/>
  <c r="T85" i="10"/>
  <c r="P85" i="10"/>
  <c r="L85" i="10"/>
  <c r="H85" i="10"/>
  <c r="X79" i="10"/>
  <c r="T79" i="10"/>
  <c r="P79" i="10"/>
  <c r="L79" i="10"/>
  <c r="X78" i="10"/>
  <c r="T78" i="10"/>
  <c r="P78" i="10"/>
  <c r="L78" i="10"/>
  <c r="H78" i="10"/>
  <c r="X77" i="10"/>
  <c r="T77" i="10"/>
  <c r="P77" i="10"/>
  <c r="L77" i="10"/>
  <c r="H77" i="10"/>
  <c r="H75" i="10"/>
  <c r="J75" i="10"/>
  <c r="L75" i="10"/>
  <c r="N75" i="10"/>
  <c r="P75" i="10"/>
  <c r="R75" i="10"/>
  <c r="T75" i="10"/>
  <c r="V75" i="10"/>
  <c r="X75" i="10"/>
  <c r="Z75" i="10"/>
  <c r="G74" i="10"/>
  <c r="I74" i="10"/>
  <c r="K74" i="10"/>
  <c r="M74" i="10"/>
  <c r="O74" i="10"/>
  <c r="Q74" i="10"/>
  <c r="S74" i="10"/>
  <c r="U74" i="10"/>
  <c r="W74" i="10"/>
  <c r="Y74" i="10"/>
  <c r="W73" i="10"/>
  <c r="S73" i="10"/>
  <c r="O73" i="10"/>
  <c r="K73" i="10"/>
  <c r="G73" i="10"/>
  <c r="H72" i="10"/>
  <c r="J72" i="10"/>
  <c r="L72" i="10"/>
  <c r="N72" i="10"/>
  <c r="P72" i="10"/>
  <c r="R72" i="10"/>
  <c r="T72" i="10"/>
  <c r="V72" i="10"/>
  <c r="X72" i="10"/>
  <c r="Z72" i="10"/>
  <c r="W71" i="10"/>
  <c r="S71" i="10"/>
  <c r="O71" i="10"/>
  <c r="K71" i="10"/>
  <c r="G71" i="10"/>
  <c r="H70" i="10"/>
  <c r="J70" i="10"/>
  <c r="L70" i="10"/>
  <c r="N70" i="10"/>
  <c r="P70" i="10"/>
  <c r="R70" i="10"/>
  <c r="T70" i="10"/>
  <c r="V70" i="10"/>
  <c r="X70" i="10"/>
  <c r="Z70" i="10"/>
  <c r="W69" i="10"/>
  <c r="S69" i="10"/>
  <c r="O69" i="10"/>
  <c r="K69" i="10"/>
  <c r="G69" i="10"/>
  <c r="G68" i="10"/>
  <c r="I68" i="10"/>
  <c r="K68" i="10"/>
  <c r="M68" i="10"/>
  <c r="O68" i="10"/>
  <c r="Q68" i="10"/>
  <c r="S68" i="10"/>
  <c r="U68" i="10"/>
  <c r="H68" i="10"/>
  <c r="J68" i="10"/>
  <c r="L68" i="10"/>
  <c r="N68" i="10"/>
  <c r="P68" i="10"/>
  <c r="R68" i="10"/>
  <c r="T68" i="10"/>
  <c r="V68" i="10"/>
  <c r="X68" i="10"/>
  <c r="Z68" i="10"/>
  <c r="G66" i="10"/>
  <c r="I66" i="10"/>
  <c r="K66" i="10"/>
  <c r="M66" i="10"/>
  <c r="O66" i="10"/>
  <c r="Q66" i="10"/>
  <c r="S66" i="10"/>
  <c r="U66" i="10"/>
  <c r="W66" i="10"/>
  <c r="Y66" i="10"/>
  <c r="H66" i="10"/>
  <c r="J66" i="10"/>
  <c r="L66" i="10"/>
  <c r="N66" i="10"/>
  <c r="P66" i="10"/>
  <c r="R66" i="10"/>
  <c r="T66" i="10"/>
  <c r="V66" i="10"/>
  <c r="X66" i="10"/>
  <c r="Z66" i="10"/>
  <c r="G64" i="10"/>
  <c r="I64" i="10"/>
  <c r="K64" i="10"/>
  <c r="M64" i="10"/>
  <c r="O64" i="10"/>
  <c r="Q64" i="10"/>
  <c r="S64" i="10"/>
  <c r="U64" i="10"/>
  <c r="W64" i="10"/>
  <c r="Y64" i="10"/>
  <c r="H64" i="10"/>
  <c r="J64" i="10"/>
  <c r="L64" i="10"/>
  <c r="N64" i="10"/>
  <c r="P64" i="10"/>
  <c r="R64" i="10"/>
  <c r="T64" i="10"/>
  <c r="V64" i="10"/>
  <c r="X64" i="10"/>
  <c r="Z64" i="10"/>
  <c r="G62" i="10"/>
  <c r="I62" i="10"/>
  <c r="K62" i="10"/>
  <c r="M62" i="10"/>
  <c r="O62" i="10"/>
  <c r="Q62" i="10"/>
  <c r="S62" i="10"/>
  <c r="U62" i="10"/>
  <c r="W62" i="10"/>
  <c r="Y62" i="10"/>
  <c r="H62" i="10"/>
  <c r="J62" i="10"/>
  <c r="L62" i="10"/>
  <c r="N62" i="10"/>
  <c r="P62" i="10"/>
  <c r="R62" i="10"/>
  <c r="T62" i="10"/>
  <c r="V62" i="10"/>
  <c r="X62" i="10"/>
  <c r="Z62" i="10"/>
  <c r="G60" i="10"/>
  <c r="I60" i="10"/>
  <c r="K60" i="10"/>
  <c r="M60" i="10"/>
  <c r="O60" i="10"/>
  <c r="Q60" i="10"/>
  <c r="S60" i="10"/>
  <c r="U60" i="10"/>
  <c r="W60" i="10"/>
  <c r="Y60" i="10"/>
  <c r="H60" i="10"/>
  <c r="J60" i="10"/>
  <c r="L60" i="10"/>
  <c r="N60" i="10"/>
  <c r="P60" i="10"/>
  <c r="R60" i="10"/>
  <c r="T60" i="10"/>
  <c r="V60" i="10"/>
  <c r="X60" i="10"/>
  <c r="Z60" i="10"/>
  <c r="G58" i="10"/>
  <c r="I58" i="10"/>
  <c r="K58" i="10"/>
  <c r="M58" i="10"/>
  <c r="O58" i="10"/>
  <c r="Q58" i="10"/>
  <c r="S58" i="10"/>
  <c r="U58" i="10"/>
  <c r="W58" i="10"/>
  <c r="Y58" i="10"/>
  <c r="H58" i="10"/>
  <c r="J58" i="10"/>
  <c r="L58" i="10"/>
  <c r="N58" i="10"/>
  <c r="P58" i="10"/>
  <c r="R58" i="10"/>
  <c r="T58" i="10"/>
  <c r="V58" i="10"/>
  <c r="X58" i="10"/>
  <c r="Z58" i="10"/>
  <c r="G56" i="10"/>
  <c r="I56" i="10"/>
  <c r="K56" i="10"/>
  <c r="M56" i="10"/>
  <c r="O56" i="10"/>
  <c r="Q56" i="10"/>
  <c r="S56" i="10"/>
  <c r="U56" i="10"/>
  <c r="W56" i="10"/>
  <c r="Y56" i="10"/>
  <c r="H56" i="10"/>
  <c r="J56" i="10"/>
  <c r="L56" i="10"/>
  <c r="N56" i="10"/>
  <c r="P56" i="10"/>
  <c r="R56" i="10"/>
  <c r="T56" i="10"/>
  <c r="V56" i="10"/>
  <c r="X56" i="10"/>
  <c r="Z56" i="10"/>
  <c r="G54" i="10"/>
  <c r="I54" i="10"/>
  <c r="K54" i="10"/>
  <c r="M54" i="10"/>
  <c r="O54" i="10"/>
  <c r="Q54" i="10"/>
  <c r="S54" i="10"/>
  <c r="U54" i="10"/>
  <c r="W54" i="10"/>
  <c r="Y54" i="10"/>
  <c r="H54" i="10"/>
  <c r="J54" i="10"/>
  <c r="L54" i="10"/>
  <c r="N54" i="10"/>
  <c r="P54" i="10"/>
  <c r="R54" i="10"/>
  <c r="T54" i="10"/>
  <c r="V54" i="10"/>
  <c r="X54" i="10"/>
  <c r="Z54" i="10"/>
  <c r="G52" i="10"/>
  <c r="I52" i="10"/>
  <c r="K52" i="10"/>
  <c r="M52" i="10"/>
  <c r="O52" i="10"/>
  <c r="Q52" i="10"/>
  <c r="S52" i="10"/>
  <c r="U52" i="10"/>
  <c r="W52" i="10"/>
  <c r="Y52" i="10"/>
  <c r="H52" i="10"/>
  <c r="J52" i="10"/>
  <c r="L52" i="10"/>
  <c r="N52" i="10"/>
  <c r="P52" i="10"/>
  <c r="R52" i="10"/>
  <c r="T52" i="10"/>
  <c r="V52" i="10"/>
  <c r="X52" i="10"/>
  <c r="Z52" i="10"/>
  <c r="J85" i="10"/>
  <c r="G79" i="10"/>
  <c r="I79" i="10"/>
  <c r="K79" i="10"/>
  <c r="M79" i="10"/>
  <c r="O79" i="10"/>
  <c r="Q79" i="10"/>
  <c r="S79" i="10"/>
  <c r="U79" i="10"/>
  <c r="W79" i="10"/>
  <c r="Y79" i="10"/>
  <c r="G65" i="10"/>
  <c r="I65" i="10"/>
  <c r="K65" i="10"/>
  <c r="M65" i="10"/>
  <c r="O65" i="10"/>
  <c r="Q65" i="10"/>
  <c r="S65" i="10"/>
  <c r="U65" i="10"/>
  <c r="W65" i="10"/>
  <c r="Y65" i="10"/>
  <c r="H65" i="10"/>
  <c r="J65" i="10"/>
  <c r="L65" i="10"/>
  <c r="N65" i="10"/>
  <c r="P65" i="10"/>
  <c r="R65" i="10"/>
  <c r="T65" i="10"/>
  <c r="V65" i="10"/>
  <c r="X65" i="10"/>
  <c r="Z65" i="10"/>
  <c r="G57" i="10"/>
  <c r="I57" i="10"/>
  <c r="K57" i="10"/>
  <c r="M57" i="10"/>
  <c r="O57" i="10"/>
  <c r="Q57" i="10"/>
  <c r="S57" i="10"/>
  <c r="U57" i="10"/>
  <c r="W57" i="10"/>
  <c r="Y57" i="10"/>
  <c r="H57" i="10"/>
  <c r="J57" i="10"/>
  <c r="L57" i="10"/>
  <c r="N57" i="10"/>
  <c r="P57" i="10"/>
  <c r="R57" i="10"/>
  <c r="T57" i="10"/>
  <c r="V57" i="10"/>
  <c r="X57" i="10"/>
  <c r="Z57" i="10"/>
  <c r="G53" i="10"/>
  <c r="I53" i="10"/>
  <c r="K53" i="10"/>
  <c r="M53" i="10"/>
  <c r="O53" i="10"/>
  <c r="Q53" i="10"/>
  <c r="S53" i="10"/>
  <c r="U53" i="10"/>
  <c r="W53" i="10"/>
  <c r="Y53" i="10"/>
  <c r="H53" i="10"/>
  <c r="J53" i="10"/>
  <c r="L53" i="10"/>
  <c r="N53" i="10"/>
  <c r="P53" i="10"/>
  <c r="R53" i="10"/>
  <c r="T53" i="10"/>
  <c r="V53" i="10"/>
  <c r="X53" i="10"/>
  <c r="Z53" i="10"/>
  <c r="H51" i="10"/>
  <c r="J51" i="10"/>
  <c r="L51" i="10"/>
  <c r="N51" i="10"/>
  <c r="P51" i="10"/>
  <c r="R51" i="10"/>
  <c r="W50" i="10"/>
  <c r="S50" i="10"/>
  <c r="O50" i="10"/>
  <c r="K50" i="10"/>
  <c r="H49" i="10"/>
  <c r="J49" i="10"/>
  <c r="L49" i="10"/>
  <c r="N49" i="10"/>
  <c r="P49" i="10"/>
  <c r="R49" i="10"/>
  <c r="T49" i="10"/>
  <c r="V49" i="10"/>
  <c r="X49" i="10"/>
  <c r="Z49" i="10"/>
  <c r="W48" i="10"/>
  <c r="S48" i="10"/>
  <c r="O48" i="10"/>
  <c r="K48" i="10"/>
  <c r="H47" i="10"/>
  <c r="J47" i="10"/>
  <c r="L47" i="10"/>
  <c r="N47" i="10"/>
  <c r="P47" i="10"/>
  <c r="R47" i="10"/>
  <c r="T47" i="10"/>
  <c r="V47" i="10"/>
  <c r="X47" i="10"/>
  <c r="Z47" i="10"/>
  <c r="W46" i="10"/>
  <c r="S46" i="10"/>
  <c r="O46" i="10"/>
  <c r="K46" i="10"/>
  <c r="H45" i="10"/>
  <c r="J45" i="10"/>
  <c r="L45" i="10"/>
  <c r="N45" i="10"/>
  <c r="P45" i="10"/>
  <c r="R45" i="10"/>
  <c r="T45" i="10"/>
  <c r="V45" i="10"/>
  <c r="X45" i="10"/>
  <c r="Z45" i="10"/>
  <c r="G44" i="10"/>
  <c r="I44" i="10"/>
  <c r="K44" i="10"/>
  <c r="H44" i="10"/>
  <c r="J44" i="10"/>
  <c r="L44" i="10"/>
  <c r="N44" i="10"/>
  <c r="P44" i="10"/>
  <c r="R44" i="10"/>
  <c r="T44" i="10"/>
  <c r="V44" i="10"/>
  <c r="X44" i="10"/>
  <c r="Z44" i="10"/>
  <c r="G42" i="10"/>
  <c r="I42" i="10"/>
  <c r="K42" i="10"/>
  <c r="M42" i="10"/>
  <c r="O42" i="10"/>
  <c r="Q42" i="10"/>
  <c r="S42" i="10"/>
  <c r="U42" i="10"/>
  <c r="W42" i="10"/>
  <c r="Y42" i="10"/>
  <c r="H42" i="10"/>
  <c r="J42" i="10"/>
  <c r="L42" i="10"/>
  <c r="N42" i="10"/>
  <c r="P42" i="10"/>
  <c r="R42" i="10"/>
  <c r="T42" i="10"/>
  <c r="V42" i="10"/>
  <c r="X42" i="10"/>
  <c r="Z42" i="10"/>
  <c r="G40" i="10"/>
  <c r="I40" i="10"/>
  <c r="K40" i="10"/>
  <c r="M40" i="10"/>
  <c r="O40" i="10"/>
  <c r="Q40" i="10"/>
  <c r="S40" i="10"/>
  <c r="U40" i="10"/>
  <c r="W40" i="10"/>
  <c r="Y40" i="10"/>
  <c r="H40" i="10"/>
  <c r="J40" i="10"/>
  <c r="L40" i="10"/>
  <c r="N40" i="10"/>
  <c r="P40" i="10"/>
  <c r="R40" i="10"/>
  <c r="T40" i="10"/>
  <c r="V40" i="10"/>
  <c r="X40" i="10"/>
  <c r="Z40" i="10"/>
  <c r="G38" i="10"/>
  <c r="I38" i="10"/>
  <c r="K38" i="10"/>
  <c r="M38" i="10"/>
  <c r="O38" i="10"/>
  <c r="Q38" i="10"/>
  <c r="S38" i="10"/>
  <c r="U38" i="10"/>
  <c r="W38" i="10"/>
  <c r="Y38" i="10"/>
  <c r="H38" i="10"/>
  <c r="J38" i="10"/>
  <c r="L38" i="10"/>
  <c r="N38" i="10"/>
  <c r="P38" i="10"/>
  <c r="R38" i="10"/>
  <c r="T38" i="10"/>
  <c r="V38" i="10"/>
  <c r="X38" i="10"/>
  <c r="Z38" i="10"/>
  <c r="G33" i="10"/>
  <c r="I33" i="10"/>
  <c r="K33" i="10"/>
  <c r="M33" i="10"/>
  <c r="O33" i="10"/>
  <c r="Q33" i="10"/>
  <c r="S33" i="10"/>
  <c r="U33" i="10"/>
  <c r="W33" i="10"/>
  <c r="Y33" i="10"/>
  <c r="H33" i="10"/>
  <c r="J33" i="10"/>
  <c r="L33" i="10"/>
  <c r="N33" i="10"/>
  <c r="P33" i="10"/>
  <c r="R33" i="10"/>
  <c r="T33" i="10"/>
  <c r="V33" i="10"/>
  <c r="X33" i="10"/>
  <c r="Z33" i="10"/>
  <c r="H50" i="10"/>
  <c r="J50" i="10"/>
  <c r="L50" i="10"/>
  <c r="N50" i="10"/>
  <c r="P50" i="10"/>
  <c r="R50" i="10"/>
  <c r="T50" i="10"/>
  <c r="V50" i="10"/>
  <c r="X50" i="10"/>
  <c r="Z50" i="10"/>
  <c r="H48" i="10"/>
  <c r="J48" i="10"/>
  <c r="L48" i="10"/>
  <c r="N48" i="10"/>
  <c r="P48" i="10"/>
  <c r="R48" i="10"/>
  <c r="T48" i="10"/>
  <c r="V48" i="10"/>
  <c r="X48" i="10"/>
  <c r="Z48" i="10"/>
  <c r="H46" i="10"/>
  <c r="J46" i="10"/>
  <c r="L46" i="10"/>
  <c r="N46" i="10"/>
  <c r="P46" i="10"/>
  <c r="R46" i="10"/>
  <c r="T46" i="10"/>
  <c r="V46" i="10"/>
  <c r="X46" i="10"/>
  <c r="Z46" i="10"/>
  <c r="G43" i="10"/>
  <c r="I43" i="10"/>
  <c r="K43" i="10"/>
  <c r="M43" i="10"/>
  <c r="O43" i="10"/>
  <c r="Q43" i="10"/>
  <c r="S43" i="10"/>
  <c r="U43" i="10"/>
  <c r="W43" i="10"/>
  <c r="Y43" i="10"/>
  <c r="H43" i="10"/>
  <c r="J43" i="10"/>
  <c r="L43" i="10"/>
  <c r="N43" i="10"/>
  <c r="P43" i="10"/>
  <c r="R43" i="10"/>
  <c r="T43" i="10"/>
  <c r="V43" i="10"/>
  <c r="X43" i="10"/>
  <c r="Z43" i="10"/>
  <c r="G41" i="10"/>
  <c r="I41" i="10"/>
  <c r="K41" i="10"/>
  <c r="M41" i="10"/>
  <c r="O41" i="10"/>
  <c r="Q41" i="10"/>
  <c r="S41" i="10"/>
  <c r="U41" i="10"/>
  <c r="W41" i="10"/>
  <c r="Y41" i="10"/>
  <c r="H41" i="10"/>
  <c r="J41" i="10"/>
  <c r="L41" i="10"/>
  <c r="N41" i="10"/>
  <c r="P41" i="10"/>
  <c r="R41" i="10"/>
  <c r="T41" i="10"/>
  <c r="V41" i="10"/>
  <c r="X41" i="10"/>
  <c r="Z41" i="10"/>
  <c r="G39" i="10"/>
  <c r="I39" i="10"/>
  <c r="K39" i="10"/>
  <c r="M39" i="10"/>
  <c r="O39" i="10"/>
  <c r="Q39" i="10"/>
  <c r="S39" i="10"/>
  <c r="U39" i="10"/>
  <c r="W39" i="10"/>
  <c r="Y39" i="10"/>
  <c r="H39" i="10"/>
  <c r="J39" i="10"/>
  <c r="L39" i="10"/>
  <c r="N39" i="10"/>
  <c r="P39" i="10"/>
  <c r="R39" i="10"/>
  <c r="T39" i="10"/>
  <c r="V39" i="10"/>
  <c r="X39" i="10"/>
  <c r="Z39" i="10"/>
  <c r="G34" i="10"/>
  <c r="I34" i="10"/>
  <c r="K34" i="10"/>
  <c r="M34" i="10"/>
  <c r="O34" i="10"/>
  <c r="Q34" i="10"/>
  <c r="S34" i="10"/>
  <c r="U34" i="10"/>
  <c r="W34" i="10"/>
  <c r="Y34" i="10"/>
  <c r="H34" i="10"/>
  <c r="J34" i="10"/>
  <c r="L34" i="10"/>
  <c r="N34" i="10"/>
  <c r="P34" i="10"/>
  <c r="R34" i="10"/>
  <c r="T34" i="10"/>
  <c r="V34" i="10"/>
  <c r="X34" i="10"/>
  <c r="Z34" i="10"/>
  <c r="W22" i="10"/>
  <c r="S22" i="10"/>
  <c r="O22" i="10"/>
  <c r="K22" i="10"/>
  <c r="H21" i="10"/>
  <c r="J21" i="10"/>
  <c r="L21" i="10"/>
  <c r="N21" i="10"/>
  <c r="P21" i="10"/>
  <c r="R21" i="10"/>
  <c r="T21" i="10"/>
  <c r="V21" i="10"/>
  <c r="X21" i="10"/>
  <c r="Z21" i="10"/>
  <c r="W20" i="10"/>
  <c r="S20" i="10"/>
  <c r="O20" i="10"/>
  <c r="K20" i="10"/>
  <c r="H19" i="10"/>
  <c r="J19" i="10"/>
  <c r="L19" i="10"/>
  <c r="N19" i="10"/>
  <c r="P19" i="10"/>
  <c r="R19" i="10"/>
  <c r="T19" i="10"/>
  <c r="V19" i="10"/>
  <c r="X19" i="10"/>
  <c r="Z19" i="10"/>
  <c r="W18" i="10"/>
  <c r="S18" i="10"/>
  <c r="O18" i="10"/>
  <c r="K18" i="10"/>
  <c r="Y17" i="10"/>
  <c r="G16" i="10"/>
  <c r="I16" i="10"/>
  <c r="K16" i="10"/>
  <c r="M16" i="10"/>
  <c r="O16" i="10"/>
  <c r="Q16" i="10"/>
  <c r="S16" i="10"/>
  <c r="U16" i="10"/>
  <c r="W16" i="10"/>
  <c r="Y16" i="10"/>
  <c r="H16" i="10"/>
  <c r="J16" i="10"/>
  <c r="L16" i="10"/>
  <c r="N16" i="10"/>
  <c r="P16" i="10"/>
  <c r="R16" i="10"/>
  <c r="T16" i="10"/>
  <c r="V16" i="10"/>
  <c r="X16" i="10"/>
  <c r="Z16" i="10"/>
  <c r="G14" i="10"/>
  <c r="I14" i="10"/>
  <c r="K14" i="10"/>
  <c r="M14" i="10"/>
  <c r="O14" i="10"/>
  <c r="Q14" i="10"/>
  <c r="S14" i="10"/>
  <c r="U14" i="10"/>
  <c r="W14" i="10"/>
  <c r="Y14" i="10"/>
  <c r="H14" i="10"/>
  <c r="J14" i="10"/>
  <c r="L14" i="10"/>
  <c r="N14" i="10"/>
  <c r="P14" i="10"/>
  <c r="R14" i="10"/>
  <c r="T14" i="10"/>
  <c r="V14" i="10"/>
  <c r="X14" i="10"/>
  <c r="Z14" i="10"/>
  <c r="G12" i="10"/>
  <c r="I12" i="10"/>
  <c r="K12" i="10"/>
  <c r="M12" i="10"/>
  <c r="O12" i="10"/>
  <c r="Q12" i="10"/>
  <c r="S12" i="10"/>
  <c r="U12" i="10"/>
  <c r="W12" i="10"/>
  <c r="Y12" i="10"/>
  <c r="H12" i="10"/>
  <c r="J12" i="10"/>
  <c r="L12" i="10"/>
  <c r="N12" i="10"/>
  <c r="P12" i="10"/>
  <c r="R12" i="10"/>
  <c r="T12" i="10"/>
  <c r="V12" i="10"/>
  <c r="X12" i="10"/>
  <c r="Z12" i="10"/>
  <c r="G10" i="10"/>
  <c r="I10" i="10"/>
  <c r="K10" i="10"/>
  <c r="M10" i="10"/>
  <c r="O10" i="10"/>
  <c r="Q10" i="10"/>
  <c r="S10" i="10"/>
  <c r="U10" i="10"/>
  <c r="W10" i="10"/>
  <c r="Y10" i="10"/>
  <c r="H10" i="10"/>
  <c r="J10" i="10"/>
  <c r="L10" i="10"/>
  <c r="N10" i="10"/>
  <c r="P10" i="10"/>
  <c r="R10" i="10"/>
  <c r="T10" i="10"/>
  <c r="V10" i="10"/>
  <c r="X10" i="10"/>
  <c r="Z10" i="10"/>
  <c r="H22" i="10"/>
  <c r="J22" i="10"/>
  <c r="L22" i="10"/>
  <c r="N22" i="10"/>
  <c r="P22" i="10"/>
  <c r="R22" i="10"/>
  <c r="T22" i="10"/>
  <c r="V22" i="10"/>
  <c r="X22" i="10"/>
  <c r="Z22" i="10"/>
  <c r="H20" i="10"/>
  <c r="J20" i="10"/>
  <c r="L20" i="10"/>
  <c r="N20" i="10"/>
  <c r="P20" i="10"/>
  <c r="R20" i="10"/>
  <c r="T20" i="10"/>
  <c r="V20" i="10"/>
  <c r="X20" i="10"/>
  <c r="Z20" i="10"/>
  <c r="H18" i="10"/>
  <c r="J18" i="10"/>
  <c r="L18" i="10"/>
  <c r="N18" i="10"/>
  <c r="P18" i="10"/>
  <c r="R18" i="10"/>
  <c r="T18" i="10"/>
  <c r="V18" i="10"/>
  <c r="X18" i="10"/>
  <c r="Z18" i="10"/>
  <c r="G17" i="10"/>
  <c r="I17" i="10"/>
  <c r="K17" i="10"/>
  <c r="M17" i="10"/>
  <c r="O17" i="10"/>
  <c r="Q17" i="10"/>
  <c r="S17" i="10"/>
  <c r="H17" i="10"/>
  <c r="J17" i="10"/>
  <c r="L17" i="10"/>
  <c r="N17" i="10"/>
  <c r="P17" i="10"/>
  <c r="R17" i="10"/>
  <c r="T17" i="10"/>
  <c r="V17" i="10"/>
  <c r="X17" i="10"/>
  <c r="Z17" i="10"/>
  <c r="G15" i="10"/>
  <c r="I15" i="10"/>
  <c r="K15" i="10"/>
  <c r="M15" i="10"/>
  <c r="O15" i="10"/>
  <c r="Q15" i="10"/>
  <c r="S15" i="10"/>
  <c r="U15" i="10"/>
  <c r="W15" i="10"/>
  <c r="Y15" i="10"/>
  <c r="H15" i="10"/>
  <c r="J15" i="10"/>
  <c r="L15" i="10"/>
  <c r="N15" i="10"/>
  <c r="P15" i="10"/>
  <c r="R15" i="10"/>
  <c r="T15" i="10"/>
  <c r="V15" i="10"/>
  <c r="X15" i="10"/>
  <c r="Z15" i="10"/>
  <c r="G13" i="10"/>
  <c r="I13" i="10"/>
  <c r="K13" i="10"/>
  <c r="M13" i="10"/>
  <c r="O13" i="10"/>
  <c r="Q13" i="10"/>
  <c r="S13" i="10"/>
  <c r="U13" i="10"/>
  <c r="W13" i="10"/>
  <c r="Y13" i="10"/>
  <c r="H13" i="10"/>
  <c r="J13" i="10"/>
  <c r="L13" i="10"/>
  <c r="N13" i="10"/>
  <c r="P13" i="10"/>
  <c r="R13" i="10"/>
  <c r="T13" i="10"/>
  <c r="V13" i="10"/>
  <c r="X13" i="10"/>
  <c r="Z13" i="10"/>
  <c r="G11" i="10"/>
  <c r="I11" i="10"/>
  <c r="K11" i="10"/>
  <c r="M11" i="10"/>
  <c r="O11" i="10"/>
  <c r="Q11" i="10"/>
  <c r="S11" i="10"/>
  <c r="U11" i="10"/>
  <c r="W11" i="10"/>
  <c r="Y11" i="10"/>
  <c r="H11" i="10"/>
  <c r="J11" i="10"/>
  <c r="L11" i="10"/>
  <c r="N11" i="10"/>
  <c r="P11" i="10"/>
  <c r="R11" i="10"/>
  <c r="T11" i="10"/>
  <c r="V11" i="10"/>
  <c r="X11" i="10"/>
  <c r="Z11" i="10"/>
  <c r="Z9" i="10"/>
  <c r="X9" i="10"/>
  <c r="V9" i="10"/>
  <c r="S9" i="10"/>
  <c r="O9" i="10"/>
  <c r="K9" i="10"/>
  <c r="H8" i="10"/>
  <c r="J8" i="10"/>
  <c r="L8" i="10"/>
  <c r="N8" i="10"/>
  <c r="P8" i="10"/>
  <c r="R8" i="10"/>
  <c r="T8" i="10"/>
  <c r="V8" i="10"/>
  <c r="X8" i="10"/>
  <c r="Z8" i="10"/>
  <c r="W7" i="10"/>
  <c r="S7" i="10"/>
  <c r="O7" i="10"/>
  <c r="K7" i="10"/>
  <c r="H6" i="10"/>
  <c r="J6" i="10"/>
  <c r="L6" i="10"/>
  <c r="N6" i="10"/>
  <c r="P6" i="10"/>
  <c r="R6" i="10"/>
  <c r="T6" i="10"/>
  <c r="V6" i="10"/>
  <c r="X6" i="10"/>
  <c r="Z6" i="10"/>
  <c r="W5" i="10"/>
  <c r="S5" i="10"/>
  <c r="O5" i="10"/>
  <c r="K5" i="10"/>
  <c r="H4" i="10"/>
  <c r="J4" i="10"/>
  <c r="L4" i="10"/>
  <c r="N4" i="10"/>
  <c r="P4" i="10"/>
  <c r="R4" i="10"/>
  <c r="T4" i="10"/>
  <c r="V4" i="10"/>
  <c r="X4" i="10"/>
  <c r="Z4" i="10"/>
  <c r="W3" i="10"/>
  <c r="S3" i="10"/>
  <c r="O3" i="10"/>
  <c r="K3" i="10"/>
  <c r="Y2" i="10"/>
  <c r="U2" i="10"/>
  <c r="H9" i="10"/>
  <c r="J9" i="10"/>
  <c r="L9" i="10"/>
  <c r="N9" i="10"/>
  <c r="P9" i="10"/>
  <c r="R9" i="10"/>
  <c r="T9" i="10"/>
  <c r="H7" i="10"/>
  <c r="J7" i="10"/>
  <c r="L7" i="10"/>
  <c r="N7" i="10"/>
  <c r="P7" i="10"/>
  <c r="R7" i="10"/>
  <c r="T7" i="10"/>
  <c r="V7" i="10"/>
  <c r="X7" i="10"/>
  <c r="Z7" i="10"/>
  <c r="H5" i="10"/>
  <c r="J5" i="10"/>
  <c r="L5" i="10"/>
  <c r="N5" i="10"/>
  <c r="P5" i="10"/>
  <c r="R5" i="10"/>
  <c r="T5" i="10"/>
  <c r="V5" i="10"/>
  <c r="X5" i="10"/>
  <c r="Z5" i="10"/>
  <c r="H3" i="10"/>
  <c r="J3" i="10"/>
  <c r="L3" i="10"/>
  <c r="N3" i="10"/>
  <c r="P3" i="10"/>
  <c r="R3" i="10"/>
  <c r="T3" i="10"/>
  <c r="V3" i="10"/>
  <c r="X3" i="10"/>
  <c r="Z3" i="10"/>
  <c r="G2" i="10"/>
  <c r="I2" i="10"/>
  <c r="K2" i="10"/>
  <c r="M2" i="10"/>
  <c r="O2" i="10"/>
  <c r="H2" i="10"/>
  <c r="J2" i="10"/>
  <c r="L2" i="10"/>
  <c r="N2" i="10"/>
  <c r="P2" i="10"/>
  <c r="R2" i="10"/>
  <c r="T2" i="10"/>
  <c r="V2" i="10"/>
  <c r="X2" i="10"/>
  <c r="Z2" i="10"/>
  <c r="D90" i="10"/>
  <c r="E90" i="10" s="1"/>
  <c r="X76" i="10" l="1"/>
  <c r="U76" i="10"/>
  <c r="Z76" i="10"/>
  <c r="H76" i="10"/>
  <c r="M76" i="10"/>
  <c r="N76" i="10"/>
  <c r="P76" i="10"/>
  <c r="Y76" i="10"/>
  <c r="Q76" i="10"/>
  <c r="I76" i="10"/>
  <c r="R76" i="10"/>
  <c r="J76" i="10"/>
  <c r="T76" i="10"/>
  <c r="L76" i="10"/>
  <c r="V76" i="10"/>
  <c r="W76" i="10"/>
  <c r="S76" i="10"/>
  <c r="O76" i="10"/>
  <c r="K76" i="10"/>
  <c r="Z90" i="10"/>
  <c r="X90" i="10"/>
  <c r="V90" i="10"/>
  <c r="T90" i="10"/>
  <c r="R90" i="10"/>
  <c r="P90" i="10"/>
  <c r="N90" i="10"/>
  <c r="L90" i="10"/>
  <c r="J90" i="10"/>
  <c r="H90" i="10"/>
  <c r="Y90" i="10"/>
  <c r="W90" i="10"/>
  <c r="U90" i="10"/>
  <c r="S90" i="10"/>
  <c r="Q90" i="10"/>
  <c r="O90" i="10"/>
  <c r="M90" i="10"/>
  <c r="K90" i="10"/>
  <c r="I90" i="10"/>
  <c r="G90" i="10"/>
  <c r="R3" i="14" l="1"/>
  <c r="V3" i="14" s="1"/>
  <c r="W3" i="14" s="1"/>
  <c r="R4" i="14"/>
  <c r="W4" i="14" s="1"/>
  <c r="R5" i="14"/>
  <c r="W5" i="14" s="1"/>
  <c r="R6" i="14"/>
  <c r="W6" i="14" s="1"/>
  <c r="R7" i="14"/>
  <c r="W7" i="14" s="1"/>
  <c r="R8" i="14"/>
  <c r="W8" i="14" s="1"/>
  <c r="R10" i="14"/>
  <c r="W10" i="14" s="1"/>
  <c r="R12" i="14"/>
  <c r="W12" i="14" s="1"/>
  <c r="R13" i="14"/>
  <c r="W13" i="14" s="1"/>
  <c r="R14" i="14"/>
  <c r="W14" i="14"/>
  <c r="R15" i="14"/>
  <c r="W15" i="14" s="1"/>
  <c r="R16" i="14"/>
  <c r="W16" i="14" s="1"/>
  <c r="R17" i="14"/>
  <c r="W17" i="14" s="1"/>
  <c r="R18" i="14"/>
  <c r="W18" i="14" s="1"/>
  <c r="R19" i="14"/>
  <c r="W19" i="14" s="1"/>
  <c r="R39" i="14" l="1"/>
  <c r="W39" i="14" s="1"/>
  <c r="D91" i="10" l="1"/>
  <c r="E91" i="10" s="1"/>
  <c r="Z91" i="10" l="1"/>
  <c r="X91" i="10"/>
  <c r="V91" i="10"/>
  <c r="T91" i="10"/>
  <c r="R91" i="10"/>
  <c r="P91" i="10"/>
  <c r="N91" i="10"/>
  <c r="L91" i="10"/>
  <c r="J91" i="10"/>
  <c r="H91" i="10"/>
  <c r="Y91" i="10"/>
  <c r="W91" i="10"/>
  <c r="U91" i="10"/>
  <c r="S91" i="10"/>
  <c r="Q91" i="10"/>
  <c r="O91" i="10"/>
  <c r="M91" i="10"/>
  <c r="K91" i="10"/>
  <c r="I91" i="10"/>
  <c r="G91" i="10"/>
  <c r="D92" i="10" l="1"/>
  <c r="E92" i="10" s="1"/>
  <c r="Z92" i="10" s="1"/>
  <c r="G92" i="10" l="1"/>
  <c r="I92" i="10"/>
  <c r="K92" i="10"/>
  <c r="M92" i="10"/>
  <c r="O92" i="10"/>
  <c r="Q92" i="10"/>
  <c r="S92" i="10"/>
  <c r="U92" i="10"/>
  <c r="W92" i="10"/>
  <c r="Y92" i="10"/>
  <c r="H92" i="10"/>
  <c r="J92" i="10"/>
  <c r="L92" i="10"/>
  <c r="N92" i="10"/>
  <c r="P92" i="10"/>
  <c r="R92" i="10"/>
  <c r="T92" i="10"/>
  <c r="V92" i="10"/>
  <c r="X92" i="10"/>
  <c r="R37" i="14" l="1"/>
  <c r="W37" i="14" s="1"/>
  <c r="R36" i="14"/>
  <c r="W36" i="14" s="1"/>
  <c r="R38" i="14" l="1"/>
  <c r="W38" i="14" s="1"/>
  <c r="R35" i="14"/>
  <c r="W35" i="14" s="1"/>
  <c r="R34" i="14"/>
  <c r="W34" i="14" s="1"/>
  <c r="R33" i="14"/>
  <c r="W33" i="14" s="1"/>
  <c r="U27" i="14" l="1"/>
  <c r="R32" i="14" l="1"/>
  <c r="W32" i="14" s="1"/>
  <c r="R31" i="14"/>
  <c r="W31" i="14" s="1"/>
  <c r="D31" i="10" l="1"/>
  <c r="E31" i="10" s="1"/>
  <c r="Z31" i="10" s="1"/>
  <c r="D30" i="10"/>
  <c r="E30" i="10" s="1"/>
  <c r="Z30" i="10" s="1"/>
  <c r="D29" i="10"/>
  <c r="E29" i="10" s="1"/>
  <c r="Z29" i="10" s="1"/>
  <c r="D28" i="10"/>
  <c r="E28" i="10" s="1"/>
  <c r="Z28" i="10" s="1"/>
  <c r="D27" i="10"/>
  <c r="E27" i="10" s="1"/>
  <c r="Z27" i="10" s="1"/>
  <c r="D26" i="10"/>
  <c r="E26" i="10" s="1"/>
  <c r="Z26" i="10" s="1"/>
  <c r="D25" i="10"/>
  <c r="E25" i="10" s="1"/>
  <c r="Z25" i="10" s="1"/>
  <c r="D24" i="10"/>
  <c r="E24" i="10" s="1"/>
  <c r="P24" i="10" s="1"/>
  <c r="D23" i="10"/>
  <c r="E23" i="10" s="1"/>
  <c r="J23" i="10" s="1"/>
  <c r="L24" i="10" l="1"/>
  <c r="H24" i="10"/>
  <c r="Y23" i="10"/>
  <c r="W23" i="10"/>
  <c r="U23" i="10"/>
  <c r="S23" i="10"/>
  <c r="Q23" i="10"/>
  <c r="H23" i="10"/>
  <c r="L23" i="10"/>
  <c r="N23" i="10"/>
  <c r="P23" i="10"/>
  <c r="T23" i="10"/>
  <c r="X23" i="10"/>
  <c r="G23" i="10"/>
  <c r="I23" i="10"/>
  <c r="K23" i="10"/>
  <c r="M23" i="10"/>
  <c r="O23" i="10"/>
  <c r="R23" i="10"/>
  <c r="V23" i="10"/>
  <c r="Z23" i="10"/>
  <c r="Z24" i="10"/>
  <c r="X24" i="10"/>
  <c r="V24" i="10"/>
  <c r="T24" i="10"/>
  <c r="R24" i="10"/>
  <c r="Y24" i="10"/>
  <c r="W24" i="10"/>
  <c r="U24" i="10"/>
  <c r="S24" i="10"/>
  <c r="Q24" i="10"/>
  <c r="O24" i="10"/>
  <c r="M24" i="10"/>
  <c r="K24" i="10"/>
  <c r="I24" i="10"/>
  <c r="G24" i="10"/>
  <c r="J24" i="10"/>
  <c r="N24" i="10"/>
  <c r="G25" i="10"/>
  <c r="I25" i="10"/>
  <c r="K25" i="10"/>
  <c r="M25" i="10"/>
  <c r="O25" i="10"/>
  <c r="Q25" i="10"/>
  <c r="S25" i="10"/>
  <c r="U25" i="10"/>
  <c r="W25" i="10"/>
  <c r="Y25" i="10"/>
  <c r="G26" i="10"/>
  <c r="I26" i="10"/>
  <c r="K26" i="10"/>
  <c r="M26" i="10"/>
  <c r="O26" i="10"/>
  <c r="Q26" i="10"/>
  <c r="S26" i="10"/>
  <c r="U26" i="10"/>
  <c r="W26" i="10"/>
  <c r="Y26" i="10"/>
  <c r="G27" i="10"/>
  <c r="I27" i="10"/>
  <c r="K27" i="10"/>
  <c r="M27" i="10"/>
  <c r="O27" i="10"/>
  <c r="Q27" i="10"/>
  <c r="S27" i="10"/>
  <c r="U27" i="10"/>
  <c r="W27" i="10"/>
  <c r="Y27" i="10"/>
  <c r="G28" i="10"/>
  <c r="I28" i="10"/>
  <c r="K28" i="10"/>
  <c r="M28" i="10"/>
  <c r="O28" i="10"/>
  <c r="Q28" i="10"/>
  <c r="S28" i="10"/>
  <c r="U28" i="10"/>
  <c r="W28" i="10"/>
  <c r="Y28" i="10"/>
  <c r="G29" i="10"/>
  <c r="I29" i="10"/>
  <c r="K29" i="10"/>
  <c r="M29" i="10"/>
  <c r="O29" i="10"/>
  <c r="Q29" i="10"/>
  <c r="S29" i="10"/>
  <c r="U29" i="10"/>
  <c r="W29" i="10"/>
  <c r="Y29" i="10"/>
  <c r="G30" i="10"/>
  <c r="I30" i="10"/>
  <c r="K30" i="10"/>
  <c r="M30" i="10"/>
  <c r="O30" i="10"/>
  <c r="Q30" i="10"/>
  <c r="S30" i="10"/>
  <c r="U30" i="10"/>
  <c r="W30" i="10"/>
  <c r="Y30" i="10"/>
  <c r="G31" i="10"/>
  <c r="I31" i="10"/>
  <c r="K31" i="10"/>
  <c r="M31" i="10"/>
  <c r="O31" i="10"/>
  <c r="Q31" i="10"/>
  <c r="S31" i="10"/>
  <c r="U31" i="10"/>
  <c r="W31" i="10"/>
  <c r="Y31" i="10"/>
  <c r="H25" i="10"/>
  <c r="J25" i="10"/>
  <c r="L25" i="10"/>
  <c r="N25" i="10"/>
  <c r="P25" i="10"/>
  <c r="R25" i="10"/>
  <c r="T25" i="10"/>
  <c r="V25" i="10"/>
  <c r="X25" i="10"/>
  <c r="H26" i="10"/>
  <c r="J26" i="10"/>
  <c r="L26" i="10"/>
  <c r="N26" i="10"/>
  <c r="P26" i="10"/>
  <c r="R26" i="10"/>
  <c r="T26" i="10"/>
  <c r="V26" i="10"/>
  <c r="X26" i="10"/>
  <c r="H27" i="10"/>
  <c r="J27" i="10"/>
  <c r="L27" i="10"/>
  <c r="N27" i="10"/>
  <c r="P27" i="10"/>
  <c r="R27" i="10"/>
  <c r="T27" i="10"/>
  <c r="V27" i="10"/>
  <c r="X27" i="10"/>
  <c r="H28" i="10"/>
  <c r="J28" i="10"/>
  <c r="L28" i="10"/>
  <c r="N28" i="10"/>
  <c r="P28" i="10"/>
  <c r="R28" i="10"/>
  <c r="T28" i="10"/>
  <c r="V28" i="10"/>
  <c r="X28" i="10"/>
  <c r="H29" i="10"/>
  <c r="J29" i="10"/>
  <c r="L29" i="10"/>
  <c r="N29" i="10"/>
  <c r="P29" i="10"/>
  <c r="R29" i="10"/>
  <c r="T29" i="10"/>
  <c r="V29" i="10"/>
  <c r="X29" i="10"/>
  <c r="H30" i="10"/>
  <c r="J30" i="10"/>
  <c r="L30" i="10"/>
  <c r="N30" i="10"/>
  <c r="P30" i="10"/>
  <c r="R30" i="10"/>
  <c r="T30" i="10"/>
  <c r="V30" i="10"/>
  <c r="X30" i="10"/>
  <c r="H31" i="10"/>
  <c r="J31" i="10"/>
  <c r="L31" i="10"/>
  <c r="N31" i="10"/>
  <c r="P31" i="10"/>
  <c r="R31" i="10"/>
  <c r="T31" i="10"/>
  <c r="V31" i="10"/>
  <c r="X31" i="10"/>
  <c r="R30" i="14"/>
  <c r="W30" i="14" s="1"/>
  <c r="R29" i="14"/>
  <c r="W29" i="14" s="1"/>
  <c r="R28" i="14"/>
  <c r="W28" i="14" s="1"/>
  <c r="R27" i="14"/>
  <c r="R26" i="14"/>
  <c r="W26" i="14" s="1"/>
  <c r="R25" i="14"/>
  <c r="W25" i="14" s="1"/>
  <c r="R24" i="14"/>
  <c r="R23" i="14"/>
  <c r="W23" i="14" s="1"/>
  <c r="V27" i="14" l="1"/>
  <c r="W27" i="14" s="1"/>
  <c r="W24" i="14"/>
  <c r="V24" i="14"/>
  <c r="R22" i="14"/>
  <c r="W22" i="14" s="1"/>
  <c r="E4" i="13" l="1"/>
  <c r="E2" i="13"/>
  <c r="H11" i="13" l="1"/>
  <c r="H9" i="13"/>
  <c r="H10" i="13"/>
  <c r="H12" i="13" l="1"/>
  <c r="H13" i="13"/>
  <c r="R21" i="14"/>
  <c r="W21" i="14" s="1"/>
  <c r="R20" i="14"/>
  <c r="W20" i="14" s="1"/>
  <c r="C5" i="12" l="1"/>
  <c r="D5" i="12"/>
  <c r="E5" i="12"/>
  <c r="F5" i="12"/>
  <c r="C6" i="12"/>
  <c r="D6" i="12"/>
  <c r="E6" i="12"/>
  <c r="F6" i="12"/>
  <c r="C7" i="12"/>
  <c r="D7" i="12"/>
  <c r="E7" i="12"/>
  <c r="F7" i="12"/>
  <c r="C8" i="12"/>
  <c r="D8" i="12"/>
  <c r="E8" i="12"/>
  <c r="F8" i="12"/>
  <c r="C9" i="12"/>
  <c r="D9" i="12"/>
  <c r="E9" i="12"/>
  <c r="F9" i="12"/>
  <c r="D2" i="12"/>
  <c r="E2" i="12"/>
  <c r="F2" i="12"/>
  <c r="G2" i="12"/>
  <c r="H2" i="12"/>
  <c r="D3" i="12"/>
  <c r="E3" i="12"/>
  <c r="F3" i="12"/>
  <c r="G3" i="12"/>
  <c r="H3" i="12"/>
  <c r="D4" i="12"/>
  <c r="E4" i="12"/>
  <c r="F4" i="12"/>
  <c r="G4" i="12"/>
  <c r="H4" i="12"/>
  <c r="G5" i="12"/>
  <c r="H5" i="12"/>
  <c r="G6" i="12"/>
  <c r="H6" i="12"/>
  <c r="G7" i="12"/>
  <c r="H7" i="12"/>
  <c r="G8" i="12"/>
  <c r="H8" i="12"/>
  <c r="G9" i="12"/>
  <c r="H9" i="12"/>
  <c r="C2" i="12"/>
  <c r="C3" i="12"/>
  <c r="C4" i="12"/>
  <c r="E3" i="13" l="1"/>
</calcChain>
</file>

<file path=xl/comments1.xml><?xml version="1.0" encoding="utf-8"?>
<comments xmlns="http://schemas.openxmlformats.org/spreadsheetml/2006/main">
  <authors>
    <author>Alexis Álvarez</author>
  </authors>
  <commentList>
    <comment ref="C8" authorId="0">
      <text>
        <r>
          <rPr>
            <sz val="12"/>
            <color indexed="81"/>
            <rFont val="Times New Roman"/>
            <family val="1"/>
          </rPr>
          <t>+2 Raging</t>
        </r>
      </text>
    </comment>
    <comment ref="U8" authorId="0">
      <text>
        <r>
          <rPr>
            <sz val="12"/>
            <color indexed="81"/>
            <rFont val="Times New Roman"/>
            <family val="1"/>
          </rPr>
          <t>+2 Raging</t>
        </r>
      </text>
    </comment>
    <comment ref="C27" authorId="0">
      <text>
        <r>
          <rPr>
            <i/>
            <sz val="12"/>
            <color indexed="81"/>
            <rFont val="Times New Roman"/>
            <family val="1"/>
          </rPr>
          <t xml:space="preserve">bull’s strength </t>
        </r>
        <r>
          <rPr>
            <sz val="12"/>
            <color indexed="81"/>
            <rFont val="Times New Roman"/>
            <family val="1"/>
          </rPr>
          <t>+2</t>
        </r>
      </text>
    </comment>
    <comment ref="E27" authorId="0">
      <text>
        <r>
          <rPr>
            <sz val="12"/>
            <color indexed="81"/>
            <rFont val="Times New Roman"/>
            <family val="1"/>
          </rPr>
          <t>Heroism +2</t>
        </r>
      </text>
    </comment>
    <comment ref="W27" authorId="0">
      <text>
        <r>
          <rPr>
            <sz val="12"/>
            <color indexed="81"/>
            <rFont val="Times New Roman"/>
            <family val="1"/>
          </rPr>
          <t>Heroism +2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C74" authorId="0">
      <text>
        <r>
          <rPr>
            <sz val="12"/>
            <color indexed="81"/>
            <rFont val="Times New Roman"/>
            <family val="1"/>
          </rPr>
          <t>Heroism +2</t>
        </r>
      </text>
    </comment>
    <comment ref="C75" authorId="0">
      <text>
        <r>
          <rPr>
            <sz val="12"/>
            <color indexed="81"/>
            <rFont val="Times New Roman"/>
            <family val="1"/>
          </rPr>
          <t>Heroism +2</t>
        </r>
      </text>
    </comment>
    <comment ref="C76" authorId="0">
      <text>
        <r>
          <rPr>
            <sz val="12"/>
            <color indexed="81"/>
            <rFont val="Times New Roman"/>
            <family val="1"/>
          </rPr>
          <t>Heroism +2</t>
        </r>
      </text>
    </comment>
  </commentList>
</comments>
</file>

<file path=xl/comments3.xml><?xml version="1.0" encoding="utf-8"?>
<comments xmlns="http://schemas.openxmlformats.org/spreadsheetml/2006/main">
  <authors>
    <author>Alexis Álvarez</author>
  </authors>
  <commentList>
    <comment ref="U8" authorId="0">
      <text>
        <r>
          <rPr>
            <sz val="12"/>
            <color indexed="81"/>
            <rFont val="Times New Roman"/>
            <family val="1"/>
          </rPr>
          <t>71 + 12  Raging</t>
        </r>
      </text>
    </comment>
    <comment ref="U27" authorId="0">
      <text>
        <r>
          <rPr>
            <sz val="12"/>
            <color indexed="81"/>
            <rFont val="Times New Roman"/>
            <family val="1"/>
          </rPr>
          <t>17 + 10 extra</t>
        </r>
      </text>
    </comment>
    <comment ref="U31" authorId="0">
      <text>
        <r>
          <rPr>
            <sz val="12"/>
            <color indexed="81"/>
            <rFont val="Times New Roman"/>
            <family val="1"/>
          </rPr>
          <t>42 + 12  Raging</t>
        </r>
      </text>
    </comment>
  </commentList>
</comments>
</file>

<file path=xl/sharedStrings.xml><?xml version="1.0" encoding="utf-8"?>
<sst xmlns="http://schemas.openxmlformats.org/spreadsheetml/2006/main" count="470" uniqueCount="223">
  <si>
    <t>Healing</t>
  </si>
  <si>
    <t>Roll</t>
  </si>
  <si>
    <t>Save</t>
  </si>
  <si>
    <t>BAB</t>
  </si>
  <si>
    <t>d20</t>
  </si>
  <si>
    <t>Total</t>
  </si>
  <si>
    <t>Character</t>
  </si>
  <si>
    <t>d20 roll</t>
  </si>
  <si>
    <t>d12 roll</t>
  </si>
  <si>
    <t>d10 roll</t>
  </si>
  <si>
    <t>d8 roll</t>
  </si>
  <si>
    <t>d6 roll</t>
  </si>
  <si>
    <t>d4 roll</t>
  </si>
  <si>
    <t>d3 roll</t>
  </si>
  <si>
    <t>Die Type</t>
  </si>
  <si>
    <t>1d</t>
  </si>
  <si>
    <t>2d</t>
  </si>
  <si>
    <t>3d</t>
  </si>
  <si>
    <t>4d</t>
  </si>
  <si>
    <t>5d</t>
  </si>
  <si>
    <t>6d</t>
  </si>
  <si>
    <t>Ranks</t>
  </si>
  <si>
    <t>Check/Save vs…</t>
  </si>
  <si>
    <t>d100 roll</t>
  </si>
  <si>
    <t>Initiative</t>
  </si>
  <si>
    <t>Modified Roll</t>
  </si>
  <si>
    <t>Hit-Point Tally</t>
  </si>
  <si>
    <t>Damage Reduction</t>
  </si>
  <si>
    <t>HPs</t>
  </si>
  <si>
    <t>Melee</t>
  </si>
  <si>
    <t>Ranged</t>
  </si>
  <si>
    <t>Fire</t>
  </si>
  <si>
    <t>Cold</t>
  </si>
  <si>
    <t>Acid</t>
  </si>
  <si>
    <t>Electric</t>
  </si>
  <si>
    <t>Evil</t>
  </si>
  <si>
    <t>Good</t>
  </si>
  <si>
    <t>Chaos</t>
  </si>
  <si>
    <t>Law</t>
  </si>
  <si>
    <t>Silver</t>
  </si>
  <si>
    <t>Magic</t>
  </si>
  <si>
    <t>Current HPs</t>
  </si>
  <si>
    <t>none</t>
  </si>
  <si>
    <t>Fortitude</t>
  </si>
  <si>
    <t>Reflex</t>
  </si>
  <si>
    <t>Will</t>
  </si>
  <si>
    <t>Group</t>
  </si>
  <si>
    <t>Bloodloss</t>
  </si>
  <si>
    <t>Sonic</t>
  </si>
  <si>
    <t>Character &amp; Attack Type</t>
  </si>
  <si>
    <t>Total Damage</t>
  </si>
  <si>
    <t>Calcul. Total</t>
  </si>
  <si>
    <t>Jadin</t>
  </si>
  <si>
    <t>Ti’ki</t>
  </si>
  <si>
    <t>Dex+</t>
  </si>
  <si>
    <t>Str+</t>
  </si>
  <si>
    <t>W+</t>
  </si>
  <si>
    <t>Other+</t>
  </si>
  <si>
    <t>Party Composition</t>
  </si>
  <si>
    <t>ECL</t>
  </si>
  <si>
    <t>Classes</t>
  </si>
  <si>
    <t>Class</t>
  </si>
  <si>
    <t>Levels</t>
  </si>
  <si>
    <t>rogue</t>
  </si>
  <si>
    <t>cleric</t>
  </si>
  <si>
    <t>fighter</t>
  </si>
  <si>
    <t>Avg. ECL</t>
  </si>
  <si>
    <t>Party Members</t>
  </si>
  <si>
    <t>Aegis</t>
  </si>
  <si>
    <t>Val</t>
  </si>
  <si>
    <t>Faram</t>
  </si>
  <si>
    <t>ninja</t>
  </si>
  <si>
    <t>centaur</t>
  </si>
  <si>
    <t>Arena CR</t>
  </si>
  <si>
    <t>Campaign CR</t>
  </si>
  <si>
    <t>Multiple encounters</t>
  </si>
  <si>
    <t>Single encounter</t>
  </si>
  <si>
    <t>Total Levels</t>
  </si>
  <si>
    <t>rogue / diviner</t>
  </si>
  <si>
    <t>diviner</t>
  </si>
  <si>
    <t>Spot</t>
  </si>
  <si>
    <t>Listen</t>
  </si>
  <si>
    <t>Eriven</t>
  </si>
  <si>
    <t>ma</t>
  </si>
  <si>
    <r>
      <t xml:space="preserve">Adds </t>
    </r>
    <r>
      <rPr>
        <i/>
        <sz val="12"/>
        <color theme="1"/>
        <rFont val="Times New Roman"/>
        <family val="1"/>
      </rPr>
      <t>mage armor</t>
    </r>
    <r>
      <rPr>
        <sz val="12"/>
        <color theme="1"/>
        <rFont val="Times New Roman"/>
        <family val="1"/>
      </rPr>
      <t xml:space="preserve"> +4 bonus</t>
    </r>
  </si>
  <si>
    <t>pfg</t>
  </si>
  <si>
    <t>Adds deflection bonus vs. Good opponents</t>
  </si>
  <si>
    <t>pfe</t>
  </si>
  <si>
    <t>Adds deflection bonus vs. Evil opponents</t>
  </si>
  <si>
    <t>footstool</t>
  </si>
  <si>
    <t>wheelchair</t>
  </si>
  <si>
    <t>Gargoyle</t>
  </si>
  <si>
    <t>Mimic</t>
  </si>
  <si>
    <t>Gargoyle 1</t>
  </si>
  <si>
    <t>Gargoyle 2</t>
  </si>
  <si>
    <t>gargoyle</t>
  </si>
  <si>
    <t>mimic</t>
  </si>
  <si>
    <t>Mimic (grapple)</t>
  </si>
  <si>
    <t>Clockwork Stallion</t>
  </si>
  <si>
    <t>stallion</t>
  </si>
  <si>
    <t>Footstool (S)</t>
  </si>
  <si>
    <t>Wheelchair (M)</t>
  </si>
  <si>
    <t>clockroach</t>
  </si>
  <si>
    <t>Clockroach</t>
  </si>
  <si>
    <t>Clockroach (breath weapon)</t>
  </si>
  <si>
    <t>Clockroach (grapple)</t>
  </si>
  <si>
    <t>ethereal filcher</t>
  </si>
  <si>
    <t>ethereal marauder</t>
  </si>
  <si>
    <t>vasuthant</t>
  </si>
  <si>
    <t>mageripper swarm</t>
  </si>
  <si>
    <t>nashrou</t>
  </si>
  <si>
    <t>howler wasp</t>
  </si>
  <si>
    <t>cold iron, good</t>
  </si>
  <si>
    <t>Resist A.C.E.F.</t>
  </si>
  <si>
    <t>Xia-Jin</t>
  </si>
  <si>
    <t>Xia-Jin (rapier)</t>
  </si>
  <si>
    <t>sand golem</t>
  </si>
  <si>
    <t>stained glass golem</t>
  </si>
  <si>
    <t>stone golem</t>
  </si>
  <si>
    <t>Stone Golem (slam)</t>
  </si>
  <si>
    <t>Stained Glass Golem</t>
  </si>
  <si>
    <t>Sand Golem</t>
  </si>
  <si>
    <t>Stone Golem</t>
  </si>
  <si>
    <t>Stained Glass Golem (rake)</t>
  </si>
  <si>
    <t>Ethereal Filcher (bite)</t>
  </si>
  <si>
    <t>Ethereal Marauder (bite)</t>
  </si>
  <si>
    <t>Howler Wasp (bite)</t>
  </si>
  <si>
    <t>Nashrou (gore)</t>
  </si>
  <si>
    <t>Vasuthant (slam)</t>
  </si>
  <si>
    <t>Mageripper Swarm</t>
  </si>
  <si>
    <t>Nashrou (claw)</t>
  </si>
  <si>
    <t>Nashrou</t>
  </si>
  <si>
    <t>Ethereal Filcher</t>
  </si>
  <si>
    <t>Ethereal Marauder</t>
  </si>
  <si>
    <t>Vasuthant</t>
  </si>
  <si>
    <t>Howler Wasp</t>
  </si>
  <si>
    <r>
      <t>Xia-Jin</t>
    </r>
    <r>
      <rPr>
        <b/>
        <vertAlign val="superscript"/>
        <sz val="12"/>
        <color theme="1"/>
        <rFont val="Times New Roman"/>
        <family val="1"/>
      </rPr>
      <t>cg</t>
    </r>
  </si>
  <si>
    <t>cg</t>
  </si>
  <si>
    <t>Howler Wasp (claw)</t>
  </si>
  <si>
    <t>Gargoyle (claw)</t>
  </si>
  <si>
    <t>Gargoyle (bite/gore)</t>
  </si>
  <si>
    <t>Cormanthrop</t>
  </si>
  <si>
    <t>Cormanthrop (T)</t>
  </si>
  <si>
    <t>Xanather</t>
  </si>
  <si>
    <t>footstool (S)</t>
  </si>
  <si>
    <t>wheelchair (M)</t>
  </si>
  <si>
    <t>bs</t>
  </si>
  <si>
    <r>
      <t xml:space="preserve">Adds </t>
    </r>
    <r>
      <rPr>
        <i/>
        <sz val="12"/>
        <color theme="1"/>
        <rFont val="Times New Roman"/>
        <family val="1"/>
      </rPr>
      <t xml:space="preserve">bull’s strength </t>
    </r>
    <r>
      <rPr>
        <sz val="12"/>
        <color theme="1"/>
        <rFont val="Times New Roman"/>
        <family val="1"/>
      </rPr>
      <t>+2 bonus</t>
    </r>
  </si>
  <si>
    <r>
      <t xml:space="preserve">Adds </t>
    </r>
    <r>
      <rPr>
        <i/>
        <sz val="12"/>
        <color theme="1"/>
        <rFont val="Times New Roman"/>
        <family val="1"/>
      </rPr>
      <t>cat’s grace</t>
    </r>
    <r>
      <rPr>
        <sz val="12"/>
        <color theme="1"/>
        <rFont val="Times New Roman"/>
        <family val="1"/>
      </rPr>
      <t xml:space="preserve"> +2 bonus</t>
    </r>
  </si>
  <si>
    <t>Vasuthant (grapple)</t>
  </si>
  <si>
    <t>Cormanthrop (flamethrower)</t>
  </si>
  <si>
    <t>Cormanthrop (slam/punch)</t>
  </si>
  <si>
    <t>armanite</t>
  </si>
  <si>
    <t>dretch</t>
  </si>
  <si>
    <t>Armanite</t>
  </si>
  <si>
    <t>Dretch</t>
  </si>
  <si>
    <t>Dretch (claw)</t>
  </si>
  <si>
    <t>Dretch (bite)</t>
  </si>
  <si>
    <t>vrock</t>
  </si>
  <si>
    <t>Vrock</t>
  </si>
  <si>
    <t>Vrock (claw)</t>
  </si>
  <si>
    <t>Vrock (bite, talon)</t>
  </si>
  <si>
    <t>Armanite (lance, flail)</t>
  </si>
  <si>
    <t>Armanite (comp. longbow)</t>
  </si>
  <si>
    <t>immune</t>
  </si>
  <si>
    <t>SPECIAL</t>
  </si>
  <si>
    <t>shadow choker</t>
  </si>
  <si>
    <t>Shadow Choker (tentacle)</t>
  </si>
  <si>
    <t>Shadow Choker</t>
  </si>
  <si>
    <t>mv</t>
  </si>
  <si>
    <r>
      <t xml:space="preserve">Adds </t>
    </r>
    <r>
      <rPr>
        <i/>
        <sz val="12"/>
        <color theme="1"/>
        <rFont val="Times New Roman"/>
        <family val="1"/>
      </rPr>
      <t xml:space="preserve">magic vestment </t>
    </r>
    <r>
      <rPr>
        <sz val="12"/>
        <color theme="1"/>
        <rFont val="Times New Roman"/>
        <family val="1"/>
      </rPr>
      <t>+2 bonus</t>
    </r>
  </si>
  <si>
    <t>Constitution</t>
  </si>
  <si>
    <t>Footstool (slam)</t>
  </si>
  <si>
    <t>Wheelchair (slam)</t>
  </si>
  <si>
    <t>Xia-Jin (shortbow)</t>
  </si>
  <si>
    <t>Clockwork Stallion (hooves)</t>
  </si>
  <si>
    <t>Footstool</t>
  </si>
  <si>
    <t>Wheelchair</t>
  </si>
  <si>
    <t>Strength</t>
  </si>
  <si>
    <t>Gaeleth</t>
  </si>
  <si>
    <t>Boar</t>
  </si>
  <si>
    <t>Boar (gore)</t>
  </si>
  <si>
    <t>Opposed Grapple</t>
  </si>
  <si>
    <t>Sand Golem (slam)</t>
  </si>
  <si>
    <t>FM monstrous spider</t>
  </si>
  <si>
    <t>Resist C.F.</t>
  </si>
  <si>
    <t>FM monstrous spider 1</t>
  </si>
  <si>
    <t>FM monstrous spider (bite)</t>
  </si>
  <si>
    <t>FM monstrous spider (smite)</t>
  </si>
  <si>
    <t>Mimic (slam)</t>
  </si>
  <si>
    <t>Armanite (hooves)</t>
  </si>
  <si>
    <t>Aegis/choker/vasuthant</t>
  </si>
  <si>
    <r>
      <t xml:space="preserve">Adds </t>
    </r>
    <r>
      <rPr>
        <i/>
        <sz val="12"/>
        <color theme="1"/>
        <rFont val="Times New Roman"/>
        <family val="1"/>
      </rPr>
      <t>barkskin</t>
    </r>
    <r>
      <rPr>
        <sz val="12"/>
        <color theme="1"/>
        <rFont val="Times New Roman"/>
        <family val="1"/>
      </rPr>
      <t xml:space="preserve"> +2 bonus</t>
    </r>
  </si>
  <si>
    <r>
      <t>sand golem/armanite/Gaeleth</t>
    </r>
    <r>
      <rPr>
        <b/>
        <vertAlign val="superscript"/>
        <sz val="12"/>
        <color theme="1"/>
        <rFont val="Times New Roman"/>
        <family val="1"/>
      </rPr>
      <t>ma,bs</t>
    </r>
  </si>
  <si>
    <t>Dretch 1</t>
  </si>
  <si>
    <t>Dretch 2</t>
  </si>
  <si>
    <t>Dretch 3</t>
  </si>
  <si>
    <t>Dretch 4</t>
  </si>
  <si>
    <t>Intelligence</t>
  </si>
  <si>
    <t>Fiendish wardog 1</t>
  </si>
  <si>
    <t>Fiendish wardog 2</t>
  </si>
  <si>
    <t>Fiendish wardog 3</t>
  </si>
  <si>
    <t>Fiendish wardog 4</t>
  </si>
  <si>
    <t>Fiendish wardog</t>
  </si>
  <si>
    <t>Fiendish wardog (bite)</t>
  </si>
  <si>
    <t>Fiendish wardog (smite)</t>
  </si>
  <si>
    <t>gargoyle/dretch/boar/wardog</t>
  </si>
  <si>
    <r>
      <t>Xanather</t>
    </r>
    <r>
      <rPr>
        <b/>
        <vertAlign val="superscript"/>
        <sz val="12"/>
        <color theme="1"/>
        <rFont val="Times New Roman"/>
        <family val="1"/>
      </rPr>
      <t>mv, r</t>
    </r>
  </si>
  <si>
    <t>r</t>
  </si>
  <si>
    <r>
      <t xml:space="preserve">Adds </t>
    </r>
    <r>
      <rPr>
        <i/>
        <sz val="12"/>
        <color theme="1"/>
        <rFont val="Times New Roman"/>
        <family val="1"/>
      </rPr>
      <t xml:space="preserve">raging </t>
    </r>
    <r>
      <rPr>
        <sz val="12"/>
        <color theme="1"/>
        <rFont val="Times New Roman"/>
        <family val="1"/>
      </rPr>
      <t>-2 penalty</t>
    </r>
  </si>
  <si>
    <t>Move Silently</t>
  </si>
  <si>
    <t>stallion/nashrou/glass golem/mimic</t>
  </si>
  <si>
    <t>Hide</t>
  </si>
  <si>
    <t>animtd/wasp/mrdr/sprd/roach</t>
  </si>
  <si>
    <r>
      <t>Eriven/swarm/Faram</t>
    </r>
    <r>
      <rPr>
        <b/>
        <vertAlign val="superscript"/>
        <sz val="12"/>
        <color theme="1"/>
        <rFont val="Times New Roman"/>
        <family val="1"/>
      </rPr>
      <t>ma</t>
    </r>
  </si>
  <si>
    <t>Wolverine</t>
  </si>
  <si>
    <r>
      <rPr>
        <b/>
        <sz val="12"/>
        <color theme="1"/>
        <rFont val="Times New Roman"/>
        <family val="1"/>
      </rPr>
      <t xml:space="preserve">Wolverine </t>
    </r>
    <r>
      <rPr>
        <sz val="12"/>
        <color theme="1"/>
        <rFont val="Times New Roman"/>
        <family val="1"/>
      </rPr>
      <t>(bite)</t>
    </r>
    <r>
      <rPr>
        <vertAlign val="superscript"/>
        <sz val="12"/>
        <color theme="1"/>
        <rFont val="Times New Roman"/>
        <family val="1"/>
      </rPr>
      <t>r</t>
    </r>
  </si>
  <si>
    <r>
      <rPr>
        <b/>
        <sz val="12"/>
        <color theme="1"/>
        <rFont val="Times New Roman"/>
        <family val="1"/>
      </rPr>
      <t xml:space="preserve">Wolverine </t>
    </r>
    <r>
      <rPr>
        <sz val="12"/>
        <color theme="1"/>
        <rFont val="Times New Roman"/>
        <family val="1"/>
      </rPr>
      <t>(claw)</t>
    </r>
    <r>
      <rPr>
        <vertAlign val="superscript"/>
        <sz val="12"/>
        <color theme="1"/>
        <rFont val="Times New Roman"/>
        <family val="1"/>
      </rPr>
      <t>r</t>
    </r>
  </si>
  <si>
    <t>wolverine</t>
  </si>
  <si>
    <r>
      <rPr>
        <b/>
        <sz val="12"/>
        <color theme="1"/>
        <rFont val="Times New Roman"/>
        <family val="1"/>
      </rPr>
      <t xml:space="preserve">Wolverine </t>
    </r>
    <r>
      <rPr>
        <sz val="12"/>
        <color theme="1"/>
        <rFont val="Times New Roman"/>
        <family val="1"/>
      </rPr>
      <t>(bite)</t>
    </r>
  </si>
  <si>
    <r>
      <rPr>
        <b/>
        <sz val="12"/>
        <color theme="1"/>
        <rFont val="Times New Roman"/>
        <family val="1"/>
      </rPr>
      <t xml:space="preserve">Wolverine </t>
    </r>
    <r>
      <rPr>
        <sz val="12"/>
        <color theme="1"/>
        <rFont val="Times New Roman"/>
        <family val="1"/>
      </rPr>
      <t>(claw)</t>
    </r>
  </si>
  <si>
    <t>Demitri</t>
  </si>
  <si>
    <t>stone golem/Demitri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</si>
</sst>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2"/>
    </font>
    <font>
      <b/>
      <sz val="12"/>
      <color rgb="FF00B05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color rgb="FFFF0000"/>
      <name val="Times New Roman"/>
      <family val="1"/>
    </font>
    <font>
      <i/>
      <sz val="12"/>
      <color rgb="FF00B05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vertAlign val="superscript"/>
      <sz val="12"/>
      <color theme="1"/>
      <name val="Times New Roman"/>
      <family val="1"/>
    </font>
    <font>
      <sz val="12"/>
      <color indexed="81"/>
      <name val="Times New Roman"/>
      <family val="1"/>
    </font>
    <font>
      <i/>
      <sz val="12"/>
      <color theme="1"/>
      <name val="Times New Roman"/>
      <family val="1"/>
    </font>
    <font>
      <i/>
      <sz val="12"/>
      <color indexed="81"/>
      <name val="Times New Roman"/>
      <family val="1"/>
    </font>
    <font>
      <vertAlign val="superscript"/>
      <sz val="12"/>
      <color theme="1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DBFB9"/>
        <bgColor indexed="64"/>
      </patternFill>
    </fill>
    <fill>
      <patternFill patternType="solid">
        <fgColor rgb="FFCCFF99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hair">
        <color indexed="64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hair">
        <color indexed="64"/>
      </bottom>
      <diagonal/>
    </border>
    <border>
      <left style="thick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</borders>
  <cellStyleXfs count="5">
    <xf numFmtId="0" fontId="0" fillId="0" borderId="0"/>
    <xf numFmtId="0" fontId="4" fillId="0" borderId="0"/>
    <xf numFmtId="0" fontId="6" fillId="0" borderId="0"/>
    <xf numFmtId="0" fontId="8" fillId="0" borderId="0"/>
    <xf numFmtId="0" fontId="3" fillId="0" borderId="0"/>
  </cellStyleXfs>
  <cellXfs count="17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7" fillId="0" borderId="2" xfId="2" applyFont="1" applyBorder="1" applyAlignment="1">
      <alignment horizontal="center"/>
    </xf>
    <xf numFmtId="0" fontId="6" fillId="0" borderId="3" xfId="2" applyBorder="1" applyAlignment="1">
      <alignment horizontal="center"/>
    </xf>
    <xf numFmtId="0" fontId="6" fillId="0" borderId="4" xfId="2" applyBorder="1" applyAlignment="1">
      <alignment horizontal="center"/>
    </xf>
    <xf numFmtId="0" fontId="7" fillId="0" borderId="5" xfId="2" applyFont="1" applyBorder="1" applyAlignment="1">
      <alignment horizontal="center"/>
    </xf>
    <xf numFmtId="0" fontId="6" fillId="0" borderId="6" xfId="2" applyBorder="1" applyAlignment="1">
      <alignment horizontal="center"/>
    </xf>
    <xf numFmtId="0" fontId="6" fillId="0" borderId="7" xfId="2" applyBorder="1" applyAlignment="1">
      <alignment horizontal="center"/>
    </xf>
    <xf numFmtId="0" fontId="7" fillId="0" borderId="8" xfId="2" applyFont="1" applyBorder="1" applyAlignment="1">
      <alignment horizontal="center"/>
    </xf>
    <xf numFmtId="0" fontId="6" fillId="0" borderId="9" xfId="2" applyBorder="1" applyAlignment="1">
      <alignment horizontal="center"/>
    </xf>
    <xf numFmtId="0" fontId="6" fillId="0" borderId="10" xfId="2" applyBorder="1" applyAlignment="1">
      <alignment horizontal="center"/>
    </xf>
    <xf numFmtId="0" fontId="7" fillId="0" borderId="11" xfId="2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5" fillId="6" borderId="19" xfId="0" applyFont="1" applyFill="1" applyBorder="1" applyAlignment="1">
      <alignment horizontal="center"/>
    </xf>
    <xf numFmtId="0" fontId="11" fillId="11" borderId="18" xfId="0" applyFont="1" applyFill="1" applyBorder="1" applyAlignment="1">
      <alignment horizontal="center" vertical="center" wrapText="1"/>
    </xf>
    <xf numFmtId="0" fontId="12" fillId="11" borderId="3" xfId="0" applyFont="1" applyFill="1" applyBorder="1" applyAlignment="1">
      <alignment horizontal="center"/>
    </xf>
    <xf numFmtId="0" fontId="1" fillId="10" borderId="18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/>
    </xf>
    <xf numFmtId="0" fontId="1" fillId="12" borderId="18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/>
    </xf>
    <xf numFmtId="0" fontId="1" fillId="13" borderId="18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/>
    </xf>
    <xf numFmtId="0" fontId="1" fillId="8" borderId="18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/>
    </xf>
    <xf numFmtId="0" fontId="1" fillId="15" borderId="18" xfId="0" applyFont="1" applyFill="1" applyBorder="1" applyAlignment="1">
      <alignment horizontal="center" vertical="center" wrapText="1"/>
    </xf>
    <xf numFmtId="0" fontId="2" fillId="15" borderId="3" xfId="0" applyFont="1" applyFill="1" applyBorder="1" applyAlignment="1">
      <alignment horizontal="center"/>
    </xf>
    <xf numFmtId="0" fontId="1" fillId="16" borderId="18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/>
    </xf>
    <xf numFmtId="0" fontId="1" fillId="17" borderId="18" xfId="0" applyFont="1" applyFill="1" applyBorder="1" applyAlignment="1">
      <alignment horizontal="center" vertical="center" wrapText="1"/>
    </xf>
    <xf numFmtId="0" fontId="2" fillId="17" borderId="3" xfId="0" applyFont="1" applyFill="1" applyBorder="1" applyAlignment="1">
      <alignment horizontal="center"/>
    </xf>
    <xf numFmtId="0" fontId="1" fillId="9" borderId="18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/>
    </xf>
    <xf numFmtId="0" fontId="13" fillId="14" borderId="18" xfId="0" applyFont="1" applyFill="1" applyBorder="1" applyAlignment="1">
      <alignment horizontal="center" vertical="center" wrapText="1"/>
    </xf>
    <xf numFmtId="0" fontId="14" fillId="14" borderId="3" xfId="0" applyFont="1" applyFill="1" applyBorder="1" applyAlignment="1">
      <alignment horizontal="center"/>
    </xf>
    <xf numFmtId="0" fontId="1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1" fillId="0" borderId="26" xfId="0" applyFont="1" applyBorder="1" applyAlignment="1">
      <alignment horizontal="center" vertical="center" wrapText="1"/>
    </xf>
    <xf numFmtId="0" fontId="5" fillId="6" borderId="27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" fillId="4" borderId="29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/>
    </xf>
    <xf numFmtId="0" fontId="1" fillId="5" borderId="28" xfId="0" applyFont="1" applyFill="1" applyBorder="1" applyAlignment="1">
      <alignment horizontal="center" vertical="center" wrapText="1"/>
    </xf>
    <xf numFmtId="0" fontId="2" fillId="8" borderId="25" xfId="0" applyFont="1" applyFill="1" applyBorder="1" applyAlignment="1">
      <alignment horizontal="center"/>
    </xf>
    <xf numFmtId="0" fontId="2" fillId="8" borderId="24" xfId="0" applyFont="1" applyFill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0" fillId="6" borderId="0" xfId="1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1" fillId="4" borderId="41" xfId="0" applyFont="1" applyFill="1" applyBorder="1" applyAlignment="1">
      <alignment horizontal="center" vertical="center" wrapText="1"/>
    </xf>
    <xf numFmtId="0" fontId="1" fillId="3" borderId="41" xfId="0" applyFont="1" applyFill="1" applyBorder="1" applyAlignment="1">
      <alignment horizontal="center" vertical="center" wrapText="1"/>
    </xf>
    <xf numFmtId="0" fontId="1" fillId="3" borderId="42" xfId="0" applyFont="1" applyFill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6" xfId="1" applyFont="1" applyBorder="1" applyAlignment="1">
      <alignment horizontal="center"/>
    </xf>
    <xf numFmtId="0" fontId="1" fillId="0" borderId="16" xfId="1" applyFont="1" applyBorder="1" applyAlignment="1">
      <alignment horizontal="center"/>
    </xf>
    <xf numFmtId="0" fontId="1" fillId="0" borderId="37" xfId="1" applyFont="1" applyBorder="1" applyAlignment="1">
      <alignment horizontal="center"/>
    </xf>
    <xf numFmtId="0" fontId="9" fillId="7" borderId="0" xfId="1" applyFont="1" applyFill="1" applyBorder="1" applyAlignment="1">
      <alignment horizontal="center"/>
    </xf>
    <xf numFmtId="0" fontId="10" fillId="6" borderId="15" xfId="1" applyFont="1" applyFill="1" applyBorder="1" applyAlignment="1">
      <alignment horizontal="center"/>
    </xf>
    <xf numFmtId="0" fontId="9" fillId="7" borderId="15" xfId="1" applyFont="1" applyFill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2" fillId="18" borderId="0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5" borderId="45" xfId="0" applyFont="1" applyFill="1" applyBorder="1" applyAlignment="1">
      <alignment horizontal="center"/>
    </xf>
    <xf numFmtId="0" fontId="1" fillId="18" borderId="40" xfId="0" applyFont="1" applyFill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36" xfId="0" applyFont="1" applyBorder="1" applyAlignment="1">
      <alignment horizontal="center" vertical="center" textRotation="90"/>
    </xf>
    <xf numFmtId="0" fontId="1" fillId="0" borderId="39" xfId="0" applyFont="1" applyBorder="1" applyAlignment="1">
      <alignment horizontal="center" vertical="center" textRotation="90"/>
    </xf>
    <xf numFmtId="0" fontId="1" fillId="0" borderId="38" xfId="0" applyFont="1" applyBorder="1" applyAlignment="1">
      <alignment horizontal="center" vertical="center" textRotation="90"/>
    </xf>
    <xf numFmtId="0" fontId="1" fillId="0" borderId="0" xfId="1" applyFont="1" applyAlignment="1">
      <alignment horizontal="centerContinuous"/>
    </xf>
    <xf numFmtId="0" fontId="7" fillId="0" borderId="48" xfId="4" applyFont="1" applyFill="1" applyBorder="1" applyAlignment="1">
      <alignment horizontal="center"/>
    </xf>
    <xf numFmtId="0" fontId="7" fillId="0" borderId="49" xfId="4" applyFont="1" applyFill="1" applyBorder="1" applyAlignment="1">
      <alignment horizontal="center"/>
    </xf>
    <xf numFmtId="0" fontId="7" fillId="0" borderId="50" xfId="4" applyFont="1" applyFill="1" applyBorder="1" applyAlignment="1">
      <alignment horizontal="center"/>
    </xf>
    <xf numFmtId="0" fontId="3" fillId="0" borderId="51" xfId="4" applyFont="1" applyFill="1" applyBorder="1" applyAlignment="1">
      <alignment horizontal="center"/>
    </xf>
    <xf numFmtId="0" fontId="3" fillId="0" borderId="52" xfId="4" applyFill="1" applyBorder="1" applyAlignment="1">
      <alignment horizontal="center"/>
    </xf>
    <xf numFmtId="0" fontId="3" fillId="0" borderId="54" xfId="4" applyFont="1" applyFill="1" applyBorder="1" applyAlignment="1">
      <alignment horizontal="center"/>
    </xf>
    <xf numFmtId="0" fontId="3" fillId="0" borderId="15" xfId="4" applyFill="1" applyBorder="1" applyAlignment="1">
      <alignment horizontal="center"/>
    </xf>
    <xf numFmtId="0" fontId="3" fillId="0" borderId="55" xfId="4" applyFill="1" applyBorder="1" applyAlignment="1">
      <alignment horizontal="center"/>
    </xf>
    <xf numFmtId="0" fontId="3" fillId="0" borderId="56" xfId="4" applyFill="1" applyBorder="1" applyAlignment="1">
      <alignment horizontal="center"/>
    </xf>
    <xf numFmtId="0" fontId="7" fillId="0" borderId="54" xfId="4" applyFont="1" applyFill="1" applyBorder="1" applyAlignment="1">
      <alignment horizontal="right"/>
    </xf>
    <xf numFmtId="164" fontId="7" fillId="0" borderId="0" xfId="4" applyNumberFormat="1" applyFont="1" applyFill="1" applyBorder="1" applyAlignment="1">
      <alignment horizontal="center"/>
    </xf>
    <xf numFmtId="1" fontId="7" fillId="0" borderId="0" xfId="4" applyNumberFormat="1" applyFont="1" applyFill="1" applyBorder="1" applyAlignment="1">
      <alignment horizontal="center"/>
    </xf>
    <xf numFmtId="0" fontId="7" fillId="0" borderId="0" xfId="4" applyFont="1" applyFill="1" applyBorder="1" applyAlignment="1">
      <alignment horizontal="center"/>
    </xf>
    <xf numFmtId="0" fontId="7" fillId="0" borderId="59" xfId="4" applyFont="1" applyFill="1" applyBorder="1" applyAlignment="1">
      <alignment horizontal="right"/>
    </xf>
    <xf numFmtId="164" fontId="7" fillId="0" borderId="61" xfId="4" applyNumberFormat="1" applyFont="1" applyFill="1" applyBorder="1" applyAlignment="1">
      <alignment horizontal="center"/>
    </xf>
    <xf numFmtId="0" fontId="3" fillId="0" borderId="62" xfId="4" applyFill="1" applyBorder="1" applyAlignment="1">
      <alignment horizontal="center"/>
    </xf>
    <xf numFmtId="0" fontId="2" fillId="0" borderId="0" xfId="1" applyFont="1" applyAlignment="1"/>
    <xf numFmtId="0" fontId="3" fillId="0" borderId="57" xfId="4" applyFont="1" applyFill="1" applyBorder="1" applyAlignment="1">
      <alignment horizontal="center"/>
    </xf>
    <xf numFmtId="0" fontId="3" fillId="0" borderId="16" xfId="4" applyFill="1" applyBorder="1" applyAlignment="1">
      <alignment horizontal="center"/>
    </xf>
    <xf numFmtId="0" fontId="3" fillId="0" borderId="58" xfId="4" applyFill="1" applyBorder="1" applyAlignment="1">
      <alignment horizontal="center"/>
    </xf>
    <xf numFmtId="0" fontId="3" fillId="0" borderId="59" xfId="4" applyFont="1" applyFill="1" applyBorder="1" applyAlignment="1">
      <alignment horizontal="center"/>
    </xf>
    <xf numFmtId="0" fontId="3" fillId="0" borderId="60" xfId="4" applyFill="1" applyBorder="1" applyAlignment="1">
      <alignment horizontal="center"/>
    </xf>
    <xf numFmtId="0" fontId="7" fillId="0" borderId="63" xfId="4" applyFont="1" applyFill="1" applyBorder="1" applyAlignment="1">
      <alignment horizontal="center"/>
    </xf>
    <xf numFmtId="0" fontId="7" fillId="0" borderId="64" xfId="4" applyFont="1" applyFill="1" applyBorder="1" applyAlignment="1">
      <alignment horizontal="center"/>
    </xf>
    <xf numFmtId="0" fontId="2" fillId="2" borderId="65" xfId="0" quotePrefix="1" applyFont="1" applyFill="1" applyBorder="1" applyAlignment="1">
      <alignment horizontal="center"/>
    </xf>
    <xf numFmtId="0" fontId="1" fillId="0" borderId="0" xfId="0" applyFont="1" applyAlignment="1">
      <alignment horizontal="center" vertical="center" textRotation="90"/>
    </xf>
    <xf numFmtId="0" fontId="2" fillId="2" borderId="65" xfId="0" applyFont="1" applyFill="1" applyBorder="1" applyAlignment="1">
      <alignment horizontal="center"/>
    </xf>
    <xf numFmtId="0" fontId="2" fillId="4" borderId="66" xfId="0" applyFont="1" applyFill="1" applyBorder="1" applyAlignment="1">
      <alignment horizontal="center"/>
    </xf>
    <xf numFmtId="0" fontId="2" fillId="4" borderId="42" xfId="0" applyFont="1" applyFill="1" applyBorder="1" applyAlignment="1">
      <alignment horizontal="center"/>
    </xf>
    <xf numFmtId="0" fontId="2" fillId="0" borderId="0" xfId="0" applyFont="1" applyAlignment="1"/>
    <xf numFmtId="0" fontId="2" fillId="9" borderId="34" xfId="0" applyFont="1" applyFill="1" applyBorder="1" applyAlignment="1">
      <alignment horizontal="center"/>
    </xf>
    <xf numFmtId="0" fontId="1" fillId="0" borderId="67" xfId="0" applyFont="1" applyBorder="1" applyAlignment="1">
      <alignment horizontal="right"/>
    </xf>
    <xf numFmtId="0" fontId="1" fillId="6" borderId="68" xfId="0" applyFont="1" applyFill="1" applyBorder="1" applyAlignment="1">
      <alignment horizontal="right"/>
    </xf>
    <xf numFmtId="0" fontId="1" fillId="0" borderId="0" xfId="0" applyFont="1" applyBorder="1" applyAlignment="1">
      <alignment horizontal="center" vertical="center" textRotation="90"/>
    </xf>
    <xf numFmtId="0" fontId="1" fillId="0" borderId="69" xfId="0" applyFont="1" applyBorder="1" applyAlignment="1">
      <alignment horizontal="center"/>
    </xf>
    <xf numFmtId="0" fontId="1" fillId="0" borderId="38" xfId="0" applyFont="1" applyBorder="1" applyAlignment="1">
      <alignment horizontal="right" vertical="center" textRotation="90"/>
    </xf>
    <xf numFmtId="0" fontId="15" fillId="0" borderId="14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10" fillId="12" borderId="0" xfId="1" applyFont="1" applyFill="1" applyBorder="1" applyAlignment="1">
      <alignment horizontal="center"/>
    </xf>
    <xf numFmtId="0" fontId="10" fillId="12" borderId="15" xfId="1" applyFont="1" applyFill="1" applyBorder="1" applyAlignment="1">
      <alignment horizontal="center"/>
    </xf>
    <xf numFmtId="0" fontId="1" fillId="8" borderId="68" xfId="0" applyFont="1" applyFill="1" applyBorder="1" applyAlignment="1">
      <alignment horizontal="right"/>
    </xf>
    <xf numFmtId="0" fontId="2" fillId="12" borderId="25" xfId="0" applyFont="1" applyFill="1" applyBorder="1" applyAlignment="1">
      <alignment horizontal="center"/>
    </xf>
    <xf numFmtId="0" fontId="2" fillId="12" borderId="24" xfId="0" applyFont="1" applyFill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12" borderId="68" xfId="0" applyFont="1" applyFill="1" applyBorder="1" applyAlignment="1">
      <alignment horizontal="right"/>
    </xf>
    <xf numFmtId="0" fontId="1" fillId="13" borderId="36" xfId="0" applyFont="1" applyFill="1" applyBorder="1" applyAlignment="1">
      <alignment horizontal="center" vertical="center" textRotation="90"/>
    </xf>
    <xf numFmtId="0" fontId="2" fillId="13" borderId="34" xfId="0" applyFont="1" applyFill="1" applyBorder="1" applyAlignment="1">
      <alignment horizontal="center"/>
    </xf>
    <xf numFmtId="0" fontId="2" fillId="19" borderId="25" xfId="0" applyFont="1" applyFill="1" applyBorder="1" applyAlignment="1">
      <alignment horizontal="center"/>
    </xf>
    <xf numFmtId="0" fontId="2" fillId="19" borderId="24" xfId="0" applyFont="1" applyFill="1" applyBorder="1" applyAlignment="1">
      <alignment horizontal="center"/>
    </xf>
    <xf numFmtId="0" fontId="2" fillId="13" borderId="33" xfId="0" applyFont="1" applyFill="1" applyBorder="1" applyAlignment="1">
      <alignment horizontal="center"/>
    </xf>
    <xf numFmtId="0" fontId="2" fillId="0" borderId="69" xfId="0" applyFont="1" applyBorder="1" applyAlignment="1">
      <alignment horizontal="center"/>
    </xf>
    <xf numFmtId="0" fontId="7" fillId="8" borderId="27" xfId="0" applyFont="1" applyFill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5" fillId="6" borderId="71" xfId="0" applyFont="1" applyFill="1" applyBorder="1" applyAlignment="1">
      <alignment horizontal="center"/>
    </xf>
    <xf numFmtId="0" fontId="5" fillId="6" borderId="72" xfId="0" applyFont="1" applyFill="1" applyBorder="1" applyAlignment="1">
      <alignment horizontal="center"/>
    </xf>
    <xf numFmtId="0" fontId="2" fillId="2" borderId="73" xfId="0" quotePrefix="1" applyFont="1" applyFill="1" applyBorder="1" applyAlignment="1">
      <alignment horizontal="center"/>
    </xf>
    <xf numFmtId="0" fontId="2" fillId="2" borderId="74" xfId="0" applyFont="1" applyFill="1" applyBorder="1" applyAlignment="1">
      <alignment horizontal="center"/>
    </xf>
    <xf numFmtId="0" fontId="2" fillId="0" borderId="75" xfId="0" applyFont="1" applyBorder="1" applyAlignment="1">
      <alignment horizontal="center"/>
    </xf>
    <xf numFmtId="0" fontId="2" fillId="0" borderId="76" xfId="0" applyFont="1" applyBorder="1" applyAlignment="1">
      <alignment horizontal="center"/>
    </xf>
    <xf numFmtId="0" fontId="2" fillId="13" borderId="76" xfId="0" applyFont="1" applyFill="1" applyBorder="1" applyAlignment="1">
      <alignment horizontal="center"/>
    </xf>
    <xf numFmtId="0" fontId="2" fillId="12" borderId="76" xfId="0" applyFont="1" applyFill="1" applyBorder="1" applyAlignment="1">
      <alignment horizontal="center"/>
    </xf>
    <xf numFmtId="0" fontId="2" fillId="10" borderId="76" xfId="0" applyFont="1" applyFill="1" applyBorder="1" applyAlignment="1">
      <alignment horizontal="center"/>
    </xf>
    <xf numFmtId="0" fontId="14" fillId="14" borderId="76" xfId="0" applyFont="1" applyFill="1" applyBorder="1" applyAlignment="1">
      <alignment horizontal="center"/>
    </xf>
    <xf numFmtId="0" fontId="2" fillId="2" borderId="76" xfId="0" applyFont="1" applyFill="1" applyBorder="1" applyAlignment="1">
      <alignment horizontal="center"/>
    </xf>
    <xf numFmtId="0" fontId="2" fillId="8" borderId="76" xfId="0" applyFont="1" applyFill="1" applyBorder="1" applyAlignment="1">
      <alignment horizontal="center"/>
    </xf>
    <xf numFmtId="0" fontId="2" fillId="16" borderId="76" xfId="0" applyFont="1" applyFill="1" applyBorder="1" applyAlignment="1">
      <alignment horizontal="center"/>
    </xf>
    <xf numFmtId="0" fontId="2" fillId="17" borderId="76" xfId="0" applyFont="1" applyFill="1" applyBorder="1" applyAlignment="1">
      <alignment horizontal="center"/>
    </xf>
    <xf numFmtId="0" fontId="2" fillId="9" borderId="76" xfId="0" applyFont="1" applyFill="1" applyBorder="1" applyAlignment="1">
      <alignment horizontal="center"/>
    </xf>
    <xf numFmtId="0" fontId="2" fillId="15" borderId="76" xfId="0" applyFont="1" applyFill="1" applyBorder="1" applyAlignment="1">
      <alignment horizontal="center"/>
    </xf>
    <xf numFmtId="0" fontId="12" fillId="11" borderId="76" xfId="0" applyFont="1" applyFill="1" applyBorder="1" applyAlignment="1">
      <alignment horizontal="center"/>
    </xf>
    <xf numFmtId="0" fontId="2" fillId="4" borderId="77" xfId="0" applyFont="1" applyFill="1" applyBorder="1" applyAlignment="1">
      <alignment horizontal="center"/>
    </xf>
    <xf numFmtId="0" fontId="1" fillId="3" borderId="66" xfId="0" applyFont="1" applyFill="1" applyBorder="1" applyAlignment="1">
      <alignment horizontal="center"/>
    </xf>
    <xf numFmtId="0" fontId="5" fillId="12" borderId="19" xfId="0" applyFont="1" applyFill="1" applyBorder="1" applyAlignment="1">
      <alignment horizontal="center"/>
    </xf>
    <xf numFmtId="0" fontId="5" fillId="12" borderId="27" xfId="0" applyFont="1" applyFill="1" applyBorder="1" applyAlignment="1">
      <alignment horizontal="center"/>
    </xf>
    <xf numFmtId="0" fontId="1" fillId="8" borderId="19" xfId="0" applyFont="1" applyFill="1" applyBorder="1" applyAlignment="1">
      <alignment horizontal="center"/>
    </xf>
    <xf numFmtId="0" fontId="1" fillId="8" borderId="27" xfId="0" applyFont="1" applyFill="1" applyBorder="1" applyAlignment="1">
      <alignment horizontal="center"/>
    </xf>
    <xf numFmtId="0" fontId="7" fillId="8" borderId="19" xfId="0" applyFont="1" applyFill="1" applyBorder="1" applyAlignment="1">
      <alignment horizontal="center"/>
    </xf>
    <xf numFmtId="0" fontId="1" fillId="13" borderId="0" xfId="0" applyFont="1" applyFill="1" applyAlignment="1">
      <alignment horizontal="center" vertical="center" textRotation="90"/>
    </xf>
    <xf numFmtId="0" fontId="1" fillId="2" borderId="43" xfId="0" applyFont="1" applyFill="1" applyBorder="1" applyAlignment="1">
      <alignment horizontal="centerContinuous" vertical="center" wrapText="1"/>
    </xf>
    <xf numFmtId="0" fontId="1" fillId="2" borderId="31" xfId="0" applyFont="1" applyFill="1" applyBorder="1" applyAlignment="1">
      <alignment horizontal="centerContinuous" vertical="center" wrapText="1"/>
    </xf>
    <xf numFmtId="0" fontId="1" fillId="0" borderId="36" xfId="0" applyFont="1" applyFill="1" applyBorder="1" applyAlignment="1">
      <alignment horizontal="center" vertical="center" textRotation="90"/>
    </xf>
    <xf numFmtId="0" fontId="17" fillId="0" borderId="0" xfId="0" applyFont="1" applyAlignment="1">
      <alignment horizontal="center"/>
    </xf>
    <xf numFmtId="0" fontId="2" fillId="6" borderId="68" xfId="0" applyFont="1" applyFill="1" applyBorder="1" applyAlignment="1">
      <alignment horizontal="right"/>
    </xf>
    <xf numFmtId="0" fontId="3" fillId="0" borderId="53" xfId="4" applyFont="1" applyFill="1" applyBorder="1" applyAlignment="1">
      <alignment horizontal="center"/>
    </xf>
  </cellXfs>
  <cellStyles count="5">
    <cellStyle name="Normal" xfId="0" builtinId="0"/>
    <cellStyle name="Normal 2" xfId="2"/>
    <cellStyle name="Normal 2 2" xfId="4"/>
    <cellStyle name="Normal 3" xfId="1"/>
    <cellStyle name="Normal 4" xfId="3"/>
  </cellStyles>
  <dxfs count="1140"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C000"/>
        </patternFill>
      </fill>
    </dxf>
    <dxf>
      <fill>
        <patternFill>
          <bgColor rgb="FFCCFF66"/>
        </patternFill>
      </fill>
    </dxf>
    <dxf>
      <fill>
        <patternFill>
          <bgColor rgb="FF66FF33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C000"/>
        </patternFill>
      </fill>
    </dxf>
    <dxf>
      <fill>
        <patternFill>
          <bgColor rgb="FFCCFF66"/>
        </patternFill>
      </fill>
    </dxf>
    <dxf>
      <fill>
        <patternFill>
          <bgColor rgb="FF66FF33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C000"/>
        </patternFill>
      </fill>
    </dxf>
    <dxf>
      <fill>
        <patternFill>
          <bgColor rgb="FFCCFF66"/>
        </patternFill>
      </fill>
    </dxf>
    <dxf>
      <fill>
        <patternFill>
          <bgColor rgb="FF66FF33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9FFCC"/>
      <color rgb="FFCCFF99"/>
      <color rgb="FF00FFFF"/>
      <color rgb="FFFDBFB9"/>
      <color rgb="FF0000FF"/>
      <color rgb="FF00FF00"/>
      <color rgb="FFFF6600"/>
      <color rgb="FFCCFF33"/>
      <color rgb="FFFFCC66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6</c:v>
                </c:pt>
                <c:pt idx="3">
                  <c:v>10</c:v>
                </c:pt>
                <c:pt idx="4">
                  <c:v>8</c:v>
                </c:pt>
                <c:pt idx="5">
                  <c:v>11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4</c:v>
                </c:pt>
                <c:pt idx="1">
                  <c:v>3</c:v>
                </c:pt>
                <c:pt idx="2">
                  <c:v>11</c:v>
                </c:pt>
                <c:pt idx="3">
                  <c:v>9</c:v>
                </c:pt>
                <c:pt idx="4">
                  <c:v>12</c:v>
                </c:pt>
                <c:pt idx="5">
                  <c:v>13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2</c:v>
                </c:pt>
                <c:pt idx="1">
                  <c:v>9</c:v>
                </c:pt>
                <c:pt idx="2">
                  <c:v>16</c:v>
                </c:pt>
                <c:pt idx="3">
                  <c:v>7</c:v>
                </c:pt>
                <c:pt idx="4">
                  <c:v>20</c:v>
                </c:pt>
                <c:pt idx="5">
                  <c:v>22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1</c:v>
                </c:pt>
                <c:pt idx="1">
                  <c:v>11</c:v>
                </c:pt>
                <c:pt idx="2">
                  <c:v>19</c:v>
                </c:pt>
                <c:pt idx="3">
                  <c:v>23</c:v>
                </c:pt>
                <c:pt idx="4">
                  <c:v>21</c:v>
                </c:pt>
                <c:pt idx="5">
                  <c:v>31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3</c:v>
                </c:pt>
                <c:pt idx="1">
                  <c:v>10</c:v>
                </c:pt>
                <c:pt idx="2">
                  <c:v>11</c:v>
                </c:pt>
                <c:pt idx="3">
                  <c:v>24</c:v>
                </c:pt>
                <c:pt idx="4">
                  <c:v>30</c:v>
                </c:pt>
                <c:pt idx="5">
                  <c:v>33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11</c:v>
                </c:pt>
                <c:pt idx="1">
                  <c:v>23</c:v>
                </c:pt>
                <c:pt idx="2">
                  <c:v>24</c:v>
                </c:pt>
                <c:pt idx="3">
                  <c:v>28</c:v>
                </c:pt>
                <c:pt idx="4">
                  <c:v>26</c:v>
                </c:pt>
                <c:pt idx="5">
                  <c:v>43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4</c:v>
                </c:pt>
                <c:pt idx="1">
                  <c:v>30</c:v>
                </c:pt>
                <c:pt idx="2">
                  <c:v>20</c:v>
                </c:pt>
                <c:pt idx="3">
                  <c:v>52</c:v>
                </c:pt>
                <c:pt idx="4">
                  <c:v>40</c:v>
                </c:pt>
                <c:pt idx="5">
                  <c:v>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804608"/>
        <c:axId val="213869312"/>
        <c:axId val="43664704"/>
      </c:area3DChart>
      <c:catAx>
        <c:axId val="2028046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13869312"/>
        <c:crosses val="autoZero"/>
        <c:auto val="1"/>
        <c:lblAlgn val="ctr"/>
        <c:lblOffset val="100"/>
        <c:noMultiLvlLbl val="0"/>
      </c:catAx>
      <c:valAx>
        <c:axId val="213869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02804608"/>
        <c:crosses val="autoZero"/>
        <c:crossBetween val="midCat"/>
      </c:valAx>
      <c:serAx>
        <c:axId val="436647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13869312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11</c:v>
                </c:pt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5</c:v>
                </c:pt>
                <c:pt idx="1">
                  <c:v>3</c:v>
                </c:pt>
                <c:pt idx="2">
                  <c:v>9</c:v>
                </c:pt>
                <c:pt idx="3">
                  <c:v>11</c:v>
                </c:pt>
                <c:pt idx="4">
                  <c:v>10</c:v>
                </c:pt>
                <c:pt idx="5">
                  <c:v>23</c:v>
                </c:pt>
                <c:pt idx="6">
                  <c:v>30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6</c:v>
                </c:pt>
                <c:pt idx="1">
                  <c:v>11</c:v>
                </c:pt>
                <c:pt idx="2">
                  <c:v>16</c:v>
                </c:pt>
                <c:pt idx="3">
                  <c:v>19</c:v>
                </c:pt>
                <c:pt idx="4">
                  <c:v>11</c:v>
                </c:pt>
                <c:pt idx="5">
                  <c:v>24</c:v>
                </c:pt>
                <c:pt idx="6">
                  <c:v>20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10</c:v>
                </c:pt>
                <c:pt idx="1">
                  <c:v>9</c:v>
                </c:pt>
                <c:pt idx="2">
                  <c:v>7</c:v>
                </c:pt>
                <c:pt idx="3">
                  <c:v>23</c:v>
                </c:pt>
                <c:pt idx="4">
                  <c:v>24</c:v>
                </c:pt>
                <c:pt idx="5">
                  <c:v>28</c:v>
                </c:pt>
                <c:pt idx="6">
                  <c:v>52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8</c:v>
                </c:pt>
                <c:pt idx="1">
                  <c:v>12</c:v>
                </c:pt>
                <c:pt idx="2">
                  <c:v>20</c:v>
                </c:pt>
                <c:pt idx="3">
                  <c:v>21</c:v>
                </c:pt>
                <c:pt idx="4">
                  <c:v>30</c:v>
                </c:pt>
                <c:pt idx="5">
                  <c:v>26</c:v>
                </c:pt>
                <c:pt idx="6">
                  <c:v>40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11</c:v>
                </c:pt>
                <c:pt idx="1">
                  <c:v>13</c:v>
                </c:pt>
                <c:pt idx="2">
                  <c:v>22</c:v>
                </c:pt>
                <c:pt idx="3">
                  <c:v>31</c:v>
                </c:pt>
                <c:pt idx="4">
                  <c:v>33</c:v>
                </c:pt>
                <c:pt idx="5">
                  <c:v>43</c:v>
                </c:pt>
                <c:pt idx="6">
                  <c:v>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894656"/>
        <c:axId val="213896192"/>
        <c:axId val="213874880"/>
      </c:area3DChart>
      <c:catAx>
        <c:axId val="2138946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13896192"/>
        <c:crosses val="autoZero"/>
        <c:auto val="1"/>
        <c:lblAlgn val="ctr"/>
        <c:lblOffset val="100"/>
        <c:noMultiLvlLbl val="0"/>
      </c:catAx>
      <c:valAx>
        <c:axId val="213896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213894656"/>
        <c:crosses val="autoZero"/>
        <c:crossBetween val="midCat"/>
      </c:valAx>
      <c:serAx>
        <c:axId val="2138748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213896192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6</c:v>
                </c:pt>
                <c:pt idx="3">
                  <c:v>10</c:v>
                </c:pt>
                <c:pt idx="4">
                  <c:v>8</c:v>
                </c:pt>
                <c:pt idx="5">
                  <c:v>11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4</c:v>
                </c:pt>
                <c:pt idx="1">
                  <c:v>3</c:v>
                </c:pt>
                <c:pt idx="2">
                  <c:v>11</c:v>
                </c:pt>
                <c:pt idx="3">
                  <c:v>9</c:v>
                </c:pt>
                <c:pt idx="4">
                  <c:v>12</c:v>
                </c:pt>
                <c:pt idx="5">
                  <c:v>13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2</c:v>
                </c:pt>
                <c:pt idx="1">
                  <c:v>9</c:v>
                </c:pt>
                <c:pt idx="2">
                  <c:v>16</c:v>
                </c:pt>
                <c:pt idx="3">
                  <c:v>7</c:v>
                </c:pt>
                <c:pt idx="4">
                  <c:v>20</c:v>
                </c:pt>
                <c:pt idx="5">
                  <c:v>22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1</c:v>
                </c:pt>
                <c:pt idx="1">
                  <c:v>11</c:v>
                </c:pt>
                <c:pt idx="2">
                  <c:v>19</c:v>
                </c:pt>
                <c:pt idx="3">
                  <c:v>23</c:v>
                </c:pt>
                <c:pt idx="4">
                  <c:v>21</c:v>
                </c:pt>
                <c:pt idx="5">
                  <c:v>31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3</c:v>
                </c:pt>
                <c:pt idx="1">
                  <c:v>10</c:v>
                </c:pt>
                <c:pt idx="2">
                  <c:v>11</c:v>
                </c:pt>
                <c:pt idx="3">
                  <c:v>24</c:v>
                </c:pt>
                <c:pt idx="4">
                  <c:v>30</c:v>
                </c:pt>
                <c:pt idx="5">
                  <c:v>33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11</c:v>
                </c:pt>
                <c:pt idx="1">
                  <c:v>23</c:v>
                </c:pt>
                <c:pt idx="2">
                  <c:v>24</c:v>
                </c:pt>
                <c:pt idx="3">
                  <c:v>28</c:v>
                </c:pt>
                <c:pt idx="4">
                  <c:v>26</c:v>
                </c:pt>
                <c:pt idx="5">
                  <c:v>43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4</c:v>
                </c:pt>
                <c:pt idx="1">
                  <c:v>30</c:v>
                </c:pt>
                <c:pt idx="2">
                  <c:v>20</c:v>
                </c:pt>
                <c:pt idx="3">
                  <c:v>52</c:v>
                </c:pt>
                <c:pt idx="4">
                  <c:v>40</c:v>
                </c:pt>
                <c:pt idx="5">
                  <c:v>39</c:v>
                </c:pt>
              </c:numCache>
            </c:numRef>
          </c:val>
        </c:ser>
        <c:bandFmts/>
        <c:axId val="145957632"/>
        <c:axId val="145959168"/>
        <c:axId val="213899456"/>
      </c:surface3DChart>
      <c:catAx>
        <c:axId val="1459576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5959168"/>
        <c:crosses val="autoZero"/>
        <c:auto val="1"/>
        <c:lblAlgn val="ctr"/>
        <c:lblOffset val="100"/>
        <c:noMultiLvlLbl val="0"/>
      </c:catAx>
      <c:valAx>
        <c:axId val="145959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5957632"/>
        <c:crosses val="autoZero"/>
        <c:crossBetween val="midCat"/>
      </c:valAx>
      <c:serAx>
        <c:axId val="2138994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4595916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showGridLines="0" tabSelected="1" workbookViewId="0">
      <pane ySplit="1" topLeftCell="A2" activePane="bottomLeft" state="frozen"/>
      <selection pane="bottomLeft" activeCell="A2" sqref="A2"/>
    </sheetView>
  </sheetViews>
  <sheetFormatPr defaultRowHeight="15.75" x14ac:dyDescent="0.25"/>
  <cols>
    <col min="1" max="1" width="16.875" style="18" bestFit="1" customWidth="1"/>
    <col min="2" max="2" width="6.125" style="18" bestFit="1" customWidth="1"/>
    <col min="3" max="3" width="8.375" style="18" bestFit="1" customWidth="1"/>
    <col min="4" max="4" width="4.375" style="18" bestFit="1" customWidth="1"/>
    <col min="5" max="5" width="12.5" style="18" bestFit="1" customWidth="1"/>
    <col min="6" max="6" width="2.875" style="18" customWidth="1"/>
    <col min="7" max="7" width="14.375" style="18" bestFit="1" customWidth="1"/>
    <col min="8" max="8" width="4.75" style="18" bestFit="1" customWidth="1"/>
    <col min="9" max="9" width="15.75" style="18" bestFit="1" customWidth="1"/>
    <col min="10" max="10" width="2.875" style="18" customWidth="1"/>
    <col min="11" max="11" width="8" style="18" bestFit="1" customWidth="1"/>
    <col min="12" max="12" width="6.5" style="18" bestFit="1" customWidth="1"/>
    <col min="13" max="16384" width="9" style="18"/>
  </cols>
  <sheetData>
    <row r="1" spans="1:12" s="17" customFormat="1" ht="16.5" thickBot="1" x14ac:dyDescent="0.3">
      <c r="A1" s="72" t="s">
        <v>6</v>
      </c>
      <c r="B1" s="73" t="s">
        <v>46</v>
      </c>
      <c r="C1" s="74" t="s">
        <v>24</v>
      </c>
      <c r="D1" s="74" t="s">
        <v>1</v>
      </c>
      <c r="E1" s="73" t="s">
        <v>25</v>
      </c>
      <c r="G1" s="90" t="s">
        <v>58</v>
      </c>
      <c r="H1" s="90"/>
      <c r="I1" s="90"/>
      <c r="J1" s="90"/>
      <c r="K1" s="90"/>
      <c r="L1" s="90"/>
    </row>
    <row r="2" spans="1:12" ht="17.25" thickTop="1" thickBot="1" x14ac:dyDescent="0.3">
      <c r="A2" s="65" t="s">
        <v>53</v>
      </c>
      <c r="B2" s="76">
        <v>1</v>
      </c>
      <c r="C2" s="60">
        <v>3</v>
      </c>
      <c r="D2" s="58">
        <f t="shared" ref="D2:D8" ca="1" si="0">RANDBETWEEN(1,20)</f>
        <v>11</v>
      </c>
      <c r="E2" s="61">
        <f t="shared" ref="E2:E4" ca="1" si="1">D2+C2</f>
        <v>14</v>
      </c>
      <c r="G2" s="91" t="s">
        <v>6</v>
      </c>
      <c r="H2" s="92" t="s">
        <v>59</v>
      </c>
      <c r="I2" s="93" t="s">
        <v>60</v>
      </c>
      <c r="K2" s="113" t="s">
        <v>61</v>
      </c>
      <c r="L2" s="114" t="s">
        <v>62</v>
      </c>
    </row>
    <row r="3" spans="1:12" x14ac:dyDescent="0.25">
      <c r="A3" s="65" t="s">
        <v>52</v>
      </c>
      <c r="B3" s="76">
        <v>1</v>
      </c>
      <c r="C3" s="60">
        <v>3</v>
      </c>
      <c r="D3" s="58">
        <f ca="1">RANDBETWEEN(1,20)</f>
        <v>8</v>
      </c>
      <c r="E3" s="61">
        <f t="shared" ca="1" si="1"/>
        <v>11</v>
      </c>
      <c r="G3" s="94" t="s">
        <v>68</v>
      </c>
      <c r="H3" s="95">
        <v>3</v>
      </c>
      <c r="I3" s="174" t="s">
        <v>72</v>
      </c>
      <c r="K3" s="96" t="s">
        <v>72</v>
      </c>
      <c r="L3" s="99">
        <v>3</v>
      </c>
    </row>
    <row r="4" spans="1:12" x14ac:dyDescent="0.25">
      <c r="A4" s="65" t="s">
        <v>221</v>
      </c>
      <c r="B4" s="76">
        <v>1</v>
      </c>
      <c r="C4" s="60">
        <v>2</v>
      </c>
      <c r="D4" s="58">
        <f t="shared" ca="1" si="0"/>
        <v>11</v>
      </c>
      <c r="E4" s="61">
        <f t="shared" ca="1" si="1"/>
        <v>13</v>
      </c>
      <c r="G4" s="96" t="s">
        <v>221</v>
      </c>
      <c r="H4" s="97">
        <v>6</v>
      </c>
      <c r="I4" s="98" t="s">
        <v>64</v>
      </c>
      <c r="K4" s="96" t="s">
        <v>64</v>
      </c>
      <c r="L4" s="99">
        <v>12</v>
      </c>
    </row>
    <row r="5" spans="1:12" x14ac:dyDescent="0.25">
      <c r="A5" s="65" t="s">
        <v>82</v>
      </c>
      <c r="B5" s="76">
        <v>1</v>
      </c>
      <c r="C5" s="60">
        <v>4</v>
      </c>
      <c r="D5" s="58">
        <f t="shared" ca="1" si="0"/>
        <v>3</v>
      </c>
      <c r="E5" s="61">
        <f t="shared" ref="E5:E7" ca="1" si="2">D5+C5</f>
        <v>7</v>
      </c>
      <c r="G5" s="96" t="s">
        <v>82</v>
      </c>
      <c r="H5" s="97">
        <v>3</v>
      </c>
      <c r="I5" s="98" t="s">
        <v>65</v>
      </c>
      <c r="K5" s="96" t="s">
        <v>79</v>
      </c>
      <c r="L5" s="99">
        <v>1</v>
      </c>
    </row>
    <row r="6" spans="1:12" x14ac:dyDescent="0.25">
      <c r="A6" s="65" t="s">
        <v>68</v>
      </c>
      <c r="B6" s="76">
        <v>1</v>
      </c>
      <c r="C6" s="60">
        <v>3</v>
      </c>
      <c r="D6" s="58">
        <f t="shared" ca="1" si="0"/>
        <v>2</v>
      </c>
      <c r="E6" s="61">
        <f t="shared" ca="1" si="2"/>
        <v>5</v>
      </c>
      <c r="G6" s="96" t="s">
        <v>70</v>
      </c>
      <c r="H6" s="97">
        <v>3</v>
      </c>
      <c r="I6" s="98" t="s">
        <v>78</v>
      </c>
      <c r="K6" s="96" t="s">
        <v>65</v>
      </c>
      <c r="L6" s="99">
        <v>3</v>
      </c>
    </row>
    <row r="7" spans="1:12" x14ac:dyDescent="0.25">
      <c r="A7" s="65" t="s">
        <v>70</v>
      </c>
      <c r="B7" s="76">
        <v>1</v>
      </c>
      <c r="C7" s="60">
        <v>3</v>
      </c>
      <c r="D7" s="58">
        <f t="shared" ca="1" si="0"/>
        <v>8</v>
      </c>
      <c r="E7" s="61">
        <f t="shared" ca="1" si="2"/>
        <v>11</v>
      </c>
      <c r="G7" s="96" t="s">
        <v>52</v>
      </c>
      <c r="H7" s="97">
        <v>6</v>
      </c>
      <c r="I7" s="98" t="s">
        <v>64</v>
      </c>
      <c r="K7" s="96" t="s">
        <v>71</v>
      </c>
      <c r="L7" s="99">
        <v>6</v>
      </c>
    </row>
    <row r="8" spans="1:12" ht="16.5" thickBot="1" x14ac:dyDescent="0.3">
      <c r="A8" s="75" t="s">
        <v>179</v>
      </c>
      <c r="B8" s="77">
        <v>3</v>
      </c>
      <c r="C8" s="60">
        <v>1</v>
      </c>
      <c r="D8" s="58">
        <f t="shared" ca="1" si="0"/>
        <v>1</v>
      </c>
      <c r="E8" s="61">
        <f ca="1">D8+C8</f>
        <v>2</v>
      </c>
      <c r="G8" s="108" t="s">
        <v>53</v>
      </c>
      <c r="H8" s="109">
        <v>6</v>
      </c>
      <c r="I8" s="110" t="s">
        <v>71</v>
      </c>
      <c r="K8" s="111" t="s">
        <v>63</v>
      </c>
      <c r="L8" s="112">
        <v>2</v>
      </c>
    </row>
    <row r="9" spans="1:12" x14ac:dyDescent="0.25">
      <c r="A9" s="75" t="s">
        <v>108</v>
      </c>
      <c r="B9" s="77">
        <v>3</v>
      </c>
      <c r="C9" s="60">
        <v>3</v>
      </c>
      <c r="D9" s="58">
        <f ca="1">RANDBETWEEN(1,20)</f>
        <v>2</v>
      </c>
      <c r="E9" s="61">
        <f ca="1">D9+C9</f>
        <v>5</v>
      </c>
      <c r="G9" s="100" t="s">
        <v>66</v>
      </c>
      <c r="H9" s="101">
        <f>AVERAGE(H3:H8)</f>
        <v>4.5</v>
      </c>
      <c r="I9" s="98"/>
      <c r="K9" s="107"/>
      <c r="L9" s="18">
        <f>SUM(L3:L8)</f>
        <v>27</v>
      </c>
    </row>
    <row r="10" spans="1:12" x14ac:dyDescent="0.25">
      <c r="A10" s="75" t="s">
        <v>110</v>
      </c>
      <c r="B10" s="77">
        <v>3</v>
      </c>
      <c r="C10" s="60">
        <v>6</v>
      </c>
      <c r="D10" s="58">
        <f ca="1">RANDBETWEEN(1,20)</f>
        <v>12</v>
      </c>
      <c r="E10" s="61">
        <f ca="1">D10+C10</f>
        <v>18</v>
      </c>
      <c r="G10" s="100" t="s">
        <v>77</v>
      </c>
      <c r="H10" s="102">
        <f>SUM(H3:H8)</f>
        <v>27</v>
      </c>
      <c r="I10" s="98"/>
    </row>
    <row r="11" spans="1:12" x14ac:dyDescent="0.25">
      <c r="G11" s="100" t="s">
        <v>67</v>
      </c>
      <c r="H11" s="103">
        <f>COUNT(H3:H8)</f>
        <v>6</v>
      </c>
      <c r="I11" s="98"/>
    </row>
    <row r="12" spans="1:12" x14ac:dyDescent="0.25">
      <c r="A12" s="75" t="s">
        <v>143</v>
      </c>
      <c r="B12" s="77">
        <v>3</v>
      </c>
      <c r="C12" s="60">
        <v>0</v>
      </c>
      <c r="D12" s="58">
        <f ca="1">RANDBETWEEN(1,20)</f>
        <v>9</v>
      </c>
      <c r="E12" s="61">
        <f ca="1">D12+C12</f>
        <v>9</v>
      </c>
      <c r="G12" s="100" t="s">
        <v>74</v>
      </c>
      <c r="H12" s="101">
        <f>((H9)*(H11/4))</f>
        <v>6.75</v>
      </c>
      <c r="I12" s="98" t="s">
        <v>75</v>
      </c>
    </row>
    <row r="13" spans="1:12" ht="16.5" thickBot="1" x14ac:dyDescent="0.3">
      <c r="A13" s="75" t="s">
        <v>203</v>
      </c>
      <c r="B13" s="77">
        <v>3</v>
      </c>
      <c r="C13" s="60">
        <v>3</v>
      </c>
      <c r="D13" s="58">
        <f ca="1">RANDBETWEEN(1,20)</f>
        <v>2</v>
      </c>
      <c r="E13" s="61">
        <f ca="1">D13+C13</f>
        <v>5</v>
      </c>
      <c r="G13" s="104" t="s">
        <v>73</v>
      </c>
      <c r="H13" s="105">
        <f>((H9)*(H11/2))</f>
        <v>13.5</v>
      </c>
      <c r="I13" s="106" t="s">
        <v>76</v>
      </c>
    </row>
    <row r="14" spans="1:12" ht="16.5" thickTop="1" x14ac:dyDescent="0.25">
      <c r="A14" s="75" t="s">
        <v>114</v>
      </c>
      <c r="B14" s="77">
        <v>3</v>
      </c>
      <c r="C14" s="60">
        <v>5</v>
      </c>
      <c r="D14" s="58">
        <f ca="1">RANDBETWEEN(1,20)</f>
        <v>15</v>
      </c>
      <c r="E14" s="61">
        <f ca="1">D14+C14</f>
        <v>20</v>
      </c>
    </row>
    <row r="15" spans="1:12" x14ac:dyDescent="0.25">
      <c r="A15" s="75" t="s">
        <v>166</v>
      </c>
      <c r="B15" s="77">
        <v>3</v>
      </c>
      <c r="C15" s="60">
        <v>6</v>
      </c>
      <c r="D15" s="58">
        <f t="shared" ref="D15:D16" ca="1" si="3">RANDBETWEEN(1,20)</f>
        <v>6</v>
      </c>
      <c r="E15" s="61">
        <f t="shared" ref="E15:E26" ca="1" si="4">D15+C15</f>
        <v>12</v>
      </c>
    </row>
    <row r="16" spans="1:12" x14ac:dyDescent="0.25">
      <c r="A16" s="75" t="s">
        <v>107</v>
      </c>
      <c r="B16" s="77">
        <v>3</v>
      </c>
      <c r="C16" s="60">
        <v>5</v>
      </c>
      <c r="D16" s="58">
        <f t="shared" ca="1" si="3"/>
        <v>6</v>
      </c>
      <c r="E16" s="61">
        <f t="shared" ca="1" si="4"/>
        <v>11</v>
      </c>
    </row>
    <row r="17" spans="1:5" x14ac:dyDescent="0.25">
      <c r="A17" s="75" t="s">
        <v>158</v>
      </c>
      <c r="B17" s="77">
        <v>3</v>
      </c>
      <c r="C17" s="60">
        <v>2</v>
      </c>
      <c r="D17" s="58">
        <f t="shared" ref="D17:D23" ca="1" si="5">RANDBETWEEN(1,20)</f>
        <v>9</v>
      </c>
      <c r="E17" s="61">
        <f t="shared" ca="1" si="4"/>
        <v>11</v>
      </c>
    </row>
    <row r="18" spans="1:5" x14ac:dyDescent="0.25">
      <c r="A18" s="75" t="s">
        <v>106</v>
      </c>
      <c r="B18" s="77">
        <v>3</v>
      </c>
      <c r="C18" s="60">
        <v>8</v>
      </c>
      <c r="D18" s="58">
        <f t="shared" ca="1" si="5"/>
        <v>20</v>
      </c>
      <c r="E18" s="61">
        <f t="shared" ca="1" si="4"/>
        <v>28</v>
      </c>
    </row>
    <row r="19" spans="1:5" x14ac:dyDescent="0.25">
      <c r="A19" s="75" t="s">
        <v>153</v>
      </c>
      <c r="B19" s="77">
        <v>3</v>
      </c>
      <c r="C19" s="60">
        <v>0</v>
      </c>
      <c r="D19" s="58">
        <f t="shared" ca="1" si="5"/>
        <v>18</v>
      </c>
      <c r="E19" s="61">
        <f t="shared" ca="1" si="4"/>
        <v>18</v>
      </c>
    </row>
    <row r="20" spans="1:5" x14ac:dyDescent="0.25">
      <c r="A20" s="75" t="s">
        <v>111</v>
      </c>
      <c r="B20" s="77">
        <v>3</v>
      </c>
      <c r="C20" s="60">
        <v>1</v>
      </c>
      <c r="D20" s="58">
        <f t="shared" ca="1" si="5"/>
        <v>13</v>
      </c>
      <c r="E20" s="61">
        <f t="shared" ca="1" si="4"/>
        <v>14</v>
      </c>
    </row>
    <row r="21" spans="1:5" x14ac:dyDescent="0.25">
      <c r="A21" s="75" t="s">
        <v>109</v>
      </c>
      <c r="B21" s="77">
        <v>3</v>
      </c>
      <c r="C21" s="60">
        <v>4</v>
      </c>
      <c r="D21" s="58">
        <f t="shared" ca="1" si="5"/>
        <v>16</v>
      </c>
      <c r="E21" s="61">
        <f t="shared" ca="1" si="4"/>
        <v>20</v>
      </c>
    </row>
    <row r="22" spans="1:5" x14ac:dyDescent="0.25">
      <c r="A22" s="75" t="s">
        <v>152</v>
      </c>
      <c r="B22" s="77">
        <v>3</v>
      </c>
      <c r="C22" s="60">
        <v>0</v>
      </c>
      <c r="D22" s="58">
        <f t="shared" ca="1" si="5"/>
        <v>18</v>
      </c>
      <c r="E22" s="61">
        <f t="shared" ca="1" si="4"/>
        <v>18</v>
      </c>
    </row>
    <row r="23" spans="1:5" x14ac:dyDescent="0.25">
      <c r="A23" s="129" t="s">
        <v>95</v>
      </c>
      <c r="B23" s="130">
        <v>2</v>
      </c>
      <c r="C23" s="60">
        <v>2</v>
      </c>
      <c r="D23" s="58">
        <f t="shared" ca="1" si="5"/>
        <v>7</v>
      </c>
      <c r="E23" s="61">
        <f t="shared" ca="1" si="4"/>
        <v>9</v>
      </c>
    </row>
    <row r="24" spans="1:5" x14ac:dyDescent="0.25">
      <c r="A24" s="129" t="s">
        <v>89</v>
      </c>
      <c r="B24" s="130">
        <v>2</v>
      </c>
      <c r="C24" s="60">
        <v>1</v>
      </c>
      <c r="D24" s="58">
        <f t="shared" ref="D24:D26" ca="1" si="6">RANDBETWEEN(1,20)</f>
        <v>8</v>
      </c>
      <c r="E24" s="61">
        <f t="shared" ca="1" si="4"/>
        <v>9</v>
      </c>
    </row>
    <row r="25" spans="1:5" x14ac:dyDescent="0.25">
      <c r="A25" s="129" t="s">
        <v>90</v>
      </c>
      <c r="B25" s="130">
        <v>2</v>
      </c>
      <c r="C25" s="60">
        <v>0</v>
      </c>
      <c r="D25" s="58">
        <f t="shared" ca="1" si="6"/>
        <v>16</v>
      </c>
      <c r="E25" s="61">
        <f t="shared" ca="1" si="4"/>
        <v>16</v>
      </c>
    </row>
    <row r="26" spans="1:5" x14ac:dyDescent="0.25">
      <c r="A26" s="129" t="s">
        <v>99</v>
      </c>
      <c r="B26" s="130">
        <v>2</v>
      </c>
      <c r="C26" s="60">
        <v>-1</v>
      </c>
      <c r="D26" s="58">
        <f t="shared" ca="1" si="6"/>
        <v>3</v>
      </c>
      <c r="E26" s="61">
        <f t="shared" ca="1" si="4"/>
        <v>2</v>
      </c>
    </row>
    <row r="27" spans="1:5" x14ac:dyDescent="0.25">
      <c r="A27" s="129" t="s">
        <v>141</v>
      </c>
      <c r="B27" s="130">
        <v>2</v>
      </c>
      <c r="C27" s="60">
        <v>2</v>
      </c>
      <c r="D27" s="58">
        <f ca="1">RANDBETWEEN(1,20)</f>
        <v>16</v>
      </c>
      <c r="E27" s="61">
        <f ca="1">D27+C27</f>
        <v>18</v>
      </c>
    </row>
    <row r="28" spans="1:5" x14ac:dyDescent="0.25">
      <c r="A28" s="129" t="s">
        <v>102</v>
      </c>
      <c r="B28" s="130">
        <v>2</v>
      </c>
      <c r="C28" s="60">
        <v>3</v>
      </c>
      <c r="D28" s="58">
        <f ca="1">RANDBETWEEN(1,20)</f>
        <v>14</v>
      </c>
      <c r="E28" s="61">
        <f ca="1">D28+C28</f>
        <v>17</v>
      </c>
    </row>
    <row r="29" spans="1:5" x14ac:dyDescent="0.25">
      <c r="A29" s="129" t="s">
        <v>96</v>
      </c>
      <c r="B29" s="130">
        <v>2</v>
      </c>
      <c r="C29" s="60">
        <v>1</v>
      </c>
      <c r="D29" s="58">
        <f ca="1">RANDBETWEEN(1,20)</f>
        <v>20</v>
      </c>
      <c r="E29" s="61">
        <f ca="1">D29+C29</f>
        <v>21</v>
      </c>
    </row>
    <row r="30" spans="1:5" x14ac:dyDescent="0.25">
      <c r="A30" s="65" t="s">
        <v>69</v>
      </c>
      <c r="B30" s="76">
        <v>1</v>
      </c>
      <c r="C30" s="60">
        <v>7</v>
      </c>
      <c r="D30" s="58">
        <f ca="1">RANDBETWEEN(1,20)</f>
        <v>19</v>
      </c>
      <c r="E30" s="61">
        <f t="shared" ref="E30" ca="1" si="7">D30+C30</f>
        <v>26</v>
      </c>
    </row>
  </sheetData>
  <sortState ref="K3:L8">
    <sortCondition ref="K3:K8"/>
  </sortState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38"/>
  <sheetViews>
    <sheetView showGridLines="0" zoomScaleNormal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B3" sqref="B3"/>
    </sheetView>
  </sheetViews>
  <sheetFormatPr defaultColWidth="9.125" defaultRowHeight="15.75" x14ac:dyDescent="0.25"/>
  <cols>
    <col min="1" max="1" width="24.625" style="128" bestFit="1" customWidth="1"/>
    <col min="2" max="2" width="5" style="2" bestFit="1" customWidth="1"/>
    <col min="3" max="3" width="4.5" style="2" bestFit="1" customWidth="1"/>
    <col min="4" max="4" width="3.875" style="2" bestFit="1" customWidth="1"/>
    <col min="5" max="5" width="6.875" style="2" bestFit="1" customWidth="1"/>
    <col min="6" max="6" width="3.875" style="2" bestFit="1" customWidth="1"/>
    <col min="7" max="7" width="5.25" style="2" bestFit="1" customWidth="1"/>
    <col min="8" max="8" width="1" style="2" customWidth="1"/>
    <col min="9" max="10" width="3.875" style="2" bestFit="1" customWidth="1"/>
    <col min="11" max="11" width="4.625" style="2" bestFit="1" customWidth="1"/>
    <col min="12" max="15" width="3.875" style="2" bestFit="1" customWidth="1"/>
    <col min="16" max="16" width="4.375" style="2" bestFit="1" customWidth="1"/>
    <col min="17" max="17" width="3.375" style="25" bestFit="1" customWidth="1"/>
    <col min="18" max="18" width="1" style="62" customWidth="1"/>
    <col min="19" max="19" width="25.5" style="16" bestFit="1" customWidth="1"/>
    <col min="20" max="20" width="5.5" style="62" bestFit="1" customWidth="1"/>
    <col min="21" max="21" width="5.5" style="62" customWidth="1"/>
    <col min="22" max="22" width="3.875" style="62" bestFit="1" customWidth="1"/>
    <col min="23" max="23" width="6.875" style="2" bestFit="1" customWidth="1"/>
    <col min="24" max="24" width="3.875" style="2" bestFit="1" customWidth="1"/>
    <col min="25" max="25" width="5.25" style="2" bestFit="1" customWidth="1"/>
    <col min="26" max="26" width="1" style="2" customWidth="1"/>
    <col min="27" max="27" width="4.5" style="2" bestFit="1" customWidth="1"/>
    <col min="28" max="34" width="3.875" style="2" bestFit="1" customWidth="1"/>
    <col min="35" max="35" width="3.375" style="25" bestFit="1" customWidth="1"/>
    <col min="36" max="36" width="11.875" style="2" bestFit="1" customWidth="1"/>
    <col min="37" max="16384" width="9.125" style="2"/>
  </cols>
  <sheetData>
    <row r="1" spans="1:35" s="116" customFormat="1" ht="182.25" thickBot="1" x14ac:dyDescent="0.3">
      <c r="A1" s="126"/>
      <c r="B1" s="87"/>
      <c r="C1" s="87"/>
      <c r="D1" s="87"/>
      <c r="E1" s="87"/>
      <c r="F1" s="87"/>
      <c r="G1" s="87"/>
      <c r="H1" s="87"/>
      <c r="I1" s="87"/>
      <c r="J1" s="87" t="s">
        <v>69</v>
      </c>
      <c r="K1" s="87" t="s">
        <v>211</v>
      </c>
      <c r="L1" s="87" t="s">
        <v>191</v>
      </c>
      <c r="M1" s="87" t="s">
        <v>52</v>
      </c>
      <c r="N1" s="87" t="s">
        <v>53</v>
      </c>
      <c r="O1" s="168" t="s">
        <v>193</v>
      </c>
      <c r="P1" s="136" t="s">
        <v>136</v>
      </c>
      <c r="Q1" s="88"/>
      <c r="R1" s="124"/>
      <c r="S1" s="89"/>
      <c r="T1" s="87"/>
      <c r="U1" s="87"/>
      <c r="V1" s="87"/>
      <c r="W1" s="87"/>
      <c r="X1" s="87"/>
      <c r="Y1" s="87"/>
      <c r="Z1" s="87"/>
      <c r="AA1" s="87" t="s">
        <v>218</v>
      </c>
      <c r="AB1" s="87" t="s">
        <v>213</v>
      </c>
      <c r="AC1" s="116" t="s">
        <v>206</v>
      </c>
      <c r="AD1" s="168" t="s">
        <v>214</v>
      </c>
      <c r="AE1" s="136" t="s">
        <v>207</v>
      </c>
      <c r="AF1" s="171" t="s">
        <v>158</v>
      </c>
      <c r="AH1" s="116" t="s">
        <v>222</v>
      </c>
      <c r="AI1" s="88"/>
    </row>
    <row r="2" spans="1:35" s="1" customFormat="1" ht="16.5" thickBot="1" x14ac:dyDescent="0.3">
      <c r="A2" s="122" t="s">
        <v>49</v>
      </c>
      <c r="B2" s="83" t="s">
        <v>3</v>
      </c>
      <c r="C2" s="79" t="s">
        <v>55</v>
      </c>
      <c r="D2" s="78" t="s">
        <v>56</v>
      </c>
      <c r="E2" s="79" t="s">
        <v>57</v>
      </c>
      <c r="F2" s="79" t="s">
        <v>4</v>
      </c>
      <c r="G2" s="79" t="s">
        <v>5</v>
      </c>
      <c r="H2" s="79"/>
      <c r="I2" s="79">
        <v>11</v>
      </c>
      <c r="J2" s="84">
        <v>13</v>
      </c>
      <c r="K2" s="84">
        <v>15</v>
      </c>
      <c r="L2" s="84">
        <v>17</v>
      </c>
      <c r="M2" s="84">
        <v>19</v>
      </c>
      <c r="N2" s="84">
        <v>21</v>
      </c>
      <c r="O2" s="84">
        <v>23</v>
      </c>
      <c r="P2" s="84">
        <v>25</v>
      </c>
      <c r="Q2" s="85">
        <v>27</v>
      </c>
      <c r="R2" s="125"/>
      <c r="S2" s="122" t="s">
        <v>49</v>
      </c>
      <c r="T2" s="83" t="s">
        <v>3</v>
      </c>
      <c r="U2" s="78" t="s">
        <v>54</v>
      </c>
      <c r="V2" s="78" t="s">
        <v>56</v>
      </c>
      <c r="W2" s="79" t="s">
        <v>57</v>
      </c>
      <c r="X2" s="79" t="s">
        <v>4</v>
      </c>
      <c r="Y2" s="79" t="s">
        <v>5</v>
      </c>
      <c r="Z2" s="79"/>
      <c r="AA2" s="79">
        <v>12</v>
      </c>
      <c r="AB2" s="84">
        <v>14</v>
      </c>
      <c r="AC2" s="84">
        <v>16</v>
      </c>
      <c r="AD2" s="84">
        <v>18</v>
      </c>
      <c r="AE2" s="84">
        <v>20</v>
      </c>
      <c r="AF2" s="84">
        <v>22</v>
      </c>
      <c r="AG2" s="84">
        <v>24</v>
      </c>
      <c r="AH2" s="84">
        <v>26</v>
      </c>
      <c r="AI2" s="86">
        <v>28</v>
      </c>
    </row>
    <row r="3" spans="1:35" s="1" customFormat="1" x14ac:dyDescent="0.25">
      <c r="A3" s="123" t="s">
        <v>123</v>
      </c>
      <c r="B3" s="80">
        <v>10</v>
      </c>
      <c r="C3" s="58">
        <v>0</v>
      </c>
      <c r="D3" s="58">
        <v>0</v>
      </c>
      <c r="E3" s="58">
        <v>0</v>
      </c>
      <c r="F3" s="58">
        <f t="shared" ref="F3:F29" ca="1" si="0">RANDBETWEEN(1,20)</f>
        <v>14</v>
      </c>
      <c r="G3" s="58">
        <f t="shared" ref="G3:G23" ca="1" si="1">SUM(B3:F3)</f>
        <v>24</v>
      </c>
      <c r="H3" s="134"/>
      <c r="I3" s="58" t="str">
        <f t="shared" ref="I3:Q14" ca="1" si="2">IF($G3&gt;I$2-1,"Yes","No")</f>
        <v>Yes</v>
      </c>
      <c r="J3" s="62" t="str">
        <f t="shared" ca="1" si="2"/>
        <v>Yes</v>
      </c>
      <c r="K3" s="62" t="str">
        <f t="shared" ca="1" si="2"/>
        <v>Yes</v>
      </c>
      <c r="L3" s="62" t="str">
        <f t="shared" ca="1" si="2"/>
        <v>Yes</v>
      </c>
      <c r="M3" s="62" t="str">
        <f t="shared" ca="1" si="2"/>
        <v>Yes</v>
      </c>
      <c r="N3" s="62" t="str">
        <f t="shared" ca="1" si="2"/>
        <v>Yes</v>
      </c>
      <c r="O3" s="62" t="str">
        <f t="shared" ca="1" si="2"/>
        <v>Yes</v>
      </c>
      <c r="P3" s="62" t="str">
        <f t="shared" ca="1" si="2"/>
        <v>No</v>
      </c>
      <c r="Q3" s="25" t="str">
        <f t="shared" ca="1" si="2"/>
        <v>No</v>
      </c>
      <c r="R3" s="62"/>
      <c r="S3" s="123" t="s">
        <v>120</v>
      </c>
      <c r="T3" s="121"/>
      <c r="U3" s="121"/>
      <c r="V3" s="121"/>
      <c r="W3" s="121"/>
      <c r="X3" s="58">
        <f t="shared" ref="X3:X29" ca="1" si="3">RANDBETWEEN(1,20)</f>
        <v>20</v>
      </c>
      <c r="Y3" s="58">
        <f t="shared" ref="Y3:Y23" ca="1" si="4">SUM(T3:X3)</f>
        <v>20</v>
      </c>
      <c r="Z3" s="134"/>
      <c r="AA3" s="58" t="str">
        <f t="shared" ref="AA3:AI14" ca="1" si="5">IF($Y3&gt;AA$2-1,"Yes","No")</f>
        <v>Yes</v>
      </c>
      <c r="AB3" s="62" t="str">
        <f t="shared" ca="1" si="5"/>
        <v>Yes</v>
      </c>
      <c r="AC3" s="62" t="str">
        <f t="shared" ca="1" si="5"/>
        <v>Yes</v>
      </c>
      <c r="AD3" s="62" t="str">
        <f t="shared" ca="1" si="5"/>
        <v>Yes</v>
      </c>
      <c r="AE3" s="62" t="str">
        <f t="shared" ca="1" si="5"/>
        <v>Yes</v>
      </c>
      <c r="AF3" s="62" t="str">
        <f t="shared" ca="1" si="5"/>
        <v>No</v>
      </c>
      <c r="AG3" s="62" t="str">
        <f t="shared" ca="1" si="5"/>
        <v>No</v>
      </c>
      <c r="AH3" s="62" t="str">
        <f t="shared" ca="1" si="5"/>
        <v>No</v>
      </c>
      <c r="AI3" s="25" t="str">
        <f t="shared" ca="1" si="5"/>
        <v>No</v>
      </c>
    </row>
    <row r="4" spans="1:35" s="1" customFormat="1" x14ac:dyDescent="0.25">
      <c r="A4" s="123" t="s">
        <v>119</v>
      </c>
      <c r="B4" s="80">
        <v>10</v>
      </c>
      <c r="C4" s="58">
        <v>8</v>
      </c>
      <c r="D4" s="58">
        <v>0</v>
      </c>
      <c r="E4" s="58">
        <v>0</v>
      </c>
      <c r="F4" s="58">
        <f t="shared" ca="1" si="0"/>
        <v>15</v>
      </c>
      <c r="G4" s="58">
        <f t="shared" ca="1" si="1"/>
        <v>33</v>
      </c>
      <c r="H4" s="134"/>
      <c r="I4" s="58" t="str">
        <f t="shared" ca="1" si="2"/>
        <v>Yes</v>
      </c>
      <c r="J4" s="62" t="str">
        <f t="shared" ca="1" si="2"/>
        <v>Yes</v>
      </c>
      <c r="K4" s="62" t="str">
        <f t="shared" ca="1" si="2"/>
        <v>Yes</v>
      </c>
      <c r="L4" s="62" t="str">
        <f t="shared" ca="1" si="2"/>
        <v>Yes</v>
      </c>
      <c r="M4" s="62" t="str">
        <f t="shared" ca="1" si="2"/>
        <v>Yes</v>
      </c>
      <c r="N4" s="62" t="str">
        <f t="shared" ca="1" si="2"/>
        <v>Yes</v>
      </c>
      <c r="O4" s="62" t="str">
        <f t="shared" ca="1" si="2"/>
        <v>Yes</v>
      </c>
      <c r="P4" s="62" t="str">
        <f t="shared" ca="1" si="2"/>
        <v>Yes</v>
      </c>
      <c r="Q4" s="25" t="str">
        <f t="shared" ca="1" si="2"/>
        <v>Yes</v>
      </c>
      <c r="R4" s="62"/>
      <c r="S4" s="123" t="s">
        <v>122</v>
      </c>
      <c r="T4" s="121"/>
      <c r="U4" s="121"/>
      <c r="V4" s="121"/>
      <c r="W4" s="121"/>
      <c r="X4" s="58">
        <f t="shared" ca="1" si="3"/>
        <v>9</v>
      </c>
      <c r="Y4" s="58">
        <f t="shared" ca="1" si="4"/>
        <v>9</v>
      </c>
      <c r="Z4" s="134"/>
      <c r="AA4" s="58" t="str">
        <f t="shared" ca="1" si="5"/>
        <v>No</v>
      </c>
      <c r="AB4" s="62" t="str">
        <f t="shared" ca="1" si="5"/>
        <v>No</v>
      </c>
      <c r="AC4" s="62" t="str">
        <f t="shared" ca="1" si="5"/>
        <v>No</v>
      </c>
      <c r="AD4" s="62" t="str">
        <f t="shared" ca="1" si="5"/>
        <v>No</v>
      </c>
      <c r="AE4" s="62" t="str">
        <f t="shared" ca="1" si="5"/>
        <v>No</v>
      </c>
      <c r="AF4" s="62" t="str">
        <f t="shared" ca="1" si="5"/>
        <v>No</v>
      </c>
      <c r="AG4" s="62" t="str">
        <f t="shared" ca="1" si="5"/>
        <v>No</v>
      </c>
      <c r="AH4" s="62" t="str">
        <f t="shared" ca="1" si="5"/>
        <v>No</v>
      </c>
      <c r="AI4" s="25" t="str">
        <f t="shared" ca="1" si="5"/>
        <v>No</v>
      </c>
    </row>
    <row r="5" spans="1:35" s="1" customFormat="1" x14ac:dyDescent="0.25">
      <c r="A5" s="123" t="s">
        <v>183</v>
      </c>
      <c r="B5" s="80">
        <v>13</v>
      </c>
      <c r="C5" s="58">
        <v>4</v>
      </c>
      <c r="D5" s="58">
        <v>0</v>
      </c>
      <c r="E5" s="58">
        <v>0</v>
      </c>
      <c r="F5" s="58">
        <f t="shared" ca="1" si="0"/>
        <v>20</v>
      </c>
      <c r="G5" s="58">
        <f t="shared" ref="G5" ca="1" si="6">SUM(B5:F5)</f>
        <v>37</v>
      </c>
      <c r="H5" s="134"/>
      <c r="I5" s="58" t="str">
        <f t="shared" ca="1" si="2"/>
        <v>Yes</v>
      </c>
      <c r="J5" s="62" t="str">
        <f t="shared" ca="1" si="2"/>
        <v>Yes</v>
      </c>
      <c r="K5" s="62" t="str">
        <f t="shared" ca="1" si="2"/>
        <v>Yes</v>
      </c>
      <c r="L5" s="62" t="str">
        <f t="shared" ca="1" si="2"/>
        <v>Yes</v>
      </c>
      <c r="M5" s="62" t="str">
        <f t="shared" ca="1" si="2"/>
        <v>Yes</v>
      </c>
      <c r="N5" s="62" t="str">
        <f t="shared" ca="1" si="2"/>
        <v>Yes</v>
      </c>
      <c r="O5" s="62" t="str">
        <f t="shared" ca="1" si="2"/>
        <v>Yes</v>
      </c>
      <c r="P5" s="62" t="str">
        <f t="shared" ca="1" si="2"/>
        <v>Yes</v>
      </c>
      <c r="Q5" s="25" t="str">
        <f t="shared" ca="1" si="2"/>
        <v>Yes</v>
      </c>
      <c r="R5" s="62"/>
      <c r="S5" s="123" t="s">
        <v>121</v>
      </c>
      <c r="T5" s="121"/>
      <c r="U5" s="121"/>
      <c r="V5" s="121"/>
      <c r="W5" s="121"/>
      <c r="X5" s="58">
        <f t="shared" ca="1" si="3"/>
        <v>14</v>
      </c>
      <c r="Y5" s="58">
        <f t="shared" ref="Y5" ca="1" si="7">SUM(T5:X5)</f>
        <v>14</v>
      </c>
      <c r="Z5" s="134"/>
      <c r="AA5" s="58" t="str">
        <f t="shared" ca="1" si="5"/>
        <v>Yes</v>
      </c>
      <c r="AB5" s="62" t="str">
        <f t="shared" ca="1" si="5"/>
        <v>Yes</v>
      </c>
      <c r="AC5" s="62" t="str">
        <f t="shared" ca="1" si="5"/>
        <v>No</v>
      </c>
      <c r="AD5" s="62" t="str">
        <f t="shared" ca="1" si="5"/>
        <v>No</v>
      </c>
      <c r="AE5" s="62" t="str">
        <f t="shared" ca="1" si="5"/>
        <v>No</v>
      </c>
      <c r="AF5" s="62" t="str">
        <f t="shared" ca="1" si="5"/>
        <v>No</v>
      </c>
      <c r="AG5" s="62" t="str">
        <f t="shared" ca="1" si="5"/>
        <v>No</v>
      </c>
      <c r="AH5" s="62" t="str">
        <f t="shared" ca="1" si="5"/>
        <v>No</v>
      </c>
      <c r="AI5" s="25" t="str">
        <f t="shared" ca="1" si="5"/>
        <v>No</v>
      </c>
    </row>
    <row r="6" spans="1:35" x14ac:dyDescent="0.25">
      <c r="A6" s="123" t="s">
        <v>181</v>
      </c>
      <c r="B6" s="80">
        <v>2</v>
      </c>
      <c r="C6" s="58">
        <v>2</v>
      </c>
      <c r="D6" s="58">
        <v>0</v>
      </c>
      <c r="E6" s="58">
        <v>0</v>
      </c>
      <c r="F6" s="58">
        <f t="shared" ca="1" si="0"/>
        <v>6</v>
      </c>
      <c r="G6" s="58">
        <f t="shared" ca="1" si="1"/>
        <v>10</v>
      </c>
      <c r="H6" s="134"/>
      <c r="I6" s="58" t="str">
        <f t="shared" ca="1" si="2"/>
        <v>No</v>
      </c>
      <c r="J6" s="62" t="str">
        <f t="shared" ca="1" si="2"/>
        <v>No</v>
      </c>
      <c r="K6" s="62" t="str">
        <f t="shared" ca="1" si="2"/>
        <v>No</v>
      </c>
      <c r="L6" s="62" t="str">
        <f t="shared" ca="1" si="2"/>
        <v>No</v>
      </c>
      <c r="M6" s="62" t="str">
        <f t="shared" ca="1" si="2"/>
        <v>No</v>
      </c>
      <c r="N6" s="62" t="str">
        <f t="shared" ca="1" si="2"/>
        <v>No</v>
      </c>
      <c r="O6" s="62" t="str">
        <f t="shared" ca="1" si="2"/>
        <v>No</v>
      </c>
      <c r="P6" s="62" t="str">
        <f t="shared" ca="1" si="2"/>
        <v>No</v>
      </c>
      <c r="Q6" s="25" t="str">
        <f t="shared" ca="1" si="2"/>
        <v>No</v>
      </c>
      <c r="S6" s="123" t="s">
        <v>180</v>
      </c>
      <c r="T6" s="121"/>
      <c r="U6" s="121"/>
      <c r="V6" s="121"/>
      <c r="W6" s="121"/>
      <c r="X6" s="58">
        <f t="shared" ca="1" si="3"/>
        <v>9</v>
      </c>
      <c r="Y6" s="58">
        <f t="shared" ca="1" si="4"/>
        <v>9</v>
      </c>
      <c r="Z6" s="134"/>
      <c r="AA6" s="58" t="str">
        <f t="shared" ca="1" si="5"/>
        <v>No</v>
      </c>
      <c r="AB6" s="62" t="str">
        <f t="shared" ca="1" si="5"/>
        <v>No</v>
      </c>
      <c r="AC6" s="62" t="str">
        <f t="shared" ca="1" si="5"/>
        <v>No</v>
      </c>
      <c r="AD6" s="62" t="str">
        <f t="shared" ca="1" si="5"/>
        <v>No</v>
      </c>
      <c r="AE6" s="62" t="str">
        <f t="shared" ca="1" si="5"/>
        <v>No</v>
      </c>
      <c r="AF6" s="62" t="str">
        <f t="shared" ca="1" si="5"/>
        <v>No</v>
      </c>
      <c r="AG6" s="62" t="str">
        <f t="shared" ca="1" si="5"/>
        <v>No</v>
      </c>
      <c r="AH6" s="62" t="str">
        <f t="shared" ca="1" si="5"/>
        <v>No</v>
      </c>
      <c r="AI6" s="25" t="str">
        <f t="shared" ca="1" si="5"/>
        <v>No</v>
      </c>
    </row>
    <row r="7" spans="1:35" x14ac:dyDescent="0.25">
      <c r="A7" s="173" t="s">
        <v>220</v>
      </c>
      <c r="B7" s="80">
        <v>2</v>
      </c>
      <c r="C7" s="58">
        <v>2</v>
      </c>
      <c r="D7" s="58">
        <v>0</v>
      </c>
      <c r="E7" s="58">
        <v>0</v>
      </c>
      <c r="F7" s="58">
        <f t="shared" ca="1" si="0"/>
        <v>10</v>
      </c>
      <c r="G7" s="58">
        <f t="shared" ca="1" si="1"/>
        <v>14</v>
      </c>
      <c r="H7" s="134"/>
      <c r="I7" s="58" t="str">
        <f t="shared" ca="1" si="2"/>
        <v>Yes</v>
      </c>
      <c r="J7" s="62" t="str">
        <f t="shared" ca="1" si="2"/>
        <v>Yes</v>
      </c>
      <c r="K7" s="62" t="str">
        <f t="shared" ca="1" si="2"/>
        <v>No</v>
      </c>
      <c r="L7" s="62" t="str">
        <f t="shared" ca="1" si="2"/>
        <v>No</v>
      </c>
      <c r="M7" s="62" t="str">
        <f t="shared" ca="1" si="2"/>
        <v>No</v>
      </c>
      <c r="N7" s="62" t="str">
        <f t="shared" ca="1" si="2"/>
        <v>No</v>
      </c>
      <c r="O7" s="62" t="str">
        <f t="shared" ca="1" si="2"/>
        <v>No</v>
      </c>
      <c r="P7" s="62" t="str">
        <f t="shared" ca="1" si="2"/>
        <v>No</v>
      </c>
      <c r="Q7" s="25" t="str">
        <f t="shared" ca="1" si="2"/>
        <v>No</v>
      </c>
      <c r="S7" s="173" t="s">
        <v>219</v>
      </c>
      <c r="T7" s="80">
        <v>2</v>
      </c>
      <c r="U7" s="58">
        <v>2</v>
      </c>
      <c r="V7" s="58">
        <v>0</v>
      </c>
      <c r="W7" s="58">
        <v>0</v>
      </c>
      <c r="X7" s="58">
        <f t="shared" ca="1" si="3"/>
        <v>13</v>
      </c>
      <c r="Y7" s="58">
        <f t="shared" ca="1" si="4"/>
        <v>17</v>
      </c>
      <c r="Z7" s="134"/>
      <c r="AA7" s="58" t="str">
        <f t="shared" ca="1" si="5"/>
        <v>Yes</v>
      </c>
      <c r="AB7" s="62" t="str">
        <f t="shared" ca="1" si="5"/>
        <v>Yes</v>
      </c>
      <c r="AC7" s="62" t="str">
        <f t="shared" ca="1" si="5"/>
        <v>Yes</v>
      </c>
      <c r="AD7" s="62" t="str">
        <f t="shared" ca="1" si="5"/>
        <v>No</v>
      </c>
      <c r="AE7" s="62" t="str">
        <f t="shared" ca="1" si="5"/>
        <v>No</v>
      </c>
      <c r="AF7" s="62" t="str">
        <f t="shared" ca="1" si="5"/>
        <v>No</v>
      </c>
      <c r="AG7" s="62" t="str">
        <f t="shared" ca="1" si="5"/>
        <v>No</v>
      </c>
      <c r="AH7" s="62" t="str">
        <f t="shared" ca="1" si="5"/>
        <v>No</v>
      </c>
      <c r="AI7" s="25" t="str">
        <f t="shared" ca="1" si="5"/>
        <v>No</v>
      </c>
    </row>
    <row r="8" spans="1:35" ht="18.75" x14ac:dyDescent="0.25">
      <c r="A8" s="173" t="s">
        <v>217</v>
      </c>
      <c r="B8" s="80">
        <v>2</v>
      </c>
      <c r="C8" s="137">
        <v>4</v>
      </c>
      <c r="D8" s="58">
        <v>0</v>
      </c>
      <c r="E8" s="58">
        <v>0</v>
      </c>
      <c r="F8" s="58">
        <f t="shared" ca="1" si="0"/>
        <v>20</v>
      </c>
      <c r="G8" s="58">
        <f t="shared" ref="G8" ca="1" si="8">SUM(B8:F8)</f>
        <v>26</v>
      </c>
      <c r="H8" s="134"/>
      <c r="I8" s="58" t="str">
        <f t="shared" ca="1" si="2"/>
        <v>Yes</v>
      </c>
      <c r="J8" s="62" t="str">
        <f t="shared" ca="1" si="2"/>
        <v>Yes</v>
      </c>
      <c r="K8" s="62" t="str">
        <f t="shared" ca="1" si="2"/>
        <v>Yes</v>
      </c>
      <c r="L8" s="62" t="str">
        <f t="shared" ca="1" si="2"/>
        <v>Yes</v>
      </c>
      <c r="M8" s="62" t="str">
        <f t="shared" ca="1" si="2"/>
        <v>Yes</v>
      </c>
      <c r="N8" s="62" t="str">
        <f t="shared" ca="1" si="2"/>
        <v>Yes</v>
      </c>
      <c r="O8" s="62" t="str">
        <f t="shared" ca="1" si="2"/>
        <v>Yes</v>
      </c>
      <c r="P8" s="62" t="str">
        <f t="shared" ca="1" si="2"/>
        <v>Yes</v>
      </c>
      <c r="Q8" s="25" t="str">
        <f t="shared" ca="1" si="2"/>
        <v>No</v>
      </c>
      <c r="S8" s="173" t="s">
        <v>216</v>
      </c>
      <c r="T8" s="80">
        <v>2</v>
      </c>
      <c r="U8" s="137">
        <v>4</v>
      </c>
      <c r="V8" s="58">
        <v>0</v>
      </c>
      <c r="W8" s="58">
        <v>0</v>
      </c>
      <c r="X8" s="58">
        <f t="shared" ca="1" si="3"/>
        <v>7</v>
      </c>
      <c r="Y8" s="58">
        <f t="shared" ref="Y8" ca="1" si="9">SUM(T8:X8)</f>
        <v>13</v>
      </c>
      <c r="Z8" s="134"/>
      <c r="AA8" s="58" t="str">
        <f t="shared" ca="1" si="5"/>
        <v>Yes</v>
      </c>
      <c r="AB8" s="62" t="str">
        <f t="shared" ca="1" si="5"/>
        <v>No</v>
      </c>
      <c r="AC8" s="62" t="str">
        <f t="shared" ca="1" si="5"/>
        <v>No</v>
      </c>
      <c r="AD8" s="62" t="str">
        <f t="shared" ca="1" si="5"/>
        <v>No</v>
      </c>
      <c r="AE8" s="62" t="str">
        <f t="shared" ca="1" si="5"/>
        <v>No</v>
      </c>
      <c r="AF8" s="62" t="str">
        <f t="shared" ca="1" si="5"/>
        <v>No</v>
      </c>
      <c r="AG8" s="62" t="str">
        <f t="shared" ca="1" si="5"/>
        <v>No</v>
      </c>
      <c r="AH8" s="62" t="str">
        <f t="shared" ca="1" si="5"/>
        <v>No</v>
      </c>
      <c r="AI8" s="25" t="str">
        <f t="shared" ca="1" si="5"/>
        <v>No</v>
      </c>
    </row>
    <row r="9" spans="1:35" x14ac:dyDescent="0.25">
      <c r="A9" s="135" t="s">
        <v>151</v>
      </c>
      <c r="B9" s="80">
        <v>0</v>
      </c>
      <c r="C9" s="58">
        <v>-1</v>
      </c>
      <c r="D9" s="58">
        <v>0</v>
      </c>
      <c r="E9" s="58">
        <v>0</v>
      </c>
      <c r="F9" s="58">
        <f t="shared" ca="1" si="0"/>
        <v>16</v>
      </c>
      <c r="G9" s="58">
        <f t="shared" ca="1" si="1"/>
        <v>15</v>
      </c>
      <c r="H9" s="134"/>
      <c r="I9" s="58" t="str">
        <f t="shared" ca="1" si="2"/>
        <v>Yes</v>
      </c>
      <c r="J9" s="62" t="str">
        <f t="shared" ca="1" si="2"/>
        <v>Yes</v>
      </c>
      <c r="K9" s="62" t="str">
        <f t="shared" ca="1" si="2"/>
        <v>Yes</v>
      </c>
      <c r="L9" s="62" t="str">
        <f t="shared" ca="1" si="2"/>
        <v>No</v>
      </c>
      <c r="M9" s="62" t="str">
        <f t="shared" ca="1" si="2"/>
        <v>No</v>
      </c>
      <c r="N9" s="62" t="str">
        <f t="shared" ca="1" si="2"/>
        <v>No</v>
      </c>
      <c r="O9" s="62" t="str">
        <f t="shared" ca="1" si="2"/>
        <v>No</v>
      </c>
      <c r="P9" s="62" t="str">
        <f t="shared" ca="1" si="2"/>
        <v>No</v>
      </c>
      <c r="Q9" s="25" t="str">
        <f t="shared" ca="1" si="2"/>
        <v>No</v>
      </c>
      <c r="S9" s="135" t="s">
        <v>150</v>
      </c>
      <c r="T9" s="80">
        <v>0</v>
      </c>
      <c r="U9" s="58">
        <v>2</v>
      </c>
      <c r="V9" s="58">
        <v>0</v>
      </c>
      <c r="W9" s="58">
        <v>0</v>
      </c>
      <c r="X9" s="58">
        <f t="shared" ca="1" si="3"/>
        <v>11</v>
      </c>
      <c r="Y9" s="58">
        <f t="shared" ca="1" si="4"/>
        <v>13</v>
      </c>
      <c r="Z9" s="134"/>
      <c r="AA9" s="58" t="str">
        <f t="shared" ca="1" si="5"/>
        <v>Yes</v>
      </c>
      <c r="AB9" s="62" t="str">
        <f t="shared" ca="1" si="5"/>
        <v>No</v>
      </c>
      <c r="AC9" s="62" t="str">
        <f t="shared" ca="1" si="5"/>
        <v>No</v>
      </c>
      <c r="AD9" s="62" t="str">
        <f t="shared" ca="1" si="5"/>
        <v>No</v>
      </c>
      <c r="AE9" s="62" t="str">
        <f t="shared" ca="1" si="5"/>
        <v>No</v>
      </c>
      <c r="AF9" s="62" t="str">
        <f t="shared" ca="1" si="5"/>
        <v>No</v>
      </c>
      <c r="AG9" s="62" t="str">
        <f t="shared" ca="1" si="5"/>
        <v>No</v>
      </c>
      <c r="AH9" s="62" t="str">
        <f t="shared" ca="1" si="5"/>
        <v>No</v>
      </c>
      <c r="AI9" s="25" t="str">
        <f t="shared" ca="1" si="5"/>
        <v>No</v>
      </c>
    </row>
    <row r="10" spans="1:35" x14ac:dyDescent="0.25">
      <c r="A10" s="135" t="s">
        <v>105</v>
      </c>
      <c r="B10" s="80">
        <v>-4</v>
      </c>
      <c r="C10" s="58">
        <v>0</v>
      </c>
      <c r="D10" s="58">
        <v>0</v>
      </c>
      <c r="E10" s="58">
        <v>0</v>
      </c>
      <c r="F10" s="58">
        <f t="shared" ca="1" si="0"/>
        <v>11</v>
      </c>
      <c r="G10" s="58">
        <f t="shared" ca="1" si="1"/>
        <v>7</v>
      </c>
      <c r="H10" s="134"/>
      <c r="I10" s="58" t="str">
        <f t="shared" ca="1" si="2"/>
        <v>No</v>
      </c>
      <c r="J10" s="62" t="str">
        <f t="shared" ca="1" si="2"/>
        <v>No</v>
      </c>
      <c r="K10" s="62" t="str">
        <f t="shared" ca="1" si="2"/>
        <v>No</v>
      </c>
      <c r="L10" s="62" t="str">
        <f t="shared" ca="1" si="2"/>
        <v>No</v>
      </c>
      <c r="M10" s="62" t="str">
        <f t="shared" ca="1" si="2"/>
        <v>No</v>
      </c>
      <c r="N10" s="62" t="str">
        <f t="shared" ca="1" si="2"/>
        <v>No</v>
      </c>
      <c r="O10" s="62" t="str">
        <f t="shared" ca="1" si="2"/>
        <v>No</v>
      </c>
      <c r="P10" s="62" t="str">
        <f t="shared" ca="1" si="2"/>
        <v>No</v>
      </c>
      <c r="Q10" s="25" t="str">
        <f t="shared" ca="1" si="2"/>
        <v>No</v>
      </c>
      <c r="S10" s="135" t="s">
        <v>104</v>
      </c>
      <c r="T10" s="80">
        <v>0</v>
      </c>
      <c r="U10" s="58">
        <v>0</v>
      </c>
      <c r="V10" s="58">
        <v>0</v>
      </c>
      <c r="W10" s="58">
        <v>0</v>
      </c>
      <c r="X10" s="58">
        <f t="shared" ca="1" si="3"/>
        <v>15</v>
      </c>
      <c r="Y10" s="58">
        <f t="shared" ca="1" si="4"/>
        <v>15</v>
      </c>
      <c r="Z10" s="134"/>
      <c r="AA10" s="58" t="str">
        <f t="shared" ca="1" si="5"/>
        <v>Yes</v>
      </c>
      <c r="AB10" s="62" t="str">
        <f t="shared" ca="1" si="5"/>
        <v>Yes</v>
      </c>
      <c r="AC10" s="62" t="str">
        <f t="shared" ca="1" si="5"/>
        <v>No</v>
      </c>
      <c r="AD10" s="62" t="str">
        <f t="shared" ca="1" si="5"/>
        <v>No</v>
      </c>
      <c r="AE10" s="62" t="str">
        <f t="shared" ca="1" si="5"/>
        <v>No</v>
      </c>
      <c r="AF10" s="62" t="str">
        <f t="shared" ca="1" si="5"/>
        <v>No</v>
      </c>
      <c r="AG10" s="62" t="str">
        <f t="shared" ca="1" si="5"/>
        <v>No</v>
      </c>
      <c r="AH10" s="62" t="str">
        <f t="shared" ca="1" si="5"/>
        <v>No</v>
      </c>
      <c r="AI10" s="25" t="str">
        <f t="shared" ca="1" si="5"/>
        <v>No</v>
      </c>
    </row>
    <row r="11" spans="1:35" x14ac:dyDescent="0.25">
      <c r="A11" s="135" t="s">
        <v>175</v>
      </c>
      <c r="B11" s="80">
        <v>4</v>
      </c>
      <c r="C11" s="58">
        <v>0</v>
      </c>
      <c r="D11" s="58">
        <v>0</v>
      </c>
      <c r="E11" s="58">
        <v>0</v>
      </c>
      <c r="F11" s="58">
        <f t="shared" ca="1" si="0"/>
        <v>5</v>
      </c>
      <c r="G11" s="58">
        <f t="shared" ca="1" si="1"/>
        <v>9</v>
      </c>
      <c r="H11" s="134"/>
      <c r="I11" s="58" t="str">
        <f t="shared" ca="1" si="2"/>
        <v>No</v>
      </c>
      <c r="J11" s="62" t="str">
        <f t="shared" ca="1" si="2"/>
        <v>No</v>
      </c>
      <c r="K11" s="62" t="str">
        <f t="shared" ca="1" si="2"/>
        <v>No</v>
      </c>
      <c r="L11" s="62" t="str">
        <f t="shared" ca="1" si="2"/>
        <v>No</v>
      </c>
      <c r="M11" s="62" t="str">
        <f t="shared" ca="1" si="2"/>
        <v>No</v>
      </c>
      <c r="N11" s="62" t="str">
        <f t="shared" ca="1" si="2"/>
        <v>No</v>
      </c>
      <c r="O11" s="62" t="str">
        <f t="shared" ca="1" si="2"/>
        <v>No</v>
      </c>
      <c r="P11" s="62" t="str">
        <f t="shared" ca="1" si="2"/>
        <v>No</v>
      </c>
      <c r="Q11" s="25" t="str">
        <f t="shared" ca="1" si="2"/>
        <v>No</v>
      </c>
      <c r="S11" s="135" t="s">
        <v>98</v>
      </c>
      <c r="T11" s="121"/>
      <c r="U11" s="121"/>
      <c r="V11" s="121"/>
      <c r="W11" s="121"/>
      <c r="X11" s="58">
        <f t="shared" ca="1" si="3"/>
        <v>1</v>
      </c>
      <c r="Y11" s="58">
        <f t="shared" ca="1" si="4"/>
        <v>1</v>
      </c>
      <c r="Z11" s="134"/>
      <c r="AA11" s="58" t="str">
        <f t="shared" ca="1" si="5"/>
        <v>No</v>
      </c>
      <c r="AB11" s="62" t="str">
        <f t="shared" ca="1" si="5"/>
        <v>No</v>
      </c>
      <c r="AC11" s="62" t="str">
        <f t="shared" ca="1" si="5"/>
        <v>No</v>
      </c>
      <c r="AD11" s="62" t="str">
        <f t="shared" ca="1" si="5"/>
        <v>No</v>
      </c>
      <c r="AE11" s="62" t="str">
        <f t="shared" ca="1" si="5"/>
        <v>No</v>
      </c>
      <c r="AF11" s="62" t="str">
        <f t="shared" ca="1" si="5"/>
        <v>No</v>
      </c>
      <c r="AG11" s="62" t="str">
        <f t="shared" ca="1" si="5"/>
        <v>No</v>
      </c>
      <c r="AH11" s="62" t="str">
        <f t="shared" ca="1" si="5"/>
        <v>No</v>
      </c>
      <c r="AI11" s="25" t="str">
        <f t="shared" ca="1" si="5"/>
        <v>No</v>
      </c>
    </row>
    <row r="12" spans="1:35" x14ac:dyDescent="0.25">
      <c r="A12" s="135" t="s">
        <v>172</v>
      </c>
      <c r="B12" s="80">
        <v>0</v>
      </c>
      <c r="C12" s="58">
        <v>0</v>
      </c>
      <c r="D12" s="58">
        <v>0</v>
      </c>
      <c r="E12" s="58">
        <v>0</v>
      </c>
      <c r="F12" s="58">
        <f t="shared" ca="1" si="0"/>
        <v>9</v>
      </c>
      <c r="G12" s="58">
        <f t="shared" ca="1" si="1"/>
        <v>9</v>
      </c>
      <c r="H12" s="134"/>
      <c r="I12" s="58" t="str">
        <f t="shared" ca="1" si="2"/>
        <v>No</v>
      </c>
      <c r="J12" s="62" t="str">
        <f t="shared" ca="1" si="2"/>
        <v>No</v>
      </c>
      <c r="K12" s="62" t="str">
        <f t="shared" ca="1" si="2"/>
        <v>No</v>
      </c>
      <c r="L12" s="62" t="str">
        <f t="shared" ca="1" si="2"/>
        <v>No</v>
      </c>
      <c r="M12" s="62" t="str">
        <f t="shared" ca="1" si="2"/>
        <v>No</v>
      </c>
      <c r="N12" s="62" t="str">
        <f t="shared" ca="1" si="2"/>
        <v>No</v>
      </c>
      <c r="O12" s="62" t="str">
        <f t="shared" ca="1" si="2"/>
        <v>No</v>
      </c>
      <c r="P12" s="62" t="str">
        <f t="shared" ca="1" si="2"/>
        <v>No</v>
      </c>
      <c r="Q12" s="25" t="str">
        <f t="shared" ca="1" si="2"/>
        <v>No</v>
      </c>
      <c r="S12" s="135" t="s">
        <v>176</v>
      </c>
      <c r="T12" s="121"/>
      <c r="U12" s="121"/>
      <c r="V12" s="121"/>
      <c r="W12" s="121"/>
      <c r="X12" s="58">
        <f t="shared" ca="1" si="3"/>
        <v>9</v>
      </c>
      <c r="Y12" s="58">
        <f t="shared" ca="1" si="4"/>
        <v>9</v>
      </c>
      <c r="Z12" s="134"/>
      <c r="AA12" s="58" t="str">
        <f t="shared" ca="1" si="5"/>
        <v>No</v>
      </c>
      <c r="AB12" s="62" t="str">
        <f t="shared" ca="1" si="5"/>
        <v>No</v>
      </c>
      <c r="AC12" s="62" t="str">
        <f t="shared" ca="1" si="5"/>
        <v>No</v>
      </c>
      <c r="AD12" s="62" t="str">
        <f t="shared" ca="1" si="5"/>
        <v>No</v>
      </c>
      <c r="AE12" s="62" t="str">
        <f t="shared" ca="1" si="5"/>
        <v>No</v>
      </c>
      <c r="AF12" s="62" t="str">
        <f t="shared" ca="1" si="5"/>
        <v>No</v>
      </c>
      <c r="AG12" s="62" t="str">
        <f t="shared" ca="1" si="5"/>
        <v>No</v>
      </c>
      <c r="AH12" s="62" t="str">
        <f t="shared" ca="1" si="5"/>
        <v>No</v>
      </c>
      <c r="AI12" s="25" t="str">
        <f t="shared" ca="1" si="5"/>
        <v>No</v>
      </c>
    </row>
    <row r="13" spans="1:35" x14ac:dyDescent="0.25">
      <c r="A13" s="135" t="s">
        <v>139</v>
      </c>
      <c r="B13" s="80">
        <v>4</v>
      </c>
      <c r="C13" s="58">
        <v>2</v>
      </c>
      <c r="D13" s="58">
        <v>0</v>
      </c>
      <c r="E13" s="58">
        <v>0</v>
      </c>
      <c r="F13" s="58">
        <f t="shared" ca="1" si="0"/>
        <v>13</v>
      </c>
      <c r="G13" s="58">
        <f t="shared" ca="1" si="1"/>
        <v>19</v>
      </c>
      <c r="H13" s="134"/>
      <c r="I13" s="58" t="str">
        <f t="shared" ca="1" si="2"/>
        <v>Yes</v>
      </c>
      <c r="J13" s="62" t="str">
        <f t="shared" ca="1" si="2"/>
        <v>Yes</v>
      </c>
      <c r="K13" s="62" t="str">
        <f t="shared" ca="1" si="2"/>
        <v>Yes</v>
      </c>
      <c r="L13" s="62" t="str">
        <f t="shared" ca="1" si="2"/>
        <v>Yes</v>
      </c>
      <c r="M13" s="62" t="str">
        <f t="shared" ca="1" si="2"/>
        <v>Yes</v>
      </c>
      <c r="N13" s="62" t="str">
        <f t="shared" ca="1" si="2"/>
        <v>No</v>
      </c>
      <c r="O13" s="62" t="str">
        <f t="shared" ca="1" si="2"/>
        <v>No</v>
      </c>
      <c r="P13" s="62" t="str">
        <f t="shared" ca="1" si="2"/>
        <v>No</v>
      </c>
      <c r="Q13" s="25" t="str">
        <f t="shared" ca="1" si="2"/>
        <v>No</v>
      </c>
      <c r="S13" s="135" t="s">
        <v>140</v>
      </c>
      <c r="T13" s="80">
        <v>4</v>
      </c>
      <c r="U13" s="58">
        <v>0</v>
      </c>
      <c r="V13" s="58">
        <v>0</v>
      </c>
      <c r="W13" s="58">
        <v>0</v>
      </c>
      <c r="X13" s="58">
        <f t="shared" ca="1" si="3"/>
        <v>12</v>
      </c>
      <c r="Y13" s="58">
        <f t="shared" ca="1" si="4"/>
        <v>16</v>
      </c>
      <c r="Z13" s="134"/>
      <c r="AA13" s="58" t="str">
        <f t="shared" ca="1" si="5"/>
        <v>Yes</v>
      </c>
      <c r="AB13" s="62" t="str">
        <f t="shared" ca="1" si="5"/>
        <v>Yes</v>
      </c>
      <c r="AC13" s="62" t="str">
        <f t="shared" ca="1" si="5"/>
        <v>Yes</v>
      </c>
      <c r="AD13" s="62" t="str">
        <f t="shared" ca="1" si="5"/>
        <v>No</v>
      </c>
      <c r="AE13" s="62" t="str">
        <f t="shared" ca="1" si="5"/>
        <v>No</v>
      </c>
      <c r="AF13" s="62" t="str">
        <f t="shared" ca="1" si="5"/>
        <v>No</v>
      </c>
      <c r="AG13" s="62" t="str">
        <f t="shared" ca="1" si="5"/>
        <v>No</v>
      </c>
      <c r="AH13" s="62" t="str">
        <f t="shared" ca="1" si="5"/>
        <v>No</v>
      </c>
      <c r="AI13" s="25" t="str">
        <f t="shared" ca="1" si="5"/>
        <v>No</v>
      </c>
    </row>
    <row r="14" spans="1:35" x14ac:dyDescent="0.25">
      <c r="A14" s="135" t="s">
        <v>189</v>
      </c>
      <c r="B14" s="80">
        <v>5</v>
      </c>
      <c r="C14" s="58">
        <v>4</v>
      </c>
      <c r="D14" s="58">
        <v>0</v>
      </c>
      <c r="E14" s="58">
        <v>0</v>
      </c>
      <c r="F14" s="58">
        <f t="shared" ca="1" si="0"/>
        <v>18</v>
      </c>
      <c r="G14" s="58">
        <f t="shared" ca="1" si="1"/>
        <v>27</v>
      </c>
      <c r="H14" s="134"/>
      <c r="I14" s="58" t="str">
        <f t="shared" ca="1" si="2"/>
        <v>Yes</v>
      </c>
      <c r="J14" s="62" t="str">
        <f t="shared" ca="1" si="2"/>
        <v>Yes</v>
      </c>
      <c r="K14" s="62" t="str">
        <f t="shared" ca="1" si="2"/>
        <v>Yes</v>
      </c>
      <c r="L14" s="62" t="str">
        <f t="shared" ca="1" si="2"/>
        <v>Yes</v>
      </c>
      <c r="M14" s="62" t="str">
        <f t="shared" ca="1" si="2"/>
        <v>Yes</v>
      </c>
      <c r="N14" s="62" t="str">
        <f t="shared" ca="1" si="2"/>
        <v>Yes</v>
      </c>
      <c r="O14" s="62" t="str">
        <f t="shared" ca="1" si="2"/>
        <v>Yes</v>
      </c>
      <c r="P14" s="62" t="str">
        <f t="shared" ca="1" si="2"/>
        <v>Yes</v>
      </c>
      <c r="Q14" s="25" t="str">
        <f t="shared" ca="1" si="2"/>
        <v>Yes</v>
      </c>
      <c r="S14" s="135" t="s">
        <v>97</v>
      </c>
      <c r="T14" s="80">
        <v>13</v>
      </c>
      <c r="U14" s="58">
        <v>4</v>
      </c>
      <c r="V14" s="58">
        <v>0</v>
      </c>
      <c r="W14" s="58">
        <v>0</v>
      </c>
      <c r="X14" s="58">
        <f t="shared" ca="1" si="3"/>
        <v>6</v>
      </c>
      <c r="Y14" s="58">
        <f t="shared" ca="1" si="4"/>
        <v>23</v>
      </c>
      <c r="Z14" s="134"/>
      <c r="AA14" s="58" t="str">
        <f t="shared" ca="1" si="5"/>
        <v>Yes</v>
      </c>
      <c r="AB14" s="62" t="str">
        <f t="shared" ca="1" si="5"/>
        <v>Yes</v>
      </c>
      <c r="AC14" s="62" t="str">
        <f t="shared" ca="1" si="5"/>
        <v>Yes</v>
      </c>
      <c r="AD14" s="62" t="str">
        <f t="shared" ca="1" si="5"/>
        <v>Yes</v>
      </c>
      <c r="AE14" s="62" t="str">
        <f t="shared" ca="1" si="5"/>
        <v>Yes</v>
      </c>
      <c r="AF14" s="62" t="str">
        <f t="shared" ca="1" si="5"/>
        <v>Yes</v>
      </c>
      <c r="AG14" s="62" t="str">
        <f t="shared" ca="1" si="5"/>
        <v>No</v>
      </c>
      <c r="AH14" s="62" t="str">
        <f t="shared" ca="1" si="5"/>
        <v>No</v>
      </c>
      <c r="AI14" s="25" t="str">
        <f t="shared" ca="1" si="5"/>
        <v>No</v>
      </c>
    </row>
    <row r="15" spans="1:35" x14ac:dyDescent="0.25">
      <c r="A15" s="135" t="s">
        <v>173</v>
      </c>
      <c r="B15" s="80">
        <v>1</v>
      </c>
      <c r="C15" s="58">
        <v>1</v>
      </c>
      <c r="D15" s="58">
        <v>0</v>
      </c>
      <c r="E15" s="58">
        <v>0</v>
      </c>
      <c r="F15" s="58">
        <f t="shared" ca="1" si="0"/>
        <v>12</v>
      </c>
      <c r="G15" s="58">
        <f t="shared" ca="1" si="1"/>
        <v>14</v>
      </c>
      <c r="H15" s="134"/>
      <c r="I15" s="58" t="str">
        <f t="shared" ref="I15:Q29" ca="1" si="10">IF($G15&gt;I$2-1,"Yes","No")</f>
        <v>Yes</v>
      </c>
      <c r="J15" s="62" t="str">
        <f t="shared" ca="1" si="10"/>
        <v>Yes</v>
      </c>
      <c r="K15" s="62" t="str">
        <f t="shared" ca="1" si="10"/>
        <v>No</v>
      </c>
      <c r="L15" s="62" t="str">
        <f t="shared" ca="1" si="10"/>
        <v>No</v>
      </c>
      <c r="M15" s="62" t="str">
        <f t="shared" ca="1" si="10"/>
        <v>No</v>
      </c>
      <c r="N15" s="62" t="str">
        <f t="shared" ca="1" si="10"/>
        <v>No</v>
      </c>
      <c r="O15" s="62" t="str">
        <f t="shared" ca="1" si="10"/>
        <v>No</v>
      </c>
      <c r="P15" s="62" t="str">
        <f t="shared" ca="1" si="10"/>
        <v>No</v>
      </c>
      <c r="Q15" s="25" t="str">
        <f t="shared" ca="1" si="10"/>
        <v>No</v>
      </c>
      <c r="S15" s="135" t="s">
        <v>177</v>
      </c>
      <c r="T15" s="121"/>
      <c r="U15" s="121"/>
      <c r="V15" s="121"/>
      <c r="W15" s="121"/>
      <c r="X15" s="58">
        <f t="shared" ca="1" si="3"/>
        <v>9</v>
      </c>
      <c r="Y15" s="58">
        <f t="shared" ca="1" si="4"/>
        <v>9</v>
      </c>
      <c r="Z15" s="134"/>
      <c r="AA15" s="58" t="str">
        <f t="shared" ref="AA15:AI29" ca="1" si="11">IF($Y15&gt;AA$2-1,"Yes","No")</f>
        <v>No</v>
      </c>
      <c r="AB15" s="62" t="str">
        <f t="shared" ca="1" si="11"/>
        <v>No</v>
      </c>
      <c r="AC15" s="62" t="str">
        <f t="shared" ca="1" si="11"/>
        <v>No</v>
      </c>
      <c r="AD15" s="62" t="str">
        <f t="shared" ca="1" si="11"/>
        <v>No</v>
      </c>
      <c r="AE15" s="62" t="str">
        <f t="shared" ca="1" si="11"/>
        <v>No</v>
      </c>
      <c r="AF15" s="62" t="str">
        <f t="shared" ca="1" si="11"/>
        <v>No</v>
      </c>
      <c r="AG15" s="62" t="str">
        <f t="shared" ca="1" si="11"/>
        <v>No</v>
      </c>
      <c r="AH15" s="62" t="str">
        <f t="shared" ca="1" si="11"/>
        <v>No</v>
      </c>
      <c r="AI15" s="25" t="str">
        <f t="shared" ca="1" si="11"/>
        <v>No</v>
      </c>
    </row>
    <row r="16" spans="1:35" x14ac:dyDescent="0.25">
      <c r="A16" s="131" t="s">
        <v>167</v>
      </c>
      <c r="B16" s="80">
        <v>2</v>
      </c>
      <c r="C16" s="58">
        <v>4</v>
      </c>
      <c r="D16" s="58">
        <v>0</v>
      </c>
      <c r="E16" s="58">
        <v>0</v>
      </c>
      <c r="F16" s="58">
        <f t="shared" ca="1" si="0"/>
        <v>14</v>
      </c>
      <c r="G16" s="58">
        <f t="shared" ca="1" si="1"/>
        <v>20</v>
      </c>
      <c r="H16" s="134"/>
      <c r="I16" s="58" t="str">
        <f t="shared" ca="1" si="10"/>
        <v>Yes</v>
      </c>
      <c r="J16" s="62" t="str">
        <f t="shared" ca="1" si="10"/>
        <v>Yes</v>
      </c>
      <c r="K16" s="62" t="str">
        <f t="shared" ca="1" si="10"/>
        <v>Yes</v>
      </c>
      <c r="L16" s="62" t="str">
        <f t="shared" ca="1" si="10"/>
        <v>Yes</v>
      </c>
      <c r="M16" s="62" t="str">
        <f t="shared" ca="1" si="10"/>
        <v>Yes</v>
      </c>
      <c r="N16" s="62" t="str">
        <f t="shared" ca="1" si="10"/>
        <v>No</v>
      </c>
      <c r="O16" s="62" t="str">
        <f t="shared" ca="1" si="10"/>
        <v>No</v>
      </c>
      <c r="P16" s="62" t="str">
        <f t="shared" ca="1" si="10"/>
        <v>No</v>
      </c>
      <c r="Q16" s="25" t="str">
        <f t="shared" ca="1" si="10"/>
        <v>No</v>
      </c>
      <c r="S16" s="131" t="s">
        <v>167</v>
      </c>
      <c r="T16" s="80">
        <v>2</v>
      </c>
      <c r="U16" s="58">
        <v>4</v>
      </c>
      <c r="V16" s="58">
        <v>0</v>
      </c>
      <c r="W16" s="58">
        <v>0</v>
      </c>
      <c r="X16" s="58">
        <f t="shared" ca="1" si="3"/>
        <v>9</v>
      </c>
      <c r="Y16" s="58">
        <f t="shared" ca="1" si="4"/>
        <v>15</v>
      </c>
      <c r="Z16" s="134"/>
      <c r="AA16" s="58" t="str">
        <f t="shared" ca="1" si="11"/>
        <v>Yes</v>
      </c>
      <c r="AB16" s="62" t="str">
        <f t="shared" ca="1" si="11"/>
        <v>Yes</v>
      </c>
      <c r="AC16" s="62" t="str">
        <f t="shared" ca="1" si="11"/>
        <v>No</v>
      </c>
      <c r="AD16" s="62" t="str">
        <f t="shared" ca="1" si="11"/>
        <v>No</v>
      </c>
      <c r="AE16" s="62" t="str">
        <f t="shared" ca="1" si="11"/>
        <v>No</v>
      </c>
      <c r="AF16" s="62" t="str">
        <f t="shared" ca="1" si="11"/>
        <v>No</v>
      </c>
      <c r="AG16" s="62" t="str">
        <f t="shared" ca="1" si="11"/>
        <v>No</v>
      </c>
      <c r="AH16" s="62" t="str">
        <f t="shared" ca="1" si="11"/>
        <v>No</v>
      </c>
      <c r="AI16" s="25" t="str">
        <f t="shared" ca="1" si="11"/>
        <v>No</v>
      </c>
    </row>
    <row r="17" spans="1:35" x14ac:dyDescent="0.25">
      <c r="A17" s="131" t="s">
        <v>124</v>
      </c>
      <c r="B17" s="80">
        <v>3</v>
      </c>
      <c r="C17" s="58">
        <v>0</v>
      </c>
      <c r="D17" s="58">
        <v>0</v>
      </c>
      <c r="E17" s="58">
        <v>0</v>
      </c>
      <c r="F17" s="58">
        <f t="shared" ca="1" si="0"/>
        <v>17</v>
      </c>
      <c r="G17" s="58">
        <f t="shared" ca="1" si="1"/>
        <v>20</v>
      </c>
      <c r="H17" s="134"/>
      <c r="I17" s="58" t="str">
        <f t="shared" ca="1" si="10"/>
        <v>Yes</v>
      </c>
      <c r="J17" s="62" t="str">
        <f t="shared" ca="1" si="10"/>
        <v>Yes</v>
      </c>
      <c r="K17" s="62" t="str">
        <f t="shared" ca="1" si="10"/>
        <v>Yes</v>
      </c>
      <c r="L17" s="62" t="str">
        <f t="shared" ca="1" si="10"/>
        <v>Yes</v>
      </c>
      <c r="M17" s="62" t="str">
        <f t="shared" ca="1" si="10"/>
        <v>Yes</v>
      </c>
      <c r="N17" s="62" t="str">
        <f t="shared" ca="1" si="10"/>
        <v>No</v>
      </c>
      <c r="O17" s="62" t="str">
        <f t="shared" ca="1" si="10"/>
        <v>No</v>
      </c>
      <c r="P17" s="62" t="str">
        <f t="shared" ca="1" si="10"/>
        <v>No</v>
      </c>
      <c r="Q17" s="25" t="str">
        <f t="shared" ca="1" si="10"/>
        <v>No</v>
      </c>
      <c r="S17" s="131" t="s">
        <v>124</v>
      </c>
      <c r="T17" s="80">
        <v>3</v>
      </c>
      <c r="U17" s="58">
        <v>0</v>
      </c>
      <c r="V17" s="58">
        <v>0</v>
      </c>
      <c r="W17" s="58">
        <v>0</v>
      </c>
      <c r="X17" s="58">
        <f t="shared" ca="1" si="3"/>
        <v>13</v>
      </c>
      <c r="Y17" s="58">
        <f t="shared" ca="1" si="4"/>
        <v>16</v>
      </c>
      <c r="Z17" s="134"/>
      <c r="AA17" s="58" t="str">
        <f t="shared" ca="1" si="11"/>
        <v>Yes</v>
      </c>
      <c r="AB17" s="62" t="str">
        <f t="shared" ca="1" si="11"/>
        <v>Yes</v>
      </c>
      <c r="AC17" s="62" t="str">
        <f t="shared" ca="1" si="11"/>
        <v>Yes</v>
      </c>
      <c r="AD17" s="62" t="str">
        <f t="shared" ca="1" si="11"/>
        <v>No</v>
      </c>
      <c r="AE17" s="62" t="str">
        <f t="shared" ca="1" si="11"/>
        <v>No</v>
      </c>
      <c r="AF17" s="62" t="str">
        <f t="shared" ca="1" si="11"/>
        <v>No</v>
      </c>
      <c r="AG17" s="62" t="str">
        <f t="shared" ca="1" si="11"/>
        <v>No</v>
      </c>
      <c r="AH17" s="62" t="str">
        <f t="shared" ca="1" si="11"/>
        <v>No</v>
      </c>
      <c r="AI17" s="25" t="str">
        <f t="shared" ca="1" si="11"/>
        <v>No</v>
      </c>
    </row>
    <row r="18" spans="1:35" x14ac:dyDescent="0.25">
      <c r="A18" s="131" t="s">
        <v>125</v>
      </c>
      <c r="B18" s="80">
        <v>2</v>
      </c>
      <c r="C18" s="58">
        <v>2</v>
      </c>
      <c r="D18" s="58">
        <v>0</v>
      </c>
      <c r="E18" s="58">
        <v>0</v>
      </c>
      <c r="F18" s="58">
        <f t="shared" ca="1" si="0"/>
        <v>16</v>
      </c>
      <c r="G18" s="58">
        <f t="shared" ca="1" si="1"/>
        <v>20</v>
      </c>
      <c r="H18" s="134"/>
      <c r="I18" s="58" t="str">
        <f t="shared" ca="1" si="10"/>
        <v>Yes</v>
      </c>
      <c r="J18" s="62" t="str">
        <f t="shared" ca="1" si="10"/>
        <v>Yes</v>
      </c>
      <c r="K18" s="62" t="str">
        <f t="shared" ca="1" si="10"/>
        <v>Yes</v>
      </c>
      <c r="L18" s="62" t="str">
        <f t="shared" ca="1" si="10"/>
        <v>Yes</v>
      </c>
      <c r="M18" s="62" t="str">
        <f t="shared" ca="1" si="10"/>
        <v>Yes</v>
      </c>
      <c r="N18" s="62" t="str">
        <f t="shared" ca="1" si="10"/>
        <v>No</v>
      </c>
      <c r="O18" s="62" t="str">
        <f t="shared" ca="1" si="10"/>
        <v>No</v>
      </c>
      <c r="P18" s="62" t="str">
        <f t="shared" ca="1" si="10"/>
        <v>No</v>
      </c>
      <c r="Q18" s="25" t="str">
        <f t="shared" ca="1" si="10"/>
        <v>No</v>
      </c>
      <c r="S18" s="131" t="s">
        <v>125</v>
      </c>
      <c r="T18" s="80">
        <v>2</v>
      </c>
      <c r="U18" s="58">
        <v>2</v>
      </c>
      <c r="V18" s="58">
        <v>0</v>
      </c>
      <c r="W18" s="58">
        <v>0</v>
      </c>
      <c r="X18" s="58">
        <f t="shared" ca="1" si="3"/>
        <v>6</v>
      </c>
      <c r="Y18" s="58">
        <f t="shared" ca="1" si="4"/>
        <v>10</v>
      </c>
      <c r="Z18" s="134"/>
      <c r="AA18" s="58" t="str">
        <f t="shared" ca="1" si="11"/>
        <v>No</v>
      </c>
      <c r="AB18" s="62" t="str">
        <f t="shared" ca="1" si="11"/>
        <v>No</v>
      </c>
      <c r="AC18" s="62" t="str">
        <f t="shared" ca="1" si="11"/>
        <v>No</v>
      </c>
      <c r="AD18" s="62" t="str">
        <f t="shared" ca="1" si="11"/>
        <v>No</v>
      </c>
      <c r="AE18" s="62" t="str">
        <f t="shared" ca="1" si="11"/>
        <v>No</v>
      </c>
      <c r="AF18" s="62" t="str">
        <f t="shared" ca="1" si="11"/>
        <v>No</v>
      </c>
      <c r="AG18" s="62" t="str">
        <f t="shared" ca="1" si="11"/>
        <v>No</v>
      </c>
      <c r="AH18" s="62" t="str">
        <f t="shared" ca="1" si="11"/>
        <v>No</v>
      </c>
      <c r="AI18" s="25" t="str">
        <f t="shared" ca="1" si="11"/>
        <v>No</v>
      </c>
    </row>
    <row r="19" spans="1:35" x14ac:dyDescent="0.25">
      <c r="A19" s="131" t="s">
        <v>126</v>
      </c>
      <c r="B19" s="80">
        <v>1</v>
      </c>
      <c r="C19" s="58">
        <v>2</v>
      </c>
      <c r="D19" s="58">
        <v>0</v>
      </c>
      <c r="E19" s="58">
        <v>0</v>
      </c>
      <c r="F19" s="58">
        <f t="shared" ca="1" si="0"/>
        <v>16</v>
      </c>
      <c r="G19" s="58">
        <f t="shared" ca="1" si="1"/>
        <v>19</v>
      </c>
      <c r="H19" s="134"/>
      <c r="I19" s="58" t="str">
        <f t="shared" ca="1" si="10"/>
        <v>Yes</v>
      </c>
      <c r="J19" s="62" t="str">
        <f t="shared" ca="1" si="10"/>
        <v>Yes</v>
      </c>
      <c r="K19" s="62" t="str">
        <f t="shared" ca="1" si="10"/>
        <v>Yes</v>
      </c>
      <c r="L19" s="62" t="str">
        <f t="shared" ca="1" si="10"/>
        <v>Yes</v>
      </c>
      <c r="M19" s="62" t="str">
        <f t="shared" ca="1" si="10"/>
        <v>Yes</v>
      </c>
      <c r="N19" s="62" t="str">
        <f t="shared" ca="1" si="10"/>
        <v>No</v>
      </c>
      <c r="O19" s="62" t="str">
        <f t="shared" ca="1" si="10"/>
        <v>No</v>
      </c>
      <c r="P19" s="62" t="str">
        <f t="shared" ca="1" si="10"/>
        <v>No</v>
      </c>
      <c r="Q19" s="25" t="str">
        <f t="shared" ca="1" si="10"/>
        <v>No</v>
      </c>
      <c r="S19" s="131" t="s">
        <v>138</v>
      </c>
      <c r="T19" s="80">
        <v>1</v>
      </c>
      <c r="U19" s="58">
        <v>0</v>
      </c>
      <c r="V19" s="58">
        <v>0</v>
      </c>
      <c r="W19" s="58">
        <v>0</v>
      </c>
      <c r="X19" s="58">
        <f t="shared" ca="1" si="3"/>
        <v>6</v>
      </c>
      <c r="Y19" s="58">
        <f t="shared" ca="1" si="4"/>
        <v>7</v>
      </c>
      <c r="Z19" s="134"/>
      <c r="AA19" s="58" t="str">
        <f t="shared" ca="1" si="11"/>
        <v>No</v>
      </c>
      <c r="AB19" s="62" t="str">
        <f t="shared" ca="1" si="11"/>
        <v>No</v>
      </c>
      <c r="AC19" s="62" t="str">
        <f t="shared" ca="1" si="11"/>
        <v>No</v>
      </c>
      <c r="AD19" s="62" t="str">
        <f t="shared" ca="1" si="11"/>
        <v>No</v>
      </c>
      <c r="AE19" s="62" t="str">
        <f t="shared" ca="1" si="11"/>
        <v>No</v>
      </c>
      <c r="AF19" s="62" t="str">
        <f t="shared" ca="1" si="11"/>
        <v>No</v>
      </c>
      <c r="AG19" s="62" t="str">
        <f t="shared" ca="1" si="11"/>
        <v>No</v>
      </c>
      <c r="AH19" s="62" t="str">
        <f t="shared" ca="1" si="11"/>
        <v>No</v>
      </c>
      <c r="AI19" s="25" t="str">
        <f t="shared" ca="1" si="11"/>
        <v>No</v>
      </c>
    </row>
    <row r="20" spans="1:35" x14ac:dyDescent="0.25">
      <c r="A20" s="131" t="s">
        <v>129</v>
      </c>
      <c r="B20" s="80">
        <v>7</v>
      </c>
      <c r="C20" s="58">
        <v>0</v>
      </c>
      <c r="D20" s="58">
        <v>0</v>
      </c>
      <c r="E20" s="58">
        <v>0</v>
      </c>
      <c r="F20" s="58">
        <f t="shared" ca="1" si="0"/>
        <v>7</v>
      </c>
      <c r="G20" s="58">
        <f t="shared" ca="1" si="1"/>
        <v>14</v>
      </c>
      <c r="H20" s="134"/>
      <c r="I20" s="58" t="str">
        <f t="shared" ca="1" si="10"/>
        <v>Yes</v>
      </c>
      <c r="J20" s="62" t="str">
        <f t="shared" ca="1" si="10"/>
        <v>Yes</v>
      </c>
      <c r="K20" s="62" t="str">
        <f t="shared" ca="1" si="10"/>
        <v>No</v>
      </c>
      <c r="L20" s="62" t="str">
        <f t="shared" ca="1" si="10"/>
        <v>No</v>
      </c>
      <c r="M20" s="62" t="str">
        <f t="shared" ca="1" si="10"/>
        <v>No</v>
      </c>
      <c r="N20" s="62" t="str">
        <f t="shared" ca="1" si="10"/>
        <v>No</v>
      </c>
      <c r="O20" s="62" t="str">
        <f t="shared" ca="1" si="10"/>
        <v>No</v>
      </c>
      <c r="P20" s="62" t="str">
        <f t="shared" ca="1" si="10"/>
        <v>No</v>
      </c>
      <c r="Q20" s="25" t="str">
        <f t="shared" ca="1" si="10"/>
        <v>No</v>
      </c>
      <c r="S20" s="131" t="s">
        <v>129</v>
      </c>
      <c r="T20" s="121"/>
      <c r="U20" s="121"/>
      <c r="V20" s="121"/>
      <c r="W20" s="121"/>
      <c r="X20" s="58">
        <f t="shared" ca="1" si="3"/>
        <v>18</v>
      </c>
      <c r="Y20" s="58">
        <f t="shared" ca="1" si="4"/>
        <v>18</v>
      </c>
      <c r="Z20" s="134"/>
      <c r="AA20" s="58" t="str">
        <f t="shared" ca="1" si="11"/>
        <v>Yes</v>
      </c>
      <c r="AB20" s="62" t="str">
        <f t="shared" ca="1" si="11"/>
        <v>Yes</v>
      </c>
      <c r="AC20" s="62" t="str">
        <f t="shared" ca="1" si="11"/>
        <v>Yes</v>
      </c>
      <c r="AD20" s="62" t="str">
        <f t="shared" ca="1" si="11"/>
        <v>Yes</v>
      </c>
      <c r="AE20" s="62" t="str">
        <f t="shared" ca="1" si="11"/>
        <v>No</v>
      </c>
      <c r="AF20" s="62" t="str">
        <f t="shared" ca="1" si="11"/>
        <v>No</v>
      </c>
      <c r="AG20" s="62" t="str">
        <f t="shared" ca="1" si="11"/>
        <v>No</v>
      </c>
      <c r="AH20" s="62" t="str">
        <f t="shared" ca="1" si="11"/>
        <v>No</v>
      </c>
      <c r="AI20" s="25" t="str">
        <f t="shared" ca="1" si="11"/>
        <v>No</v>
      </c>
    </row>
    <row r="21" spans="1:35" x14ac:dyDescent="0.25">
      <c r="A21" s="131" t="s">
        <v>127</v>
      </c>
      <c r="B21" s="80">
        <v>4</v>
      </c>
      <c r="C21" s="58">
        <v>1</v>
      </c>
      <c r="D21" s="58">
        <v>0</v>
      </c>
      <c r="E21" s="58">
        <v>0</v>
      </c>
      <c r="F21" s="58">
        <f t="shared" ca="1" si="0"/>
        <v>17</v>
      </c>
      <c r="G21" s="58">
        <f t="shared" ca="1" si="1"/>
        <v>22</v>
      </c>
      <c r="H21" s="134"/>
      <c r="I21" s="58" t="str">
        <f t="shared" ca="1" si="10"/>
        <v>Yes</v>
      </c>
      <c r="J21" s="62" t="str">
        <f t="shared" ca="1" si="10"/>
        <v>Yes</v>
      </c>
      <c r="K21" s="62" t="str">
        <f t="shared" ca="1" si="10"/>
        <v>Yes</v>
      </c>
      <c r="L21" s="62" t="str">
        <f t="shared" ca="1" si="10"/>
        <v>Yes</v>
      </c>
      <c r="M21" s="62" t="str">
        <f t="shared" ca="1" si="10"/>
        <v>Yes</v>
      </c>
      <c r="N21" s="62" t="str">
        <f t="shared" ca="1" si="10"/>
        <v>Yes</v>
      </c>
      <c r="O21" s="62" t="str">
        <f t="shared" ca="1" si="10"/>
        <v>No</v>
      </c>
      <c r="P21" s="62" t="str">
        <f t="shared" ca="1" si="10"/>
        <v>No</v>
      </c>
      <c r="Q21" s="25" t="str">
        <f t="shared" ca="1" si="10"/>
        <v>No</v>
      </c>
      <c r="S21" s="131" t="s">
        <v>130</v>
      </c>
      <c r="T21" s="80">
        <v>4</v>
      </c>
      <c r="U21" s="58">
        <v>-1</v>
      </c>
      <c r="V21" s="58">
        <v>0</v>
      </c>
      <c r="W21" s="58">
        <v>0</v>
      </c>
      <c r="X21" s="58">
        <f t="shared" ca="1" si="3"/>
        <v>14</v>
      </c>
      <c r="Y21" s="58">
        <f t="shared" ca="1" si="4"/>
        <v>17</v>
      </c>
      <c r="Z21" s="134"/>
      <c r="AA21" s="58" t="str">
        <f t="shared" ca="1" si="11"/>
        <v>Yes</v>
      </c>
      <c r="AB21" s="62" t="str">
        <f t="shared" ca="1" si="11"/>
        <v>Yes</v>
      </c>
      <c r="AC21" s="62" t="str">
        <f t="shared" ca="1" si="11"/>
        <v>Yes</v>
      </c>
      <c r="AD21" s="62" t="str">
        <f t="shared" ca="1" si="11"/>
        <v>No</v>
      </c>
      <c r="AE21" s="62" t="str">
        <f t="shared" ca="1" si="11"/>
        <v>No</v>
      </c>
      <c r="AF21" s="62" t="str">
        <f t="shared" ca="1" si="11"/>
        <v>No</v>
      </c>
      <c r="AG21" s="62" t="str">
        <f t="shared" ca="1" si="11"/>
        <v>No</v>
      </c>
      <c r="AH21" s="62" t="str">
        <f t="shared" ca="1" si="11"/>
        <v>No</v>
      </c>
      <c r="AI21" s="25" t="str">
        <f t="shared" ca="1" si="11"/>
        <v>No</v>
      </c>
    </row>
    <row r="22" spans="1:35" x14ac:dyDescent="0.25">
      <c r="A22" s="131" t="s">
        <v>128</v>
      </c>
      <c r="B22" s="80">
        <v>2</v>
      </c>
      <c r="C22" s="58">
        <v>0</v>
      </c>
      <c r="D22" s="58">
        <v>0</v>
      </c>
      <c r="E22" s="58">
        <v>0</v>
      </c>
      <c r="F22" s="58">
        <f t="shared" ca="1" si="0"/>
        <v>14</v>
      </c>
      <c r="G22" s="58">
        <f t="shared" ca="1" si="1"/>
        <v>16</v>
      </c>
      <c r="H22" s="134"/>
      <c r="I22" s="58" t="str">
        <f t="shared" ca="1" si="10"/>
        <v>Yes</v>
      </c>
      <c r="J22" s="62" t="str">
        <f t="shared" ca="1" si="10"/>
        <v>Yes</v>
      </c>
      <c r="K22" s="62" t="str">
        <f t="shared" ca="1" si="10"/>
        <v>Yes</v>
      </c>
      <c r="L22" s="62" t="str">
        <f t="shared" ca="1" si="10"/>
        <v>No</v>
      </c>
      <c r="M22" s="62" t="str">
        <f t="shared" ca="1" si="10"/>
        <v>No</v>
      </c>
      <c r="N22" s="62" t="str">
        <f t="shared" ca="1" si="10"/>
        <v>No</v>
      </c>
      <c r="O22" s="62" t="str">
        <f t="shared" ca="1" si="10"/>
        <v>No</v>
      </c>
      <c r="P22" s="62" t="str">
        <f t="shared" ca="1" si="10"/>
        <v>No</v>
      </c>
      <c r="Q22" s="25" t="str">
        <f t="shared" ca="1" si="10"/>
        <v>No</v>
      </c>
      <c r="S22" s="131" t="s">
        <v>149</v>
      </c>
      <c r="T22" s="80">
        <v>2</v>
      </c>
      <c r="U22" s="58">
        <v>0</v>
      </c>
      <c r="V22" s="58">
        <v>0</v>
      </c>
      <c r="W22" s="58">
        <v>0</v>
      </c>
      <c r="X22" s="58">
        <f t="shared" ca="1" si="3"/>
        <v>15</v>
      </c>
      <c r="Y22" s="58">
        <f t="shared" ca="1" si="4"/>
        <v>17</v>
      </c>
      <c r="Z22" s="134"/>
      <c r="AA22" s="58" t="str">
        <f t="shared" ca="1" si="11"/>
        <v>Yes</v>
      </c>
      <c r="AB22" s="62" t="str">
        <f t="shared" ca="1" si="11"/>
        <v>Yes</v>
      </c>
      <c r="AC22" s="62" t="str">
        <f t="shared" ca="1" si="11"/>
        <v>Yes</v>
      </c>
      <c r="AD22" s="62" t="str">
        <f t="shared" ca="1" si="11"/>
        <v>No</v>
      </c>
      <c r="AE22" s="62" t="str">
        <f t="shared" ca="1" si="11"/>
        <v>No</v>
      </c>
      <c r="AF22" s="62" t="str">
        <f t="shared" ca="1" si="11"/>
        <v>No</v>
      </c>
      <c r="AG22" s="62" t="str">
        <f t="shared" ca="1" si="11"/>
        <v>No</v>
      </c>
      <c r="AH22" s="62" t="str">
        <f t="shared" ca="1" si="11"/>
        <v>No</v>
      </c>
      <c r="AI22" s="25" t="str">
        <f t="shared" ca="1" si="11"/>
        <v>No</v>
      </c>
    </row>
    <row r="23" spans="1:35" x14ac:dyDescent="0.25">
      <c r="A23" s="131" t="s">
        <v>115</v>
      </c>
      <c r="B23" s="80">
        <v>3</v>
      </c>
      <c r="C23" s="58">
        <v>0</v>
      </c>
      <c r="D23" s="58">
        <v>1</v>
      </c>
      <c r="E23" s="58">
        <v>0</v>
      </c>
      <c r="F23" s="58">
        <f t="shared" ca="1" si="0"/>
        <v>8</v>
      </c>
      <c r="G23" s="58">
        <f t="shared" ca="1" si="1"/>
        <v>12</v>
      </c>
      <c r="H23" s="134"/>
      <c r="I23" s="58" t="str">
        <f t="shared" ca="1" si="10"/>
        <v>Yes</v>
      </c>
      <c r="J23" s="62" t="str">
        <f t="shared" ca="1" si="10"/>
        <v>No</v>
      </c>
      <c r="K23" s="62" t="str">
        <f t="shared" ca="1" si="10"/>
        <v>No</v>
      </c>
      <c r="L23" s="62" t="str">
        <f t="shared" ca="1" si="10"/>
        <v>No</v>
      </c>
      <c r="M23" s="62" t="str">
        <f t="shared" ca="1" si="10"/>
        <v>No</v>
      </c>
      <c r="N23" s="62" t="str">
        <f t="shared" ca="1" si="10"/>
        <v>No</v>
      </c>
      <c r="O23" s="62" t="str">
        <f t="shared" ca="1" si="10"/>
        <v>No</v>
      </c>
      <c r="P23" s="62" t="str">
        <f t="shared" ca="1" si="10"/>
        <v>No</v>
      </c>
      <c r="Q23" s="25" t="str">
        <f t="shared" ca="1" si="10"/>
        <v>No</v>
      </c>
      <c r="S23" s="131" t="s">
        <v>174</v>
      </c>
      <c r="T23" s="80">
        <v>3</v>
      </c>
      <c r="U23" s="137">
        <v>5</v>
      </c>
      <c r="V23" s="58">
        <v>0</v>
      </c>
      <c r="W23" s="58">
        <v>0</v>
      </c>
      <c r="X23" s="58">
        <f t="shared" ca="1" si="3"/>
        <v>18</v>
      </c>
      <c r="Y23" s="58">
        <f t="shared" ca="1" si="4"/>
        <v>26</v>
      </c>
      <c r="Z23" s="134"/>
      <c r="AA23" s="58" t="str">
        <f t="shared" ca="1" si="11"/>
        <v>Yes</v>
      </c>
      <c r="AB23" s="62" t="str">
        <f t="shared" ca="1" si="11"/>
        <v>Yes</v>
      </c>
      <c r="AC23" s="62" t="str">
        <f t="shared" ca="1" si="11"/>
        <v>Yes</v>
      </c>
      <c r="AD23" s="62" t="str">
        <f t="shared" ca="1" si="11"/>
        <v>Yes</v>
      </c>
      <c r="AE23" s="62" t="str">
        <f t="shared" ca="1" si="11"/>
        <v>Yes</v>
      </c>
      <c r="AF23" s="62" t="str">
        <f t="shared" ca="1" si="11"/>
        <v>Yes</v>
      </c>
      <c r="AG23" s="62" t="str">
        <f t="shared" ca="1" si="11"/>
        <v>Yes</v>
      </c>
      <c r="AH23" s="62" t="str">
        <f t="shared" ca="1" si="11"/>
        <v>Yes</v>
      </c>
      <c r="AI23" s="25" t="str">
        <f t="shared" ca="1" si="11"/>
        <v>No</v>
      </c>
    </row>
    <row r="24" spans="1:35" x14ac:dyDescent="0.25">
      <c r="A24" s="131" t="s">
        <v>162</v>
      </c>
      <c r="B24" s="80">
        <v>9</v>
      </c>
      <c r="C24" s="58">
        <v>5</v>
      </c>
      <c r="D24" s="58">
        <v>1</v>
      </c>
      <c r="E24" s="58">
        <v>0</v>
      </c>
      <c r="F24" s="58">
        <f t="shared" ca="1" si="0"/>
        <v>11</v>
      </c>
      <c r="G24" s="58">
        <f t="shared" ref="G24:G26" ca="1" si="12">SUM(B24:F24)</f>
        <v>26</v>
      </c>
      <c r="H24" s="134"/>
      <c r="I24" s="58" t="str">
        <f t="shared" ca="1" si="10"/>
        <v>Yes</v>
      </c>
      <c r="J24" s="62" t="str">
        <f t="shared" ca="1" si="10"/>
        <v>Yes</v>
      </c>
      <c r="K24" s="62" t="str">
        <f t="shared" ca="1" si="10"/>
        <v>Yes</v>
      </c>
      <c r="L24" s="62" t="str">
        <f t="shared" ca="1" si="10"/>
        <v>Yes</v>
      </c>
      <c r="M24" s="62" t="str">
        <f t="shared" ca="1" si="10"/>
        <v>Yes</v>
      </c>
      <c r="N24" s="62" t="str">
        <f t="shared" ca="1" si="10"/>
        <v>Yes</v>
      </c>
      <c r="O24" s="62" t="str">
        <f t="shared" ca="1" si="10"/>
        <v>Yes</v>
      </c>
      <c r="P24" s="62" t="str">
        <f t="shared" ca="1" si="10"/>
        <v>Yes</v>
      </c>
      <c r="Q24" s="25" t="str">
        <f t="shared" ca="1" si="10"/>
        <v>No</v>
      </c>
      <c r="S24" s="131" t="s">
        <v>163</v>
      </c>
      <c r="T24" s="80">
        <v>9</v>
      </c>
      <c r="U24" s="58">
        <v>0</v>
      </c>
      <c r="V24" s="58">
        <v>0</v>
      </c>
      <c r="W24" s="58">
        <v>0</v>
      </c>
      <c r="X24" s="58">
        <f t="shared" ca="1" si="3"/>
        <v>19</v>
      </c>
      <c r="Y24" s="58">
        <f t="shared" ref="Y24:Y26" ca="1" si="13">SUM(T24:X24)</f>
        <v>28</v>
      </c>
      <c r="Z24" s="134"/>
      <c r="AA24" s="58" t="str">
        <f t="shared" ca="1" si="11"/>
        <v>Yes</v>
      </c>
      <c r="AB24" s="62" t="str">
        <f t="shared" ca="1" si="11"/>
        <v>Yes</v>
      </c>
      <c r="AC24" s="62" t="str">
        <f t="shared" ca="1" si="11"/>
        <v>Yes</v>
      </c>
      <c r="AD24" s="62" t="str">
        <f t="shared" ca="1" si="11"/>
        <v>Yes</v>
      </c>
      <c r="AE24" s="62" t="str">
        <f t="shared" ca="1" si="11"/>
        <v>Yes</v>
      </c>
      <c r="AF24" s="62" t="str">
        <f t="shared" ca="1" si="11"/>
        <v>Yes</v>
      </c>
      <c r="AG24" s="62" t="str">
        <f t="shared" ca="1" si="11"/>
        <v>Yes</v>
      </c>
      <c r="AH24" s="62" t="str">
        <f t="shared" ca="1" si="11"/>
        <v>Yes</v>
      </c>
      <c r="AI24" s="25" t="str">
        <f t="shared" ca="1" si="11"/>
        <v>Yes</v>
      </c>
    </row>
    <row r="25" spans="1:35" x14ac:dyDescent="0.25">
      <c r="A25" s="131" t="s">
        <v>190</v>
      </c>
      <c r="B25" s="80">
        <v>8</v>
      </c>
      <c r="C25" s="58">
        <v>0</v>
      </c>
      <c r="D25" s="58">
        <v>0</v>
      </c>
      <c r="E25" s="58">
        <v>0</v>
      </c>
      <c r="F25" s="58">
        <f t="shared" ca="1" si="0"/>
        <v>11</v>
      </c>
      <c r="G25" s="58">
        <f t="shared" ref="G25" ca="1" si="14">SUM(B25:F25)</f>
        <v>19</v>
      </c>
      <c r="H25" s="134"/>
      <c r="I25" s="58" t="str">
        <f t="shared" ca="1" si="10"/>
        <v>Yes</v>
      </c>
      <c r="J25" s="62" t="str">
        <f t="shared" ca="1" si="10"/>
        <v>Yes</v>
      </c>
      <c r="K25" s="62" t="str">
        <f t="shared" ca="1" si="10"/>
        <v>Yes</v>
      </c>
      <c r="L25" s="62" t="str">
        <f t="shared" ca="1" si="10"/>
        <v>Yes</v>
      </c>
      <c r="M25" s="62" t="str">
        <f t="shared" ca="1" si="10"/>
        <v>Yes</v>
      </c>
      <c r="N25" s="62" t="str">
        <f t="shared" ca="1" si="10"/>
        <v>No</v>
      </c>
      <c r="O25" s="62" t="str">
        <f t="shared" ca="1" si="10"/>
        <v>No</v>
      </c>
      <c r="P25" s="62" t="str">
        <f t="shared" ca="1" si="10"/>
        <v>No</v>
      </c>
      <c r="Q25" s="25" t="str">
        <f t="shared" ca="1" si="10"/>
        <v>No</v>
      </c>
      <c r="S25" s="131" t="s">
        <v>163</v>
      </c>
      <c r="T25" s="80">
        <v>9</v>
      </c>
      <c r="U25" s="58">
        <v>0</v>
      </c>
      <c r="V25" s="58">
        <v>0</v>
      </c>
      <c r="W25" s="58">
        <v>0</v>
      </c>
      <c r="X25" s="58">
        <f t="shared" ca="1" si="3"/>
        <v>12</v>
      </c>
      <c r="Y25" s="58">
        <f t="shared" ref="Y25" ca="1" si="15">SUM(T25:X25)</f>
        <v>21</v>
      </c>
      <c r="Z25" s="134"/>
      <c r="AA25" s="58" t="str">
        <f t="shared" ca="1" si="11"/>
        <v>Yes</v>
      </c>
      <c r="AB25" s="62" t="str">
        <f t="shared" ca="1" si="11"/>
        <v>Yes</v>
      </c>
      <c r="AC25" s="62" t="str">
        <f t="shared" ca="1" si="11"/>
        <v>Yes</v>
      </c>
      <c r="AD25" s="62" t="str">
        <f t="shared" ca="1" si="11"/>
        <v>Yes</v>
      </c>
      <c r="AE25" s="62" t="str">
        <f t="shared" ca="1" si="11"/>
        <v>Yes</v>
      </c>
      <c r="AF25" s="62" t="str">
        <f t="shared" ca="1" si="11"/>
        <v>No</v>
      </c>
      <c r="AG25" s="62" t="str">
        <f t="shared" ca="1" si="11"/>
        <v>No</v>
      </c>
      <c r="AH25" s="62" t="str">
        <f t="shared" ca="1" si="11"/>
        <v>No</v>
      </c>
      <c r="AI25" s="25" t="str">
        <f t="shared" ca="1" si="11"/>
        <v>No</v>
      </c>
    </row>
    <row r="26" spans="1:35" x14ac:dyDescent="0.25">
      <c r="A26" s="131" t="s">
        <v>156</v>
      </c>
      <c r="B26" s="80">
        <v>2</v>
      </c>
      <c r="C26" s="58">
        <v>2</v>
      </c>
      <c r="D26" s="58">
        <v>0</v>
      </c>
      <c r="E26" s="58">
        <v>0</v>
      </c>
      <c r="F26" s="58">
        <f t="shared" ca="1" si="0"/>
        <v>13</v>
      </c>
      <c r="G26" s="58">
        <f t="shared" ca="1" si="12"/>
        <v>17</v>
      </c>
      <c r="H26" s="134"/>
      <c r="I26" s="58" t="str">
        <f t="shared" ca="1" si="10"/>
        <v>Yes</v>
      </c>
      <c r="J26" s="62" t="str">
        <f t="shared" ca="1" si="10"/>
        <v>Yes</v>
      </c>
      <c r="K26" s="62" t="str">
        <f t="shared" ca="1" si="10"/>
        <v>Yes</v>
      </c>
      <c r="L26" s="62" t="str">
        <f t="shared" ca="1" si="10"/>
        <v>Yes</v>
      </c>
      <c r="M26" s="62" t="str">
        <f t="shared" ca="1" si="10"/>
        <v>No</v>
      </c>
      <c r="N26" s="62" t="str">
        <f t="shared" ca="1" si="10"/>
        <v>No</v>
      </c>
      <c r="O26" s="62" t="str">
        <f t="shared" ca="1" si="10"/>
        <v>No</v>
      </c>
      <c r="P26" s="62" t="str">
        <f t="shared" ca="1" si="10"/>
        <v>No</v>
      </c>
      <c r="Q26" s="25" t="str">
        <f t="shared" ca="1" si="10"/>
        <v>No</v>
      </c>
      <c r="S26" s="131" t="s">
        <v>157</v>
      </c>
      <c r="T26" s="80">
        <v>2</v>
      </c>
      <c r="U26" s="58">
        <v>0</v>
      </c>
      <c r="V26" s="58">
        <v>0</v>
      </c>
      <c r="W26" s="58">
        <v>0</v>
      </c>
      <c r="X26" s="58">
        <f t="shared" ca="1" si="3"/>
        <v>3</v>
      </c>
      <c r="Y26" s="58">
        <f t="shared" ca="1" si="13"/>
        <v>5</v>
      </c>
      <c r="Z26" s="134"/>
      <c r="AA26" s="58" t="str">
        <f t="shared" ca="1" si="11"/>
        <v>No</v>
      </c>
      <c r="AB26" s="62" t="str">
        <f t="shared" ca="1" si="11"/>
        <v>No</v>
      </c>
      <c r="AC26" s="62" t="str">
        <f t="shared" ca="1" si="11"/>
        <v>No</v>
      </c>
      <c r="AD26" s="62" t="str">
        <f t="shared" ca="1" si="11"/>
        <v>No</v>
      </c>
      <c r="AE26" s="62" t="str">
        <f t="shared" ca="1" si="11"/>
        <v>No</v>
      </c>
      <c r="AF26" s="62" t="str">
        <f t="shared" ca="1" si="11"/>
        <v>No</v>
      </c>
      <c r="AG26" s="62" t="str">
        <f t="shared" ca="1" si="11"/>
        <v>No</v>
      </c>
      <c r="AH26" s="62" t="str">
        <f t="shared" ca="1" si="11"/>
        <v>No</v>
      </c>
      <c r="AI26" s="25" t="str">
        <f t="shared" ca="1" si="11"/>
        <v>No</v>
      </c>
    </row>
    <row r="27" spans="1:35" x14ac:dyDescent="0.25">
      <c r="A27" s="131" t="s">
        <v>160</v>
      </c>
      <c r="B27" s="80">
        <v>10</v>
      </c>
      <c r="C27" s="137">
        <v>7</v>
      </c>
      <c r="D27" s="58">
        <v>0</v>
      </c>
      <c r="E27" s="137">
        <v>2</v>
      </c>
      <c r="F27" s="58">
        <f t="shared" ca="1" si="0"/>
        <v>9</v>
      </c>
      <c r="G27" s="58">
        <f t="shared" ref="G27" ca="1" si="16">SUM(B27:F27)</f>
        <v>28</v>
      </c>
      <c r="H27" s="134"/>
      <c r="I27" s="58" t="str">
        <f t="shared" ca="1" si="10"/>
        <v>Yes</v>
      </c>
      <c r="J27" s="62" t="str">
        <f t="shared" ca="1" si="10"/>
        <v>Yes</v>
      </c>
      <c r="K27" s="62" t="str">
        <f t="shared" ca="1" si="10"/>
        <v>Yes</v>
      </c>
      <c r="L27" s="62" t="str">
        <f t="shared" ca="1" si="10"/>
        <v>Yes</v>
      </c>
      <c r="M27" s="62" t="str">
        <f t="shared" ca="1" si="10"/>
        <v>Yes</v>
      </c>
      <c r="N27" s="62" t="str">
        <f t="shared" ca="1" si="10"/>
        <v>Yes</v>
      </c>
      <c r="O27" s="62" t="str">
        <f t="shared" ca="1" si="10"/>
        <v>Yes</v>
      </c>
      <c r="P27" s="62" t="str">
        <f t="shared" ca="1" si="10"/>
        <v>Yes</v>
      </c>
      <c r="Q27" s="25" t="str">
        <f t="shared" ca="1" si="10"/>
        <v>Yes</v>
      </c>
      <c r="S27" s="131" t="s">
        <v>161</v>
      </c>
      <c r="T27" s="80">
        <v>10</v>
      </c>
      <c r="U27" s="58">
        <v>3</v>
      </c>
      <c r="V27" s="58">
        <v>0</v>
      </c>
      <c r="W27" s="137">
        <v>2</v>
      </c>
      <c r="X27" s="58">
        <f t="shared" ca="1" si="3"/>
        <v>17</v>
      </c>
      <c r="Y27" s="58">
        <f t="shared" ref="Y27" ca="1" si="17">SUM(T27:X27)</f>
        <v>32</v>
      </c>
      <c r="Z27" s="134"/>
      <c r="AA27" s="58" t="str">
        <f t="shared" ca="1" si="11"/>
        <v>Yes</v>
      </c>
      <c r="AB27" s="62" t="str">
        <f t="shared" ca="1" si="11"/>
        <v>Yes</v>
      </c>
      <c r="AC27" s="62" t="str">
        <f t="shared" ca="1" si="11"/>
        <v>Yes</v>
      </c>
      <c r="AD27" s="62" t="str">
        <f t="shared" ca="1" si="11"/>
        <v>Yes</v>
      </c>
      <c r="AE27" s="62" t="str">
        <f t="shared" ca="1" si="11"/>
        <v>Yes</v>
      </c>
      <c r="AF27" s="62" t="str">
        <f t="shared" ca="1" si="11"/>
        <v>Yes</v>
      </c>
      <c r="AG27" s="62" t="str">
        <f t="shared" ca="1" si="11"/>
        <v>Yes</v>
      </c>
      <c r="AH27" s="62" t="str">
        <f t="shared" ca="1" si="11"/>
        <v>Yes</v>
      </c>
      <c r="AI27" s="25" t="str">
        <f t="shared" ca="1" si="11"/>
        <v>Yes</v>
      </c>
    </row>
    <row r="28" spans="1:35" x14ac:dyDescent="0.25">
      <c r="A28" s="131" t="s">
        <v>187</v>
      </c>
      <c r="B28" s="80">
        <v>4</v>
      </c>
      <c r="C28" s="58">
        <v>0</v>
      </c>
      <c r="D28" s="58">
        <v>0</v>
      </c>
      <c r="E28" s="58">
        <v>0</v>
      </c>
      <c r="F28" s="58">
        <f t="shared" ca="1" si="0"/>
        <v>13</v>
      </c>
      <c r="G28" s="58">
        <f t="shared" ref="G28" ca="1" si="18">SUM(B28:F28)</f>
        <v>17</v>
      </c>
      <c r="H28" s="58"/>
      <c r="I28" s="58" t="str">
        <f t="shared" ca="1" si="10"/>
        <v>Yes</v>
      </c>
      <c r="J28" s="62" t="str">
        <f t="shared" ca="1" si="10"/>
        <v>Yes</v>
      </c>
      <c r="K28" s="62" t="str">
        <f t="shared" ca="1" si="10"/>
        <v>Yes</v>
      </c>
      <c r="L28" s="62" t="str">
        <f t="shared" ca="1" si="10"/>
        <v>Yes</v>
      </c>
      <c r="M28" s="62" t="str">
        <f t="shared" ca="1" si="10"/>
        <v>No</v>
      </c>
      <c r="N28" s="62" t="str">
        <f t="shared" ca="1" si="10"/>
        <v>No</v>
      </c>
      <c r="O28" s="62" t="str">
        <f t="shared" ca="1" si="10"/>
        <v>No</v>
      </c>
      <c r="P28" s="62" t="str">
        <f t="shared" ca="1" si="10"/>
        <v>No</v>
      </c>
      <c r="Q28" s="25" t="str">
        <f t="shared" ca="1" si="10"/>
        <v>No</v>
      </c>
      <c r="R28" s="141"/>
      <c r="S28" s="131" t="s">
        <v>188</v>
      </c>
      <c r="T28" s="80">
        <v>4</v>
      </c>
      <c r="U28" s="58">
        <v>0</v>
      </c>
      <c r="V28" s="58">
        <v>0</v>
      </c>
      <c r="W28" s="58">
        <v>0</v>
      </c>
      <c r="X28" s="58">
        <f t="shared" ca="1" si="3"/>
        <v>20</v>
      </c>
      <c r="Y28" s="58">
        <f t="shared" ref="Y28" ca="1" si="19">SUM(T28:X28)</f>
        <v>24</v>
      </c>
      <c r="Z28" s="58"/>
      <c r="AA28" s="58" t="str">
        <f t="shared" ca="1" si="11"/>
        <v>Yes</v>
      </c>
      <c r="AB28" s="62" t="str">
        <f t="shared" ca="1" si="11"/>
        <v>Yes</v>
      </c>
      <c r="AC28" s="62" t="str">
        <f t="shared" ca="1" si="11"/>
        <v>Yes</v>
      </c>
      <c r="AD28" s="62" t="str">
        <f t="shared" ca="1" si="11"/>
        <v>Yes</v>
      </c>
      <c r="AE28" s="62" t="str">
        <f t="shared" ca="1" si="11"/>
        <v>Yes</v>
      </c>
      <c r="AF28" s="62" t="str">
        <f t="shared" ca="1" si="11"/>
        <v>Yes</v>
      </c>
      <c r="AG28" s="62" t="str">
        <f t="shared" ca="1" si="11"/>
        <v>Yes</v>
      </c>
      <c r="AH28" s="62" t="str">
        <f t="shared" ca="1" si="11"/>
        <v>No</v>
      </c>
      <c r="AI28" s="25" t="str">
        <f t="shared" ca="1" si="11"/>
        <v>No</v>
      </c>
    </row>
    <row r="29" spans="1:35" x14ac:dyDescent="0.25">
      <c r="A29" s="131" t="s">
        <v>204</v>
      </c>
      <c r="B29" s="80">
        <v>2</v>
      </c>
      <c r="C29" s="58">
        <v>1</v>
      </c>
      <c r="D29" s="58">
        <v>0</v>
      </c>
      <c r="E29" s="58">
        <v>0</v>
      </c>
      <c r="F29" s="58">
        <f t="shared" ca="1" si="0"/>
        <v>4</v>
      </c>
      <c r="G29" s="58">
        <f t="shared" ref="G29" ca="1" si="20">SUM(B29:F29)</f>
        <v>7</v>
      </c>
      <c r="H29" s="58"/>
      <c r="I29" s="58" t="str">
        <f t="shared" ca="1" si="10"/>
        <v>No</v>
      </c>
      <c r="J29" s="62" t="str">
        <f t="shared" ca="1" si="10"/>
        <v>No</v>
      </c>
      <c r="K29" s="62" t="str">
        <f t="shared" ca="1" si="10"/>
        <v>No</v>
      </c>
      <c r="L29" s="62" t="str">
        <f t="shared" ca="1" si="10"/>
        <v>No</v>
      </c>
      <c r="M29" s="62" t="str">
        <f t="shared" ca="1" si="10"/>
        <v>No</v>
      </c>
      <c r="N29" s="62" t="str">
        <f t="shared" ca="1" si="10"/>
        <v>No</v>
      </c>
      <c r="O29" s="62" t="str">
        <f t="shared" ca="1" si="10"/>
        <v>No</v>
      </c>
      <c r="P29" s="62" t="str">
        <f t="shared" ca="1" si="10"/>
        <v>No</v>
      </c>
      <c r="Q29" s="25" t="str">
        <f t="shared" ca="1" si="10"/>
        <v>No</v>
      </c>
      <c r="R29" s="141"/>
      <c r="S29" s="131" t="s">
        <v>205</v>
      </c>
      <c r="T29" s="80">
        <v>2</v>
      </c>
      <c r="U29" s="58">
        <v>1</v>
      </c>
      <c r="V29" s="58">
        <v>0</v>
      </c>
      <c r="W29" s="58">
        <v>0</v>
      </c>
      <c r="X29" s="58">
        <f t="shared" ca="1" si="3"/>
        <v>4</v>
      </c>
      <c r="Y29" s="58">
        <f t="shared" ref="Y29" ca="1" si="21">SUM(T29:X29)</f>
        <v>7</v>
      </c>
      <c r="Z29" s="58"/>
      <c r="AA29" s="58" t="str">
        <f t="shared" ca="1" si="11"/>
        <v>No</v>
      </c>
      <c r="AB29" s="62" t="str">
        <f t="shared" ca="1" si="11"/>
        <v>No</v>
      </c>
      <c r="AC29" s="62" t="str">
        <f t="shared" ca="1" si="11"/>
        <v>No</v>
      </c>
      <c r="AD29" s="62" t="str">
        <f t="shared" ca="1" si="11"/>
        <v>No</v>
      </c>
      <c r="AE29" s="62" t="str">
        <f t="shared" ca="1" si="11"/>
        <v>No</v>
      </c>
      <c r="AF29" s="62" t="str">
        <f t="shared" ca="1" si="11"/>
        <v>No</v>
      </c>
      <c r="AG29" s="62" t="str">
        <f t="shared" ca="1" si="11"/>
        <v>No</v>
      </c>
      <c r="AH29" s="62" t="str">
        <f t="shared" ca="1" si="11"/>
        <v>No</v>
      </c>
      <c r="AI29" s="25" t="str">
        <f t="shared" ca="1" si="11"/>
        <v>No</v>
      </c>
    </row>
    <row r="30" spans="1:35" ht="18.75" x14ac:dyDescent="0.25">
      <c r="A30" s="127"/>
      <c r="B30" s="120"/>
    </row>
    <row r="31" spans="1:35" ht="18.75" x14ac:dyDescent="0.25">
      <c r="A31" s="127" t="s">
        <v>137</v>
      </c>
      <c r="B31" s="120" t="s">
        <v>148</v>
      </c>
    </row>
    <row r="32" spans="1:35" ht="18.75" x14ac:dyDescent="0.25">
      <c r="A32" s="127" t="s">
        <v>146</v>
      </c>
      <c r="B32" s="120" t="s">
        <v>147</v>
      </c>
    </row>
    <row r="33" spans="1:2" ht="18.75" x14ac:dyDescent="0.25">
      <c r="A33" s="127" t="s">
        <v>83</v>
      </c>
      <c r="B33" s="120" t="s">
        <v>84</v>
      </c>
    </row>
    <row r="34" spans="1:2" ht="18.75" x14ac:dyDescent="0.25">
      <c r="A34" s="127" t="s">
        <v>146</v>
      </c>
      <c r="B34" s="120" t="s">
        <v>192</v>
      </c>
    </row>
    <row r="35" spans="1:2" ht="18.75" x14ac:dyDescent="0.25">
      <c r="A35" s="127" t="s">
        <v>85</v>
      </c>
      <c r="B35" s="120" t="s">
        <v>86</v>
      </c>
    </row>
    <row r="36" spans="1:2" ht="18.75" x14ac:dyDescent="0.25">
      <c r="A36" s="127" t="s">
        <v>87</v>
      </c>
      <c r="B36" s="120" t="s">
        <v>88</v>
      </c>
    </row>
    <row r="37" spans="1:2" ht="18.75" x14ac:dyDescent="0.25">
      <c r="A37" s="127" t="s">
        <v>169</v>
      </c>
      <c r="B37" s="120" t="s">
        <v>170</v>
      </c>
    </row>
    <row r="38" spans="1:2" ht="18.75" x14ac:dyDescent="0.25">
      <c r="A38" s="127" t="s">
        <v>208</v>
      </c>
      <c r="B38" s="120" t="s">
        <v>209</v>
      </c>
    </row>
  </sheetData>
  <sortState ref="A3:AI21">
    <sortCondition ref="R3:R21"/>
    <sortCondition ref="A3:A21"/>
  </sortState>
  <conditionalFormatting sqref="A2:I2 U2:Y2 A1:H1 F9:R9 X9:Y9 AJ6:XFD8 B11:D11 A39:XFD1048576 AA9:XFD9 C31:XFD32 AJ10:XFD30 C33:O35 A36:O36 AK33:XFD36 AK1:XFD5 B3:R4 X3:AI4 T3:W3 C6:D6 C37:XFD38 B9:D9">
    <cfRule type="cellIs" dxfId="1139" priority="3277" operator="equal">
      <formula>"No"</formula>
    </cfRule>
    <cfRule type="cellIs" dxfId="1138" priority="3278" operator="equal">
      <formula>"Yes"</formula>
    </cfRule>
  </conditionalFormatting>
  <conditionalFormatting sqref="F9 X9 F31:F1048576 X31:X32 X37:X1048576 F1:F4 X2:X4">
    <cfRule type="cellIs" dxfId="1137" priority="3273" operator="equal">
      <formula>1</formula>
    </cfRule>
    <cfRule type="cellIs" dxfId="1136" priority="3276" operator="equal">
      <formula>20</formula>
    </cfRule>
  </conditionalFormatting>
  <conditionalFormatting sqref="K2">
    <cfRule type="cellIs" dxfId="1135" priority="2885" operator="equal">
      <formula>"No"</formula>
    </cfRule>
    <cfRule type="cellIs" dxfId="1134" priority="2886" operator="equal">
      <formula>"Yes"</formula>
    </cfRule>
  </conditionalFormatting>
  <conditionalFormatting sqref="J2">
    <cfRule type="cellIs" dxfId="1133" priority="2899" operator="equal">
      <formula>"No"</formula>
    </cfRule>
    <cfRule type="cellIs" dxfId="1132" priority="2900" operator="equal">
      <formula>"Yes"</formula>
    </cfRule>
  </conditionalFormatting>
  <conditionalFormatting sqref="M2">
    <cfRule type="cellIs" dxfId="1131" priority="2861" operator="equal">
      <formula>"No"</formula>
    </cfRule>
    <cfRule type="cellIs" dxfId="1130" priority="2862" operator="equal">
      <formula>"Yes"</formula>
    </cfRule>
  </conditionalFormatting>
  <conditionalFormatting sqref="Q2:R2">
    <cfRule type="cellIs" dxfId="1129" priority="2895" operator="equal">
      <formula>"No"</formula>
    </cfRule>
    <cfRule type="cellIs" dxfId="1128" priority="2896" operator="equal">
      <formula>"Yes"</formula>
    </cfRule>
  </conditionalFormatting>
  <conditionalFormatting sqref="M2">
    <cfRule type="cellIs" dxfId="1127" priority="2893" operator="equal">
      <formula>"No"</formula>
    </cfRule>
    <cfRule type="cellIs" dxfId="1126" priority="2894" operator="equal">
      <formula>"Yes"</formula>
    </cfRule>
  </conditionalFormatting>
  <conditionalFormatting sqref="N2">
    <cfRule type="cellIs" dxfId="1125" priority="2889" operator="equal">
      <formula>"No"</formula>
    </cfRule>
    <cfRule type="cellIs" dxfId="1124" priority="2890" operator="equal">
      <formula>"Yes"</formula>
    </cfRule>
  </conditionalFormatting>
  <conditionalFormatting sqref="K2">
    <cfRule type="cellIs" dxfId="1123" priority="2873" operator="equal">
      <formula>"No"</formula>
    </cfRule>
    <cfRule type="cellIs" dxfId="1122" priority="2874" operator="equal">
      <formula>"Yes"</formula>
    </cfRule>
  </conditionalFormatting>
  <conditionalFormatting sqref="N2">
    <cfRule type="cellIs" dxfId="1121" priority="2869" operator="equal">
      <formula>"No"</formula>
    </cfRule>
    <cfRule type="cellIs" dxfId="1120" priority="2870" operator="equal">
      <formula>"Yes"</formula>
    </cfRule>
  </conditionalFormatting>
  <conditionalFormatting sqref="Q2:R2">
    <cfRule type="cellIs" dxfId="1119" priority="2901" operator="equal">
      <formula>"No"</formula>
    </cfRule>
    <cfRule type="cellIs" dxfId="1118" priority="2902" operator="equal">
      <formula>"Yes"</formula>
    </cfRule>
  </conditionalFormatting>
  <conditionalFormatting sqref="Q2:R2">
    <cfRule type="cellIs" dxfId="1117" priority="2857" operator="equal">
      <formula>"No"</formula>
    </cfRule>
    <cfRule type="cellIs" dxfId="1116" priority="2858" operator="equal">
      <formula>"Yes"</formula>
    </cfRule>
  </conditionalFormatting>
  <conditionalFormatting sqref="Q2:R2">
    <cfRule type="cellIs" dxfId="1115" priority="2859" operator="equal">
      <formula>"No"</formula>
    </cfRule>
    <cfRule type="cellIs" dxfId="1114" priority="2860" operator="equal">
      <formula>"Yes"</formula>
    </cfRule>
  </conditionalFormatting>
  <conditionalFormatting sqref="P2">
    <cfRule type="cellIs" dxfId="1113" priority="2849" operator="equal">
      <formula>"No"</formula>
    </cfRule>
    <cfRule type="cellIs" dxfId="1112" priority="2850" operator="equal">
      <formula>"Yes"</formula>
    </cfRule>
  </conditionalFormatting>
  <conditionalFormatting sqref="P2">
    <cfRule type="cellIs" dxfId="1111" priority="2847" operator="equal">
      <formula>"No"</formula>
    </cfRule>
    <cfRule type="cellIs" dxfId="1110" priority="2848" operator="equal">
      <formula>"Yes"</formula>
    </cfRule>
  </conditionalFormatting>
  <conditionalFormatting sqref="P2">
    <cfRule type="cellIs" dxfId="1109" priority="2843" operator="equal">
      <formula>"No"</formula>
    </cfRule>
    <cfRule type="cellIs" dxfId="1108" priority="2844" operator="equal">
      <formula>"Yes"</formula>
    </cfRule>
  </conditionalFormatting>
  <conditionalFormatting sqref="L2">
    <cfRule type="cellIs" dxfId="1107" priority="2293" operator="equal">
      <formula>"No"</formula>
    </cfRule>
    <cfRule type="cellIs" dxfId="1106" priority="2294" operator="equal">
      <formula>"Yes"</formula>
    </cfRule>
  </conditionalFormatting>
  <conditionalFormatting sqref="L2">
    <cfRule type="cellIs" dxfId="1105" priority="2297" operator="equal">
      <formula>"No"</formula>
    </cfRule>
    <cfRule type="cellIs" dxfId="1104" priority="2298" operator="equal">
      <formula>"Yes"</formula>
    </cfRule>
  </conditionalFormatting>
  <conditionalFormatting sqref="T1:Z1">
    <cfRule type="cellIs" dxfId="1103" priority="2161" operator="equal">
      <formula>"No"</formula>
    </cfRule>
    <cfRule type="cellIs" dxfId="1102" priority="2162" operator="equal">
      <formula>"Yes"</formula>
    </cfRule>
  </conditionalFormatting>
  <conditionalFormatting sqref="X1">
    <cfRule type="cellIs" dxfId="1101" priority="2159" operator="equal">
      <formula>1</formula>
    </cfRule>
    <cfRule type="cellIs" dxfId="1100" priority="2160" operator="equal">
      <formula>20</formula>
    </cfRule>
  </conditionalFormatting>
  <conditionalFormatting sqref="L1">
    <cfRule type="cellIs" dxfId="1099" priority="2052" operator="equal">
      <formula>"No"</formula>
    </cfRule>
    <cfRule type="cellIs" dxfId="1098" priority="2053" operator="equal">
      <formula>"Yes"</formula>
    </cfRule>
  </conditionalFormatting>
  <conditionalFormatting sqref="L1">
    <cfRule type="cellIs" dxfId="1097" priority="2054" operator="equal">
      <formula>"No"</formula>
    </cfRule>
    <cfRule type="cellIs" dxfId="1096" priority="2055" operator="equal">
      <formula>"Yes"</formula>
    </cfRule>
  </conditionalFormatting>
  <conditionalFormatting sqref="J1">
    <cfRule type="cellIs" dxfId="1095" priority="2004" operator="equal">
      <formula>"No"</formula>
    </cfRule>
    <cfRule type="cellIs" dxfId="1094" priority="2005" operator="equal">
      <formula>"Yes"</formula>
    </cfRule>
  </conditionalFormatting>
  <conditionalFormatting sqref="J1">
    <cfRule type="cellIs" dxfId="1093" priority="2000" operator="equal">
      <formula>"No"</formula>
    </cfRule>
    <cfRule type="cellIs" dxfId="1092" priority="2001" operator="equal">
      <formula>"Yes"</formula>
    </cfRule>
  </conditionalFormatting>
  <conditionalFormatting sqref="J1">
    <cfRule type="cellIs" dxfId="1091" priority="2002" operator="equal">
      <formula>"No"</formula>
    </cfRule>
    <cfRule type="cellIs" dxfId="1090" priority="2003" operator="equal">
      <formula>"Yes"</formula>
    </cfRule>
  </conditionalFormatting>
  <conditionalFormatting sqref="J1">
    <cfRule type="cellIs" dxfId="1089" priority="1998" operator="equal">
      <formula>"No"</formula>
    </cfRule>
    <cfRule type="cellIs" dxfId="1088" priority="1999" operator="equal">
      <formula>"Yes"</formula>
    </cfRule>
  </conditionalFormatting>
  <conditionalFormatting sqref="K1">
    <cfRule type="cellIs" dxfId="1087" priority="1949" operator="equal">
      <formula>"No"</formula>
    </cfRule>
    <cfRule type="cellIs" dxfId="1086" priority="1950" operator="equal">
      <formula>"Yes"</formula>
    </cfRule>
  </conditionalFormatting>
  <conditionalFormatting sqref="K1">
    <cfRule type="cellIs" dxfId="1085" priority="1945" operator="equal">
      <formula>"No"</formula>
    </cfRule>
    <cfRule type="cellIs" dxfId="1084" priority="1946" operator="equal">
      <formula>"Yes"</formula>
    </cfRule>
  </conditionalFormatting>
  <conditionalFormatting sqref="K1">
    <cfRule type="cellIs" dxfId="1083" priority="1947" operator="equal">
      <formula>"No"</formula>
    </cfRule>
    <cfRule type="cellIs" dxfId="1082" priority="1948" operator="equal">
      <formula>"Yes"</formula>
    </cfRule>
  </conditionalFormatting>
  <conditionalFormatting sqref="K1">
    <cfRule type="cellIs" dxfId="1081" priority="1943" operator="equal">
      <formula>"No"</formula>
    </cfRule>
    <cfRule type="cellIs" dxfId="1080" priority="1944" operator="equal">
      <formula>"Yes"</formula>
    </cfRule>
  </conditionalFormatting>
  <conditionalFormatting sqref="I2">
    <cfRule type="cellIs" dxfId="1079" priority="1897" operator="equal">
      <formula>"No"</formula>
    </cfRule>
    <cfRule type="cellIs" dxfId="1078" priority="1898" operator="equal">
      <formula>"Yes"</formula>
    </cfRule>
  </conditionalFormatting>
  <conditionalFormatting sqref="K2">
    <cfRule type="cellIs" dxfId="1077" priority="1891" operator="equal">
      <formula>"No"</formula>
    </cfRule>
    <cfRule type="cellIs" dxfId="1076" priority="1892" operator="equal">
      <formula>"Yes"</formula>
    </cfRule>
  </conditionalFormatting>
  <conditionalFormatting sqref="K2">
    <cfRule type="cellIs" dxfId="1075" priority="1901" operator="equal">
      <formula>"No"</formula>
    </cfRule>
    <cfRule type="cellIs" dxfId="1074" priority="1902" operator="equal">
      <formula>"Yes"</formula>
    </cfRule>
  </conditionalFormatting>
  <conditionalFormatting sqref="L2">
    <cfRule type="cellIs" dxfId="1073" priority="1899" operator="equal">
      <formula>"No"</formula>
    </cfRule>
    <cfRule type="cellIs" dxfId="1072" priority="1900" operator="equal">
      <formula>"Yes"</formula>
    </cfRule>
  </conditionalFormatting>
  <conditionalFormatting sqref="I2">
    <cfRule type="cellIs" dxfId="1071" priority="1895" operator="equal">
      <formula>"No"</formula>
    </cfRule>
    <cfRule type="cellIs" dxfId="1070" priority="1896" operator="equal">
      <formula>"Yes"</formula>
    </cfRule>
  </conditionalFormatting>
  <conditionalFormatting sqref="L2">
    <cfRule type="cellIs" dxfId="1069" priority="1893" operator="equal">
      <formula>"No"</formula>
    </cfRule>
    <cfRule type="cellIs" dxfId="1068" priority="1894" operator="equal">
      <formula>"Yes"</formula>
    </cfRule>
  </conditionalFormatting>
  <conditionalFormatting sqref="N2">
    <cfRule type="cellIs" dxfId="1067" priority="1889" operator="equal">
      <formula>"No"</formula>
    </cfRule>
    <cfRule type="cellIs" dxfId="1066" priority="1890" operator="equal">
      <formula>"Yes"</formula>
    </cfRule>
  </conditionalFormatting>
  <conditionalFormatting sqref="N2">
    <cfRule type="cellIs" dxfId="1065" priority="1887" operator="equal">
      <formula>"No"</formula>
    </cfRule>
    <cfRule type="cellIs" dxfId="1064" priority="1888" operator="equal">
      <formula>"Yes"</formula>
    </cfRule>
  </conditionalFormatting>
  <conditionalFormatting sqref="N2">
    <cfRule type="cellIs" dxfId="1063" priority="1885" operator="equal">
      <formula>"No"</formula>
    </cfRule>
    <cfRule type="cellIs" dxfId="1062" priority="1886" operator="equal">
      <formula>"Yes"</formula>
    </cfRule>
  </conditionalFormatting>
  <conditionalFormatting sqref="J2">
    <cfRule type="cellIs" dxfId="1061" priority="1881" operator="equal">
      <formula>"No"</formula>
    </cfRule>
    <cfRule type="cellIs" dxfId="1060" priority="1882" operator="equal">
      <formula>"Yes"</formula>
    </cfRule>
  </conditionalFormatting>
  <conditionalFormatting sqref="J2">
    <cfRule type="cellIs" dxfId="1059" priority="1883" operator="equal">
      <formula>"No"</formula>
    </cfRule>
    <cfRule type="cellIs" dxfId="1058" priority="1884" operator="equal">
      <formula>"Yes"</formula>
    </cfRule>
  </conditionalFormatting>
  <conditionalFormatting sqref="M2">
    <cfRule type="cellIs" dxfId="1057" priority="1875" operator="equal">
      <formula>"No"</formula>
    </cfRule>
    <cfRule type="cellIs" dxfId="1056" priority="1876" operator="equal">
      <formula>"Yes"</formula>
    </cfRule>
  </conditionalFormatting>
  <conditionalFormatting sqref="M2">
    <cfRule type="cellIs" dxfId="1055" priority="1879" operator="equal">
      <formula>"No"</formula>
    </cfRule>
    <cfRule type="cellIs" dxfId="1054" priority="1880" operator="equal">
      <formula>"Yes"</formula>
    </cfRule>
  </conditionalFormatting>
  <conditionalFormatting sqref="M2">
    <cfRule type="cellIs" dxfId="1053" priority="1877" operator="equal">
      <formula>"No"</formula>
    </cfRule>
    <cfRule type="cellIs" dxfId="1052" priority="1878" operator="equal">
      <formula>"Yes"</formula>
    </cfRule>
  </conditionalFormatting>
  <conditionalFormatting sqref="L1">
    <cfRule type="cellIs" dxfId="1051" priority="1855" operator="equal">
      <formula>"No"</formula>
    </cfRule>
    <cfRule type="cellIs" dxfId="1050" priority="1856" operator="equal">
      <formula>"Yes"</formula>
    </cfRule>
  </conditionalFormatting>
  <conditionalFormatting sqref="L1">
    <cfRule type="cellIs" dxfId="1049" priority="1857" operator="equal">
      <formula>"No"</formula>
    </cfRule>
    <cfRule type="cellIs" dxfId="1048" priority="1858" operator="equal">
      <formula>"Yes"</formula>
    </cfRule>
  </conditionalFormatting>
  <conditionalFormatting sqref="L1">
    <cfRule type="cellIs" dxfId="1047" priority="1853" operator="equal">
      <formula>"No"</formula>
    </cfRule>
    <cfRule type="cellIs" dxfId="1046" priority="1854" operator="equal">
      <formula>"Yes"</formula>
    </cfRule>
  </conditionalFormatting>
  <conditionalFormatting sqref="J1">
    <cfRule type="cellIs" dxfId="1045" priority="1865" operator="equal">
      <formula>"No"</formula>
    </cfRule>
    <cfRule type="cellIs" dxfId="1044" priority="1866" operator="equal">
      <formula>"Yes"</formula>
    </cfRule>
  </conditionalFormatting>
  <conditionalFormatting sqref="J1">
    <cfRule type="cellIs" dxfId="1043" priority="1867" operator="equal">
      <formula>"No"</formula>
    </cfRule>
    <cfRule type="cellIs" dxfId="1042" priority="1868" operator="equal">
      <formula>"Yes"</formula>
    </cfRule>
  </conditionalFormatting>
  <conditionalFormatting sqref="L1">
    <cfRule type="cellIs" dxfId="1041" priority="1851" operator="equal">
      <formula>"No"</formula>
    </cfRule>
    <cfRule type="cellIs" dxfId="1040" priority="1852" operator="equal">
      <formula>"Yes"</formula>
    </cfRule>
  </conditionalFormatting>
  <conditionalFormatting sqref="K1">
    <cfRule type="cellIs" dxfId="1039" priority="1835" operator="equal">
      <formula>"No"</formula>
    </cfRule>
    <cfRule type="cellIs" dxfId="1038" priority="1836" operator="equal">
      <formula>"Yes"</formula>
    </cfRule>
  </conditionalFormatting>
  <conditionalFormatting sqref="K1">
    <cfRule type="cellIs" dxfId="1037" priority="1841" operator="equal">
      <formula>"No"</formula>
    </cfRule>
    <cfRule type="cellIs" dxfId="1036" priority="1842" operator="equal">
      <formula>"Yes"</formula>
    </cfRule>
  </conditionalFormatting>
  <conditionalFormatting sqref="K1">
    <cfRule type="cellIs" dxfId="1035" priority="1837" operator="equal">
      <formula>"No"</formula>
    </cfRule>
    <cfRule type="cellIs" dxfId="1034" priority="1838" operator="equal">
      <formula>"Yes"</formula>
    </cfRule>
  </conditionalFormatting>
  <conditionalFormatting sqref="K1">
    <cfRule type="cellIs" dxfId="1033" priority="1839" operator="equal">
      <formula>"No"</formula>
    </cfRule>
    <cfRule type="cellIs" dxfId="1032" priority="1840" operator="equal">
      <formula>"Yes"</formula>
    </cfRule>
  </conditionalFormatting>
  <conditionalFormatting sqref="O2">
    <cfRule type="cellIs" dxfId="1031" priority="1827" operator="equal">
      <formula>"No"</formula>
    </cfRule>
    <cfRule type="cellIs" dxfId="1030" priority="1828" operator="equal">
      <formula>"Yes"</formula>
    </cfRule>
  </conditionalFormatting>
  <conditionalFormatting sqref="O2">
    <cfRule type="cellIs" dxfId="1029" priority="1825" operator="equal">
      <formula>"No"</formula>
    </cfRule>
    <cfRule type="cellIs" dxfId="1028" priority="1826" operator="equal">
      <formula>"Yes"</formula>
    </cfRule>
  </conditionalFormatting>
  <conditionalFormatting sqref="O2">
    <cfRule type="cellIs" dxfId="1027" priority="1815" operator="equal">
      <formula>"No"</formula>
    </cfRule>
    <cfRule type="cellIs" dxfId="1026" priority="1816" operator="equal">
      <formula>"Yes"</formula>
    </cfRule>
  </conditionalFormatting>
  <conditionalFormatting sqref="O2">
    <cfRule type="cellIs" dxfId="1025" priority="1813" operator="equal">
      <formula>"No"</formula>
    </cfRule>
    <cfRule type="cellIs" dxfId="1024" priority="1814" operator="equal">
      <formula>"Yes"</formula>
    </cfRule>
  </conditionalFormatting>
  <conditionalFormatting sqref="O2">
    <cfRule type="cellIs" dxfId="1023" priority="1811" operator="equal">
      <formula>"No"</formula>
    </cfRule>
    <cfRule type="cellIs" dxfId="1022" priority="1812" operator="equal">
      <formula>"Yes"</formula>
    </cfRule>
  </conditionalFormatting>
  <conditionalFormatting sqref="AA1">
    <cfRule type="cellIs" dxfId="1021" priority="1747" operator="equal">
      <formula>"No"</formula>
    </cfRule>
    <cfRule type="cellIs" dxfId="1020" priority="1748" operator="equal">
      <formula>"Yes"</formula>
    </cfRule>
  </conditionalFormatting>
  <conditionalFormatting sqref="AA1">
    <cfRule type="cellIs" dxfId="1019" priority="1671" operator="equal">
      <formula>"No"</formula>
    </cfRule>
    <cfRule type="cellIs" dxfId="1018" priority="1672" operator="equal">
      <formula>"Yes"</formula>
    </cfRule>
  </conditionalFormatting>
  <conditionalFormatting sqref="AA1">
    <cfRule type="cellIs" dxfId="1017" priority="1667" operator="equal">
      <formula>"No"</formula>
    </cfRule>
    <cfRule type="cellIs" dxfId="1016" priority="1668" operator="equal">
      <formula>"Yes"</formula>
    </cfRule>
  </conditionalFormatting>
  <conditionalFormatting sqref="AA1">
    <cfRule type="cellIs" dxfId="1015" priority="1669" operator="equal">
      <formula>"No"</formula>
    </cfRule>
    <cfRule type="cellIs" dxfId="1014" priority="1670" operator="equal">
      <formula>"Yes"</formula>
    </cfRule>
  </conditionalFormatting>
  <conditionalFormatting sqref="AA1">
    <cfRule type="cellIs" dxfId="1013" priority="1665" operator="equal">
      <formula>"No"</formula>
    </cfRule>
    <cfRule type="cellIs" dxfId="1012" priority="1666" operator="equal">
      <formula>"Yes"</formula>
    </cfRule>
  </conditionalFormatting>
  <conditionalFormatting sqref="AA2">
    <cfRule type="cellIs" dxfId="1011" priority="1507" operator="equal">
      <formula>"No"</formula>
    </cfRule>
    <cfRule type="cellIs" dxfId="1010" priority="1508" operator="equal">
      <formula>"Yes"</formula>
    </cfRule>
  </conditionalFormatting>
  <conditionalFormatting sqref="AI2">
    <cfRule type="cellIs" dxfId="1009" priority="1505" operator="equal">
      <formula>"No"</formula>
    </cfRule>
    <cfRule type="cellIs" dxfId="1008" priority="1506" operator="equal">
      <formula>"Yes"</formula>
    </cfRule>
  </conditionalFormatting>
  <conditionalFormatting sqref="AC2">
    <cfRule type="cellIs" dxfId="1007" priority="1495" operator="equal">
      <formula>"No"</formula>
    </cfRule>
    <cfRule type="cellIs" dxfId="1006" priority="1496" operator="equal">
      <formula>"Yes"</formula>
    </cfRule>
  </conditionalFormatting>
  <conditionalFormatting sqref="AB2">
    <cfRule type="cellIs" dxfId="1005" priority="1503" operator="equal">
      <formula>"No"</formula>
    </cfRule>
    <cfRule type="cellIs" dxfId="1004" priority="1504" operator="equal">
      <formula>"Yes"</formula>
    </cfRule>
  </conditionalFormatting>
  <conditionalFormatting sqref="AE2">
    <cfRule type="cellIs" dxfId="1003" priority="1489" operator="equal">
      <formula>"No"</formula>
    </cfRule>
    <cfRule type="cellIs" dxfId="1002" priority="1490" operator="equal">
      <formula>"Yes"</formula>
    </cfRule>
  </conditionalFormatting>
  <conditionalFormatting sqref="AI2">
    <cfRule type="cellIs" dxfId="1001" priority="1501" operator="equal">
      <formula>"No"</formula>
    </cfRule>
    <cfRule type="cellIs" dxfId="1000" priority="1502" operator="equal">
      <formula>"Yes"</formula>
    </cfRule>
  </conditionalFormatting>
  <conditionalFormatting sqref="AE2">
    <cfRule type="cellIs" dxfId="999" priority="1499" operator="equal">
      <formula>"No"</formula>
    </cfRule>
    <cfRule type="cellIs" dxfId="998" priority="1500" operator="equal">
      <formula>"Yes"</formula>
    </cfRule>
  </conditionalFormatting>
  <conditionalFormatting sqref="AF2">
    <cfRule type="cellIs" dxfId="997" priority="1497" operator="equal">
      <formula>"No"</formula>
    </cfRule>
    <cfRule type="cellIs" dxfId="996" priority="1498" operator="equal">
      <formula>"Yes"</formula>
    </cfRule>
  </conditionalFormatting>
  <conditionalFormatting sqref="AC2">
    <cfRule type="cellIs" dxfId="995" priority="1493" operator="equal">
      <formula>"No"</formula>
    </cfRule>
    <cfRule type="cellIs" dxfId="994" priority="1494" operator="equal">
      <formula>"Yes"</formula>
    </cfRule>
  </conditionalFormatting>
  <conditionalFormatting sqref="AF2">
    <cfRule type="cellIs" dxfId="993" priority="1491" operator="equal">
      <formula>"No"</formula>
    </cfRule>
    <cfRule type="cellIs" dxfId="992" priority="1492" operator="equal">
      <formula>"Yes"</formula>
    </cfRule>
  </conditionalFormatting>
  <conditionalFormatting sqref="AI2">
    <cfRule type="cellIs" dxfId="991" priority="1485" operator="equal">
      <formula>"No"</formula>
    </cfRule>
    <cfRule type="cellIs" dxfId="990" priority="1486" operator="equal">
      <formula>"Yes"</formula>
    </cfRule>
  </conditionalFormatting>
  <conditionalFormatting sqref="AI2">
    <cfRule type="cellIs" dxfId="989" priority="1487" operator="equal">
      <formula>"No"</formula>
    </cfRule>
    <cfRule type="cellIs" dxfId="988" priority="1488" operator="equal">
      <formula>"Yes"</formula>
    </cfRule>
  </conditionalFormatting>
  <conditionalFormatting sqref="AH2">
    <cfRule type="cellIs" dxfId="987" priority="1483" operator="equal">
      <formula>"No"</formula>
    </cfRule>
    <cfRule type="cellIs" dxfId="986" priority="1484" operator="equal">
      <formula>"Yes"</formula>
    </cfRule>
  </conditionalFormatting>
  <conditionalFormatting sqref="AH2">
    <cfRule type="cellIs" dxfId="985" priority="1481" operator="equal">
      <formula>"No"</formula>
    </cfRule>
    <cfRule type="cellIs" dxfId="984" priority="1482" operator="equal">
      <formula>"Yes"</formula>
    </cfRule>
  </conditionalFormatting>
  <conditionalFormatting sqref="AH2">
    <cfRule type="cellIs" dxfId="983" priority="1479" operator="equal">
      <formula>"No"</formula>
    </cfRule>
    <cfRule type="cellIs" dxfId="982" priority="1480" operator="equal">
      <formula>"Yes"</formula>
    </cfRule>
  </conditionalFormatting>
  <conditionalFormatting sqref="AD2">
    <cfRule type="cellIs" dxfId="981" priority="1475" operator="equal">
      <formula>"No"</formula>
    </cfRule>
    <cfRule type="cellIs" dxfId="980" priority="1476" operator="equal">
      <formula>"Yes"</formula>
    </cfRule>
  </conditionalFormatting>
  <conditionalFormatting sqref="AD2">
    <cfRule type="cellIs" dxfId="979" priority="1477" operator="equal">
      <formula>"No"</formula>
    </cfRule>
    <cfRule type="cellIs" dxfId="978" priority="1478" operator="equal">
      <formula>"Yes"</formula>
    </cfRule>
  </conditionalFormatting>
  <conditionalFormatting sqref="AA2">
    <cfRule type="cellIs" dxfId="977" priority="1469" operator="equal">
      <formula>"No"</formula>
    </cfRule>
    <cfRule type="cellIs" dxfId="976" priority="1470" operator="equal">
      <formula>"Yes"</formula>
    </cfRule>
  </conditionalFormatting>
  <conditionalFormatting sqref="AC2">
    <cfRule type="cellIs" dxfId="975" priority="1463" operator="equal">
      <formula>"No"</formula>
    </cfRule>
    <cfRule type="cellIs" dxfId="974" priority="1464" operator="equal">
      <formula>"Yes"</formula>
    </cfRule>
  </conditionalFormatting>
  <conditionalFormatting sqref="AC2">
    <cfRule type="cellIs" dxfId="973" priority="1473" operator="equal">
      <formula>"No"</formula>
    </cfRule>
    <cfRule type="cellIs" dxfId="972" priority="1474" operator="equal">
      <formula>"Yes"</formula>
    </cfRule>
  </conditionalFormatting>
  <conditionalFormatting sqref="AD2">
    <cfRule type="cellIs" dxfId="971" priority="1471" operator="equal">
      <formula>"No"</formula>
    </cfRule>
    <cfRule type="cellIs" dxfId="970" priority="1472" operator="equal">
      <formula>"Yes"</formula>
    </cfRule>
  </conditionalFormatting>
  <conditionalFormatting sqref="AA2">
    <cfRule type="cellIs" dxfId="969" priority="1467" operator="equal">
      <formula>"No"</formula>
    </cfRule>
    <cfRule type="cellIs" dxfId="968" priority="1468" operator="equal">
      <formula>"Yes"</formula>
    </cfRule>
  </conditionalFormatting>
  <conditionalFormatting sqref="AD2">
    <cfRule type="cellIs" dxfId="967" priority="1465" operator="equal">
      <formula>"No"</formula>
    </cfRule>
    <cfRule type="cellIs" dxfId="966" priority="1466" operator="equal">
      <formula>"Yes"</formula>
    </cfRule>
  </conditionalFormatting>
  <conditionalFormatting sqref="AF2">
    <cfRule type="cellIs" dxfId="965" priority="1461" operator="equal">
      <formula>"No"</formula>
    </cfRule>
    <cfRule type="cellIs" dxfId="964" priority="1462" operator="equal">
      <formula>"Yes"</formula>
    </cfRule>
  </conditionalFormatting>
  <conditionalFormatting sqref="AF2">
    <cfRule type="cellIs" dxfId="963" priority="1459" operator="equal">
      <formula>"No"</formula>
    </cfRule>
    <cfRule type="cellIs" dxfId="962" priority="1460" operator="equal">
      <formula>"Yes"</formula>
    </cfRule>
  </conditionalFormatting>
  <conditionalFormatting sqref="AF2">
    <cfRule type="cellIs" dxfId="961" priority="1457" operator="equal">
      <formula>"No"</formula>
    </cfRule>
    <cfRule type="cellIs" dxfId="960" priority="1458" operator="equal">
      <formula>"Yes"</formula>
    </cfRule>
  </conditionalFormatting>
  <conditionalFormatting sqref="AB2">
    <cfRule type="cellIs" dxfId="959" priority="1453" operator="equal">
      <formula>"No"</formula>
    </cfRule>
    <cfRule type="cellIs" dxfId="958" priority="1454" operator="equal">
      <formula>"Yes"</formula>
    </cfRule>
  </conditionalFormatting>
  <conditionalFormatting sqref="AB2">
    <cfRule type="cellIs" dxfId="957" priority="1455" operator="equal">
      <formula>"No"</formula>
    </cfRule>
    <cfRule type="cellIs" dxfId="956" priority="1456" operator="equal">
      <formula>"Yes"</formula>
    </cfRule>
  </conditionalFormatting>
  <conditionalFormatting sqref="AE2">
    <cfRule type="cellIs" dxfId="955" priority="1447" operator="equal">
      <formula>"No"</formula>
    </cfRule>
    <cfRule type="cellIs" dxfId="954" priority="1448" operator="equal">
      <formula>"Yes"</formula>
    </cfRule>
  </conditionalFormatting>
  <conditionalFormatting sqref="AE2">
    <cfRule type="cellIs" dxfId="953" priority="1451" operator="equal">
      <formula>"No"</formula>
    </cfRule>
    <cfRule type="cellIs" dxfId="952" priority="1452" operator="equal">
      <formula>"Yes"</formula>
    </cfRule>
  </conditionalFormatting>
  <conditionalFormatting sqref="AE2">
    <cfRule type="cellIs" dxfId="951" priority="1449" operator="equal">
      <formula>"No"</formula>
    </cfRule>
    <cfRule type="cellIs" dxfId="950" priority="1450" operator="equal">
      <formula>"Yes"</formula>
    </cfRule>
  </conditionalFormatting>
  <conditionalFormatting sqref="AG2">
    <cfRule type="cellIs" dxfId="949" priority="1445" operator="equal">
      <formula>"No"</formula>
    </cfRule>
    <cfRule type="cellIs" dxfId="948" priority="1446" operator="equal">
      <formula>"Yes"</formula>
    </cfRule>
  </conditionalFormatting>
  <conditionalFormatting sqref="AG2">
    <cfRule type="cellIs" dxfId="947" priority="1443" operator="equal">
      <formula>"No"</formula>
    </cfRule>
    <cfRule type="cellIs" dxfId="946" priority="1444" operator="equal">
      <formula>"Yes"</formula>
    </cfRule>
  </conditionalFormatting>
  <conditionalFormatting sqref="AG2">
    <cfRule type="cellIs" dxfId="945" priority="1441" operator="equal">
      <formula>"No"</formula>
    </cfRule>
    <cfRule type="cellIs" dxfId="944" priority="1442" operator="equal">
      <formula>"Yes"</formula>
    </cfRule>
  </conditionalFormatting>
  <conditionalFormatting sqref="AG2">
    <cfRule type="cellIs" dxfId="943" priority="1439" operator="equal">
      <formula>"No"</formula>
    </cfRule>
    <cfRule type="cellIs" dxfId="942" priority="1440" operator="equal">
      <formula>"Yes"</formula>
    </cfRule>
  </conditionalFormatting>
  <conditionalFormatting sqref="AG2">
    <cfRule type="cellIs" dxfId="941" priority="1437" operator="equal">
      <formula>"No"</formula>
    </cfRule>
    <cfRule type="cellIs" dxfId="940" priority="1438" operator="equal">
      <formula>"Yes"</formula>
    </cfRule>
  </conditionalFormatting>
  <conditionalFormatting sqref="AI1">
    <cfRule type="cellIs" dxfId="939" priority="1433" operator="equal">
      <formula>"No"</formula>
    </cfRule>
    <cfRule type="cellIs" dxfId="938" priority="1434" operator="equal">
      <formula>"Yes"</formula>
    </cfRule>
  </conditionalFormatting>
  <conditionalFormatting sqref="AI1">
    <cfRule type="cellIs" dxfId="937" priority="1435" operator="equal">
      <formula>"No"</formula>
    </cfRule>
    <cfRule type="cellIs" dxfId="936" priority="1436" operator="equal">
      <formula>"Yes"</formula>
    </cfRule>
  </conditionalFormatting>
  <conditionalFormatting sqref="AI1">
    <cfRule type="cellIs" dxfId="935" priority="1431" operator="equal">
      <formula>"No"</formula>
    </cfRule>
    <cfRule type="cellIs" dxfId="934" priority="1432" operator="equal">
      <formula>"Yes"</formula>
    </cfRule>
  </conditionalFormatting>
  <conditionalFormatting sqref="AI1">
    <cfRule type="cellIs" dxfId="933" priority="1429" operator="equal">
      <formula>"No"</formula>
    </cfRule>
    <cfRule type="cellIs" dxfId="932" priority="1430" operator="equal">
      <formula>"Yes"</formula>
    </cfRule>
  </conditionalFormatting>
  <conditionalFormatting sqref="AB1">
    <cfRule type="cellIs" dxfId="931" priority="1136" operator="equal">
      <formula>"No"</formula>
    </cfRule>
    <cfRule type="cellIs" dxfId="930" priority="1137" operator="equal">
      <formula>"Yes"</formula>
    </cfRule>
  </conditionalFormatting>
  <conditionalFormatting sqref="AB1">
    <cfRule type="cellIs" dxfId="929" priority="1132" operator="equal">
      <formula>"No"</formula>
    </cfRule>
    <cfRule type="cellIs" dxfId="928" priority="1133" operator="equal">
      <formula>"Yes"</formula>
    </cfRule>
  </conditionalFormatting>
  <conditionalFormatting sqref="AB1">
    <cfRule type="cellIs" dxfId="927" priority="1134" operator="equal">
      <formula>"No"</formula>
    </cfRule>
    <cfRule type="cellIs" dxfId="926" priority="1135" operator="equal">
      <formula>"Yes"</formula>
    </cfRule>
  </conditionalFormatting>
  <conditionalFormatting sqref="AB1">
    <cfRule type="cellIs" dxfId="925" priority="1130" operator="equal">
      <formula>"No"</formula>
    </cfRule>
    <cfRule type="cellIs" dxfId="924" priority="1131" operator="equal">
      <formula>"Yes"</formula>
    </cfRule>
  </conditionalFormatting>
  <conditionalFormatting sqref="AB1">
    <cfRule type="cellIs" dxfId="923" priority="1128" operator="equal">
      <formula>"No"</formula>
    </cfRule>
    <cfRule type="cellIs" dxfId="922" priority="1129" operator="equal">
      <formula>"Yes"</formula>
    </cfRule>
  </conditionalFormatting>
  <conditionalFormatting sqref="Q1:S1">
    <cfRule type="cellIs" dxfId="921" priority="1248" operator="equal">
      <formula>"No"</formula>
    </cfRule>
    <cfRule type="cellIs" dxfId="920" priority="1249" operator="equal">
      <formula>"Yes"</formula>
    </cfRule>
  </conditionalFormatting>
  <conditionalFormatting sqref="Q1:S1">
    <cfRule type="cellIs" dxfId="919" priority="1250" operator="equal">
      <formula>"No"</formula>
    </cfRule>
    <cfRule type="cellIs" dxfId="918" priority="1251" operator="equal">
      <formula>"Yes"</formula>
    </cfRule>
  </conditionalFormatting>
  <conditionalFormatting sqref="Q1:S1">
    <cfRule type="cellIs" dxfId="917" priority="1246" operator="equal">
      <formula>"No"</formula>
    </cfRule>
    <cfRule type="cellIs" dxfId="916" priority="1247" operator="equal">
      <formula>"Yes"</formula>
    </cfRule>
  </conditionalFormatting>
  <conditionalFormatting sqref="Q1:S1">
    <cfRule type="cellIs" dxfId="915" priority="1244" operator="equal">
      <formula>"No"</formula>
    </cfRule>
    <cfRule type="cellIs" dxfId="914" priority="1245" operator="equal">
      <formula>"Yes"</formula>
    </cfRule>
  </conditionalFormatting>
  <conditionalFormatting sqref="F9 F3:F4">
    <cfRule type="cellIs" dxfId="913" priority="1229" operator="equal">
      <formula>19</formula>
    </cfRule>
  </conditionalFormatting>
  <conditionalFormatting sqref="F9 X9 F3:F4 X3:X4">
    <cfRule type="cellIs" dxfId="912" priority="1228" operator="equal">
      <formula>19</formula>
    </cfRule>
  </conditionalFormatting>
  <conditionalFormatting sqref="S2">
    <cfRule type="cellIs" dxfId="911" priority="1190" operator="equal">
      <formula>"No"</formula>
    </cfRule>
    <cfRule type="cellIs" dxfId="910" priority="1191" operator="equal">
      <formula>"Yes"</formula>
    </cfRule>
  </conditionalFormatting>
  <conditionalFormatting sqref="T2">
    <cfRule type="cellIs" dxfId="909" priority="1186" operator="equal">
      <formula>"No"</formula>
    </cfRule>
    <cfRule type="cellIs" dxfId="908" priority="1187" operator="equal">
      <formula>"Yes"</formula>
    </cfRule>
  </conditionalFormatting>
  <conditionalFormatting sqref="T9">
    <cfRule type="cellIs" dxfId="907" priority="1104" operator="equal">
      <formula>"No"</formula>
    </cfRule>
    <cfRule type="cellIs" dxfId="906" priority="1105" operator="equal">
      <formula>"Yes"</formula>
    </cfRule>
  </conditionalFormatting>
  <conditionalFormatting sqref="A32:B36">
    <cfRule type="cellIs" dxfId="905" priority="1074" operator="equal">
      <formula>"No"</formula>
    </cfRule>
    <cfRule type="cellIs" dxfId="904" priority="1075" operator="equal">
      <formula>"Yes"</formula>
    </cfRule>
  </conditionalFormatting>
  <conditionalFormatting sqref="A9:A11">
    <cfRule type="cellIs" dxfId="903" priority="1096" operator="equal">
      <formula>"No"</formula>
    </cfRule>
    <cfRule type="cellIs" dxfId="902" priority="1097" operator="equal">
      <formula>"Yes"</formula>
    </cfRule>
  </conditionalFormatting>
  <conditionalFormatting sqref="E9 E11">
    <cfRule type="cellIs" dxfId="901" priority="1060" operator="equal">
      <formula>"No"</formula>
    </cfRule>
    <cfRule type="cellIs" dxfId="900" priority="1061" operator="equal">
      <formula>"Yes"</formula>
    </cfRule>
  </conditionalFormatting>
  <conditionalFormatting sqref="X11:Y11 F11:R11 AA11:AI11">
    <cfRule type="cellIs" dxfId="899" priority="1046" operator="equal">
      <formula>"No"</formula>
    </cfRule>
    <cfRule type="cellIs" dxfId="898" priority="1047" operator="equal">
      <formula>"Yes"</formula>
    </cfRule>
  </conditionalFormatting>
  <conditionalFormatting sqref="X11 F11">
    <cfRule type="cellIs" dxfId="897" priority="1044" operator="equal">
      <formula>1</formula>
    </cfRule>
    <cfRule type="cellIs" dxfId="896" priority="1045" operator="equal">
      <formula>20</formula>
    </cfRule>
  </conditionalFormatting>
  <conditionalFormatting sqref="F11">
    <cfRule type="cellIs" dxfId="895" priority="1043" operator="equal">
      <formula>19</formula>
    </cfRule>
  </conditionalFormatting>
  <conditionalFormatting sqref="F11 X11">
    <cfRule type="cellIs" dxfId="894" priority="1042" operator="equal">
      <formula>19</formula>
    </cfRule>
  </conditionalFormatting>
  <conditionalFormatting sqref="B6 F6:R6 X6:Y6 D6 AA6:AI6">
    <cfRule type="cellIs" dxfId="893" priority="1028" operator="equal">
      <formula>"No"</formula>
    </cfRule>
    <cfRule type="cellIs" dxfId="892" priority="1029" operator="equal">
      <formula>"Yes"</formula>
    </cfRule>
  </conditionalFormatting>
  <conditionalFormatting sqref="F6 X6">
    <cfRule type="cellIs" dxfId="891" priority="1026" operator="equal">
      <formula>1</formula>
    </cfRule>
    <cfRule type="cellIs" dxfId="890" priority="1027" operator="equal">
      <formula>20</formula>
    </cfRule>
  </conditionalFormatting>
  <conditionalFormatting sqref="F6">
    <cfRule type="cellIs" dxfId="889" priority="1025" operator="equal">
      <formula>19</formula>
    </cfRule>
  </conditionalFormatting>
  <conditionalFormatting sqref="F6 X6">
    <cfRule type="cellIs" dxfId="888" priority="1024" operator="equal">
      <formula>19</formula>
    </cfRule>
  </conditionalFormatting>
  <conditionalFormatting sqref="A6">
    <cfRule type="cellIs" dxfId="887" priority="1016" operator="equal">
      <formula>"No"</formula>
    </cfRule>
    <cfRule type="cellIs" dxfId="886" priority="1017" operator="equal">
      <formula>"Yes"</formula>
    </cfRule>
  </conditionalFormatting>
  <conditionalFormatting sqref="E6">
    <cfRule type="cellIs" dxfId="885" priority="1014" operator="equal">
      <formula>"No"</formula>
    </cfRule>
    <cfRule type="cellIs" dxfId="884" priority="1015" operator="equal">
      <formula>"Yes"</formula>
    </cfRule>
  </conditionalFormatting>
  <conditionalFormatting sqref="X12:Y12 F12:R12 AA12:AI12">
    <cfRule type="cellIs" dxfId="883" priority="944" operator="equal">
      <formula>"No"</formula>
    </cfRule>
    <cfRule type="cellIs" dxfId="882" priority="945" operator="equal">
      <formula>"Yes"</formula>
    </cfRule>
  </conditionalFormatting>
  <conditionalFormatting sqref="X12 F12">
    <cfRule type="cellIs" dxfId="881" priority="942" operator="equal">
      <formula>1</formula>
    </cfRule>
    <cfRule type="cellIs" dxfId="880" priority="943" operator="equal">
      <formula>20</formula>
    </cfRule>
  </conditionalFormatting>
  <conditionalFormatting sqref="F12">
    <cfRule type="cellIs" dxfId="879" priority="941" operator="equal">
      <formula>19</formula>
    </cfRule>
  </conditionalFormatting>
  <conditionalFormatting sqref="F12 X12">
    <cfRule type="cellIs" dxfId="878" priority="940" operator="equal">
      <formula>19</formula>
    </cfRule>
  </conditionalFormatting>
  <conditionalFormatting sqref="A12:C12 E12">
    <cfRule type="cellIs" dxfId="877" priority="932" operator="equal">
      <formula>"No"</formula>
    </cfRule>
    <cfRule type="cellIs" dxfId="876" priority="933" operator="equal">
      <formula>"Yes"</formula>
    </cfRule>
  </conditionalFormatting>
  <conditionalFormatting sqref="D12">
    <cfRule type="cellIs" dxfId="875" priority="930" operator="equal">
      <formula>"No"</formula>
    </cfRule>
    <cfRule type="cellIs" dxfId="874" priority="931" operator="equal">
      <formula>"Yes"</formula>
    </cfRule>
  </conditionalFormatting>
  <conditionalFormatting sqref="S12">
    <cfRule type="cellIs" dxfId="873" priority="928" operator="equal">
      <formula>"No"</formula>
    </cfRule>
    <cfRule type="cellIs" dxfId="872" priority="929" operator="equal">
      <formula>"Yes"</formula>
    </cfRule>
  </conditionalFormatting>
  <conditionalFormatting sqref="P1">
    <cfRule type="cellIs" dxfId="871" priority="908" operator="equal">
      <formula>"No"</formula>
    </cfRule>
    <cfRule type="cellIs" dxfId="870" priority="909" operator="equal">
      <formula>"Yes"</formula>
    </cfRule>
  </conditionalFormatting>
  <conditionalFormatting sqref="P1">
    <cfRule type="cellIs" dxfId="869" priority="904" operator="equal">
      <formula>"No"</formula>
    </cfRule>
    <cfRule type="cellIs" dxfId="868" priority="905" operator="equal">
      <formula>"Yes"</formula>
    </cfRule>
  </conditionalFormatting>
  <conditionalFormatting sqref="P1">
    <cfRule type="cellIs" dxfId="867" priority="906" operator="equal">
      <formula>"No"</formula>
    </cfRule>
    <cfRule type="cellIs" dxfId="866" priority="907" operator="equal">
      <formula>"Yes"</formula>
    </cfRule>
  </conditionalFormatting>
  <conditionalFormatting sqref="P1">
    <cfRule type="cellIs" dxfId="865" priority="902" operator="equal">
      <formula>"No"</formula>
    </cfRule>
    <cfRule type="cellIs" dxfId="864" priority="903" operator="equal">
      <formula>"Yes"</formula>
    </cfRule>
  </conditionalFormatting>
  <conditionalFormatting sqref="P1">
    <cfRule type="cellIs" dxfId="863" priority="898" operator="equal">
      <formula>"No"</formula>
    </cfRule>
    <cfRule type="cellIs" dxfId="862" priority="899" operator="equal">
      <formula>"Yes"</formula>
    </cfRule>
  </conditionalFormatting>
  <conditionalFormatting sqref="P1">
    <cfRule type="cellIs" dxfId="861" priority="900" operator="equal">
      <formula>"No"</formula>
    </cfRule>
    <cfRule type="cellIs" dxfId="860" priority="901" operator="equal">
      <formula>"Yes"</formula>
    </cfRule>
  </conditionalFormatting>
  <conditionalFormatting sqref="P1">
    <cfRule type="cellIs" dxfId="859" priority="896" operator="equal">
      <formula>"No"</formula>
    </cfRule>
    <cfRule type="cellIs" dxfId="858" priority="897" operator="equal">
      <formula>"Yes"</formula>
    </cfRule>
  </conditionalFormatting>
  <conditionalFormatting sqref="C10:D10">
    <cfRule type="cellIs" dxfId="857" priority="688" operator="equal">
      <formula>"No"</formula>
    </cfRule>
    <cfRule type="cellIs" dxfId="856" priority="689" operator="equal">
      <formula>"Yes"</formula>
    </cfRule>
  </conditionalFormatting>
  <conditionalFormatting sqref="W6">
    <cfRule type="cellIs" dxfId="855" priority="744" operator="equal">
      <formula>"No"</formula>
    </cfRule>
    <cfRule type="cellIs" dxfId="854" priority="745" operator="equal">
      <formula>"Yes"</formula>
    </cfRule>
  </conditionalFormatting>
  <conditionalFormatting sqref="W9">
    <cfRule type="cellIs" dxfId="853" priority="746" operator="equal">
      <formula>"No"</formula>
    </cfRule>
    <cfRule type="cellIs" dxfId="852" priority="747" operator="equal">
      <formula>"Yes"</formula>
    </cfRule>
  </conditionalFormatting>
  <conditionalFormatting sqref="T10:V10">
    <cfRule type="cellIs" dxfId="851" priority="678" operator="equal">
      <formula>"No"</formula>
    </cfRule>
    <cfRule type="cellIs" dxfId="850" priority="679" operator="equal">
      <formula>"Yes"</formula>
    </cfRule>
  </conditionalFormatting>
  <conditionalFormatting sqref="C11:D11">
    <cfRule type="cellIs" dxfId="849" priority="796" operator="equal">
      <formula>"No"</formula>
    </cfRule>
    <cfRule type="cellIs" dxfId="848" priority="797" operator="equal">
      <formula>"Yes"</formula>
    </cfRule>
  </conditionalFormatting>
  <conditionalFormatting sqref="C6">
    <cfRule type="cellIs" dxfId="847" priority="770" operator="equal">
      <formula>"No"</formula>
    </cfRule>
    <cfRule type="cellIs" dxfId="846" priority="771" operator="equal">
      <formula>"Yes"</formula>
    </cfRule>
  </conditionalFormatting>
  <conditionalFormatting sqref="U9:V9">
    <cfRule type="cellIs" dxfId="845" priority="768" operator="equal">
      <formula>"No"</formula>
    </cfRule>
    <cfRule type="cellIs" dxfId="844" priority="769" operator="equal">
      <formula>"Yes"</formula>
    </cfRule>
  </conditionalFormatting>
  <conditionalFormatting sqref="V6">
    <cfRule type="cellIs" dxfId="843" priority="762" operator="equal">
      <formula>"No"</formula>
    </cfRule>
    <cfRule type="cellIs" dxfId="842" priority="763" operator="equal">
      <formula>"Yes"</formula>
    </cfRule>
  </conditionalFormatting>
  <conditionalFormatting sqref="T6:W6 U9:V9">
    <cfRule type="cellIs" dxfId="841" priority="754" operator="equal">
      <formula>"No"</formula>
    </cfRule>
    <cfRule type="cellIs" dxfId="840" priority="755" operator="equal">
      <formula>"Yes"</formula>
    </cfRule>
  </conditionalFormatting>
  <conditionalFormatting sqref="T6:W6">
    <cfRule type="cellIs" dxfId="839" priority="752" operator="equal">
      <formula>"No"</formula>
    </cfRule>
    <cfRule type="cellIs" dxfId="838" priority="753" operator="equal">
      <formula>"Yes"</formula>
    </cfRule>
  </conditionalFormatting>
  <conditionalFormatting sqref="W10">
    <cfRule type="cellIs" dxfId="837" priority="676" operator="equal">
      <formula>"No"</formula>
    </cfRule>
    <cfRule type="cellIs" dxfId="836" priority="677" operator="equal">
      <formula>"Yes"</formula>
    </cfRule>
  </conditionalFormatting>
  <conditionalFormatting sqref="A4">
    <cfRule type="cellIs" dxfId="835" priority="720" operator="equal">
      <formula>"No"</formula>
    </cfRule>
    <cfRule type="cellIs" dxfId="834" priority="721" operator="equal">
      <formula>"Yes"</formula>
    </cfRule>
  </conditionalFormatting>
  <conditionalFormatting sqref="S9">
    <cfRule type="cellIs" dxfId="833" priority="718" operator="equal">
      <formula>"No"</formula>
    </cfRule>
    <cfRule type="cellIs" dxfId="832" priority="719" operator="equal">
      <formula>"Yes"</formula>
    </cfRule>
  </conditionalFormatting>
  <conditionalFormatting sqref="A3">
    <cfRule type="cellIs" dxfId="831" priority="722" operator="equal">
      <formula>"No"</formula>
    </cfRule>
    <cfRule type="cellIs" dxfId="830" priority="723" operator="equal">
      <formula>"Yes"</formula>
    </cfRule>
  </conditionalFormatting>
  <conditionalFormatting sqref="T6">
    <cfRule type="cellIs" dxfId="829" priority="716" operator="equal">
      <formula>"No"</formula>
    </cfRule>
    <cfRule type="cellIs" dxfId="828" priority="717" operator="equal">
      <formula>"Yes"</formula>
    </cfRule>
  </conditionalFormatting>
  <conditionalFormatting sqref="S11">
    <cfRule type="cellIs" dxfId="827" priority="708" operator="equal">
      <formula>"No"</formula>
    </cfRule>
    <cfRule type="cellIs" dxfId="826" priority="709" operator="equal">
      <formula>"Yes"</formula>
    </cfRule>
  </conditionalFormatting>
  <conditionalFormatting sqref="B10:D10 F10:R10 X10:Y10 AA10:AI10">
    <cfRule type="cellIs" dxfId="825" priority="698" operator="equal">
      <formula>"No"</formula>
    </cfRule>
    <cfRule type="cellIs" dxfId="824" priority="699" operator="equal">
      <formula>"Yes"</formula>
    </cfRule>
  </conditionalFormatting>
  <conditionalFormatting sqref="F10 X10">
    <cfRule type="cellIs" dxfId="823" priority="696" operator="equal">
      <formula>1</formula>
    </cfRule>
    <cfRule type="cellIs" dxfId="822" priority="697" operator="equal">
      <formula>20</formula>
    </cfRule>
  </conditionalFormatting>
  <conditionalFormatting sqref="F10">
    <cfRule type="cellIs" dxfId="821" priority="695" operator="equal">
      <formula>19</formula>
    </cfRule>
  </conditionalFormatting>
  <conditionalFormatting sqref="F10 X10">
    <cfRule type="cellIs" dxfId="820" priority="694" operator="equal">
      <formula>19</formula>
    </cfRule>
  </conditionalFormatting>
  <conditionalFormatting sqref="E10">
    <cfRule type="cellIs" dxfId="819" priority="690" operator="equal">
      <formula>"No"</formula>
    </cfRule>
    <cfRule type="cellIs" dxfId="818" priority="691" operator="equal">
      <formula>"Yes"</formula>
    </cfRule>
  </conditionalFormatting>
  <conditionalFormatting sqref="U10:V10">
    <cfRule type="cellIs" dxfId="817" priority="674" operator="equal">
      <formula>"No"</formula>
    </cfRule>
    <cfRule type="cellIs" dxfId="816" priority="675" operator="equal">
      <formula>"Yes"</formula>
    </cfRule>
  </conditionalFormatting>
  <conditionalFormatting sqref="S10">
    <cfRule type="cellIs" dxfId="815" priority="672" operator="equal">
      <formula>"No"</formula>
    </cfRule>
    <cfRule type="cellIs" dxfId="814" priority="673" operator="equal">
      <formula>"Yes"</formula>
    </cfRule>
  </conditionalFormatting>
  <conditionalFormatting sqref="S14 S19">
    <cfRule type="cellIs" dxfId="813" priority="592" operator="equal">
      <formula>"No"</formula>
    </cfRule>
    <cfRule type="cellIs" dxfId="812" priority="593" operator="equal">
      <formula>"Yes"</formula>
    </cfRule>
  </conditionalFormatting>
  <conditionalFormatting sqref="X13:Y13 F13:R13 AA13:AI13">
    <cfRule type="cellIs" dxfId="811" priority="670" operator="equal">
      <formula>"No"</formula>
    </cfRule>
    <cfRule type="cellIs" dxfId="810" priority="671" operator="equal">
      <formula>"Yes"</formula>
    </cfRule>
  </conditionalFormatting>
  <conditionalFormatting sqref="X13 F13">
    <cfRule type="cellIs" dxfId="809" priority="668" operator="equal">
      <formula>1</formula>
    </cfRule>
    <cfRule type="cellIs" dxfId="808" priority="669" operator="equal">
      <formula>20</formula>
    </cfRule>
  </conditionalFormatting>
  <conditionalFormatting sqref="F13">
    <cfRule type="cellIs" dxfId="807" priority="667" operator="equal">
      <formula>19</formula>
    </cfRule>
  </conditionalFormatting>
  <conditionalFormatting sqref="F13 X13">
    <cfRule type="cellIs" dxfId="806" priority="666" operator="equal">
      <formula>19</formula>
    </cfRule>
  </conditionalFormatting>
  <conditionalFormatting sqref="B13:C13 E13">
    <cfRule type="cellIs" dxfId="805" priority="664" operator="equal">
      <formula>"No"</formula>
    </cfRule>
    <cfRule type="cellIs" dxfId="804" priority="665" operator="equal">
      <formula>"Yes"</formula>
    </cfRule>
  </conditionalFormatting>
  <conditionalFormatting sqref="D13">
    <cfRule type="cellIs" dxfId="803" priority="662" operator="equal">
      <formula>"No"</formula>
    </cfRule>
    <cfRule type="cellIs" dxfId="802" priority="663" operator="equal">
      <formula>"Yes"</formula>
    </cfRule>
  </conditionalFormatting>
  <conditionalFormatting sqref="T13">
    <cfRule type="cellIs" dxfId="801" priority="660" operator="equal">
      <formula>"No"</formula>
    </cfRule>
    <cfRule type="cellIs" dxfId="800" priority="661" operator="equal">
      <formula>"Yes"</formula>
    </cfRule>
  </conditionalFormatting>
  <conditionalFormatting sqref="S13">
    <cfRule type="cellIs" dxfId="799" priority="594" operator="equal">
      <formula>"No"</formula>
    </cfRule>
    <cfRule type="cellIs" dxfId="798" priority="595" operator="equal">
      <formula>"Yes"</formula>
    </cfRule>
  </conditionalFormatting>
  <conditionalFormatting sqref="V13">
    <cfRule type="cellIs" dxfId="797" priority="588" operator="equal">
      <formula>"No"</formula>
    </cfRule>
    <cfRule type="cellIs" dxfId="796" priority="589" operator="equal">
      <formula>"Yes"</formula>
    </cfRule>
  </conditionalFormatting>
  <conditionalFormatting sqref="V14">
    <cfRule type="cellIs" dxfId="795" priority="584" operator="equal">
      <formula>"No"</formula>
    </cfRule>
    <cfRule type="cellIs" dxfId="794" priority="585" operator="equal">
      <formula>"Yes"</formula>
    </cfRule>
  </conditionalFormatting>
  <conditionalFormatting sqref="W14">
    <cfRule type="cellIs" dxfId="793" priority="582" operator="equal">
      <formula>"No"</formula>
    </cfRule>
    <cfRule type="cellIs" dxfId="792" priority="583" operator="equal">
      <formula>"Yes"</formula>
    </cfRule>
  </conditionalFormatting>
  <conditionalFormatting sqref="W20">
    <cfRule type="cellIs" dxfId="791" priority="466" operator="equal">
      <formula>"No"</formula>
    </cfRule>
    <cfRule type="cellIs" dxfId="790" priority="467" operator="equal">
      <formula>"Yes"</formula>
    </cfRule>
  </conditionalFormatting>
  <conditionalFormatting sqref="A13">
    <cfRule type="cellIs" dxfId="789" priority="648" operator="equal">
      <formula>"No"</formula>
    </cfRule>
    <cfRule type="cellIs" dxfId="788" priority="649" operator="equal">
      <formula>"Yes"</formula>
    </cfRule>
  </conditionalFormatting>
  <conditionalFormatting sqref="X14:Y20 F14:R20 AA14:AI20">
    <cfRule type="cellIs" dxfId="787" priority="620" operator="equal">
      <formula>"No"</formula>
    </cfRule>
    <cfRule type="cellIs" dxfId="786" priority="621" operator="equal">
      <formula>"Yes"</formula>
    </cfRule>
  </conditionalFormatting>
  <conditionalFormatting sqref="X14:X20 F14:F20">
    <cfRule type="cellIs" dxfId="785" priority="618" operator="equal">
      <formula>1</formula>
    </cfRule>
    <cfRule type="cellIs" dxfId="784" priority="619" operator="equal">
      <formula>20</formula>
    </cfRule>
  </conditionalFormatting>
  <conditionalFormatting sqref="F14:F20">
    <cfRule type="cellIs" dxfId="783" priority="617" operator="equal">
      <formula>19</formula>
    </cfRule>
  </conditionalFormatting>
  <conditionalFormatting sqref="F14:F20 X14:X20">
    <cfRule type="cellIs" dxfId="782" priority="616" operator="equal">
      <formula>19</formula>
    </cfRule>
  </conditionalFormatting>
  <conditionalFormatting sqref="B14:C20 E14:E20">
    <cfRule type="cellIs" dxfId="781" priority="614" operator="equal">
      <formula>"No"</formula>
    </cfRule>
    <cfRule type="cellIs" dxfId="780" priority="615" operator="equal">
      <formula>"Yes"</formula>
    </cfRule>
  </conditionalFormatting>
  <conditionalFormatting sqref="D14:D20">
    <cfRule type="cellIs" dxfId="779" priority="612" operator="equal">
      <formula>"No"</formula>
    </cfRule>
    <cfRule type="cellIs" dxfId="778" priority="613" operator="equal">
      <formula>"Yes"</formula>
    </cfRule>
  </conditionalFormatting>
  <conditionalFormatting sqref="T14 T17:T18">
    <cfRule type="cellIs" dxfId="777" priority="610" operator="equal">
      <formula>"No"</formula>
    </cfRule>
    <cfRule type="cellIs" dxfId="776" priority="611" operator="equal">
      <formula>"Yes"</formula>
    </cfRule>
  </conditionalFormatting>
  <conditionalFormatting sqref="V16:V18">
    <cfRule type="cellIs" dxfId="775" priority="608" operator="equal">
      <formula>"No"</formula>
    </cfRule>
    <cfRule type="cellIs" dxfId="774" priority="609" operator="equal">
      <formula>"Yes"</formula>
    </cfRule>
  </conditionalFormatting>
  <conditionalFormatting sqref="W16:W18">
    <cfRule type="cellIs" dxfId="773" priority="606" operator="equal">
      <formula>"No"</formula>
    </cfRule>
    <cfRule type="cellIs" dxfId="772" priority="607" operator="equal">
      <formula>"Yes"</formula>
    </cfRule>
  </conditionalFormatting>
  <conditionalFormatting sqref="U14 U17:U18">
    <cfRule type="cellIs" dxfId="771" priority="604" operator="equal">
      <formula>"No"</formula>
    </cfRule>
    <cfRule type="cellIs" dxfId="770" priority="605" operator="equal">
      <formula>"Yes"</formula>
    </cfRule>
  </conditionalFormatting>
  <conditionalFormatting sqref="U14 U17:U18">
    <cfRule type="cellIs" dxfId="769" priority="602" operator="equal">
      <formula>"No"</formula>
    </cfRule>
    <cfRule type="cellIs" dxfId="768" priority="603" operator="equal">
      <formula>"Yes"</formula>
    </cfRule>
  </conditionalFormatting>
  <conditionalFormatting sqref="A14 A16:A20">
    <cfRule type="cellIs" dxfId="767" priority="600" operator="equal">
      <formula>"No"</formula>
    </cfRule>
    <cfRule type="cellIs" dxfId="766" priority="601" operator="equal">
      <formula>"Yes"</formula>
    </cfRule>
  </conditionalFormatting>
  <conditionalFormatting sqref="T20:W20">
    <cfRule type="cellIs" dxfId="765" priority="468" operator="equal">
      <formula>"No"</formula>
    </cfRule>
    <cfRule type="cellIs" dxfId="764" priority="469" operator="equal">
      <formula>"Yes"</formula>
    </cfRule>
  </conditionalFormatting>
  <conditionalFormatting sqref="T20">
    <cfRule type="cellIs" dxfId="763" priority="464" operator="equal">
      <formula>"No"</formula>
    </cfRule>
    <cfRule type="cellIs" dxfId="762" priority="465" operator="equal">
      <formula>"Yes"</formula>
    </cfRule>
  </conditionalFormatting>
  <conditionalFormatting sqref="U13">
    <cfRule type="cellIs" dxfId="761" priority="590" operator="equal">
      <formula>"No"</formula>
    </cfRule>
    <cfRule type="cellIs" dxfId="760" priority="591" operator="equal">
      <formula>"Yes"</formula>
    </cfRule>
  </conditionalFormatting>
  <conditionalFormatting sqref="W13">
    <cfRule type="cellIs" dxfId="759" priority="586" operator="equal">
      <formula>"No"</formula>
    </cfRule>
    <cfRule type="cellIs" dxfId="758" priority="587" operator="equal">
      <formula>"Yes"</formula>
    </cfRule>
  </conditionalFormatting>
  <conditionalFormatting sqref="A21:A23">
    <cfRule type="cellIs" dxfId="757" priority="522" operator="equal">
      <formula>"No"</formula>
    </cfRule>
    <cfRule type="cellIs" dxfId="756" priority="523" operator="equal">
      <formula>"Yes"</formula>
    </cfRule>
  </conditionalFormatting>
  <conditionalFormatting sqref="T19:U19 W19">
    <cfRule type="cellIs" dxfId="755" priority="580" operator="equal">
      <formula>"No"</formula>
    </cfRule>
    <cfRule type="cellIs" dxfId="754" priority="581" operator="equal">
      <formula>"Yes"</formula>
    </cfRule>
  </conditionalFormatting>
  <conditionalFormatting sqref="V19">
    <cfRule type="cellIs" dxfId="753" priority="578" operator="equal">
      <formula>"No"</formula>
    </cfRule>
    <cfRule type="cellIs" dxfId="752" priority="579" operator="equal">
      <formula>"Yes"</formula>
    </cfRule>
  </conditionalFormatting>
  <conditionalFormatting sqref="S15">
    <cfRule type="cellIs" dxfId="751" priority="572" operator="equal">
      <formula>"No"</formula>
    </cfRule>
    <cfRule type="cellIs" dxfId="750" priority="573" operator="equal">
      <formula>"Yes"</formula>
    </cfRule>
  </conditionalFormatting>
  <conditionalFormatting sqref="A15">
    <cfRule type="cellIs" dxfId="749" priority="570" operator="equal">
      <formula>"No"</formula>
    </cfRule>
    <cfRule type="cellIs" dxfId="748" priority="571" operator="equal">
      <formula>"Yes"</formula>
    </cfRule>
  </conditionalFormatting>
  <conditionalFormatting sqref="T16:U16">
    <cfRule type="cellIs" dxfId="747" priority="564" operator="equal">
      <formula>"No"</formula>
    </cfRule>
    <cfRule type="cellIs" dxfId="746" priority="565" operator="equal">
      <formula>"Yes"</formula>
    </cfRule>
  </conditionalFormatting>
  <conditionalFormatting sqref="F21:R23 X21:Y23 AA21:AI23">
    <cfRule type="cellIs" dxfId="745" priority="552" operator="equal">
      <formula>"No"</formula>
    </cfRule>
    <cfRule type="cellIs" dxfId="744" priority="553" operator="equal">
      <formula>"Yes"</formula>
    </cfRule>
  </conditionalFormatting>
  <conditionalFormatting sqref="E21:E23">
    <cfRule type="cellIs" dxfId="743" priority="546" operator="equal">
      <formula>"No"</formula>
    </cfRule>
    <cfRule type="cellIs" dxfId="742" priority="547" operator="equal">
      <formula>"Yes"</formula>
    </cfRule>
  </conditionalFormatting>
  <conditionalFormatting sqref="F21:F23 X21:X23">
    <cfRule type="cellIs" dxfId="741" priority="550" operator="equal">
      <formula>1</formula>
    </cfRule>
    <cfRule type="cellIs" dxfId="740" priority="551" operator="equal">
      <formula>20</formula>
    </cfRule>
  </conditionalFormatting>
  <conditionalFormatting sqref="F21:F23">
    <cfRule type="cellIs" dxfId="739" priority="549" operator="equal">
      <formula>19</formula>
    </cfRule>
  </conditionalFormatting>
  <conditionalFormatting sqref="F21:F23 X21:X23">
    <cfRule type="cellIs" dxfId="738" priority="548" operator="equal">
      <formula>19</formula>
    </cfRule>
  </conditionalFormatting>
  <conditionalFormatting sqref="B21:B23">
    <cfRule type="cellIs" dxfId="737" priority="542" operator="equal">
      <formula>"No"</formula>
    </cfRule>
    <cfRule type="cellIs" dxfId="736" priority="543" operator="equal">
      <formula>"Yes"</formula>
    </cfRule>
  </conditionalFormatting>
  <conditionalFormatting sqref="C21:D23">
    <cfRule type="cellIs" dxfId="735" priority="540" operator="equal">
      <formula>"No"</formula>
    </cfRule>
    <cfRule type="cellIs" dxfId="734" priority="541" operator="equal">
      <formula>"Yes"</formula>
    </cfRule>
  </conditionalFormatting>
  <conditionalFormatting sqref="Z21:Z23">
    <cfRule type="cellIs" dxfId="733" priority="484" operator="equal">
      <formula>"No"</formula>
    </cfRule>
    <cfRule type="cellIs" dxfId="732" priority="485" operator="equal">
      <formula>"Yes"</formula>
    </cfRule>
  </conditionalFormatting>
  <conditionalFormatting sqref="U21:V23">
    <cfRule type="cellIs" dxfId="731" priority="538" operator="equal">
      <formula>"No"</formula>
    </cfRule>
    <cfRule type="cellIs" dxfId="730" priority="539" operator="equal">
      <formula>"Yes"</formula>
    </cfRule>
  </conditionalFormatting>
  <conditionalFormatting sqref="W21:W23">
    <cfRule type="cellIs" dxfId="729" priority="536" operator="equal">
      <formula>"No"</formula>
    </cfRule>
    <cfRule type="cellIs" dxfId="728" priority="537" operator="equal">
      <formula>"Yes"</formula>
    </cfRule>
  </conditionalFormatting>
  <conditionalFormatting sqref="V20">
    <cfRule type="cellIs" dxfId="727" priority="472" operator="equal">
      <formula>"No"</formula>
    </cfRule>
    <cfRule type="cellIs" dxfId="726" priority="473" operator="equal">
      <formula>"Yes"</formula>
    </cfRule>
  </conditionalFormatting>
  <conditionalFormatting sqref="T4">
    <cfRule type="cellIs" dxfId="725" priority="474" operator="equal">
      <formula>"No"</formula>
    </cfRule>
    <cfRule type="cellIs" dxfId="724" priority="475" operator="equal">
      <formula>"Yes"</formula>
    </cfRule>
  </conditionalFormatting>
  <conditionalFormatting sqref="T21:T23">
    <cfRule type="cellIs" dxfId="723" priority="530" operator="equal">
      <formula>"No"</formula>
    </cfRule>
    <cfRule type="cellIs" dxfId="722" priority="531" operator="equal">
      <formula>"Yes"</formula>
    </cfRule>
  </conditionalFormatting>
  <conditionalFormatting sqref="T20:W20">
    <cfRule type="cellIs" dxfId="721" priority="470" operator="equal">
      <formula>"No"</formula>
    </cfRule>
    <cfRule type="cellIs" dxfId="720" priority="471" operator="equal">
      <formula>"Yes"</formula>
    </cfRule>
  </conditionalFormatting>
  <conditionalFormatting sqref="S21 S23">
    <cfRule type="cellIs" dxfId="719" priority="520" operator="equal">
      <formula>"No"</formula>
    </cfRule>
    <cfRule type="cellIs" dxfId="718" priority="521" operator="equal">
      <formula>"Yes"</formula>
    </cfRule>
  </conditionalFormatting>
  <conditionalFormatting sqref="T4:W4">
    <cfRule type="cellIs" dxfId="717" priority="480" operator="equal">
      <formula>"No"</formula>
    </cfRule>
    <cfRule type="cellIs" dxfId="716" priority="481" operator="equal">
      <formula>"Yes"</formula>
    </cfRule>
  </conditionalFormatting>
  <conditionalFormatting sqref="T4:W4">
    <cfRule type="cellIs" dxfId="715" priority="478" operator="equal">
      <formula>"No"</formula>
    </cfRule>
    <cfRule type="cellIs" dxfId="714" priority="479" operator="equal">
      <formula>"Yes"</formula>
    </cfRule>
  </conditionalFormatting>
  <conditionalFormatting sqref="W4">
    <cfRule type="cellIs" dxfId="713" priority="476" operator="equal">
      <formula>"No"</formula>
    </cfRule>
    <cfRule type="cellIs" dxfId="712" priority="477" operator="equal">
      <formula>"Yes"</formula>
    </cfRule>
  </conditionalFormatting>
  <conditionalFormatting sqref="Z2 Z9">
    <cfRule type="cellIs" dxfId="711" priority="500" operator="equal">
      <formula>"No"</formula>
    </cfRule>
    <cfRule type="cellIs" dxfId="710" priority="501" operator="equal">
      <formula>"Yes"</formula>
    </cfRule>
  </conditionalFormatting>
  <conditionalFormatting sqref="Z11">
    <cfRule type="cellIs" dxfId="709" priority="498" operator="equal">
      <formula>"No"</formula>
    </cfRule>
    <cfRule type="cellIs" dxfId="708" priority="499" operator="equal">
      <formula>"Yes"</formula>
    </cfRule>
  </conditionalFormatting>
  <conditionalFormatting sqref="Z6">
    <cfRule type="cellIs" dxfId="707" priority="496" operator="equal">
      <formula>"No"</formula>
    </cfRule>
    <cfRule type="cellIs" dxfId="706" priority="497" operator="equal">
      <formula>"Yes"</formula>
    </cfRule>
  </conditionalFormatting>
  <conditionalFormatting sqref="Z12">
    <cfRule type="cellIs" dxfId="705" priority="494" operator="equal">
      <formula>"No"</formula>
    </cfRule>
    <cfRule type="cellIs" dxfId="704" priority="495" operator="equal">
      <formula>"Yes"</formula>
    </cfRule>
  </conditionalFormatting>
  <conditionalFormatting sqref="Z10">
    <cfRule type="cellIs" dxfId="703" priority="490" operator="equal">
      <formula>"No"</formula>
    </cfRule>
    <cfRule type="cellIs" dxfId="702" priority="491" operator="equal">
      <formula>"Yes"</formula>
    </cfRule>
  </conditionalFormatting>
  <conditionalFormatting sqref="Z13">
    <cfRule type="cellIs" dxfId="701" priority="488" operator="equal">
      <formula>"No"</formula>
    </cfRule>
    <cfRule type="cellIs" dxfId="700" priority="489" operator="equal">
      <formula>"Yes"</formula>
    </cfRule>
  </conditionalFormatting>
  <conditionalFormatting sqref="Z14:Z20">
    <cfRule type="cellIs" dxfId="699" priority="486" operator="equal">
      <formula>"No"</formula>
    </cfRule>
    <cfRule type="cellIs" dxfId="698" priority="487" operator="equal">
      <formula>"Yes"</formula>
    </cfRule>
  </conditionalFormatting>
  <conditionalFormatting sqref="V4">
    <cfRule type="cellIs" dxfId="697" priority="482" operator="equal">
      <formula>"No"</formula>
    </cfRule>
    <cfRule type="cellIs" dxfId="696" priority="483" operator="equal">
      <formula>"Yes"</formula>
    </cfRule>
  </conditionalFormatting>
  <conditionalFormatting sqref="S3">
    <cfRule type="cellIs" dxfId="695" priority="456" operator="equal">
      <formula>"No"</formula>
    </cfRule>
    <cfRule type="cellIs" dxfId="694" priority="457" operator="equal">
      <formula>"Yes"</formula>
    </cfRule>
  </conditionalFormatting>
  <conditionalFormatting sqref="S4">
    <cfRule type="cellIs" dxfId="693" priority="454" operator="equal">
      <formula>"No"</formula>
    </cfRule>
    <cfRule type="cellIs" dxfId="692" priority="455" operator="equal">
      <formula>"Yes"</formula>
    </cfRule>
  </conditionalFormatting>
  <conditionalFormatting sqref="S22">
    <cfRule type="cellIs" dxfId="691" priority="450" operator="equal">
      <formula>"No"</formula>
    </cfRule>
    <cfRule type="cellIs" dxfId="690" priority="451" operator="equal">
      <formula>"Yes"</formula>
    </cfRule>
  </conditionalFormatting>
  <conditionalFormatting sqref="S20">
    <cfRule type="cellIs" dxfId="689" priority="448" operator="equal">
      <formula>"No"</formula>
    </cfRule>
    <cfRule type="cellIs" dxfId="688" priority="449" operator="equal">
      <formula>"Yes"</formula>
    </cfRule>
  </conditionalFormatting>
  <conditionalFormatting sqref="S17:S18">
    <cfRule type="cellIs" dxfId="687" priority="446" operator="equal">
      <formula>"No"</formula>
    </cfRule>
    <cfRule type="cellIs" dxfId="686" priority="447" operator="equal">
      <formula>"Yes"</formula>
    </cfRule>
  </conditionalFormatting>
  <conditionalFormatting sqref="S16">
    <cfRule type="cellIs" dxfId="685" priority="444" operator="equal">
      <formula>"No"</formula>
    </cfRule>
    <cfRule type="cellIs" dxfId="684" priority="445" operator="equal">
      <formula>"Yes"</formula>
    </cfRule>
  </conditionalFormatting>
  <conditionalFormatting sqref="A31:B31">
    <cfRule type="cellIs" dxfId="683" priority="442" operator="equal">
      <formula>"No"</formula>
    </cfRule>
    <cfRule type="cellIs" dxfId="682" priority="443" operator="equal">
      <formula>"Yes"</formula>
    </cfRule>
  </conditionalFormatting>
  <conditionalFormatting sqref="P33:AJ36">
    <cfRule type="cellIs" dxfId="681" priority="410" operator="equal">
      <formula>"No"</formula>
    </cfRule>
    <cfRule type="cellIs" dxfId="680" priority="411" operator="equal">
      <formula>"Yes"</formula>
    </cfRule>
  </conditionalFormatting>
  <conditionalFormatting sqref="X33:X36">
    <cfRule type="cellIs" dxfId="679" priority="408" operator="equal">
      <formula>1</formula>
    </cfRule>
    <cfRule type="cellIs" dxfId="678" priority="409" operator="equal">
      <formula>20</formula>
    </cfRule>
  </conditionalFormatting>
  <conditionalFormatting sqref="A24 A26">
    <cfRule type="cellIs" dxfId="677" priority="388" operator="equal">
      <formula>"No"</formula>
    </cfRule>
    <cfRule type="cellIs" dxfId="676" priority="389" operator="equal">
      <formula>"Yes"</formula>
    </cfRule>
  </conditionalFormatting>
  <conditionalFormatting sqref="F24:R24 X24:Y24 AA24:AI24 AA26:AI26 X26:Y26 F26:R26">
    <cfRule type="cellIs" dxfId="675" priority="406" operator="equal">
      <formula>"No"</formula>
    </cfRule>
    <cfRule type="cellIs" dxfId="674" priority="407" operator="equal">
      <formula>"Yes"</formula>
    </cfRule>
  </conditionalFormatting>
  <conditionalFormatting sqref="E24 E26">
    <cfRule type="cellIs" dxfId="673" priority="400" operator="equal">
      <formula>"No"</formula>
    </cfRule>
    <cfRule type="cellIs" dxfId="672" priority="401" operator="equal">
      <formula>"Yes"</formula>
    </cfRule>
  </conditionalFormatting>
  <conditionalFormatting sqref="F24 X24 X26 F26">
    <cfRule type="cellIs" dxfId="671" priority="404" operator="equal">
      <formula>1</formula>
    </cfRule>
    <cfRule type="cellIs" dxfId="670" priority="405" operator="equal">
      <formula>20</formula>
    </cfRule>
  </conditionalFormatting>
  <conditionalFormatting sqref="F24 F26">
    <cfRule type="cellIs" dxfId="669" priority="403" operator="equal">
      <formula>19</formula>
    </cfRule>
  </conditionalFormatting>
  <conditionalFormatting sqref="F24 X24 X26 F26">
    <cfRule type="cellIs" dxfId="668" priority="402" operator="equal">
      <formula>19</formula>
    </cfRule>
  </conditionalFormatting>
  <conditionalFormatting sqref="B24 B26">
    <cfRule type="cellIs" dxfId="667" priority="398" operator="equal">
      <formula>"No"</formula>
    </cfRule>
    <cfRule type="cellIs" dxfId="666" priority="399" operator="equal">
      <formula>"Yes"</formula>
    </cfRule>
  </conditionalFormatting>
  <conditionalFormatting sqref="C24:D24 C26:D26">
    <cfRule type="cellIs" dxfId="665" priority="396" operator="equal">
      <formula>"No"</formula>
    </cfRule>
    <cfRule type="cellIs" dxfId="664" priority="397" operator="equal">
      <formula>"Yes"</formula>
    </cfRule>
  </conditionalFormatting>
  <conditionalFormatting sqref="Z24 Z26">
    <cfRule type="cellIs" dxfId="663" priority="384" operator="equal">
      <formula>"No"</formula>
    </cfRule>
    <cfRule type="cellIs" dxfId="662" priority="385" operator="equal">
      <formula>"Yes"</formula>
    </cfRule>
  </conditionalFormatting>
  <conditionalFormatting sqref="A27">
    <cfRule type="cellIs" dxfId="661" priority="362" operator="equal">
      <formula>"No"</formula>
    </cfRule>
    <cfRule type="cellIs" dxfId="660" priority="363" operator="equal">
      <formula>"Yes"</formula>
    </cfRule>
  </conditionalFormatting>
  <conditionalFormatting sqref="Z27">
    <cfRule type="cellIs" dxfId="659" priority="360" operator="equal">
      <formula>"No"</formula>
    </cfRule>
    <cfRule type="cellIs" dxfId="658" priority="361" operator="equal">
      <formula>"Yes"</formula>
    </cfRule>
  </conditionalFormatting>
  <conditionalFormatting sqref="W24 W26">
    <cfRule type="cellIs" dxfId="657" priority="378" operator="equal">
      <formula>"No"</formula>
    </cfRule>
    <cfRule type="cellIs" dxfId="656" priority="379" operator="equal">
      <formula>"Yes"</formula>
    </cfRule>
  </conditionalFormatting>
  <conditionalFormatting sqref="S24 S26">
    <cfRule type="cellIs" dxfId="655" priority="382" operator="equal">
      <formula>"No"</formula>
    </cfRule>
    <cfRule type="cellIs" dxfId="654" priority="383" operator="equal">
      <formula>"Yes"</formula>
    </cfRule>
  </conditionalFormatting>
  <conditionalFormatting sqref="T24 T26">
    <cfRule type="cellIs" dxfId="653" priority="376" operator="equal">
      <formula>"No"</formula>
    </cfRule>
    <cfRule type="cellIs" dxfId="652" priority="377" operator="equal">
      <formula>"Yes"</formula>
    </cfRule>
  </conditionalFormatting>
  <conditionalFormatting sqref="S27">
    <cfRule type="cellIs" dxfId="651" priority="350" operator="equal">
      <formula>"No"</formula>
    </cfRule>
    <cfRule type="cellIs" dxfId="650" priority="351" operator="equal">
      <formula>"Yes"</formula>
    </cfRule>
  </conditionalFormatting>
  <conditionalFormatting sqref="U24:V24 U26:V26">
    <cfRule type="cellIs" dxfId="649" priority="380" operator="equal">
      <formula>"No"</formula>
    </cfRule>
    <cfRule type="cellIs" dxfId="648" priority="381" operator="equal">
      <formula>"Yes"</formula>
    </cfRule>
  </conditionalFormatting>
  <conditionalFormatting sqref="T27">
    <cfRule type="cellIs" dxfId="647" priority="352" operator="equal">
      <formula>"No"</formula>
    </cfRule>
    <cfRule type="cellIs" dxfId="646" priority="353" operator="equal">
      <formula>"Yes"</formula>
    </cfRule>
  </conditionalFormatting>
  <conditionalFormatting sqref="F27:R27 X27:Y27 AA27:AI27">
    <cfRule type="cellIs" dxfId="645" priority="374" operator="equal">
      <formula>"No"</formula>
    </cfRule>
    <cfRule type="cellIs" dxfId="644" priority="375" operator="equal">
      <formula>"Yes"</formula>
    </cfRule>
  </conditionalFormatting>
  <conditionalFormatting sqref="E27">
    <cfRule type="cellIs" dxfId="643" priority="368" operator="equal">
      <formula>"No"</formula>
    </cfRule>
    <cfRule type="cellIs" dxfId="642" priority="369" operator="equal">
      <formula>"Yes"</formula>
    </cfRule>
  </conditionalFormatting>
  <conditionalFormatting sqref="F27 X27">
    <cfRule type="cellIs" dxfId="641" priority="372" operator="equal">
      <formula>1</formula>
    </cfRule>
    <cfRule type="cellIs" dxfId="640" priority="373" operator="equal">
      <formula>20</formula>
    </cfRule>
  </conditionalFormatting>
  <conditionalFormatting sqref="F27">
    <cfRule type="cellIs" dxfId="639" priority="371" operator="equal">
      <formula>19</formula>
    </cfRule>
  </conditionalFormatting>
  <conditionalFormatting sqref="F27 X27">
    <cfRule type="cellIs" dxfId="638" priority="370" operator="equal">
      <formula>19</formula>
    </cfRule>
  </conditionalFormatting>
  <conditionalFormatting sqref="B27">
    <cfRule type="cellIs" dxfId="637" priority="366" operator="equal">
      <formula>"No"</formula>
    </cfRule>
    <cfRule type="cellIs" dxfId="636" priority="367" operator="equal">
      <formula>"Yes"</formula>
    </cfRule>
  </conditionalFormatting>
  <conditionalFormatting sqref="D27">
    <cfRule type="cellIs" dxfId="635" priority="364" operator="equal">
      <formula>"No"</formula>
    </cfRule>
    <cfRule type="cellIs" dxfId="634" priority="365" operator="equal">
      <formula>"Yes"</formula>
    </cfRule>
  </conditionalFormatting>
  <conditionalFormatting sqref="U27:V27">
    <cfRule type="cellIs" dxfId="633" priority="356" operator="equal">
      <formula>"No"</formula>
    </cfRule>
    <cfRule type="cellIs" dxfId="632" priority="357" operator="equal">
      <formula>"Yes"</formula>
    </cfRule>
  </conditionalFormatting>
  <conditionalFormatting sqref="A37:B37">
    <cfRule type="cellIs" dxfId="631" priority="348" operator="equal">
      <formula>"No"</formula>
    </cfRule>
    <cfRule type="cellIs" dxfId="630" priority="349" operator="equal">
      <formula>"Yes"</formula>
    </cfRule>
  </conditionalFormatting>
  <conditionalFormatting sqref="AF1">
    <cfRule type="cellIs" dxfId="629" priority="346" operator="equal">
      <formula>"No"</formula>
    </cfRule>
    <cfRule type="cellIs" dxfId="628" priority="347" operator="equal">
      <formula>"Yes"</formula>
    </cfRule>
  </conditionalFormatting>
  <conditionalFormatting sqref="AF1">
    <cfRule type="cellIs" dxfId="627" priority="342" operator="equal">
      <formula>"No"</formula>
    </cfRule>
    <cfRule type="cellIs" dxfId="626" priority="343" operator="equal">
      <formula>"Yes"</formula>
    </cfRule>
  </conditionalFormatting>
  <conditionalFormatting sqref="AF1">
    <cfRule type="cellIs" dxfId="625" priority="344" operator="equal">
      <formula>"No"</formula>
    </cfRule>
    <cfRule type="cellIs" dxfId="624" priority="345" operator="equal">
      <formula>"Yes"</formula>
    </cfRule>
  </conditionalFormatting>
  <conditionalFormatting sqref="AF1">
    <cfRule type="cellIs" dxfId="623" priority="340" operator="equal">
      <formula>"No"</formula>
    </cfRule>
    <cfRule type="cellIs" dxfId="622" priority="341" operator="equal">
      <formula>"Yes"</formula>
    </cfRule>
  </conditionalFormatting>
  <conditionalFormatting sqref="AF1">
    <cfRule type="cellIs" dxfId="621" priority="336" operator="equal">
      <formula>"No"</formula>
    </cfRule>
    <cfRule type="cellIs" dxfId="620" priority="337" operator="equal">
      <formula>"Yes"</formula>
    </cfRule>
  </conditionalFormatting>
  <conditionalFormatting sqref="AF1">
    <cfRule type="cellIs" dxfId="619" priority="338" operator="equal">
      <formula>"No"</formula>
    </cfRule>
    <cfRule type="cellIs" dxfId="618" priority="339" operator="equal">
      <formula>"Yes"</formula>
    </cfRule>
  </conditionalFormatting>
  <conditionalFormatting sqref="AF1">
    <cfRule type="cellIs" dxfId="617" priority="334" operator="equal">
      <formula>"No"</formula>
    </cfRule>
    <cfRule type="cellIs" dxfId="616" priority="335" operator="equal">
      <formula>"Yes"</formula>
    </cfRule>
  </conditionalFormatting>
  <conditionalFormatting sqref="W11:W12">
    <cfRule type="cellIs" dxfId="615" priority="304" operator="equal">
      <formula>"No"</formula>
    </cfRule>
    <cfRule type="cellIs" dxfId="614" priority="305" operator="equal">
      <formula>"Yes"</formula>
    </cfRule>
  </conditionalFormatting>
  <conditionalFormatting sqref="V11:V12">
    <cfRule type="cellIs" dxfId="613" priority="310" operator="equal">
      <formula>"No"</formula>
    </cfRule>
    <cfRule type="cellIs" dxfId="612" priority="311" operator="equal">
      <formula>"Yes"</formula>
    </cfRule>
  </conditionalFormatting>
  <conditionalFormatting sqref="T11:W12">
    <cfRule type="cellIs" dxfId="611" priority="308" operator="equal">
      <formula>"No"</formula>
    </cfRule>
    <cfRule type="cellIs" dxfId="610" priority="309" operator="equal">
      <formula>"Yes"</formula>
    </cfRule>
  </conditionalFormatting>
  <conditionalFormatting sqref="T11:W12">
    <cfRule type="cellIs" dxfId="609" priority="306" operator="equal">
      <formula>"No"</formula>
    </cfRule>
    <cfRule type="cellIs" dxfId="608" priority="307" operator="equal">
      <formula>"Yes"</formula>
    </cfRule>
  </conditionalFormatting>
  <conditionalFormatting sqref="T11:T12">
    <cfRule type="cellIs" dxfId="607" priority="302" operator="equal">
      <formula>"No"</formula>
    </cfRule>
    <cfRule type="cellIs" dxfId="606" priority="303" operator="equal">
      <formula>"Yes"</formula>
    </cfRule>
  </conditionalFormatting>
  <conditionalFormatting sqref="W15">
    <cfRule type="cellIs" dxfId="605" priority="294" operator="equal">
      <formula>"No"</formula>
    </cfRule>
    <cfRule type="cellIs" dxfId="604" priority="295" operator="equal">
      <formula>"Yes"</formula>
    </cfRule>
  </conditionalFormatting>
  <conditionalFormatting sqref="V15">
    <cfRule type="cellIs" dxfId="603" priority="300" operator="equal">
      <formula>"No"</formula>
    </cfRule>
    <cfRule type="cellIs" dxfId="602" priority="301" operator="equal">
      <formula>"Yes"</formula>
    </cfRule>
  </conditionalFormatting>
  <conditionalFormatting sqref="T15:W15">
    <cfRule type="cellIs" dxfId="601" priority="298" operator="equal">
      <formula>"No"</formula>
    </cfRule>
    <cfRule type="cellIs" dxfId="600" priority="299" operator="equal">
      <formula>"Yes"</formula>
    </cfRule>
  </conditionalFormatting>
  <conditionalFormatting sqref="T15:W15">
    <cfRule type="cellIs" dxfId="599" priority="296" operator="equal">
      <formula>"No"</formula>
    </cfRule>
    <cfRule type="cellIs" dxfId="598" priority="297" operator="equal">
      <formula>"Yes"</formula>
    </cfRule>
  </conditionalFormatting>
  <conditionalFormatting sqref="T15">
    <cfRule type="cellIs" dxfId="597" priority="292" operator="equal">
      <formula>"No"</formula>
    </cfRule>
    <cfRule type="cellIs" dxfId="596" priority="293" operator="equal">
      <formula>"Yes"</formula>
    </cfRule>
  </conditionalFormatting>
  <conditionalFormatting sqref="S6">
    <cfRule type="cellIs" dxfId="595" priority="290" operator="equal">
      <formula>"No"</formula>
    </cfRule>
    <cfRule type="cellIs" dxfId="594" priority="291" operator="equal">
      <formula>"Yes"</formula>
    </cfRule>
  </conditionalFormatting>
  <conditionalFormatting sqref="B5:R5 X5:AI5">
    <cfRule type="cellIs" dxfId="593" priority="274" operator="equal">
      <formula>"No"</formula>
    </cfRule>
    <cfRule type="cellIs" dxfId="592" priority="275" operator="equal">
      <formula>"Yes"</formula>
    </cfRule>
  </conditionalFormatting>
  <conditionalFormatting sqref="F5 X5">
    <cfRule type="cellIs" dxfId="591" priority="272" operator="equal">
      <formula>1</formula>
    </cfRule>
    <cfRule type="cellIs" dxfId="590" priority="273" operator="equal">
      <formula>20</formula>
    </cfRule>
  </conditionalFormatting>
  <conditionalFormatting sqref="F5">
    <cfRule type="cellIs" dxfId="589" priority="271" operator="equal">
      <formula>19</formula>
    </cfRule>
  </conditionalFormatting>
  <conditionalFormatting sqref="F5 X5">
    <cfRule type="cellIs" dxfId="588" priority="270" operator="equal">
      <formula>19</formula>
    </cfRule>
  </conditionalFormatting>
  <conditionalFormatting sqref="A5">
    <cfRule type="cellIs" dxfId="587" priority="268" operator="equal">
      <formula>"No"</formula>
    </cfRule>
    <cfRule type="cellIs" dxfId="586" priority="269" operator="equal">
      <formula>"Yes"</formula>
    </cfRule>
  </conditionalFormatting>
  <conditionalFormatting sqref="T5">
    <cfRule type="cellIs" dxfId="585" priority="258" operator="equal">
      <formula>"No"</formula>
    </cfRule>
    <cfRule type="cellIs" dxfId="584" priority="259" operator="equal">
      <formula>"Yes"</formula>
    </cfRule>
  </conditionalFormatting>
  <conditionalFormatting sqref="T5:W5">
    <cfRule type="cellIs" dxfId="583" priority="264" operator="equal">
      <formula>"No"</formula>
    </cfRule>
    <cfRule type="cellIs" dxfId="582" priority="265" operator="equal">
      <formula>"Yes"</formula>
    </cfRule>
  </conditionalFormatting>
  <conditionalFormatting sqref="T5:W5">
    <cfRule type="cellIs" dxfId="581" priority="262" operator="equal">
      <formula>"No"</formula>
    </cfRule>
    <cfRule type="cellIs" dxfId="580" priority="263" operator="equal">
      <formula>"Yes"</formula>
    </cfRule>
  </conditionalFormatting>
  <conditionalFormatting sqref="W5">
    <cfRule type="cellIs" dxfId="579" priority="260" operator="equal">
      <formula>"No"</formula>
    </cfRule>
    <cfRule type="cellIs" dxfId="578" priority="261" operator="equal">
      <formula>"Yes"</formula>
    </cfRule>
  </conditionalFormatting>
  <conditionalFormatting sqref="V5">
    <cfRule type="cellIs" dxfId="577" priority="266" operator="equal">
      <formula>"No"</formula>
    </cfRule>
    <cfRule type="cellIs" dxfId="576" priority="267" operator="equal">
      <formula>"Yes"</formula>
    </cfRule>
  </conditionalFormatting>
  <conditionalFormatting sqref="S5">
    <cfRule type="cellIs" dxfId="575" priority="256" operator="equal">
      <formula>"No"</formula>
    </cfRule>
    <cfRule type="cellIs" dxfId="574" priority="257" operator="equal">
      <formula>"Yes"</formula>
    </cfRule>
  </conditionalFormatting>
  <conditionalFormatting sqref="A28 G28:H28 Z28 C28:D28">
    <cfRule type="cellIs" dxfId="573" priority="254" operator="equal">
      <formula>"No"</formula>
    </cfRule>
    <cfRule type="cellIs" dxfId="572" priority="255" operator="equal">
      <formula>"Yes"</formula>
    </cfRule>
  </conditionalFormatting>
  <conditionalFormatting sqref="F28">
    <cfRule type="cellIs" dxfId="571" priority="249" operator="equal">
      <formula>1</formula>
    </cfRule>
    <cfRule type="cellIs" dxfId="570" priority="250" operator="equal">
      <formula>20</formula>
    </cfRule>
    <cfRule type="cellIs" dxfId="569" priority="251" operator="equal">
      <formula>19</formula>
    </cfRule>
    <cfRule type="cellIs" dxfId="568" priority="252" operator="equal">
      <formula>18</formula>
    </cfRule>
    <cfRule type="cellIs" dxfId="567" priority="253" operator="between">
      <formula>17</formula>
      <formula>20</formula>
    </cfRule>
  </conditionalFormatting>
  <conditionalFormatting sqref="E28">
    <cfRule type="cellIs" dxfId="566" priority="247" operator="equal">
      <formula>"No"</formula>
    </cfRule>
    <cfRule type="cellIs" dxfId="565" priority="248" operator="equal">
      <formula>"Yes"</formula>
    </cfRule>
  </conditionalFormatting>
  <conditionalFormatting sqref="R28">
    <cfRule type="cellIs" dxfId="564" priority="241" operator="equal">
      <formula>"No"</formula>
    </cfRule>
    <cfRule type="cellIs" dxfId="563" priority="242" operator="equal">
      <formula>"Yes"</formula>
    </cfRule>
  </conditionalFormatting>
  <conditionalFormatting sqref="S28">
    <cfRule type="cellIs" dxfId="562" priority="239" operator="equal">
      <formula>"No"</formula>
    </cfRule>
    <cfRule type="cellIs" dxfId="561" priority="240" operator="equal">
      <formula>"Yes"</formula>
    </cfRule>
  </conditionalFormatting>
  <conditionalFormatting sqref="W28">
    <cfRule type="cellIs" dxfId="560" priority="224" operator="equal">
      <formula>"No"</formula>
    </cfRule>
    <cfRule type="cellIs" dxfId="559" priority="225" operator="equal">
      <formula>"Yes"</formula>
    </cfRule>
  </conditionalFormatting>
  <conditionalFormatting sqref="I28:Q28">
    <cfRule type="cellIs" dxfId="558" priority="235" operator="equal">
      <formula>"No"</formula>
    </cfRule>
    <cfRule type="cellIs" dxfId="557" priority="236" operator="equal">
      <formula>"Yes"</formula>
    </cfRule>
  </conditionalFormatting>
  <conditionalFormatting sqref="B28">
    <cfRule type="cellIs" dxfId="556" priority="220" operator="equal">
      <formula>"No"</formula>
    </cfRule>
    <cfRule type="cellIs" dxfId="555" priority="221" operator="equal">
      <formula>"Yes"</formula>
    </cfRule>
  </conditionalFormatting>
  <conditionalFormatting sqref="AA28:AI28">
    <cfRule type="cellIs" dxfId="554" priority="233" operator="equal">
      <formula>"No"</formula>
    </cfRule>
    <cfRule type="cellIs" dxfId="553" priority="234" operator="equal">
      <formula>"Yes"</formula>
    </cfRule>
  </conditionalFormatting>
  <conditionalFormatting sqref="U28:V28 Y28">
    <cfRule type="cellIs" dxfId="552" priority="231" operator="equal">
      <formula>"No"</formula>
    </cfRule>
    <cfRule type="cellIs" dxfId="551" priority="232" operator="equal">
      <formula>"Yes"</formula>
    </cfRule>
  </conditionalFormatting>
  <conditionalFormatting sqref="X28">
    <cfRule type="cellIs" dxfId="550" priority="226" operator="equal">
      <formula>1</formula>
    </cfRule>
    <cfRule type="cellIs" dxfId="549" priority="227" operator="equal">
      <formula>20</formula>
    </cfRule>
    <cfRule type="cellIs" dxfId="548" priority="228" operator="equal">
      <formula>19</formula>
    </cfRule>
    <cfRule type="cellIs" dxfId="547" priority="229" operator="equal">
      <formula>18</formula>
    </cfRule>
    <cfRule type="cellIs" dxfId="546" priority="230" operator="between">
      <formula>17</formula>
      <formula>20</formula>
    </cfRule>
  </conditionalFormatting>
  <conditionalFormatting sqref="T28">
    <cfRule type="cellIs" dxfId="545" priority="222" operator="equal">
      <formula>"No"</formula>
    </cfRule>
    <cfRule type="cellIs" dxfId="544" priority="223" operator="equal">
      <formula>"Yes"</formula>
    </cfRule>
  </conditionalFormatting>
  <conditionalFormatting sqref="W27">
    <cfRule type="cellIs" dxfId="543" priority="218" operator="equal">
      <formula>"No"</formula>
    </cfRule>
    <cfRule type="cellIs" dxfId="542" priority="219" operator="equal">
      <formula>"Yes"</formula>
    </cfRule>
  </conditionalFormatting>
  <conditionalFormatting sqref="C27">
    <cfRule type="cellIs" dxfId="541" priority="216" operator="equal">
      <formula>"No"</formula>
    </cfRule>
    <cfRule type="cellIs" dxfId="540" priority="217" operator="equal">
      <formula>"Yes"</formula>
    </cfRule>
  </conditionalFormatting>
  <conditionalFormatting sqref="M1">
    <cfRule type="cellIs" dxfId="539" priority="212" operator="equal">
      <formula>"No"</formula>
    </cfRule>
    <cfRule type="cellIs" dxfId="538" priority="213" operator="equal">
      <formula>"Yes"</formula>
    </cfRule>
  </conditionalFormatting>
  <conditionalFormatting sqref="M1">
    <cfRule type="cellIs" dxfId="537" priority="214" operator="equal">
      <formula>"No"</formula>
    </cfRule>
    <cfRule type="cellIs" dxfId="536" priority="215" operator="equal">
      <formula>"Yes"</formula>
    </cfRule>
  </conditionalFormatting>
  <conditionalFormatting sqref="M1">
    <cfRule type="cellIs" dxfId="535" priority="208" operator="equal">
      <formula>"No"</formula>
    </cfRule>
    <cfRule type="cellIs" dxfId="534" priority="209" operator="equal">
      <formula>"Yes"</formula>
    </cfRule>
  </conditionalFormatting>
  <conditionalFormatting sqref="M1">
    <cfRule type="cellIs" dxfId="533" priority="210" operator="equal">
      <formula>"No"</formula>
    </cfRule>
    <cfRule type="cellIs" dxfId="532" priority="211" operator="equal">
      <formula>"Yes"</formula>
    </cfRule>
  </conditionalFormatting>
  <conditionalFormatting sqref="M1">
    <cfRule type="cellIs" dxfId="531" priority="206" operator="equal">
      <formula>"No"</formula>
    </cfRule>
    <cfRule type="cellIs" dxfId="530" priority="207" operator="equal">
      <formula>"Yes"</formula>
    </cfRule>
  </conditionalFormatting>
  <conditionalFormatting sqref="M1">
    <cfRule type="cellIs" dxfId="529" priority="204" operator="equal">
      <formula>"No"</formula>
    </cfRule>
    <cfRule type="cellIs" dxfId="528" priority="205" operator="equal">
      <formula>"Yes"</formula>
    </cfRule>
  </conditionalFormatting>
  <conditionalFormatting sqref="A25">
    <cfRule type="cellIs" dxfId="527" priority="190" operator="equal">
      <formula>"No"</formula>
    </cfRule>
    <cfRule type="cellIs" dxfId="526" priority="191" operator="equal">
      <formula>"Yes"</formula>
    </cfRule>
  </conditionalFormatting>
  <conditionalFormatting sqref="F25:R25 X25:Y25 AA25:AI25">
    <cfRule type="cellIs" dxfId="525" priority="202" operator="equal">
      <formula>"No"</formula>
    </cfRule>
    <cfRule type="cellIs" dxfId="524" priority="203" operator="equal">
      <formula>"Yes"</formula>
    </cfRule>
  </conditionalFormatting>
  <conditionalFormatting sqref="E25">
    <cfRule type="cellIs" dxfId="523" priority="196" operator="equal">
      <formula>"No"</formula>
    </cfRule>
    <cfRule type="cellIs" dxfId="522" priority="197" operator="equal">
      <formula>"Yes"</formula>
    </cfRule>
  </conditionalFormatting>
  <conditionalFormatting sqref="F25 X25">
    <cfRule type="cellIs" dxfId="521" priority="200" operator="equal">
      <formula>1</formula>
    </cfRule>
    <cfRule type="cellIs" dxfId="520" priority="201" operator="equal">
      <formula>20</formula>
    </cfRule>
  </conditionalFormatting>
  <conditionalFormatting sqref="F25">
    <cfRule type="cellIs" dxfId="519" priority="199" operator="equal">
      <formula>19</formula>
    </cfRule>
  </conditionalFormatting>
  <conditionalFormatting sqref="F25 X25">
    <cfRule type="cellIs" dxfId="518" priority="198" operator="equal">
      <formula>19</formula>
    </cfRule>
  </conditionalFormatting>
  <conditionalFormatting sqref="B25">
    <cfRule type="cellIs" dxfId="517" priority="194" operator="equal">
      <formula>"No"</formula>
    </cfRule>
    <cfRule type="cellIs" dxfId="516" priority="195" operator="equal">
      <formula>"Yes"</formula>
    </cfRule>
  </conditionalFormatting>
  <conditionalFormatting sqref="C25:D25">
    <cfRule type="cellIs" dxfId="515" priority="192" operator="equal">
      <formula>"No"</formula>
    </cfRule>
    <cfRule type="cellIs" dxfId="514" priority="193" operator="equal">
      <formula>"Yes"</formula>
    </cfRule>
  </conditionalFormatting>
  <conditionalFormatting sqref="Z25">
    <cfRule type="cellIs" dxfId="513" priority="188" operator="equal">
      <formula>"No"</formula>
    </cfRule>
    <cfRule type="cellIs" dxfId="512" priority="189" operator="equal">
      <formula>"Yes"</formula>
    </cfRule>
  </conditionalFormatting>
  <conditionalFormatting sqref="W25">
    <cfRule type="cellIs" dxfId="511" priority="182" operator="equal">
      <formula>"No"</formula>
    </cfRule>
    <cfRule type="cellIs" dxfId="510" priority="183" operator="equal">
      <formula>"Yes"</formula>
    </cfRule>
  </conditionalFormatting>
  <conditionalFormatting sqref="S25">
    <cfRule type="cellIs" dxfId="509" priority="186" operator="equal">
      <formula>"No"</formula>
    </cfRule>
    <cfRule type="cellIs" dxfId="508" priority="187" operator="equal">
      <formula>"Yes"</formula>
    </cfRule>
  </conditionalFormatting>
  <conditionalFormatting sqref="T25">
    <cfRule type="cellIs" dxfId="507" priority="180" operator="equal">
      <formula>"No"</formula>
    </cfRule>
    <cfRule type="cellIs" dxfId="506" priority="181" operator="equal">
      <formula>"Yes"</formula>
    </cfRule>
  </conditionalFormatting>
  <conditionalFormatting sqref="U25:V25">
    <cfRule type="cellIs" dxfId="505" priority="184" operator="equal">
      <formula>"No"</formula>
    </cfRule>
    <cfRule type="cellIs" dxfId="504" priority="185" operator="equal">
      <formula>"Yes"</formula>
    </cfRule>
  </conditionalFormatting>
  <conditionalFormatting sqref="I1">
    <cfRule type="cellIs" dxfId="503" priority="178" operator="equal">
      <formula>"No"</formula>
    </cfRule>
    <cfRule type="cellIs" dxfId="502" priority="179" operator="equal">
      <formula>"Yes"</formula>
    </cfRule>
  </conditionalFormatting>
  <conditionalFormatting sqref="I1">
    <cfRule type="cellIs" dxfId="501" priority="174" operator="equal">
      <formula>"No"</formula>
    </cfRule>
    <cfRule type="cellIs" dxfId="500" priority="175" operator="equal">
      <formula>"Yes"</formula>
    </cfRule>
  </conditionalFormatting>
  <conditionalFormatting sqref="I1">
    <cfRule type="cellIs" dxfId="499" priority="176" operator="equal">
      <formula>"No"</formula>
    </cfRule>
    <cfRule type="cellIs" dxfId="498" priority="177" operator="equal">
      <formula>"Yes"</formula>
    </cfRule>
  </conditionalFormatting>
  <conditionalFormatting sqref="I1">
    <cfRule type="cellIs" dxfId="497" priority="172" operator="equal">
      <formula>"No"</formula>
    </cfRule>
    <cfRule type="cellIs" dxfId="496" priority="173" operator="equal">
      <formula>"Yes"</formula>
    </cfRule>
  </conditionalFormatting>
  <conditionalFormatting sqref="I1">
    <cfRule type="cellIs" dxfId="495" priority="168" operator="equal">
      <formula>"No"</formula>
    </cfRule>
    <cfRule type="cellIs" dxfId="494" priority="169" operator="equal">
      <formula>"Yes"</formula>
    </cfRule>
  </conditionalFormatting>
  <conditionalFormatting sqref="I1">
    <cfRule type="cellIs" dxfId="493" priority="170" operator="equal">
      <formula>"No"</formula>
    </cfRule>
    <cfRule type="cellIs" dxfId="492" priority="171" operator="equal">
      <formula>"Yes"</formula>
    </cfRule>
  </conditionalFormatting>
  <conditionalFormatting sqref="I1">
    <cfRule type="cellIs" dxfId="491" priority="166" operator="equal">
      <formula>"No"</formula>
    </cfRule>
    <cfRule type="cellIs" dxfId="490" priority="167" operator="equal">
      <formula>"Yes"</formula>
    </cfRule>
  </conditionalFormatting>
  <conditionalFormatting sqref="N1">
    <cfRule type="cellIs" dxfId="489" priority="162" operator="equal">
      <formula>"No"</formula>
    </cfRule>
    <cfRule type="cellIs" dxfId="488" priority="163" operator="equal">
      <formula>"Yes"</formula>
    </cfRule>
  </conditionalFormatting>
  <conditionalFormatting sqref="N1">
    <cfRule type="cellIs" dxfId="487" priority="164" operator="equal">
      <formula>"No"</formula>
    </cfRule>
    <cfRule type="cellIs" dxfId="486" priority="165" operator="equal">
      <formula>"Yes"</formula>
    </cfRule>
  </conditionalFormatting>
  <conditionalFormatting sqref="N1">
    <cfRule type="cellIs" dxfId="485" priority="158" operator="equal">
      <formula>"No"</formula>
    </cfRule>
    <cfRule type="cellIs" dxfId="484" priority="159" operator="equal">
      <formula>"Yes"</formula>
    </cfRule>
  </conditionalFormatting>
  <conditionalFormatting sqref="N1">
    <cfRule type="cellIs" dxfId="483" priority="160" operator="equal">
      <formula>"No"</formula>
    </cfRule>
    <cfRule type="cellIs" dxfId="482" priority="161" operator="equal">
      <formula>"Yes"</formula>
    </cfRule>
  </conditionalFormatting>
  <conditionalFormatting sqref="N1">
    <cfRule type="cellIs" dxfId="481" priority="156" operator="equal">
      <formula>"No"</formula>
    </cfRule>
    <cfRule type="cellIs" dxfId="480" priority="157" operator="equal">
      <formula>"Yes"</formula>
    </cfRule>
  </conditionalFormatting>
  <conditionalFormatting sqref="N1">
    <cfRule type="cellIs" dxfId="479" priority="154" operator="equal">
      <formula>"No"</formula>
    </cfRule>
    <cfRule type="cellIs" dxfId="478" priority="155" operator="equal">
      <formula>"Yes"</formula>
    </cfRule>
  </conditionalFormatting>
  <conditionalFormatting sqref="A29 G29:H29 Z29 C29:D29">
    <cfRule type="cellIs" dxfId="477" priority="152" operator="equal">
      <formula>"No"</formula>
    </cfRule>
    <cfRule type="cellIs" dxfId="476" priority="153" operator="equal">
      <formula>"Yes"</formula>
    </cfRule>
  </conditionalFormatting>
  <conditionalFormatting sqref="F29">
    <cfRule type="cellIs" dxfId="475" priority="147" operator="equal">
      <formula>1</formula>
    </cfRule>
    <cfRule type="cellIs" dxfId="474" priority="148" operator="equal">
      <formula>20</formula>
    </cfRule>
    <cfRule type="cellIs" dxfId="473" priority="149" operator="equal">
      <formula>19</formula>
    </cfRule>
    <cfRule type="cellIs" dxfId="472" priority="150" operator="equal">
      <formula>18</formula>
    </cfRule>
    <cfRule type="cellIs" dxfId="471" priority="151" operator="between">
      <formula>17</formula>
      <formula>20</formula>
    </cfRule>
  </conditionalFormatting>
  <conditionalFormatting sqref="E29">
    <cfRule type="cellIs" dxfId="470" priority="145" operator="equal">
      <formula>"No"</formula>
    </cfRule>
    <cfRule type="cellIs" dxfId="469" priority="146" operator="equal">
      <formula>"Yes"</formula>
    </cfRule>
  </conditionalFormatting>
  <conditionalFormatting sqref="R29">
    <cfRule type="cellIs" dxfId="468" priority="143" operator="equal">
      <formula>"No"</formula>
    </cfRule>
    <cfRule type="cellIs" dxfId="467" priority="144" operator="equal">
      <formula>"Yes"</formula>
    </cfRule>
  </conditionalFormatting>
  <conditionalFormatting sqref="W29">
    <cfRule type="cellIs" dxfId="466" priority="103" operator="equal">
      <formula>"No"</formula>
    </cfRule>
    <cfRule type="cellIs" dxfId="465" priority="104" operator="equal">
      <formula>"Yes"</formula>
    </cfRule>
  </conditionalFormatting>
  <conditionalFormatting sqref="I29:Q29">
    <cfRule type="cellIs" dxfId="464" priority="139" operator="equal">
      <formula>"No"</formula>
    </cfRule>
    <cfRule type="cellIs" dxfId="463" priority="140" operator="equal">
      <formula>"Yes"</formula>
    </cfRule>
  </conditionalFormatting>
  <conditionalFormatting sqref="B29">
    <cfRule type="cellIs" dxfId="462" priority="124" operator="equal">
      <formula>"No"</formula>
    </cfRule>
    <cfRule type="cellIs" dxfId="461" priority="125" operator="equal">
      <formula>"Yes"</formula>
    </cfRule>
  </conditionalFormatting>
  <conditionalFormatting sqref="AA29:AI29">
    <cfRule type="cellIs" dxfId="460" priority="137" operator="equal">
      <formula>"No"</formula>
    </cfRule>
    <cfRule type="cellIs" dxfId="459" priority="138" operator="equal">
      <formula>"Yes"</formula>
    </cfRule>
  </conditionalFormatting>
  <conditionalFormatting sqref="Y29">
    <cfRule type="cellIs" dxfId="458" priority="135" operator="equal">
      <formula>"No"</formula>
    </cfRule>
    <cfRule type="cellIs" dxfId="457" priority="136" operator="equal">
      <formula>"Yes"</formula>
    </cfRule>
  </conditionalFormatting>
  <conditionalFormatting sqref="C30:AI30">
    <cfRule type="cellIs" dxfId="456" priority="95" operator="equal">
      <formula>"No"</formula>
    </cfRule>
    <cfRule type="cellIs" dxfId="455" priority="96" operator="equal">
      <formula>"Yes"</formula>
    </cfRule>
  </conditionalFormatting>
  <conditionalFormatting sqref="S29">
    <cfRule type="cellIs" dxfId="454" priority="122" operator="equal">
      <formula>"No"</formula>
    </cfRule>
    <cfRule type="cellIs" dxfId="453" priority="123" operator="equal">
      <formula>"Yes"</formula>
    </cfRule>
  </conditionalFormatting>
  <conditionalFormatting sqref="U29">
    <cfRule type="cellIs" dxfId="452" priority="99" operator="equal">
      <formula>"No"</formula>
    </cfRule>
    <cfRule type="cellIs" dxfId="451" priority="100" operator="equal">
      <formula>"Yes"</formula>
    </cfRule>
  </conditionalFormatting>
  <conditionalFormatting sqref="X29">
    <cfRule type="cellIs" dxfId="450" priority="120" operator="equal">
      <formula>"No"</formula>
    </cfRule>
    <cfRule type="cellIs" dxfId="449" priority="121" operator="equal">
      <formula>"Yes"</formula>
    </cfRule>
  </conditionalFormatting>
  <conditionalFormatting sqref="X29">
    <cfRule type="cellIs" dxfId="448" priority="118" operator="equal">
      <formula>1</formula>
    </cfRule>
    <cfRule type="cellIs" dxfId="447" priority="119" operator="equal">
      <formula>20</formula>
    </cfRule>
  </conditionalFormatting>
  <conditionalFormatting sqref="X29">
    <cfRule type="cellIs" dxfId="446" priority="117" operator="equal">
      <formula>19</formula>
    </cfRule>
  </conditionalFormatting>
  <conditionalFormatting sqref="T29">
    <cfRule type="cellIs" dxfId="445" priority="97" operator="equal">
      <formula>"No"</formula>
    </cfRule>
    <cfRule type="cellIs" dxfId="444" priority="98" operator="equal">
      <formula>"Yes"</formula>
    </cfRule>
  </conditionalFormatting>
  <conditionalFormatting sqref="V29">
    <cfRule type="cellIs" dxfId="443" priority="105" operator="equal">
      <formula>"No"</formula>
    </cfRule>
    <cfRule type="cellIs" dxfId="442" priority="106" operator="equal">
      <formula>"Yes"</formula>
    </cfRule>
  </conditionalFormatting>
  <conditionalFormatting sqref="A30:B30">
    <cfRule type="cellIs" dxfId="441" priority="91" operator="equal">
      <formula>"No"</formula>
    </cfRule>
    <cfRule type="cellIs" dxfId="440" priority="92" operator="equal">
      <formula>"Yes"</formula>
    </cfRule>
  </conditionalFormatting>
  <conditionalFormatting sqref="F30 X30">
    <cfRule type="cellIs" dxfId="439" priority="93" operator="equal">
      <formula>1</formula>
    </cfRule>
    <cfRule type="cellIs" dxfId="438" priority="94" operator="equal">
      <formula>20</formula>
    </cfRule>
  </conditionalFormatting>
  <conditionalFormatting sqref="AE1">
    <cfRule type="cellIs" dxfId="437" priority="89" operator="equal">
      <formula>"No"</formula>
    </cfRule>
    <cfRule type="cellIs" dxfId="436" priority="90" operator="equal">
      <formula>"Yes"</formula>
    </cfRule>
  </conditionalFormatting>
  <conditionalFormatting sqref="AE1">
    <cfRule type="cellIs" dxfId="435" priority="85" operator="equal">
      <formula>"No"</formula>
    </cfRule>
    <cfRule type="cellIs" dxfId="434" priority="86" operator="equal">
      <formula>"Yes"</formula>
    </cfRule>
  </conditionalFormatting>
  <conditionalFormatting sqref="AE1">
    <cfRule type="cellIs" dxfId="433" priority="87" operator="equal">
      <formula>"No"</formula>
    </cfRule>
    <cfRule type="cellIs" dxfId="432" priority="88" operator="equal">
      <formula>"Yes"</formula>
    </cfRule>
  </conditionalFormatting>
  <conditionalFormatting sqref="AE1">
    <cfRule type="cellIs" dxfId="431" priority="83" operator="equal">
      <formula>"No"</formula>
    </cfRule>
    <cfRule type="cellIs" dxfId="430" priority="84" operator="equal">
      <formula>"Yes"</formula>
    </cfRule>
  </conditionalFormatting>
  <conditionalFormatting sqref="AE1">
    <cfRule type="cellIs" dxfId="429" priority="79" operator="equal">
      <formula>"No"</formula>
    </cfRule>
    <cfRule type="cellIs" dxfId="428" priority="80" operator="equal">
      <formula>"Yes"</formula>
    </cfRule>
  </conditionalFormatting>
  <conditionalFormatting sqref="AE1">
    <cfRule type="cellIs" dxfId="427" priority="81" operator="equal">
      <formula>"No"</formula>
    </cfRule>
    <cfRule type="cellIs" dxfId="426" priority="82" operator="equal">
      <formula>"Yes"</formula>
    </cfRule>
  </conditionalFormatting>
  <conditionalFormatting sqref="AE1">
    <cfRule type="cellIs" dxfId="425" priority="77" operator="equal">
      <formula>"No"</formula>
    </cfRule>
    <cfRule type="cellIs" dxfId="424" priority="78" operator="equal">
      <formula>"Yes"</formula>
    </cfRule>
  </conditionalFormatting>
  <conditionalFormatting sqref="A38:B38">
    <cfRule type="cellIs" dxfId="423" priority="75" operator="equal">
      <formula>"No"</formula>
    </cfRule>
    <cfRule type="cellIs" dxfId="422" priority="76" operator="equal">
      <formula>"Yes"</formula>
    </cfRule>
  </conditionalFormatting>
  <conditionalFormatting sqref="F8:R8 X8:Y8 AA8:AI8">
    <cfRule type="cellIs" dxfId="421" priority="71" operator="equal">
      <formula>"No"</formula>
    </cfRule>
    <cfRule type="cellIs" dxfId="420" priority="72" operator="equal">
      <formula>"Yes"</formula>
    </cfRule>
  </conditionalFormatting>
  <conditionalFormatting sqref="F8 X8">
    <cfRule type="cellIs" dxfId="419" priority="69" operator="equal">
      <formula>1</formula>
    </cfRule>
    <cfRule type="cellIs" dxfId="418" priority="70" operator="equal">
      <formula>20</formula>
    </cfRule>
  </conditionalFormatting>
  <conditionalFormatting sqref="F8">
    <cfRule type="cellIs" dxfId="417" priority="68" operator="equal">
      <formula>19</formula>
    </cfRule>
  </conditionalFormatting>
  <conditionalFormatting sqref="F8 X8">
    <cfRule type="cellIs" dxfId="416" priority="67" operator="equal">
      <formula>19</formula>
    </cfRule>
  </conditionalFormatting>
  <conditionalFormatting sqref="A8 C8:E8">
    <cfRule type="cellIs" dxfId="415" priority="43" operator="equal">
      <formula>"No"</formula>
    </cfRule>
    <cfRule type="cellIs" dxfId="414" priority="44" operator="equal">
      <formula>"Yes"</formula>
    </cfRule>
  </conditionalFormatting>
  <conditionalFormatting sqref="Z8">
    <cfRule type="cellIs" dxfId="413" priority="49" operator="equal">
      <formula>"No"</formula>
    </cfRule>
    <cfRule type="cellIs" dxfId="412" priority="50" operator="equal">
      <formula>"Yes"</formula>
    </cfRule>
  </conditionalFormatting>
  <conditionalFormatting sqref="V8:W8">
    <cfRule type="cellIs" dxfId="411" priority="41" operator="equal">
      <formula>"No"</formula>
    </cfRule>
    <cfRule type="cellIs" dxfId="410" priority="42" operator="equal">
      <formula>"Yes"</formula>
    </cfRule>
  </conditionalFormatting>
  <conditionalFormatting sqref="B8">
    <cfRule type="cellIs" dxfId="409" priority="35" operator="equal">
      <formula>"No"</formula>
    </cfRule>
    <cfRule type="cellIs" dxfId="408" priority="36" operator="equal">
      <formula>"Yes"</formula>
    </cfRule>
  </conditionalFormatting>
  <conditionalFormatting sqref="T8">
    <cfRule type="cellIs" dxfId="407" priority="33" operator="equal">
      <formula>"No"</formula>
    </cfRule>
    <cfRule type="cellIs" dxfId="406" priority="34" operator="equal">
      <formula>"Yes"</formula>
    </cfRule>
  </conditionalFormatting>
  <conditionalFormatting sqref="S8">
    <cfRule type="cellIs" dxfId="405" priority="39" operator="equal">
      <formula>"No"</formula>
    </cfRule>
    <cfRule type="cellIs" dxfId="404" priority="40" operator="equal">
      <formula>"Yes"</formula>
    </cfRule>
  </conditionalFormatting>
  <conditionalFormatting sqref="U8">
    <cfRule type="cellIs" dxfId="403" priority="37" operator="equal">
      <formula>"No"</formula>
    </cfRule>
    <cfRule type="cellIs" dxfId="402" priority="38" operator="equal">
      <formula>"Yes"</formula>
    </cfRule>
  </conditionalFormatting>
  <conditionalFormatting sqref="F7:R7 X7:Y7 AA7:AI7">
    <cfRule type="cellIs" dxfId="401" priority="31" operator="equal">
      <formula>"No"</formula>
    </cfRule>
    <cfRule type="cellIs" dxfId="400" priority="32" operator="equal">
      <formula>"Yes"</formula>
    </cfRule>
  </conditionalFormatting>
  <conditionalFormatting sqref="F7 X7">
    <cfRule type="cellIs" dxfId="399" priority="29" operator="equal">
      <formula>1</formula>
    </cfRule>
    <cfRule type="cellIs" dxfId="398" priority="30" operator="equal">
      <formula>20</formula>
    </cfRule>
  </conditionalFormatting>
  <conditionalFormatting sqref="F7">
    <cfRule type="cellIs" dxfId="397" priority="28" operator="equal">
      <formula>19</formula>
    </cfRule>
  </conditionalFormatting>
  <conditionalFormatting sqref="F7 X7">
    <cfRule type="cellIs" dxfId="396" priority="27" operator="equal">
      <formula>19</formula>
    </cfRule>
  </conditionalFormatting>
  <conditionalFormatting sqref="A7 D7:E7">
    <cfRule type="cellIs" dxfId="395" priority="23" operator="equal">
      <formula>"No"</formula>
    </cfRule>
    <cfRule type="cellIs" dxfId="394" priority="24" operator="equal">
      <formula>"Yes"</formula>
    </cfRule>
  </conditionalFormatting>
  <conditionalFormatting sqref="Z7">
    <cfRule type="cellIs" dxfId="393" priority="25" operator="equal">
      <formula>"No"</formula>
    </cfRule>
    <cfRule type="cellIs" dxfId="392" priority="26" operator="equal">
      <formula>"Yes"</formula>
    </cfRule>
  </conditionalFormatting>
  <conditionalFormatting sqref="V7:W7">
    <cfRule type="cellIs" dxfId="391" priority="21" operator="equal">
      <formula>"No"</formula>
    </cfRule>
    <cfRule type="cellIs" dxfId="390" priority="22" operator="equal">
      <formula>"Yes"</formula>
    </cfRule>
  </conditionalFormatting>
  <conditionalFormatting sqref="B7">
    <cfRule type="cellIs" dxfId="389" priority="15" operator="equal">
      <formula>"No"</formula>
    </cfRule>
    <cfRule type="cellIs" dxfId="388" priority="16" operator="equal">
      <formula>"Yes"</formula>
    </cfRule>
  </conditionalFormatting>
  <conditionalFormatting sqref="T7">
    <cfRule type="cellIs" dxfId="387" priority="13" operator="equal">
      <formula>"No"</formula>
    </cfRule>
    <cfRule type="cellIs" dxfId="386" priority="14" operator="equal">
      <formula>"Yes"</formula>
    </cfRule>
  </conditionalFormatting>
  <conditionalFormatting sqref="S7">
    <cfRule type="cellIs" dxfId="385" priority="19" operator="equal">
      <formula>"No"</formula>
    </cfRule>
    <cfRule type="cellIs" dxfId="384" priority="20" operator="equal">
      <formula>"Yes"</formula>
    </cfRule>
  </conditionalFormatting>
  <conditionalFormatting sqref="C7">
    <cfRule type="cellIs" dxfId="383" priority="11" operator="equal">
      <formula>"No"</formula>
    </cfRule>
    <cfRule type="cellIs" dxfId="382" priority="12" operator="equal">
      <formula>"Yes"</formula>
    </cfRule>
  </conditionalFormatting>
  <conditionalFormatting sqref="C7">
    <cfRule type="cellIs" dxfId="381" priority="9" operator="equal">
      <formula>"No"</formula>
    </cfRule>
    <cfRule type="cellIs" dxfId="380" priority="10" operator="equal">
      <formula>"Yes"</formula>
    </cfRule>
  </conditionalFormatting>
  <conditionalFormatting sqref="U7">
    <cfRule type="cellIs" dxfId="379" priority="3" operator="equal">
      <formula>"No"</formula>
    </cfRule>
    <cfRule type="cellIs" dxfId="378" priority="4" operator="equal">
      <formula>"Yes"</formula>
    </cfRule>
  </conditionalFormatting>
  <conditionalFormatting sqref="U7">
    <cfRule type="cellIs" dxfId="377" priority="1" operator="equal">
      <formula>"No"</formula>
    </cfRule>
    <cfRule type="cellIs" dxfId="376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2"/>
  <sheetViews>
    <sheetView showGridLines="0" workbookViewId="0">
      <pane ySplit="1" topLeftCell="A2" activePane="bottomLeft" state="frozen"/>
      <selection activeCell="A9" sqref="A9"/>
      <selection pane="bottomLeft" activeCell="A2" sqref="A2"/>
    </sheetView>
  </sheetViews>
  <sheetFormatPr defaultRowHeight="15.75" x14ac:dyDescent="0.25"/>
  <cols>
    <col min="1" max="1" width="17.375" style="2" bestFit="1" customWidth="1"/>
    <col min="2" max="2" width="15.375" style="2" bestFit="1" customWidth="1"/>
    <col min="3" max="3" width="6.375" style="2" bestFit="1" customWidth="1"/>
    <col min="4" max="4" width="4.375" style="2" bestFit="1" customWidth="1"/>
    <col min="5" max="5" width="5" style="2" bestFit="1" customWidth="1"/>
    <col min="6" max="6" width="1.75" style="143" customWidth="1"/>
    <col min="7" max="7" width="3.875" style="2" bestFit="1" customWidth="1"/>
    <col min="8" max="8" width="3.875" style="2" customWidth="1"/>
    <col min="9" max="10" width="3.875" style="2" bestFit="1" customWidth="1"/>
    <col min="11" max="21" width="3.875" style="2" customWidth="1"/>
    <col min="22" max="23" width="3.875" style="2" bestFit="1" customWidth="1"/>
    <col min="24" max="25" width="3.375" style="2" bestFit="1" customWidth="1"/>
    <col min="26" max="26" width="3.375" style="25" bestFit="1" customWidth="1"/>
    <col min="27" max="27" width="13" style="2" bestFit="1" customWidth="1"/>
    <col min="28" max="16384" width="9" style="2"/>
  </cols>
  <sheetData>
    <row r="1" spans="1:26" s="1" customFormat="1" ht="16.5" thickBot="1" x14ac:dyDescent="0.3">
      <c r="A1" s="70" t="s">
        <v>6</v>
      </c>
      <c r="B1" s="63" t="s">
        <v>22</v>
      </c>
      <c r="C1" s="64" t="s">
        <v>21</v>
      </c>
      <c r="D1" s="64" t="s">
        <v>1</v>
      </c>
      <c r="E1" s="64" t="s">
        <v>2</v>
      </c>
      <c r="F1" s="143"/>
      <c r="G1" s="63">
        <v>10</v>
      </c>
      <c r="H1" s="63">
        <v>11</v>
      </c>
      <c r="I1" s="63">
        <v>12</v>
      </c>
      <c r="J1" s="63">
        <v>13</v>
      </c>
      <c r="K1" s="63">
        <v>14</v>
      </c>
      <c r="L1" s="63">
        <v>15</v>
      </c>
      <c r="M1" s="63">
        <v>16</v>
      </c>
      <c r="N1" s="63">
        <v>17</v>
      </c>
      <c r="O1" s="63">
        <v>18</v>
      </c>
      <c r="P1" s="63">
        <v>19</v>
      </c>
      <c r="Q1" s="63">
        <v>20</v>
      </c>
      <c r="R1" s="63">
        <v>21</v>
      </c>
      <c r="S1" s="63">
        <v>22</v>
      </c>
      <c r="T1" s="63">
        <v>23</v>
      </c>
      <c r="U1" s="63">
        <v>24</v>
      </c>
      <c r="V1" s="63">
        <v>25</v>
      </c>
      <c r="W1" s="63">
        <v>26</v>
      </c>
      <c r="X1" s="63">
        <v>27</v>
      </c>
      <c r="Y1" s="63">
        <v>28</v>
      </c>
      <c r="Z1" s="71">
        <v>29</v>
      </c>
    </row>
    <row r="2" spans="1:26" x14ac:dyDescent="0.25">
      <c r="A2" s="132" t="s">
        <v>142</v>
      </c>
      <c r="B2" s="2" t="s">
        <v>43</v>
      </c>
      <c r="C2" s="58">
        <v>0</v>
      </c>
      <c r="D2" s="58">
        <f t="shared" ref="D2:D37" ca="1" si="0">RANDBETWEEN(1,20)</f>
        <v>1</v>
      </c>
      <c r="E2" s="58">
        <f t="shared" ref="E2:E40" ca="1" si="1">D2+C2</f>
        <v>1</v>
      </c>
      <c r="G2" s="62" t="str">
        <f t="shared" ref="G2:Z40" ca="1" si="2">IF($E2&gt;G$1-1,"Yes","No")</f>
        <v>No</v>
      </c>
      <c r="H2" s="62" t="str">
        <f t="shared" ca="1" si="2"/>
        <v>No</v>
      </c>
      <c r="I2" s="62" t="str">
        <f t="shared" ca="1" si="2"/>
        <v>No</v>
      </c>
      <c r="J2" s="62" t="str">
        <f t="shared" ca="1" si="2"/>
        <v>No</v>
      </c>
      <c r="K2" s="62" t="str">
        <f t="shared" ca="1" si="2"/>
        <v>No</v>
      </c>
      <c r="L2" s="62" t="str">
        <f t="shared" ca="1" si="2"/>
        <v>No</v>
      </c>
      <c r="M2" s="62" t="str">
        <f t="shared" ca="1" si="2"/>
        <v>No</v>
      </c>
      <c r="N2" s="62" t="str">
        <f t="shared" ca="1" si="2"/>
        <v>No</v>
      </c>
      <c r="O2" s="62" t="str">
        <f t="shared" ca="1" si="2"/>
        <v>No</v>
      </c>
      <c r="P2" s="62" t="str">
        <f t="shared" ca="1" si="2"/>
        <v>No</v>
      </c>
      <c r="Q2" s="62" t="str">
        <f t="shared" ca="1" si="2"/>
        <v>No</v>
      </c>
      <c r="R2" s="62" t="str">
        <f t="shared" ca="1" si="2"/>
        <v>No</v>
      </c>
      <c r="S2" s="62" t="str">
        <f t="shared" ca="1" si="2"/>
        <v>No</v>
      </c>
      <c r="T2" s="62" t="str">
        <f t="shared" ca="1" si="2"/>
        <v>No</v>
      </c>
      <c r="U2" s="62" t="str">
        <f t="shared" ca="1" si="2"/>
        <v>No</v>
      </c>
      <c r="V2" s="62" t="str">
        <f t="shared" ca="1" si="2"/>
        <v>No</v>
      </c>
      <c r="W2" s="62" t="str">
        <f t="shared" ca="1" si="2"/>
        <v>No</v>
      </c>
      <c r="X2" s="62" t="str">
        <f t="shared" ca="1" si="2"/>
        <v>No</v>
      </c>
      <c r="Y2" s="62" t="str">
        <f t="shared" ca="1" si="2"/>
        <v>No</v>
      </c>
      <c r="Z2" s="25" t="str">
        <f t="shared" ca="1" si="2"/>
        <v>No</v>
      </c>
    </row>
    <row r="3" spans="1:26" x14ac:dyDescent="0.25">
      <c r="A3" s="132" t="s">
        <v>142</v>
      </c>
      <c r="B3" s="62" t="s">
        <v>44</v>
      </c>
      <c r="C3" s="58">
        <v>2</v>
      </c>
      <c r="D3" s="58">
        <f t="shared" ca="1" si="0"/>
        <v>13</v>
      </c>
      <c r="E3" s="58">
        <f t="shared" ca="1" si="1"/>
        <v>15</v>
      </c>
      <c r="G3" s="62" t="str">
        <f t="shared" ca="1" si="2"/>
        <v>Yes</v>
      </c>
      <c r="H3" s="62" t="str">
        <f t="shared" ca="1" si="2"/>
        <v>Yes</v>
      </c>
      <c r="I3" s="62" t="str">
        <f t="shared" ca="1" si="2"/>
        <v>Yes</v>
      </c>
      <c r="J3" s="62" t="str">
        <f t="shared" ca="1" si="2"/>
        <v>Yes</v>
      </c>
      <c r="K3" s="62" t="str">
        <f t="shared" ca="1" si="2"/>
        <v>Yes</v>
      </c>
      <c r="L3" s="62" t="str">
        <f t="shared" ca="1" si="2"/>
        <v>Yes</v>
      </c>
      <c r="M3" s="62" t="str">
        <f t="shared" ca="1" si="2"/>
        <v>No</v>
      </c>
      <c r="N3" s="62" t="str">
        <f t="shared" ca="1" si="2"/>
        <v>No</v>
      </c>
      <c r="O3" s="62" t="str">
        <f t="shared" ca="1" si="2"/>
        <v>No</v>
      </c>
      <c r="P3" s="62" t="str">
        <f t="shared" ca="1" si="2"/>
        <v>No</v>
      </c>
      <c r="Q3" s="62" t="str">
        <f t="shared" ca="1" si="2"/>
        <v>No</v>
      </c>
      <c r="R3" s="62" t="str">
        <f t="shared" ca="1" si="2"/>
        <v>No</v>
      </c>
      <c r="S3" s="62" t="str">
        <f t="shared" ca="1" si="2"/>
        <v>No</v>
      </c>
      <c r="T3" s="62" t="str">
        <f t="shared" ca="1" si="2"/>
        <v>No</v>
      </c>
      <c r="U3" s="62" t="str">
        <f t="shared" ca="1" si="2"/>
        <v>No</v>
      </c>
      <c r="V3" s="62" t="str">
        <f t="shared" ca="1" si="2"/>
        <v>No</v>
      </c>
      <c r="W3" s="62" t="str">
        <f t="shared" ca="1" si="2"/>
        <v>No</v>
      </c>
      <c r="X3" s="62" t="str">
        <f t="shared" ca="1" si="2"/>
        <v>No</v>
      </c>
      <c r="Y3" s="62" t="str">
        <f t="shared" ca="1" si="2"/>
        <v>No</v>
      </c>
      <c r="Z3" s="25" t="str">
        <f t="shared" ca="1" si="2"/>
        <v>No</v>
      </c>
    </row>
    <row r="4" spans="1:26" x14ac:dyDescent="0.25">
      <c r="A4" s="133" t="s">
        <v>142</v>
      </c>
      <c r="B4" s="48" t="s">
        <v>45</v>
      </c>
      <c r="C4" s="59">
        <v>-5</v>
      </c>
      <c r="D4" s="59">
        <f t="shared" ca="1" si="0"/>
        <v>9</v>
      </c>
      <c r="E4" s="59">
        <f t="shared" ca="1" si="1"/>
        <v>4</v>
      </c>
      <c r="G4" s="48" t="str">
        <f t="shared" ca="1" si="2"/>
        <v>No</v>
      </c>
      <c r="H4" s="48" t="str">
        <f t="shared" ca="1" si="2"/>
        <v>No</v>
      </c>
      <c r="I4" s="48" t="str">
        <f t="shared" ca="1" si="2"/>
        <v>No</v>
      </c>
      <c r="J4" s="48" t="str">
        <f t="shared" ca="1" si="2"/>
        <v>No</v>
      </c>
      <c r="K4" s="48" t="str">
        <f t="shared" ca="1" si="2"/>
        <v>No</v>
      </c>
      <c r="L4" s="48" t="str">
        <f t="shared" ca="1" si="2"/>
        <v>No</v>
      </c>
      <c r="M4" s="48" t="str">
        <f t="shared" ca="1" si="2"/>
        <v>No</v>
      </c>
      <c r="N4" s="48" t="str">
        <f t="shared" ca="1" si="2"/>
        <v>No</v>
      </c>
      <c r="O4" s="48" t="str">
        <f t="shared" ca="1" si="2"/>
        <v>No</v>
      </c>
      <c r="P4" s="48" t="str">
        <f t="shared" ca="1" si="2"/>
        <v>No</v>
      </c>
      <c r="Q4" s="48" t="str">
        <f t="shared" ca="1" si="2"/>
        <v>No</v>
      </c>
      <c r="R4" s="48" t="str">
        <f t="shared" ca="1" si="2"/>
        <v>No</v>
      </c>
      <c r="S4" s="48" t="str">
        <f t="shared" ca="1" si="2"/>
        <v>No</v>
      </c>
      <c r="T4" s="48" t="str">
        <f t="shared" ca="1" si="2"/>
        <v>No</v>
      </c>
      <c r="U4" s="48" t="str">
        <f t="shared" ca="1" si="2"/>
        <v>No</v>
      </c>
      <c r="V4" s="48" t="str">
        <f t="shared" ca="1" si="2"/>
        <v>No</v>
      </c>
      <c r="W4" s="48" t="str">
        <f t="shared" ca="1" si="2"/>
        <v>No</v>
      </c>
      <c r="X4" s="48" t="str">
        <f t="shared" ca="1" si="2"/>
        <v>No</v>
      </c>
      <c r="Y4" s="48" t="str">
        <f t="shared" ca="1" si="2"/>
        <v>No</v>
      </c>
      <c r="Z4" s="49" t="str">
        <f t="shared" ca="1" si="2"/>
        <v>No</v>
      </c>
    </row>
    <row r="5" spans="1:26" x14ac:dyDescent="0.25">
      <c r="A5" s="132" t="s">
        <v>144</v>
      </c>
      <c r="B5" s="2" t="s">
        <v>43</v>
      </c>
      <c r="C5" s="58">
        <v>0</v>
      </c>
      <c r="D5" s="58">
        <f t="shared" ca="1" si="0"/>
        <v>11</v>
      </c>
      <c r="E5" s="58">
        <f t="shared" ca="1" si="1"/>
        <v>11</v>
      </c>
      <c r="G5" s="62" t="str">
        <f t="shared" ca="1" si="2"/>
        <v>Yes</v>
      </c>
      <c r="H5" s="2" t="str">
        <f t="shared" ca="1" si="2"/>
        <v>Yes</v>
      </c>
      <c r="I5" s="2" t="str">
        <f t="shared" ca="1" si="2"/>
        <v>No</v>
      </c>
      <c r="J5" s="2" t="str">
        <f t="shared" ca="1" si="2"/>
        <v>No</v>
      </c>
      <c r="K5" s="2" t="str">
        <f t="shared" ca="1" si="2"/>
        <v>No</v>
      </c>
      <c r="L5" s="2" t="str">
        <f t="shared" ca="1" si="2"/>
        <v>No</v>
      </c>
      <c r="M5" s="2" t="str">
        <f t="shared" ca="1" si="2"/>
        <v>No</v>
      </c>
      <c r="N5" s="2" t="str">
        <f t="shared" ca="1" si="2"/>
        <v>No</v>
      </c>
      <c r="O5" s="2" t="str">
        <f t="shared" ca="1" si="2"/>
        <v>No</v>
      </c>
      <c r="P5" s="2" t="str">
        <f t="shared" ca="1" si="2"/>
        <v>No</v>
      </c>
      <c r="Q5" s="2" t="str">
        <f t="shared" ca="1" si="2"/>
        <v>No</v>
      </c>
      <c r="R5" s="2" t="str">
        <f t="shared" ca="1" si="2"/>
        <v>No</v>
      </c>
      <c r="S5" s="2" t="str">
        <f t="shared" ca="1" si="2"/>
        <v>No</v>
      </c>
      <c r="T5" s="2" t="str">
        <f t="shared" ca="1" si="2"/>
        <v>No</v>
      </c>
      <c r="U5" s="2" t="str">
        <f t="shared" ca="1" si="2"/>
        <v>No</v>
      </c>
      <c r="V5" s="2" t="str">
        <f t="shared" ca="1" si="2"/>
        <v>No</v>
      </c>
      <c r="W5" s="2" t="str">
        <f t="shared" ca="1" si="2"/>
        <v>No</v>
      </c>
      <c r="X5" s="2" t="str">
        <f t="shared" ca="1" si="2"/>
        <v>No</v>
      </c>
      <c r="Y5" s="2" t="str">
        <f t="shared" ca="1" si="2"/>
        <v>No</v>
      </c>
      <c r="Z5" s="25" t="str">
        <f t="shared" ca="1" si="2"/>
        <v>No</v>
      </c>
    </row>
    <row r="6" spans="1:26" x14ac:dyDescent="0.25">
      <c r="A6" s="132" t="s">
        <v>144</v>
      </c>
      <c r="B6" s="62" t="s">
        <v>44</v>
      </c>
      <c r="C6" s="58">
        <v>1</v>
      </c>
      <c r="D6" s="58">
        <f t="shared" ca="1" si="0"/>
        <v>1</v>
      </c>
      <c r="E6" s="58">
        <f t="shared" ca="1" si="1"/>
        <v>2</v>
      </c>
      <c r="G6" s="62" t="str">
        <f t="shared" ca="1" si="2"/>
        <v>No</v>
      </c>
      <c r="H6" s="62" t="str">
        <f t="shared" ca="1" si="2"/>
        <v>No</v>
      </c>
      <c r="I6" s="62" t="str">
        <f t="shared" ca="1" si="2"/>
        <v>No</v>
      </c>
      <c r="J6" s="62" t="str">
        <f t="shared" ca="1" si="2"/>
        <v>No</v>
      </c>
      <c r="K6" s="62" t="str">
        <f t="shared" ca="1" si="2"/>
        <v>No</v>
      </c>
      <c r="L6" s="62" t="str">
        <f t="shared" ca="1" si="2"/>
        <v>No</v>
      </c>
      <c r="M6" s="62" t="str">
        <f t="shared" ca="1" si="2"/>
        <v>No</v>
      </c>
      <c r="N6" s="62" t="str">
        <f t="shared" ca="1" si="2"/>
        <v>No</v>
      </c>
      <c r="O6" s="62" t="str">
        <f t="shared" ca="1" si="2"/>
        <v>No</v>
      </c>
      <c r="P6" s="62" t="str">
        <f t="shared" ca="1" si="2"/>
        <v>No</v>
      </c>
      <c r="Q6" s="62" t="str">
        <f t="shared" ca="1" si="2"/>
        <v>No</v>
      </c>
      <c r="R6" s="62" t="str">
        <f t="shared" ca="1" si="2"/>
        <v>No</v>
      </c>
      <c r="S6" s="62" t="str">
        <f t="shared" ca="1" si="2"/>
        <v>No</v>
      </c>
      <c r="T6" s="62" t="str">
        <f t="shared" ca="1" si="2"/>
        <v>No</v>
      </c>
      <c r="U6" s="62" t="str">
        <f t="shared" ca="1" si="2"/>
        <v>No</v>
      </c>
      <c r="V6" s="62" t="str">
        <f t="shared" ca="1" si="2"/>
        <v>No</v>
      </c>
      <c r="W6" s="62" t="str">
        <f t="shared" ca="1" si="2"/>
        <v>No</v>
      </c>
      <c r="X6" s="62" t="str">
        <f t="shared" ca="1" si="2"/>
        <v>No</v>
      </c>
      <c r="Y6" s="62" t="str">
        <f t="shared" ca="1" si="2"/>
        <v>No</v>
      </c>
      <c r="Z6" s="25" t="str">
        <f t="shared" ca="1" si="2"/>
        <v>No</v>
      </c>
    </row>
    <row r="7" spans="1:26" x14ac:dyDescent="0.25">
      <c r="A7" s="133" t="s">
        <v>144</v>
      </c>
      <c r="B7" s="48" t="s">
        <v>45</v>
      </c>
      <c r="C7" s="59">
        <v>-5</v>
      </c>
      <c r="D7" s="59">
        <f t="shared" ca="1" si="0"/>
        <v>17</v>
      </c>
      <c r="E7" s="59">
        <f t="shared" ca="1" si="1"/>
        <v>12</v>
      </c>
      <c r="G7" s="48" t="str">
        <f t="shared" ca="1" si="2"/>
        <v>Yes</v>
      </c>
      <c r="H7" s="48" t="str">
        <f t="shared" ca="1" si="2"/>
        <v>Yes</v>
      </c>
      <c r="I7" s="48" t="str">
        <f t="shared" ca="1" si="2"/>
        <v>Yes</v>
      </c>
      <c r="J7" s="48" t="str">
        <f t="shared" ca="1" si="2"/>
        <v>No</v>
      </c>
      <c r="K7" s="48" t="str">
        <f t="shared" ca="1" si="2"/>
        <v>No</v>
      </c>
      <c r="L7" s="48" t="str">
        <f t="shared" ca="1" si="2"/>
        <v>No</v>
      </c>
      <c r="M7" s="48" t="str">
        <f t="shared" ca="1" si="2"/>
        <v>No</v>
      </c>
      <c r="N7" s="48" t="str">
        <f t="shared" ca="1" si="2"/>
        <v>No</v>
      </c>
      <c r="O7" s="48" t="str">
        <f t="shared" ca="1" si="2"/>
        <v>No</v>
      </c>
      <c r="P7" s="48" t="str">
        <f t="shared" ca="1" si="2"/>
        <v>No</v>
      </c>
      <c r="Q7" s="48" t="str">
        <f t="shared" ca="1" si="2"/>
        <v>No</v>
      </c>
      <c r="R7" s="48" t="str">
        <f t="shared" ca="1" si="2"/>
        <v>No</v>
      </c>
      <c r="S7" s="48" t="str">
        <f t="shared" ca="1" si="2"/>
        <v>No</v>
      </c>
      <c r="T7" s="48" t="str">
        <f t="shared" ca="1" si="2"/>
        <v>No</v>
      </c>
      <c r="U7" s="48" t="str">
        <f t="shared" ca="1" si="2"/>
        <v>No</v>
      </c>
      <c r="V7" s="48" t="str">
        <f t="shared" ca="1" si="2"/>
        <v>No</v>
      </c>
      <c r="W7" s="48" t="str">
        <f t="shared" ca="1" si="2"/>
        <v>No</v>
      </c>
      <c r="X7" s="48" t="str">
        <f t="shared" ca="1" si="2"/>
        <v>No</v>
      </c>
      <c r="Y7" s="48" t="str">
        <f t="shared" ca="1" si="2"/>
        <v>No</v>
      </c>
      <c r="Z7" s="49" t="str">
        <f t="shared" ca="1" si="2"/>
        <v>No</v>
      </c>
    </row>
    <row r="8" spans="1:26" x14ac:dyDescent="0.25">
      <c r="A8" s="132" t="s">
        <v>145</v>
      </c>
      <c r="B8" s="2" t="s">
        <v>43</v>
      </c>
      <c r="C8" s="58">
        <v>0</v>
      </c>
      <c r="D8" s="58">
        <f t="shared" ca="1" si="0"/>
        <v>5</v>
      </c>
      <c r="E8" s="58">
        <f t="shared" ca="1" si="1"/>
        <v>5</v>
      </c>
      <c r="G8" s="62" t="str">
        <f t="shared" ca="1" si="2"/>
        <v>No</v>
      </c>
      <c r="H8" s="62" t="str">
        <f t="shared" ca="1" si="2"/>
        <v>No</v>
      </c>
      <c r="I8" s="62" t="str">
        <f t="shared" ca="1" si="2"/>
        <v>No</v>
      </c>
      <c r="J8" s="62" t="str">
        <f t="shared" ca="1" si="2"/>
        <v>No</v>
      </c>
      <c r="K8" s="62" t="str">
        <f t="shared" ca="1" si="2"/>
        <v>No</v>
      </c>
      <c r="L8" s="62" t="str">
        <f t="shared" ca="1" si="2"/>
        <v>No</v>
      </c>
      <c r="M8" s="62" t="str">
        <f t="shared" ca="1" si="2"/>
        <v>No</v>
      </c>
      <c r="N8" s="62" t="str">
        <f t="shared" ca="1" si="2"/>
        <v>No</v>
      </c>
      <c r="O8" s="62" t="str">
        <f t="shared" ca="1" si="2"/>
        <v>No</v>
      </c>
      <c r="P8" s="62" t="str">
        <f t="shared" ca="1" si="2"/>
        <v>No</v>
      </c>
      <c r="Q8" s="62" t="str">
        <f t="shared" ref="K8:Z40" ca="1" si="3">IF($E8&gt;Q$1-1,"Yes","No")</f>
        <v>No</v>
      </c>
      <c r="R8" s="62" t="str">
        <f t="shared" ca="1" si="3"/>
        <v>No</v>
      </c>
      <c r="S8" s="62" t="str">
        <f t="shared" ca="1" si="3"/>
        <v>No</v>
      </c>
      <c r="T8" s="62" t="str">
        <f t="shared" ca="1" si="3"/>
        <v>No</v>
      </c>
      <c r="U8" s="62" t="str">
        <f t="shared" ca="1" si="3"/>
        <v>No</v>
      </c>
      <c r="V8" s="62" t="str">
        <f t="shared" ca="1" si="2"/>
        <v>No</v>
      </c>
      <c r="W8" s="62" t="str">
        <f t="shared" ca="1" si="2"/>
        <v>No</v>
      </c>
      <c r="X8" s="62" t="str">
        <f t="shared" ca="1" si="2"/>
        <v>No</v>
      </c>
      <c r="Y8" s="62" t="str">
        <f t="shared" ca="1" si="2"/>
        <v>No</v>
      </c>
      <c r="Z8" s="25" t="str">
        <f t="shared" ca="1" si="2"/>
        <v>No</v>
      </c>
    </row>
    <row r="9" spans="1:26" x14ac:dyDescent="0.25">
      <c r="A9" s="132" t="s">
        <v>145</v>
      </c>
      <c r="B9" s="62" t="s">
        <v>44</v>
      </c>
      <c r="C9" s="58">
        <v>0</v>
      </c>
      <c r="D9" s="58">
        <f t="shared" ca="1" si="0"/>
        <v>11</v>
      </c>
      <c r="E9" s="58">
        <f t="shared" ca="1" si="1"/>
        <v>11</v>
      </c>
      <c r="G9" s="62" t="str">
        <f t="shared" ca="1" si="2"/>
        <v>Yes</v>
      </c>
      <c r="H9" s="62" t="str">
        <f t="shared" ca="1" si="2"/>
        <v>Yes</v>
      </c>
      <c r="I9" s="62" t="str">
        <f t="shared" ca="1" si="2"/>
        <v>No</v>
      </c>
      <c r="J9" s="62" t="str">
        <f t="shared" ca="1" si="2"/>
        <v>No</v>
      </c>
      <c r="K9" s="62" t="str">
        <f t="shared" ca="1" si="3"/>
        <v>No</v>
      </c>
      <c r="L9" s="62" t="str">
        <f t="shared" ca="1" si="3"/>
        <v>No</v>
      </c>
      <c r="M9" s="62" t="str">
        <f t="shared" ca="1" si="3"/>
        <v>No</v>
      </c>
      <c r="N9" s="62" t="str">
        <f t="shared" ca="1" si="3"/>
        <v>No</v>
      </c>
      <c r="O9" s="62" t="str">
        <f t="shared" ca="1" si="3"/>
        <v>No</v>
      </c>
      <c r="P9" s="62" t="str">
        <f t="shared" ca="1" si="3"/>
        <v>No</v>
      </c>
      <c r="Q9" s="62" t="str">
        <f t="shared" ca="1" si="3"/>
        <v>No</v>
      </c>
      <c r="R9" s="62" t="str">
        <f t="shared" ca="1" si="3"/>
        <v>No</v>
      </c>
      <c r="S9" s="62" t="str">
        <f t="shared" ca="1" si="3"/>
        <v>No</v>
      </c>
      <c r="T9" s="62" t="str">
        <f t="shared" ca="1" si="3"/>
        <v>No</v>
      </c>
      <c r="U9" s="62" t="str">
        <f t="shared" ca="1" si="3"/>
        <v>No</v>
      </c>
      <c r="V9" s="62" t="str">
        <f t="shared" ca="1" si="2"/>
        <v>No</v>
      </c>
      <c r="W9" s="62" t="str">
        <f t="shared" ca="1" si="2"/>
        <v>No</v>
      </c>
      <c r="X9" s="62" t="str">
        <f t="shared" ca="1" si="2"/>
        <v>No</v>
      </c>
      <c r="Y9" s="62" t="str">
        <f t="shared" ca="1" si="2"/>
        <v>No</v>
      </c>
      <c r="Z9" s="25" t="str">
        <f t="shared" ca="1" si="2"/>
        <v>No</v>
      </c>
    </row>
    <row r="10" spans="1:26" x14ac:dyDescent="0.25">
      <c r="A10" s="133" t="s">
        <v>145</v>
      </c>
      <c r="B10" s="48" t="s">
        <v>45</v>
      </c>
      <c r="C10" s="59">
        <v>-5</v>
      </c>
      <c r="D10" s="59">
        <f t="shared" ca="1" si="0"/>
        <v>12</v>
      </c>
      <c r="E10" s="59">
        <f t="shared" ca="1" si="1"/>
        <v>7</v>
      </c>
      <c r="G10" s="48" t="str">
        <f t="shared" ca="1" si="2"/>
        <v>No</v>
      </c>
      <c r="H10" s="48" t="str">
        <f t="shared" ca="1" si="2"/>
        <v>No</v>
      </c>
      <c r="I10" s="48" t="str">
        <f t="shared" ca="1" si="2"/>
        <v>No</v>
      </c>
      <c r="J10" s="48" t="str">
        <f t="shared" ca="1" si="2"/>
        <v>No</v>
      </c>
      <c r="K10" s="48" t="str">
        <f t="shared" ca="1" si="3"/>
        <v>No</v>
      </c>
      <c r="L10" s="48" t="str">
        <f t="shared" ca="1" si="3"/>
        <v>No</v>
      </c>
      <c r="M10" s="48" t="str">
        <f t="shared" ca="1" si="3"/>
        <v>No</v>
      </c>
      <c r="N10" s="48" t="str">
        <f t="shared" ca="1" si="3"/>
        <v>No</v>
      </c>
      <c r="O10" s="48" t="str">
        <f t="shared" ca="1" si="3"/>
        <v>No</v>
      </c>
      <c r="P10" s="48" t="str">
        <f t="shared" ca="1" si="3"/>
        <v>No</v>
      </c>
      <c r="Q10" s="48" t="str">
        <f t="shared" ca="1" si="3"/>
        <v>No</v>
      </c>
      <c r="R10" s="48" t="str">
        <f t="shared" ca="1" si="3"/>
        <v>No</v>
      </c>
      <c r="S10" s="48" t="str">
        <f t="shared" ca="1" si="3"/>
        <v>No</v>
      </c>
      <c r="T10" s="48" t="str">
        <f t="shared" ca="1" si="3"/>
        <v>No</v>
      </c>
      <c r="U10" s="48" t="str">
        <f t="shared" ca="1" si="3"/>
        <v>No</v>
      </c>
      <c r="V10" s="48" t="str">
        <f t="shared" ca="1" si="2"/>
        <v>No</v>
      </c>
      <c r="W10" s="48" t="str">
        <f t="shared" ca="1" si="2"/>
        <v>No</v>
      </c>
      <c r="X10" s="48" t="str">
        <f t="shared" ca="1" si="2"/>
        <v>No</v>
      </c>
      <c r="Y10" s="48" t="str">
        <f t="shared" ca="1" si="2"/>
        <v>No</v>
      </c>
      <c r="Z10" s="49" t="str">
        <f t="shared" ca="1" si="2"/>
        <v>No</v>
      </c>
    </row>
    <row r="11" spans="1:26" x14ac:dyDescent="0.25">
      <c r="A11" s="132" t="s">
        <v>91</v>
      </c>
      <c r="B11" s="2" t="s">
        <v>43</v>
      </c>
      <c r="C11" s="58">
        <v>5</v>
      </c>
      <c r="D11" s="58">
        <f t="shared" ca="1" si="0"/>
        <v>12</v>
      </c>
      <c r="E11" s="58">
        <f t="shared" ref="E11:E22" ca="1" si="4">D11+C11</f>
        <v>17</v>
      </c>
      <c r="G11" s="62" t="str">
        <f t="shared" ca="1" si="2"/>
        <v>Yes</v>
      </c>
      <c r="H11" s="62" t="str">
        <f t="shared" ca="1" si="2"/>
        <v>Yes</v>
      </c>
      <c r="I11" s="62" t="str">
        <f t="shared" ca="1" si="2"/>
        <v>Yes</v>
      </c>
      <c r="J11" s="62" t="str">
        <f t="shared" ca="1" si="2"/>
        <v>Yes</v>
      </c>
      <c r="K11" s="62" t="str">
        <f t="shared" ca="1" si="2"/>
        <v>Yes</v>
      </c>
      <c r="L11" s="62" t="str">
        <f t="shared" ca="1" si="2"/>
        <v>Yes</v>
      </c>
      <c r="M11" s="62" t="str">
        <f t="shared" ca="1" si="3"/>
        <v>Yes</v>
      </c>
      <c r="N11" s="62" t="str">
        <f t="shared" ca="1" si="3"/>
        <v>Yes</v>
      </c>
      <c r="O11" s="62" t="str">
        <f t="shared" ca="1" si="3"/>
        <v>No</v>
      </c>
      <c r="P11" s="62" t="str">
        <f t="shared" ca="1" si="3"/>
        <v>No</v>
      </c>
      <c r="Q11" s="62" t="str">
        <f t="shared" ca="1" si="3"/>
        <v>No</v>
      </c>
      <c r="R11" s="62" t="str">
        <f t="shared" ca="1" si="3"/>
        <v>No</v>
      </c>
      <c r="S11" s="62" t="str">
        <f t="shared" ca="1" si="3"/>
        <v>No</v>
      </c>
      <c r="T11" s="62" t="str">
        <f t="shared" ca="1" si="3"/>
        <v>No</v>
      </c>
      <c r="U11" s="62" t="str">
        <f t="shared" ca="1" si="3"/>
        <v>No</v>
      </c>
      <c r="V11" s="62" t="str">
        <f t="shared" ca="1" si="3"/>
        <v>No</v>
      </c>
      <c r="W11" s="62" t="str">
        <f t="shared" ca="1" si="3"/>
        <v>No</v>
      </c>
      <c r="X11" s="62" t="str">
        <f t="shared" ca="1" si="3"/>
        <v>No</v>
      </c>
      <c r="Y11" s="62" t="str">
        <f t="shared" ca="1" si="3"/>
        <v>No</v>
      </c>
      <c r="Z11" s="25" t="str">
        <f t="shared" ca="1" si="3"/>
        <v>No</v>
      </c>
    </row>
    <row r="12" spans="1:26" x14ac:dyDescent="0.25">
      <c r="A12" s="132" t="s">
        <v>91</v>
      </c>
      <c r="B12" s="62" t="s">
        <v>44</v>
      </c>
      <c r="C12" s="58">
        <v>6</v>
      </c>
      <c r="D12" s="58">
        <f t="shared" ca="1" si="0"/>
        <v>3</v>
      </c>
      <c r="E12" s="58">
        <f t="shared" ca="1" si="4"/>
        <v>9</v>
      </c>
      <c r="G12" s="62" t="str">
        <f t="shared" ref="G12:V35" ca="1" si="5">IF($E12&gt;G$1-1,"Yes","No")</f>
        <v>No</v>
      </c>
      <c r="H12" s="62" t="str">
        <f t="shared" ca="1" si="5"/>
        <v>No</v>
      </c>
      <c r="I12" s="62" t="str">
        <f t="shared" ca="1" si="5"/>
        <v>No</v>
      </c>
      <c r="J12" s="62" t="str">
        <f t="shared" ca="1" si="5"/>
        <v>No</v>
      </c>
      <c r="K12" s="62" t="str">
        <f t="shared" ca="1" si="3"/>
        <v>No</v>
      </c>
      <c r="L12" s="62" t="str">
        <f t="shared" ca="1" si="3"/>
        <v>No</v>
      </c>
      <c r="M12" s="62" t="str">
        <f t="shared" ca="1" si="3"/>
        <v>No</v>
      </c>
      <c r="N12" s="62" t="str">
        <f t="shared" ca="1" si="3"/>
        <v>No</v>
      </c>
      <c r="O12" s="62" t="str">
        <f t="shared" ca="1" si="3"/>
        <v>No</v>
      </c>
      <c r="P12" s="62" t="str">
        <f t="shared" ca="1" si="3"/>
        <v>No</v>
      </c>
      <c r="Q12" s="62" t="str">
        <f t="shared" ca="1" si="3"/>
        <v>No</v>
      </c>
      <c r="R12" s="62" t="str">
        <f t="shared" ca="1" si="3"/>
        <v>No</v>
      </c>
      <c r="S12" s="62" t="str">
        <f t="shared" ca="1" si="3"/>
        <v>No</v>
      </c>
      <c r="T12" s="62" t="str">
        <f t="shared" ca="1" si="3"/>
        <v>No</v>
      </c>
      <c r="U12" s="62" t="str">
        <f t="shared" ca="1" si="3"/>
        <v>No</v>
      </c>
      <c r="V12" s="62" t="str">
        <f t="shared" ca="1" si="5"/>
        <v>No</v>
      </c>
      <c r="W12" s="62" t="str">
        <f t="shared" ca="1" si="3"/>
        <v>No</v>
      </c>
      <c r="X12" s="62" t="str">
        <f t="shared" ca="1" si="3"/>
        <v>No</v>
      </c>
      <c r="Y12" s="62" t="str">
        <f t="shared" ca="1" si="3"/>
        <v>No</v>
      </c>
      <c r="Z12" s="25" t="str">
        <f t="shared" ca="1" si="3"/>
        <v>No</v>
      </c>
    </row>
    <row r="13" spans="1:26" x14ac:dyDescent="0.25">
      <c r="A13" s="133" t="s">
        <v>91</v>
      </c>
      <c r="B13" s="48" t="s">
        <v>45</v>
      </c>
      <c r="C13" s="59">
        <v>4</v>
      </c>
      <c r="D13" s="59">
        <f t="shared" ca="1" si="0"/>
        <v>9</v>
      </c>
      <c r="E13" s="59">
        <f t="shared" ca="1" si="4"/>
        <v>13</v>
      </c>
      <c r="G13" s="48" t="str">
        <f t="shared" ca="1" si="5"/>
        <v>Yes</v>
      </c>
      <c r="H13" s="48" t="str">
        <f t="shared" ca="1" si="5"/>
        <v>Yes</v>
      </c>
      <c r="I13" s="48" t="str">
        <f t="shared" ca="1" si="5"/>
        <v>Yes</v>
      </c>
      <c r="J13" s="48" t="str">
        <f t="shared" ca="1" si="5"/>
        <v>Yes</v>
      </c>
      <c r="K13" s="48" t="str">
        <f t="shared" ca="1" si="3"/>
        <v>No</v>
      </c>
      <c r="L13" s="48" t="str">
        <f t="shared" ca="1" si="3"/>
        <v>No</v>
      </c>
      <c r="M13" s="48" t="str">
        <f t="shared" ca="1" si="3"/>
        <v>No</v>
      </c>
      <c r="N13" s="48" t="str">
        <f t="shared" ca="1" si="3"/>
        <v>No</v>
      </c>
      <c r="O13" s="48" t="str">
        <f t="shared" ca="1" si="3"/>
        <v>No</v>
      </c>
      <c r="P13" s="48" t="str">
        <f t="shared" ca="1" si="3"/>
        <v>No</v>
      </c>
      <c r="Q13" s="48" t="str">
        <f t="shared" ca="1" si="3"/>
        <v>No</v>
      </c>
      <c r="R13" s="48" t="str">
        <f t="shared" ca="1" si="3"/>
        <v>No</v>
      </c>
      <c r="S13" s="48" t="str">
        <f t="shared" ca="1" si="3"/>
        <v>No</v>
      </c>
      <c r="T13" s="48" t="str">
        <f t="shared" ca="1" si="3"/>
        <v>No</v>
      </c>
      <c r="U13" s="48" t="str">
        <f t="shared" ca="1" si="3"/>
        <v>No</v>
      </c>
      <c r="V13" s="48" t="str">
        <f t="shared" ca="1" si="5"/>
        <v>No</v>
      </c>
      <c r="W13" s="48" t="str">
        <f t="shared" ca="1" si="3"/>
        <v>No</v>
      </c>
      <c r="X13" s="48" t="str">
        <f t="shared" ca="1" si="3"/>
        <v>No</v>
      </c>
      <c r="Y13" s="48" t="str">
        <f t="shared" ca="1" si="3"/>
        <v>No</v>
      </c>
      <c r="Z13" s="49" t="str">
        <f t="shared" ca="1" si="3"/>
        <v>No</v>
      </c>
    </row>
    <row r="14" spans="1:26" x14ac:dyDescent="0.25">
      <c r="A14" s="132" t="s">
        <v>92</v>
      </c>
      <c r="B14" s="2" t="s">
        <v>43</v>
      </c>
      <c r="C14" s="58">
        <v>5</v>
      </c>
      <c r="D14" s="58">
        <f t="shared" ca="1" si="0"/>
        <v>3</v>
      </c>
      <c r="E14" s="58">
        <f t="shared" ref="E14:E16" ca="1" si="6">D14+C14</f>
        <v>8</v>
      </c>
      <c r="G14" s="62" t="str">
        <f t="shared" ca="1" si="5"/>
        <v>No</v>
      </c>
      <c r="H14" s="62" t="str">
        <f t="shared" ca="1" si="5"/>
        <v>No</v>
      </c>
      <c r="I14" s="62" t="str">
        <f t="shared" ca="1" si="5"/>
        <v>No</v>
      </c>
      <c r="J14" s="62" t="str">
        <f t="shared" ca="1" si="5"/>
        <v>No</v>
      </c>
      <c r="K14" s="62" t="str">
        <f t="shared" ca="1" si="5"/>
        <v>No</v>
      </c>
      <c r="L14" s="62" t="str">
        <f t="shared" ca="1" si="5"/>
        <v>No</v>
      </c>
      <c r="M14" s="62" t="str">
        <f t="shared" ca="1" si="5"/>
        <v>No</v>
      </c>
      <c r="N14" s="62" t="str">
        <f t="shared" ca="1" si="5"/>
        <v>No</v>
      </c>
      <c r="O14" s="62" t="str">
        <f t="shared" ca="1" si="5"/>
        <v>No</v>
      </c>
      <c r="P14" s="62" t="str">
        <f t="shared" ca="1" si="5"/>
        <v>No</v>
      </c>
      <c r="Q14" s="62" t="str">
        <f t="shared" ca="1" si="3"/>
        <v>No</v>
      </c>
      <c r="R14" s="62" t="str">
        <f t="shared" ca="1" si="3"/>
        <v>No</v>
      </c>
      <c r="S14" s="62" t="str">
        <f t="shared" ca="1" si="3"/>
        <v>No</v>
      </c>
      <c r="T14" s="62" t="str">
        <f t="shared" ca="1" si="3"/>
        <v>No</v>
      </c>
      <c r="U14" s="62" t="str">
        <f t="shared" ca="1" si="3"/>
        <v>No</v>
      </c>
      <c r="V14" s="62" t="str">
        <f t="shared" ca="1" si="5"/>
        <v>No</v>
      </c>
      <c r="W14" s="62" t="str">
        <f t="shared" ca="1" si="3"/>
        <v>No</v>
      </c>
      <c r="X14" s="62" t="str">
        <f t="shared" ca="1" si="3"/>
        <v>No</v>
      </c>
      <c r="Y14" s="62" t="str">
        <f t="shared" ca="1" si="3"/>
        <v>No</v>
      </c>
      <c r="Z14" s="25" t="str">
        <f t="shared" ca="1" si="3"/>
        <v>No</v>
      </c>
    </row>
    <row r="15" spans="1:26" x14ac:dyDescent="0.25">
      <c r="A15" s="132" t="s">
        <v>92</v>
      </c>
      <c r="B15" s="62" t="s">
        <v>44</v>
      </c>
      <c r="C15" s="58">
        <v>5</v>
      </c>
      <c r="D15" s="58">
        <f t="shared" ca="1" si="0"/>
        <v>16</v>
      </c>
      <c r="E15" s="58">
        <f t="shared" ca="1" si="6"/>
        <v>21</v>
      </c>
      <c r="G15" s="62" t="str">
        <f t="shared" ca="1" si="5"/>
        <v>Yes</v>
      </c>
      <c r="H15" s="62" t="str">
        <f t="shared" ca="1" si="5"/>
        <v>Yes</v>
      </c>
      <c r="I15" s="62" t="str">
        <f t="shared" ca="1" si="5"/>
        <v>Yes</v>
      </c>
      <c r="J15" s="62" t="str">
        <f t="shared" ca="1" si="5"/>
        <v>Yes</v>
      </c>
      <c r="K15" s="62" t="str">
        <f t="shared" ca="1" si="3"/>
        <v>Yes</v>
      </c>
      <c r="L15" s="62" t="str">
        <f t="shared" ca="1" si="3"/>
        <v>Yes</v>
      </c>
      <c r="M15" s="62" t="str">
        <f t="shared" ca="1" si="3"/>
        <v>Yes</v>
      </c>
      <c r="N15" s="62" t="str">
        <f t="shared" ca="1" si="3"/>
        <v>Yes</v>
      </c>
      <c r="O15" s="62" t="str">
        <f t="shared" ca="1" si="3"/>
        <v>Yes</v>
      </c>
      <c r="P15" s="62" t="str">
        <f t="shared" ca="1" si="3"/>
        <v>Yes</v>
      </c>
      <c r="Q15" s="62" t="str">
        <f t="shared" ca="1" si="3"/>
        <v>Yes</v>
      </c>
      <c r="R15" s="62" t="str">
        <f t="shared" ca="1" si="3"/>
        <v>Yes</v>
      </c>
      <c r="S15" s="62" t="str">
        <f t="shared" ca="1" si="3"/>
        <v>No</v>
      </c>
      <c r="T15" s="62" t="str">
        <f t="shared" ca="1" si="3"/>
        <v>No</v>
      </c>
      <c r="U15" s="62" t="str">
        <f t="shared" ca="1" si="3"/>
        <v>No</v>
      </c>
      <c r="V15" s="62" t="str">
        <f t="shared" ca="1" si="5"/>
        <v>No</v>
      </c>
      <c r="W15" s="62" t="str">
        <f t="shared" ca="1" si="3"/>
        <v>No</v>
      </c>
      <c r="X15" s="62" t="str">
        <f t="shared" ca="1" si="3"/>
        <v>No</v>
      </c>
      <c r="Y15" s="62" t="str">
        <f t="shared" ca="1" si="3"/>
        <v>No</v>
      </c>
      <c r="Z15" s="25" t="str">
        <f t="shared" ca="1" si="3"/>
        <v>No</v>
      </c>
    </row>
    <row r="16" spans="1:26" x14ac:dyDescent="0.25">
      <c r="A16" s="133" t="s">
        <v>92</v>
      </c>
      <c r="B16" s="48" t="s">
        <v>45</v>
      </c>
      <c r="C16" s="59">
        <v>6</v>
      </c>
      <c r="D16" s="59">
        <f t="shared" ca="1" si="0"/>
        <v>3</v>
      </c>
      <c r="E16" s="59">
        <f t="shared" ca="1" si="6"/>
        <v>9</v>
      </c>
      <c r="G16" s="48" t="str">
        <f t="shared" ca="1" si="5"/>
        <v>No</v>
      </c>
      <c r="H16" s="48" t="str">
        <f t="shared" ca="1" si="5"/>
        <v>No</v>
      </c>
      <c r="I16" s="48" t="str">
        <f t="shared" ca="1" si="5"/>
        <v>No</v>
      </c>
      <c r="J16" s="48" t="str">
        <f t="shared" ca="1" si="5"/>
        <v>No</v>
      </c>
      <c r="K16" s="48" t="str">
        <f t="shared" ca="1" si="3"/>
        <v>No</v>
      </c>
      <c r="L16" s="48" t="str">
        <f t="shared" ca="1" si="3"/>
        <v>No</v>
      </c>
      <c r="M16" s="48" t="str">
        <f t="shared" ca="1" si="3"/>
        <v>No</v>
      </c>
      <c r="N16" s="48" t="str">
        <f t="shared" ca="1" si="3"/>
        <v>No</v>
      </c>
      <c r="O16" s="48" t="str">
        <f t="shared" ca="1" si="3"/>
        <v>No</v>
      </c>
      <c r="P16" s="48" t="str">
        <f t="shared" ca="1" si="3"/>
        <v>No</v>
      </c>
      <c r="Q16" s="48" t="str">
        <f t="shared" ca="1" si="3"/>
        <v>No</v>
      </c>
      <c r="R16" s="48" t="str">
        <f t="shared" ca="1" si="3"/>
        <v>No</v>
      </c>
      <c r="S16" s="48" t="str">
        <f t="shared" ca="1" si="3"/>
        <v>No</v>
      </c>
      <c r="T16" s="48" t="str">
        <f t="shared" ca="1" si="3"/>
        <v>No</v>
      </c>
      <c r="U16" s="48" t="str">
        <f t="shared" ca="1" si="3"/>
        <v>No</v>
      </c>
      <c r="V16" s="48" t="str">
        <f t="shared" ca="1" si="5"/>
        <v>No</v>
      </c>
      <c r="W16" s="48" t="str">
        <f t="shared" ca="1" si="3"/>
        <v>No</v>
      </c>
      <c r="X16" s="48" t="str">
        <f t="shared" ca="1" si="3"/>
        <v>No</v>
      </c>
      <c r="Y16" s="48" t="str">
        <f t="shared" ca="1" si="3"/>
        <v>No</v>
      </c>
      <c r="Z16" s="49" t="str">
        <f t="shared" ca="1" si="3"/>
        <v>No</v>
      </c>
    </row>
    <row r="17" spans="1:26" x14ac:dyDescent="0.25">
      <c r="A17" s="132" t="s">
        <v>98</v>
      </c>
      <c r="B17" s="2" t="s">
        <v>43</v>
      </c>
      <c r="C17" s="58">
        <v>2</v>
      </c>
      <c r="D17" s="58">
        <f t="shared" ca="1" si="0"/>
        <v>8</v>
      </c>
      <c r="E17" s="58">
        <f t="shared" ref="E17:E19" ca="1" si="7">D17+C17</f>
        <v>10</v>
      </c>
      <c r="G17" s="62" t="str">
        <f t="shared" ca="1" si="5"/>
        <v>Yes</v>
      </c>
      <c r="H17" s="62" t="str">
        <f t="shared" ca="1" si="5"/>
        <v>No</v>
      </c>
      <c r="I17" s="62" t="str">
        <f t="shared" ca="1" si="5"/>
        <v>No</v>
      </c>
      <c r="J17" s="62" t="str">
        <f t="shared" ca="1" si="5"/>
        <v>No</v>
      </c>
      <c r="K17" s="62" t="str">
        <f t="shared" ca="1" si="5"/>
        <v>No</v>
      </c>
      <c r="L17" s="62" t="str">
        <f t="shared" ca="1" si="5"/>
        <v>No</v>
      </c>
      <c r="M17" s="62" t="str">
        <f t="shared" ca="1" si="5"/>
        <v>No</v>
      </c>
      <c r="N17" s="62" t="str">
        <f t="shared" ca="1" si="5"/>
        <v>No</v>
      </c>
      <c r="O17" s="62" t="str">
        <f t="shared" ca="1" si="5"/>
        <v>No</v>
      </c>
      <c r="P17" s="62" t="str">
        <f t="shared" ca="1" si="5"/>
        <v>No</v>
      </c>
      <c r="Q17" s="62" t="str">
        <f t="shared" ca="1" si="3"/>
        <v>No</v>
      </c>
      <c r="R17" s="62" t="str">
        <f t="shared" ca="1" si="3"/>
        <v>No</v>
      </c>
      <c r="S17" s="62" t="str">
        <f t="shared" ca="1" si="3"/>
        <v>No</v>
      </c>
      <c r="T17" s="62" t="str">
        <f t="shared" ca="1" si="3"/>
        <v>No</v>
      </c>
      <c r="U17" s="62" t="str">
        <f t="shared" ca="1" si="3"/>
        <v>No</v>
      </c>
      <c r="V17" s="62" t="str">
        <f t="shared" ca="1" si="5"/>
        <v>No</v>
      </c>
      <c r="W17" s="62" t="str">
        <f t="shared" ca="1" si="3"/>
        <v>No</v>
      </c>
      <c r="X17" s="62" t="str">
        <f t="shared" ca="1" si="3"/>
        <v>No</v>
      </c>
      <c r="Y17" s="62" t="str">
        <f t="shared" ca="1" si="3"/>
        <v>No</v>
      </c>
      <c r="Z17" s="25" t="str">
        <f t="shared" ca="1" si="3"/>
        <v>No</v>
      </c>
    </row>
    <row r="18" spans="1:26" x14ac:dyDescent="0.25">
      <c r="A18" s="132" t="s">
        <v>98</v>
      </c>
      <c r="B18" s="62" t="s">
        <v>44</v>
      </c>
      <c r="C18" s="58">
        <v>1</v>
      </c>
      <c r="D18" s="58">
        <f t="shared" ca="1" si="0"/>
        <v>8</v>
      </c>
      <c r="E18" s="58">
        <f t="shared" ca="1" si="7"/>
        <v>9</v>
      </c>
      <c r="G18" s="62" t="str">
        <f t="shared" ca="1" si="5"/>
        <v>No</v>
      </c>
      <c r="H18" s="62" t="str">
        <f t="shared" ca="1" si="5"/>
        <v>No</v>
      </c>
      <c r="I18" s="62" t="str">
        <f t="shared" ca="1" si="5"/>
        <v>No</v>
      </c>
      <c r="J18" s="62" t="str">
        <f t="shared" ca="1" si="5"/>
        <v>No</v>
      </c>
      <c r="K18" s="62" t="str">
        <f t="shared" ca="1" si="3"/>
        <v>No</v>
      </c>
      <c r="L18" s="62" t="str">
        <f t="shared" ca="1" si="3"/>
        <v>No</v>
      </c>
      <c r="M18" s="62" t="str">
        <f t="shared" ca="1" si="3"/>
        <v>No</v>
      </c>
      <c r="N18" s="62" t="str">
        <f t="shared" ca="1" si="3"/>
        <v>No</v>
      </c>
      <c r="O18" s="62" t="str">
        <f t="shared" ca="1" si="3"/>
        <v>No</v>
      </c>
      <c r="P18" s="62" t="str">
        <f t="shared" ca="1" si="3"/>
        <v>No</v>
      </c>
      <c r="Q18" s="62" t="str">
        <f t="shared" ca="1" si="3"/>
        <v>No</v>
      </c>
      <c r="R18" s="62" t="str">
        <f t="shared" ca="1" si="3"/>
        <v>No</v>
      </c>
      <c r="S18" s="62" t="str">
        <f t="shared" ca="1" si="3"/>
        <v>No</v>
      </c>
      <c r="T18" s="62" t="str">
        <f t="shared" ca="1" si="3"/>
        <v>No</v>
      </c>
      <c r="U18" s="62" t="str">
        <f t="shared" ca="1" si="3"/>
        <v>No</v>
      </c>
      <c r="V18" s="62" t="str">
        <f t="shared" ca="1" si="5"/>
        <v>No</v>
      </c>
      <c r="W18" s="62" t="str">
        <f t="shared" ca="1" si="3"/>
        <v>No</v>
      </c>
      <c r="X18" s="62" t="str">
        <f t="shared" ca="1" si="3"/>
        <v>No</v>
      </c>
      <c r="Y18" s="62" t="str">
        <f t="shared" ca="1" si="3"/>
        <v>No</v>
      </c>
      <c r="Z18" s="25" t="str">
        <f t="shared" ca="1" si="3"/>
        <v>No</v>
      </c>
    </row>
    <row r="19" spans="1:26" x14ac:dyDescent="0.25">
      <c r="A19" s="133" t="s">
        <v>98</v>
      </c>
      <c r="B19" s="48" t="s">
        <v>45</v>
      </c>
      <c r="C19" s="59">
        <v>2</v>
      </c>
      <c r="D19" s="59">
        <f t="shared" ca="1" si="0"/>
        <v>3</v>
      </c>
      <c r="E19" s="59">
        <f t="shared" ca="1" si="7"/>
        <v>5</v>
      </c>
      <c r="G19" s="48" t="str">
        <f t="shared" ca="1" si="5"/>
        <v>No</v>
      </c>
      <c r="H19" s="48" t="str">
        <f t="shared" ca="1" si="5"/>
        <v>No</v>
      </c>
      <c r="I19" s="48" t="str">
        <f t="shared" ca="1" si="5"/>
        <v>No</v>
      </c>
      <c r="J19" s="48" t="str">
        <f t="shared" ca="1" si="5"/>
        <v>No</v>
      </c>
      <c r="K19" s="48" t="str">
        <f t="shared" ca="1" si="3"/>
        <v>No</v>
      </c>
      <c r="L19" s="48" t="str">
        <f t="shared" ca="1" si="3"/>
        <v>No</v>
      </c>
      <c r="M19" s="48" t="str">
        <f t="shared" ca="1" si="3"/>
        <v>No</v>
      </c>
      <c r="N19" s="48" t="str">
        <f t="shared" ca="1" si="3"/>
        <v>No</v>
      </c>
      <c r="O19" s="48" t="str">
        <f t="shared" ca="1" si="3"/>
        <v>No</v>
      </c>
      <c r="P19" s="48" t="str">
        <f t="shared" ca="1" si="3"/>
        <v>No</v>
      </c>
      <c r="Q19" s="48" t="str">
        <f t="shared" ca="1" si="3"/>
        <v>No</v>
      </c>
      <c r="R19" s="48" t="str">
        <f t="shared" ca="1" si="3"/>
        <v>No</v>
      </c>
      <c r="S19" s="48" t="str">
        <f t="shared" ca="1" si="3"/>
        <v>No</v>
      </c>
      <c r="T19" s="48" t="str">
        <f t="shared" ca="1" si="3"/>
        <v>No</v>
      </c>
      <c r="U19" s="48" t="str">
        <f t="shared" ca="1" si="3"/>
        <v>No</v>
      </c>
      <c r="V19" s="48" t="str">
        <f t="shared" ca="1" si="5"/>
        <v>No</v>
      </c>
      <c r="W19" s="48" t="str">
        <f t="shared" ca="1" si="3"/>
        <v>No</v>
      </c>
      <c r="X19" s="48" t="str">
        <f t="shared" ca="1" si="3"/>
        <v>No</v>
      </c>
      <c r="Y19" s="48" t="str">
        <f t="shared" ca="1" si="3"/>
        <v>No</v>
      </c>
      <c r="Z19" s="49" t="str">
        <f t="shared" ca="1" si="3"/>
        <v>No</v>
      </c>
    </row>
    <row r="20" spans="1:26" x14ac:dyDescent="0.25">
      <c r="A20" s="132" t="s">
        <v>103</v>
      </c>
      <c r="B20" s="2" t="s">
        <v>43</v>
      </c>
      <c r="C20" s="58">
        <v>0</v>
      </c>
      <c r="D20" s="58">
        <f t="shared" ca="1" si="0"/>
        <v>8</v>
      </c>
      <c r="E20" s="58">
        <f t="shared" ca="1" si="4"/>
        <v>8</v>
      </c>
      <c r="G20" s="62" t="str">
        <f t="shared" ca="1" si="5"/>
        <v>No</v>
      </c>
      <c r="H20" s="62" t="str">
        <f t="shared" ca="1" si="5"/>
        <v>No</v>
      </c>
      <c r="I20" s="62" t="str">
        <f t="shared" ca="1" si="5"/>
        <v>No</v>
      </c>
      <c r="J20" s="62" t="str">
        <f t="shared" ca="1" si="5"/>
        <v>No</v>
      </c>
      <c r="K20" s="62" t="str">
        <f t="shared" ca="1" si="5"/>
        <v>No</v>
      </c>
      <c r="L20" s="62" t="str">
        <f t="shared" ca="1" si="5"/>
        <v>No</v>
      </c>
      <c r="M20" s="62" t="str">
        <f t="shared" ca="1" si="5"/>
        <v>No</v>
      </c>
      <c r="N20" s="62" t="str">
        <f t="shared" ca="1" si="5"/>
        <v>No</v>
      </c>
      <c r="O20" s="62" t="str">
        <f t="shared" ca="1" si="5"/>
        <v>No</v>
      </c>
      <c r="P20" s="62" t="str">
        <f t="shared" ca="1" si="5"/>
        <v>No</v>
      </c>
      <c r="Q20" s="62" t="str">
        <f t="shared" ca="1" si="3"/>
        <v>No</v>
      </c>
      <c r="R20" s="62" t="str">
        <f t="shared" ca="1" si="3"/>
        <v>No</v>
      </c>
      <c r="S20" s="62" t="str">
        <f t="shared" ca="1" si="3"/>
        <v>No</v>
      </c>
      <c r="T20" s="62" t="str">
        <f t="shared" ca="1" si="3"/>
        <v>No</v>
      </c>
      <c r="U20" s="62" t="str">
        <f t="shared" ca="1" si="3"/>
        <v>No</v>
      </c>
      <c r="V20" s="62" t="str">
        <f t="shared" ca="1" si="5"/>
        <v>No</v>
      </c>
      <c r="W20" s="62" t="str">
        <f t="shared" ca="1" si="3"/>
        <v>No</v>
      </c>
      <c r="X20" s="62" t="str">
        <f t="shared" ca="1" si="3"/>
        <v>No</v>
      </c>
      <c r="Y20" s="62" t="str">
        <f t="shared" ca="1" si="3"/>
        <v>No</v>
      </c>
      <c r="Z20" s="25" t="str">
        <f t="shared" ca="1" si="3"/>
        <v>No</v>
      </c>
    </row>
    <row r="21" spans="1:26" x14ac:dyDescent="0.25">
      <c r="A21" s="132" t="s">
        <v>103</v>
      </c>
      <c r="B21" s="62" t="s">
        <v>44</v>
      </c>
      <c r="C21" s="58">
        <v>3</v>
      </c>
      <c r="D21" s="58">
        <f t="shared" ca="1" si="0"/>
        <v>17</v>
      </c>
      <c r="E21" s="58">
        <f t="shared" ca="1" si="4"/>
        <v>20</v>
      </c>
      <c r="G21" s="62" t="str">
        <f t="shared" ca="1" si="5"/>
        <v>Yes</v>
      </c>
      <c r="H21" s="62" t="str">
        <f t="shared" ca="1" si="5"/>
        <v>Yes</v>
      </c>
      <c r="I21" s="62" t="str">
        <f t="shared" ca="1" si="5"/>
        <v>Yes</v>
      </c>
      <c r="J21" s="62" t="str">
        <f t="shared" ca="1" si="5"/>
        <v>Yes</v>
      </c>
      <c r="K21" s="62" t="str">
        <f t="shared" ca="1" si="3"/>
        <v>Yes</v>
      </c>
      <c r="L21" s="62" t="str">
        <f t="shared" ca="1" si="3"/>
        <v>Yes</v>
      </c>
      <c r="M21" s="62" t="str">
        <f t="shared" ca="1" si="3"/>
        <v>Yes</v>
      </c>
      <c r="N21" s="62" t="str">
        <f t="shared" ca="1" si="3"/>
        <v>Yes</v>
      </c>
      <c r="O21" s="62" t="str">
        <f t="shared" ca="1" si="3"/>
        <v>Yes</v>
      </c>
      <c r="P21" s="62" t="str">
        <f t="shared" ca="1" si="3"/>
        <v>Yes</v>
      </c>
      <c r="Q21" s="62" t="str">
        <f t="shared" ca="1" si="3"/>
        <v>Yes</v>
      </c>
      <c r="R21" s="62" t="str">
        <f t="shared" ca="1" si="3"/>
        <v>No</v>
      </c>
      <c r="S21" s="62" t="str">
        <f t="shared" ca="1" si="3"/>
        <v>No</v>
      </c>
      <c r="T21" s="62" t="str">
        <f t="shared" ca="1" si="3"/>
        <v>No</v>
      </c>
      <c r="U21" s="62" t="str">
        <f t="shared" ca="1" si="3"/>
        <v>No</v>
      </c>
      <c r="V21" s="62" t="str">
        <f t="shared" ca="1" si="5"/>
        <v>No</v>
      </c>
      <c r="W21" s="62" t="str">
        <f t="shared" ca="1" si="3"/>
        <v>No</v>
      </c>
      <c r="X21" s="62" t="str">
        <f t="shared" ca="1" si="3"/>
        <v>No</v>
      </c>
      <c r="Y21" s="62" t="str">
        <f t="shared" ca="1" si="3"/>
        <v>No</v>
      </c>
      <c r="Z21" s="25" t="str">
        <f t="shared" ca="1" si="3"/>
        <v>No</v>
      </c>
    </row>
    <row r="22" spans="1:26" x14ac:dyDescent="0.25">
      <c r="A22" s="133" t="s">
        <v>103</v>
      </c>
      <c r="B22" s="48" t="s">
        <v>45</v>
      </c>
      <c r="C22" s="59">
        <v>0</v>
      </c>
      <c r="D22" s="59">
        <f t="shared" ca="1" si="0"/>
        <v>3</v>
      </c>
      <c r="E22" s="59">
        <f t="shared" ca="1" si="4"/>
        <v>3</v>
      </c>
      <c r="G22" s="48" t="str">
        <f t="shared" ca="1" si="5"/>
        <v>No</v>
      </c>
      <c r="H22" s="48" t="str">
        <f t="shared" ca="1" si="5"/>
        <v>No</v>
      </c>
      <c r="I22" s="48" t="str">
        <f t="shared" ca="1" si="5"/>
        <v>No</v>
      </c>
      <c r="J22" s="48" t="str">
        <f t="shared" ca="1" si="5"/>
        <v>No</v>
      </c>
      <c r="K22" s="48" t="str">
        <f t="shared" ca="1" si="3"/>
        <v>No</v>
      </c>
      <c r="L22" s="48" t="str">
        <f t="shared" ca="1" si="3"/>
        <v>No</v>
      </c>
      <c r="M22" s="48" t="str">
        <f t="shared" ca="1" si="3"/>
        <v>No</v>
      </c>
      <c r="N22" s="48" t="str">
        <f t="shared" ca="1" si="3"/>
        <v>No</v>
      </c>
      <c r="O22" s="48" t="str">
        <f t="shared" ca="1" si="3"/>
        <v>No</v>
      </c>
      <c r="P22" s="48" t="str">
        <f t="shared" ca="1" si="3"/>
        <v>No</v>
      </c>
      <c r="Q22" s="48" t="str">
        <f t="shared" ca="1" si="3"/>
        <v>No</v>
      </c>
      <c r="R22" s="48" t="str">
        <f t="shared" ca="1" si="3"/>
        <v>No</v>
      </c>
      <c r="S22" s="48" t="str">
        <f t="shared" ca="1" si="3"/>
        <v>No</v>
      </c>
      <c r="T22" s="48" t="str">
        <f t="shared" ca="1" si="3"/>
        <v>No</v>
      </c>
      <c r="U22" s="48" t="str">
        <f t="shared" ca="1" si="3"/>
        <v>No</v>
      </c>
      <c r="V22" s="48" t="str">
        <f t="shared" ca="1" si="5"/>
        <v>No</v>
      </c>
      <c r="W22" s="48" t="str">
        <f t="shared" ca="1" si="3"/>
        <v>No</v>
      </c>
      <c r="X22" s="48" t="str">
        <f t="shared" ca="1" si="3"/>
        <v>No</v>
      </c>
      <c r="Y22" s="48" t="str">
        <f t="shared" ca="1" si="3"/>
        <v>No</v>
      </c>
      <c r="Z22" s="49" t="str">
        <f t="shared" ca="1" si="3"/>
        <v>No</v>
      </c>
    </row>
    <row r="23" spans="1:26" x14ac:dyDescent="0.25">
      <c r="A23" s="132" t="s">
        <v>116</v>
      </c>
      <c r="B23" s="2" t="s">
        <v>43</v>
      </c>
      <c r="C23" s="58">
        <v>6</v>
      </c>
      <c r="D23" s="58">
        <f t="shared" ref="D23:D31" ca="1" si="8">RANDBETWEEN(1,20)</f>
        <v>8</v>
      </c>
      <c r="E23" s="58">
        <f t="shared" ref="E23:E31" ca="1" si="9">D23+C23</f>
        <v>14</v>
      </c>
      <c r="G23" s="62" t="str">
        <f t="shared" ref="G23:P31" ca="1" si="10">IF($E23&gt;G$1-1,"Yes","No")</f>
        <v>Yes</v>
      </c>
      <c r="H23" s="62" t="str">
        <f t="shared" ca="1" si="10"/>
        <v>Yes</v>
      </c>
      <c r="I23" s="62" t="str">
        <f t="shared" ca="1" si="10"/>
        <v>Yes</v>
      </c>
      <c r="J23" s="62" t="str">
        <f t="shared" ca="1" si="10"/>
        <v>Yes</v>
      </c>
      <c r="K23" s="62" t="str">
        <f t="shared" ca="1" si="10"/>
        <v>Yes</v>
      </c>
      <c r="L23" s="62" t="str">
        <f t="shared" ca="1" si="10"/>
        <v>No</v>
      </c>
      <c r="M23" s="62" t="str">
        <f t="shared" ca="1" si="10"/>
        <v>No</v>
      </c>
      <c r="N23" s="62" t="str">
        <f t="shared" ca="1" si="10"/>
        <v>No</v>
      </c>
      <c r="O23" s="62" t="str">
        <f t="shared" ca="1" si="10"/>
        <v>No</v>
      </c>
      <c r="P23" s="62" t="str">
        <f t="shared" ca="1" si="10"/>
        <v>No</v>
      </c>
      <c r="Q23" s="62" t="str">
        <f t="shared" ref="Q23:Z31" ca="1" si="11">IF($E23&gt;Q$1-1,"Yes","No")</f>
        <v>No</v>
      </c>
      <c r="R23" s="62" t="str">
        <f t="shared" ca="1" si="11"/>
        <v>No</v>
      </c>
      <c r="S23" s="62" t="str">
        <f t="shared" ca="1" si="11"/>
        <v>No</v>
      </c>
      <c r="T23" s="62" t="str">
        <f t="shared" ca="1" si="11"/>
        <v>No</v>
      </c>
      <c r="U23" s="62" t="str">
        <f t="shared" ca="1" si="11"/>
        <v>No</v>
      </c>
      <c r="V23" s="62" t="str">
        <f t="shared" ca="1" si="11"/>
        <v>No</v>
      </c>
      <c r="W23" s="62" t="str">
        <f t="shared" ca="1" si="11"/>
        <v>No</v>
      </c>
      <c r="X23" s="62" t="str">
        <f t="shared" ca="1" si="11"/>
        <v>No</v>
      </c>
      <c r="Y23" s="62" t="str">
        <f t="shared" ca="1" si="11"/>
        <v>No</v>
      </c>
      <c r="Z23" s="25" t="str">
        <f t="shared" ca="1" si="11"/>
        <v>No</v>
      </c>
    </row>
    <row r="24" spans="1:26" x14ac:dyDescent="0.25">
      <c r="A24" s="132" t="s">
        <v>116</v>
      </c>
      <c r="B24" s="62" t="s">
        <v>44</v>
      </c>
      <c r="C24" s="58">
        <v>5</v>
      </c>
      <c r="D24" s="58">
        <f t="shared" ca="1" si="8"/>
        <v>3</v>
      </c>
      <c r="E24" s="58">
        <f t="shared" ca="1" si="9"/>
        <v>8</v>
      </c>
      <c r="G24" s="62" t="str">
        <f t="shared" ca="1" si="10"/>
        <v>No</v>
      </c>
      <c r="H24" s="62" t="str">
        <f t="shared" ca="1" si="10"/>
        <v>No</v>
      </c>
      <c r="I24" s="62" t="str">
        <f t="shared" ca="1" si="10"/>
        <v>No</v>
      </c>
      <c r="J24" s="62" t="str">
        <f t="shared" ca="1" si="10"/>
        <v>No</v>
      </c>
      <c r="K24" s="62" t="str">
        <f t="shared" ca="1" si="10"/>
        <v>No</v>
      </c>
      <c r="L24" s="62" t="str">
        <f t="shared" ca="1" si="10"/>
        <v>No</v>
      </c>
      <c r="M24" s="62" t="str">
        <f t="shared" ca="1" si="10"/>
        <v>No</v>
      </c>
      <c r="N24" s="62" t="str">
        <f t="shared" ca="1" si="10"/>
        <v>No</v>
      </c>
      <c r="O24" s="62" t="str">
        <f t="shared" ca="1" si="10"/>
        <v>No</v>
      </c>
      <c r="P24" s="62" t="str">
        <f t="shared" ca="1" si="10"/>
        <v>No</v>
      </c>
      <c r="Q24" s="62" t="str">
        <f t="shared" ca="1" si="11"/>
        <v>No</v>
      </c>
      <c r="R24" s="62" t="str">
        <f t="shared" ca="1" si="11"/>
        <v>No</v>
      </c>
      <c r="S24" s="62" t="str">
        <f t="shared" ca="1" si="11"/>
        <v>No</v>
      </c>
      <c r="T24" s="62" t="str">
        <f t="shared" ca="1" si="11"/>
        <v>No</v>
      </c>
      <c r="U24" s="62" t="str">
        <f t="shared" ca="1" si="11"/>
        <v>No</v>
      </c>
      <c r="V24" s="62" t="str">
        <f t="shared" ca="1" si="11"/>
        <v>No</v>
      </c>
      <c r="W24" s="62" t="str">
        <f t="shared" ca="1" si="11"/>
        <v>No</v>
      </c>
      <c r="X24" s="62" t="str">
        <f t="shared" ca="1" si="11"/>
        <v>No</v>
      </c>
      <c r="Y24" s="62" t="str">
        <f t="shared" ca="1" si="11"/>
        <v>No</v>
      </c>
      <c r="Z24" s="25" t="str">
        <f t="shared" ca="1" si="11"/>
        <v>No</v>
      </c>
    </row>
    <row r="25" spans="1:26" x14ac:dyDescent="0.25">
      <c r="A25" s="133" t="s">
        <v>116</v>
      </c>
      <c r="B25" s="48" t="s">
        <v>45</v>
      </c>
      <c r="C25" s="59">
        <v>6</v>
      </c>
      <c r="D25" s="59">
        <f t="shared" ca="1" si="8"/>
        <v>2</v>
      </c>
      <c r="E25" s="59">
        <f t="shared" ca="1" si="9"/>
        <v>8</v>
      </c>
      <c r="G25" s="48" t="str">
        <f t="shared" ca="1" si="10"/>
        <v>No</v>
      </c>
      <c r="H25" s="48" t="str">
        <f t="shared" ca="1" si="10"/>
        <v>No</v>
      </c>
      <c r="I25" s="48" t="str">
        <f t="shared" ca="1" si="10"/>
        <v>No</v>
      </c>
      <c r="J25" s="48" t="str">
        <f t="shared" ca="1" si="10"/>
        <v>No</v>
      </c>
      <c r="K25" s="48" t="str">
        <f t="shared" ca="1" si="10"/>
        <v>No</v>
      </c>
      <c r="L25" s="48" t="str">
        <f t="shared" ca="1" si="10"/>
        <v>No</v>
      </c>
      <c r="M25" s="48" t="str">
        <f t="shared" ca="1" si="10"/>
        <v>No</v>
      </c>
      <c r="N25" s="48" t="str">
        <f t="shared" ca="1" si="10"/>
        <v>No</v>
      </c>
      <c r="O25" s="48" t="str">
        <f t="shared" ca="1" si="10"/>
        <v>No</v>
      </c>
      <c r="P25" s="48" t="str">
        <f t="shared" ca="1" si="10"/>
        <v>No</v>
      </c>
      <c r="Q25" s="48" t="str">
        <f t="shared" ca="1" si="11"/>
        <v>No</v>
      </c>
      <c r="R25" s="48" t="str">
        <f t="shared" ca="1" si="11"/>
        <v>No</v>
      </c>
      <c r="S25" s="48" t="str">
        <f t="shared" ca="1" si="11"/>
        <v>No</v>
      </c>
      <c r="T25" s="48" t="str">
        <f t="shared" ca="1" si="11"/>
        <v>No</v>
      </c>
      <c r="U25" s="48" t="str">
        <f t="shared" ca="1" si="11"/>
        <v>No</v>
      </c>
      <c r="V25" s="48" t="str">
        <f t="shared" ca="1" si="11"/>
        <v>No</v>
      </c>
      <c r="W25" s="48" t="str">
        <f t="shared" ca="1" si="11"/>
        <v>No</v>
      </c>
      <c r="X25" s="48" t="str">
        <f t="shared" ca="1" si="11"/>
        <v>No</v>
      </c>
      <c r="Y25" s="48" t="str">
        <f t="shared" ca="1" si="11"/>
        <v>No</v>
      </c>
      <c r="Z25" s="49" t="str">
        <f t="shared" ca="1" si="11"/>
        <v>No</v>
      </c>
    </row>
    <row r="26" spans="1:26" x14ac:dyDescent="0.25">
      <c r="A26" s="132" t="s">
        <v>117</v>
      </c>
      <c r="B26" s="2" t="s">
        <v>43</v>
      </c>
      <c r="C26" s="58">
        <v>4</v>
      </c>
      <c r="D26" s="58">
        <f t="shared" ca="1" si="8"/>
        <v>10</v>
      </c>
      <c r="E26" s="58">
        <f t="shared" ca="1" si="9"/>
        <v>14</v>
      </c>
      <c r="G26" s="62" t="str">
        <f t="shared" ca="1" si="10"/>
        <v>Yes</v>
      </c>
      <c r="H26" s="2" t="str">
        <f t="shared" ca="1" si="10"/>
        <v>Yes</v>
      </c>
      <c r="I26" s="2" t="str">
        <f t="shared" ca="1" si="10"/>
        <v>Yes</v>
      </c>
      <c r="J26" s="2" t="str">
        <f t="shared" ca="1" si="10"/>
        <v>Yes</v>
      </c>
      <c r="K26" s="2" t="str">
        <f t="shared" ca="1" si="10"/>
        <v>Yes</v>
      </c>
      <c r="L26" s="2" t="str">
        <f t="shared" ca="1" si="10"/>
        <v>No</v>
      </c>
      <c r="M26" s="2" t="str">
        <f t="shared" ca="1" si="10"/>
        <v>No</v>
      </c>
      <c r="N26" s="2" t="str">
        <f t="shared" ca="1" si="10"/>
        <v>No</v>
      </c>
      <c r="O26" s="2" t="str">
        <f t="shared" ca="1" si="10"/>
        <v>No</v>
      </c>
      <c r="P26" s="2" t="str">
        <f t="shared" ca="1" si="10"/>
        <v>No</v>
      </c>
      <c r="Q26" s="2" t="str">
        <f t="shared" ca="1" si="11"/>
        <v>No</v>
      </c>
      <c r="R26" s="2" t="str">
        <f t="shared" ca="1" si="11"/>
        <v>No</v>
      </c>
      <c r="S26" s="2" t="str">
        <f t="shared" ca="1" si="11"/>
        <v>No</v>
      </c>
      <c r="T26" s="2" t="str">
        <f t="shared" ca="1" si="11"/>
        <v>No</v>
      </c>
      <c r="U26" s="2" t="str">
        <f t="shared" ca="1" si="11"/>
        <v>No</v>
      </c>
      <c r="V26" s="2" t="str">
        <f t="shared" ca="1" si="11"/>
        <v>No</v>
      </c>
      <c r="W26" s="2" t="str">
        <f t="shared" ca="1" si="11"/>
        <v>No</v>
      </c>
      <c r="X26" s="2" t="str">
        <f t="shared" ca="1" si="11"/>
        <v>No</v>
      </c>
      <c r="Y26" s="2" t="str">
        <f t="shared" ca="1" si="11"/>
        <v>No</v>
      </c>
      <c r="Z26" s="25" t="str">
        <f t="shared" ca="1" si="11"/>
        <v>No</v>
      </c>
    </row>
    <row r="27" spans="1:26" x14ac:dyDescent="0.25">
      <c r="A27" s="132" t="s">
        <v>117</v>
      </c>
      <c r="B27" s="62" t="s">
        <v>44</v>
      </c>
      <c r="C27" s="58">
        <v>4</v>
      </c>
      <c r="D27" s="58">
        <f t="shared" ca="1" si="8"/>
        <v>3</v>
      </c>
      <c r="E27" s="58">
        <f t="shared" ca="1" si="9"/>
        <v>7</v>
      </c>
      <c r="G27" s="62" t="str">
        <f t="shared" ca="1" si="10"/>
        <v>No</v>
      </c>
      <c r="H27" s="62" t="str">
        <f t="shared" ca="1" si="10"/>
        <v>No</v>
      </c>
      <c r="I27" s="62" t="str">
        <f t="shared" ca="1" si="10"/>
        <v>No</v>
      </c>
      <c r="J27" s="62" t="str">
        <f t="shared" ca="1" si="10"/>
        <v>No</v>
      </c>
      <c r="K27" s="62" t="str">
        <f t="shared" ca="1" si="10"/>
        <v>No</v>
      </c>
      <c r="L27" s="62" t="str">
        <f t="shared" ca="1" si="10"/>
        <v>No</v>
      </c>
      <c r="M27" s="62" t="str">
        <f t="shared" ca="1" si="10"/>
        <v>No</v>
      </c>
      <c r="N27" s="62" t="str">
        <f t="shared" ca="1" si="10"/>
        <v>No</v>
      </c>
      <c r="O27" s="62" t="str">
        <f t="shared" ca="1" si="10"/>
        <v>No</v>
      </c>
      <c r="P27" s="62" t="str">
        <f t="shared" ca="1" si="10"/>
        <v>No</v>
      </c>
      <c r="Q27" s="62" t="str">
        <f t="shared" ca="1" si="11"/>
        <v>No</v>
      </c>
      <c r="R27" s="62" t="str">
        <f t="shared" ca="1" si="11"/>
        <v>No</v>
      </c>
      <c r="S27" s="62" t="str">
        <f t="shared" ca="1" si="11"/>
        <v>No</v>
      </c>
      <c r="T27" s="62" t="str">
        <f t="shared" ca="1" si="11"/>
        <v>No</v>
      </c>
      <c r="U27" s="62" t="str">
        <f t="shared" ca="1" si="11"/>
        <v>No</v>
      </c>
      <c r="V27" s="62" t="str">
        <f t="shared" ca="1" si="11"/>
        <v>No</v>
      </c>
      <c r="W27" s="62" t="str">
        <f t="shared" ca="1" si="11"/>
        <v>No</v>
      </c>
      <c r="X27" s="62" t="str">
        <f t="shared" ca="1" si="11"/>
        <v>No</v>
      </c>
      <c r="Y27" s="62" t="str">
        <f t="shared" ca="1" si="11"/>
        <v>No</v>
      </c>
      <c r="Z27" s="25" t="str">
        <f t="shared" ca="1" si="11"/>
        <v>No</v>
      </c>
    </row>
    <row r="28" spans="1:26" x14ac:dyDescent="0.25">
      <c r="A28" s="133" t="s">
        <v>117</v>
      </c>
      <c r="B28" s="48" t="s">
        <v>45</v>
      </c>
      <c r="C28" s="59">
        <v>5</v>
      </c>
      <c r="D28" s="59">
        <f t="shared" ca="1" si="8"/>
        <v>3</v>
      </c>
      <c r="E28" s="59">
        <f t="shared" ca="1" si="9"/>
        <v>8</v>
      </c>
      <c r="G28" s="48" t="str">
        <f t="shared" ca="1" si="10"/>
        <v>No</v>
      </c>
      <c r="H28" s="48" t="str">
        <f t="shared" ca="1" si="10"/>
        <v>No</v>
      </c>
      <c r="I28" s="48" t="str">
        <f t="shared" ca="1" si="10"/>
        <v>No</v>
      </c>
      <c r="J28" s="48" t="str">
        <f t="shared" ca="1" si="10"/>
        <v>No</v>
      </c>
      <c r="K28" s="48" t="str">
        <f t="shared" ca="1" si="10"/>
        <v>No</v>
      </c>
      <c r="L28" s="48" t="str">
        <f t="shared" ca="1" si="10"/>
        <v>No</v>
      </c>
      <c r="M28" s="48" t="str">
        <f t="shared" ca="1" si="10"/>
        <v>No</v>
      </c>
      <c r="N28" s="48" t="str">
        <f t="shared" ca="1" si="10"/>
        <v>No</v>
      </c>
      <c r="O28" s="48" t="str">
        <f t="shared" ca="1" si="10"/>
        <v>No</v>
      </c>
      <c r="P28" s="48" t="str">
        <f t="shared" ca="1" si="10"/>
        <v>No</v>
      </c>
      <c r="Q28" s="48" t="str">
        <f t="shared" ca="1" si="11"/>
        <v>No</v>
      </c>
      <c r="R28" s="48" t="str">
        <f t="shared" ca="1" si="11"/>
        <v>No</v>
      </c>
      <c r="S28" s="48" t="str">
        <f t="shared" ca="1" si="11"/>
        <v>No</v>
      </c>
      <c r="T28" s="48" t="str">
        <f t="shared" ca="1" si="11"/>
        <v>No</v>
      </c>
      <c r="U28" s="48" t="str">
        <f t="shared" ca="1" si="11"/>
        <v>No</v>
      </c>
      <c r="V28" s="48" t="str">
        <f t="shared" ca="1" si="11"/>
        <v>No</v>
      </c>
      <c r="W28" s="48" t="str">
        <f t="shared" ca="1" si="11"/>
        <v>No</v>
      </c>
      <c r="X28" s="48" t="str">
        <f t="shared" ca="1" si="11"/>
        <v>No</v>
      </c>
      <c r="Y28" s="48" t="str">
        <f t="shared" ca="1" si="11"/>
        <v>No</v>
      </c>
      <c r="Z28" s="49" t="str">
        <f t="shared" ca="1" si="11"/>
        <v>No</v>
      </c>
    </row>
    <row r="29" spans="1:26" x14ac:dyDescent="0.25">
      <c r="A29" s="132" t="s">
        <v>118</v>
      </c>
      <c r="B29" s="2" t="s">
        <v>43</v>
      </c>
      <c r="C29" s="58">
        <v>4</v>
      </c>
      <c r="D29" s="58">
        <f t="shared" ca="1" si="8"/>
        <v>16</v>
      </c>
      <c r="E29" s="58">
        <f t="shared" ca="1" si="9"/>
        <v>20</v>
      </c>
      <c r="G29" s="62" t="str">
        <f t="shared" ca="1" si="10"/>
        <v>Yes</v>
      </c>
      <c r="H29" s="62" t="str">
        <f t="shared" ca="1" si="10"/>
        <v>Yes</v>
      </c>
      <c r="I29" s="62" t="str">
        <f t="shared" ca="1" si="10"/>
        <v>Yes</v>
      </c>
      <c r="J29" s="62" t="str">
        <f t="shared" ca="1" si="10"/>
        <v>Yes</v>
      </c>
      <c r="K29" s="62" t="str">
        <f t="shared" ca="1" si="10"/>
        <v>Yes</v>
      </c>
      <c r="L29" s="62" t="str">
        <f t="shared" ca="1" si="10"/>
        <v>Yes</v>
      </c>
      <c r="M29" s="62" t="str">
        <f t="shared" ca="1" si="10"/>
        <v>Yes</v>
      </c>
      <c r="N29" s="62" t="str">
        <f t="shared" ca="1" si="10"/>
        <v>Yes</v>
      </c>
      <c r="O29" s="62" t="str">
        <f t="shared" ca="1" si="10"/>
        <v>Yes</v>
      </c>
      <c r="P29" s="62" t="str">
        <f t="shared" ca="1" si="10"/>
        <v>Yes</v>
      </c>
      <c r="Q29" s="62" t="str">
        <f t="shared" ca="1" si="11"/>
        <v>Yes</v>
      </c>
      <c r="R29" s="62" t="str">
        <f t="shared" ca="1" si="11"/>
        <v>No</v>
      </c>
      <c r="S29" s="62" t="str">
        <f t="shared" ca="1" si="11"/>
        <v>No</v>
      </c>
      <c r="T29" s="62" t="str">
        <f t="shared" ca="1" si="11"/>
        <v>No</v>
      </c>
      <c r="U29" s="62" t="str">
        <f t="shared" ca="1" si="11"/>
        <v>No</v>
      </c>
      <c r="V29" s="62" t="str">
        <f t="shared" ca="1" si="11"/>
        <v>No</v>
      </c>
      <c r="W29" s="62" t="str">
        <f t="shared" ca="1" si="11"/>
        <v>No</v>
      </c>
      <c r="X29" s="62" t="str">
        <f t="shared" ca="1" si="11"/>
        <v>No</v>
      </c>
      <c r="Y29" s="62" t="str">
        <f t="shared" ca="1" si="11"/>
        <v>No</v>
      </c>
      <c r="Z29" s="25" t="str">
        <f t="shared" ca="1" si="11"/>
        <v>No</v>
      </c>
    </row>
    <row r="30" spans="1:26" x14ac:dyDescent="0.25">
      <c r="A30" s="132" t="s">
        <v>118</v>
      </c>
      <c r="B30" s="62" t="s">
        <v>44</v>
      </c>
      <c r="C30" s="58">
        <v>3</v>
      </c>
      <c r="D30" s="58">
        <f t="shared" ca="1" si="8"/>
        <v>11</v>
      </c>
      <c r="E30" s="58">
        <f t="shared" ca="1" si="9"/>
        <v>14</v>
      </c>
      <c r="G30" s="62" t="str">
        <f t="shared" ca="1" si="10"/>
        <v>Yes</v>
      </c>
      <c r="H30" s="62" t="str">
        <f t="shared" ca="1" si="10"/>
        <v>Yes</v>
      </c>
      <c r="I30" s="62" t="str">
        <f t="shared" ca="1" si="10"/>
        <v>Yes</v>
      </c>
      <c r="J30" s="62" t="str">
        <f t="shared" ca="1" si="10"/>
        <v>Yes</v>
      </c>
      <c r="K30" s="62" t="str">
        <f t="shared" ca="1" si="10"/>
        <v>Yes</v>
      </c>
      <c r="L30" s="62" t="str">
        <f t="shared" ca="1" si="10"/>
        <v>No</v>
      </c>
      <c r="M30" s="62" t="str">
        <f t="shared" ca="1" si="10"/>
        <v>No</v>
      </c>
      <c r="N30" s="62" t="str">
        <f t="shared" ca="1" si="10"/>
        <v>No</v>
      </c>
      <c r="O30" s="62" t="str">
        <f t="shared" ca="1" si="10"/>
        <v>No</v>
      </c>
      <c r="P30" s="62" t="str">
        <f t="shared" ca="1" si="10"/>
        <v>No</v>
      </c>
      <c r="Q30" s="62" t="str">
        <f t="shared" ca="1" si="11"/>
        <v>No</v>
      </c>
      <c r="R30" s="62" t="str">
        <f t="shared" ca="1" si="11"/>
        <v>No</v>
      </c>
      <c r="S30" s="62" t="str">
        <f t="shared" ca="1" si="11"/>
        <v>No</v>
      </c>
      <c r="T30" s="62" t="str">
        <f t="shared" ca="1" si="11"/>
        <v>No</v>
      </c>
      <c r="U30" s="62" t="str">
        <f t="shared" ca="1" si="11"/>
        <v>No</v>
      </c>
      <c r="V30" s="62" t="str">
        <f t="shared" ca="1" si="11"/>
        <v>No</v>
      </c>
      <c r="W30" s="62" t="str">
        <f t="shared" ca="1" si="11"/>
        <v>No</v>
      </c>
      <c r="X30" s="62" t="str">
        <f t="shared" ca="1" si="11"/>
        <v>No</v>
      </c>
      <c r="Y30" s="62" t="str">
        <f t="shared" ca="1" si="11"/>
        <v>No</v>
      </c>
      <c r="Z30" s="25" t="str">
        <f t="shared" ca="1" si="11"/>
        <v>No</v>
      </c>
    </row>
    <row r="31" spans="1:26" x14ac:dyDescent="0.25">
      <c r="A31" s="133" t="s">
        <v>118</v>
      </c>
      <c r="B31" s="48" t="s">
        <v>45</v>
      </c>
      <c r="C31" s="59">
        <v>4</v>
      </c>
      <c r="D31" s="59">
        <f t="shared" ca="1" si="8"/>
        <v>8</v>
      </c>
      <c r="E31" s="59">
        <f t="shared" ca="1" si="9"/>
        <v>12</v>
      </c>
      <c r="G31" s="48" t="str">
        <f t="shared" ca="1" si="10"/>
        <v>Yes</v>
      </c>
      <c r="H31" s="48" t="str">
        <f t="shared" ca="1" si="10"/>
        <v>Yes</v>
      </c>
      <c r="I31" s="48" t="str">
        <f t="shared" ca="1" si="10"/>
        <v>Yes</v>
      </c>
      <c r="J31" s="48" t="str">
        <f t="shared" ca="1" si="10"/>
        <v>No</v>
      </c>
      <c r="K31" s="48" t="str">
        <f t="shared" ca="1" si="10"/>
        <v>No</v>
      </c>
      <c r="L31" s="48" t="str">
        <f t="shared" ca="1" si="10"/>
        <v>No</v>
      </c>
      <c r="M31" s="48" t="str">
        <f t="shared" ca="1" si="10"/>
        <v>No</v>
      </c>
      <c r="N31" s="48" t="str">
        <f t="shared" ca="1" si="10"/>
        <v>No</v>
      </c>
      <c r="O31" s="48" t="str">
        <f t="shared" ca="1" si="10"/>
        <v>No</v>
      </c>
      <c r="P31" s="48" t="str">
        <f t="shared" ca="1" si="10"/>
        <v>No</v>
      </c>
      <c r="Q31" s="48" t="str">
        <f t="shared" ca="1" si="11"/>
        <v>No</v>
      </c>
      <c r="R31" s="48" t="str">
        <f t="shared" ca="1" si="11"/>
        <v>No</v>
      </c>
      <c r="S31" s="48" t="str">
        <f t="shared" ca="1" si="11"/>
        <v>No</v>
      </c>
      <c r="T31" s="48" t="str">
        <f t="shared" ca="1" si="11"/>
        <v>No</v>
      </c>
      <c r="U31" s="48" t="str">
        <f t="shared" ca="1" si="11"/>
        <v>No</v>
      </c>
      <c r="V31" s="48" t="str">
        <f t="shared" ca="1" si="11"/>
        <v>No</v>
      </c>
      <c r="W31" s="48" t="str">
        <f t="shared" ca="1" si="11"/>
        <v>No</v>
      </c>
      <c r="X31" s="48" t="str">
        <f t="shared" ca="1" si="11"/>
        <v>No</v>
      </c>
      <c r="Y31" s="48" t="str">
        <f t="shared" ca="1" si="11"/>
        <v>No</v>
      </c>
      <c r="Z31" s="49" t="str">
        <f t="shared" ca="1" si="11"/>
        <v>No</v>
      </c>
    </row>
    <row r="32" spans="1:26" x14ac:dyDescent="0.25">
      <c r="A32" s="138" t="s">
        <v>180</v>
      </c>
      <c r="B32" s="2" t="s">
        <v>43</v>
      </c>
      <c r="C32" s="58">
        <v>6</v>
      </c>
      <c r="D32" s="58">
        <f t="shared" ca="1" si="0"/>
        <v>10</v>
      </c>
      <c r="E32" s="58">
        <f t="shared" ref="E32:E34" ca="1" si="12">D32+C32</f>
        <v>16</v>
      </c>
      <c r="G32" s="62" t="str">
        <f t="shared" ca="1" si="5"/>
        <v>Yes</v>
      </c>
      <c r="H32" s="62" t="str">
        <f t="shared" ca="1" si="5"/>
        <v>Yes</v>
      </c>
      <c r="I32" s="62" t="str">
        <f t="shared" ca="1" si="5"/>
        <v>Yes</v>
      </c>
      <c r="J32" s="62" t="str">
        <f t="shared" ca="1" si="5"/>
        <v>Yes</v>
      </c>
      <c r="K32" s="62" t="str">
        <f t="shared" ca="1" si="5"/>
        <v>Yes</v>
      </c>
      <c r="L32" s="62" t="str">
        <f t="shared" ca="1" si="5"/>
        <v>Yes</v>
      </c>
      <c r="M32" s="62" t="str">
        <f t="shared" ca="1" si="5"/>
        <v>Yes</v>
      </c>
      <c r="N32" s="62" t="str">
        <f t="shared" ca="1" si="5"/>
        <v>No</v>
      </c>
      <c r="O32" s="62" t="str">
        <f t="shared" ca="1" si="5"/>
        <v>No</v>
      </c>
      <c r="P32" s="62" t="str">
        <f t="shared" ca="1" si="5"/>
        <v>No</v>
      </c>
      <c r="Q32" s="62" t="str">
        <f t="shared" ca="1" si="3"/>
        <v>No</v>
      </c>
      <c r="R32" s="62" t="str">
        <f t="shared" ca="1" si="3"/>
        <v>No</v>
      </c>
      <c r="S32" s="62" t="str">
        <f t="shared" ca="1" si="3"/>
        <v>No</v>
      </c>
      <c r="T32" s="62" t="str">
        <f t="shared" ca="1" si="3"/>
        <v>No</v>
      </c>
      <c r="U32" s="62" t="str">
        <f t="shared" ca="1" si="3"/>
        <v>No</v>
      </c>
      <c r="V32" s="62" t="str">
        <f t="shared" ca="1" si="5"/>
        <v>No</v>
      </c>
      <c r="W32" s="62" t="str">
        <f t="shared" ca="1" si="3"/>
        <v>No</v>
      </c>
      <c r="X32" s="62" t="str">
        <f t="shared" ca="1" si="3"/>
        <v>No</v>
      </c>
      <c r="Y32" s="62" t="str">
        <f t="shared" ca="1" si="3"/>
        <v>No</v>
      </c>
      <c r="Z32" s="25" t="str">
        <f t="shared" ca="1" si="3"/>
        <v>No</v>
      </c>
    </row>
    <row r="33" spans="1:26" x14ac:dyDescent="0.25">
      <c r="A33" s="138" t="s">
        <v>180</v>
      </c>
      <c r="B33" s="62" t="s">
        <v>44</v>
      </c>
      <c r="C33" s="58">
        <v>3</v>
      </c>
      <c r="D33" s="58">
        <f t="shared" ca="1" si="0"/>
        <v>16</v>
      </c>
      <c r="E33" s="58">
        <f t="shared" ca="1" si="12"/>
        <v>19</v>
      </c>
      <c r="G33" s="62" t="str">
        <f t="shared" ca="1" si="5"/>
        <v>Yes</v>
      </c>
      <c r="H33" s="62" t="str">
        <f t="shared" ca="1" si="5"/>
        <v>Yes</v>
      </c>
      <c r="I33" s="62" t="str">
        <f t="shared" ca="1" si="5"/>
        <v>Yes</v>
      </c>
      <c r="J33" s="62" t="str">
        <f t="shared" ca="1" si="5"/>
        <v>Yes</v>
      </c>
      <c r="K33" s="62" t="str">
        <f t="shared" ca="1" si="3"/>
        <v>Yes</v>
      </c>
      <c r="L33" s="62" t="str">
        <f t="shared" ca="1" si="3"/>
        <v>Yes</v>
      </c>
      <c r="M33" s="62" t="str">
        <f t="shared" ca="1" si="3"/>
        <v>Yes</v>
      </c>
      <c r="N33" s="62" t="str">
        <f t="shared" ca="1" si="3"/>
        <v>Yes</v>
      </c>
      <c r="O33" s="62" t="str">
        <f t="shared" ca="1" si="3"/>
        <v>Yes</v>
      </c>
      <c r="P33" s="62" t="str">
        <f t="shared" ca="1" si="3"/>
        <v>Yes</v>
      </c>
      <c r="Q33" s="62" t="str">
        <f t="shared" ca="1" si="3"/>
        <v>No</v>
      </c>
      <c r="R33" s="62" t="str">
        <f t="shared" ca="1" si="3"/>
        <v>No</v>
      </c>
      <c r="S33" s="62" t="str">
        <f t="shared" ca="1" si="3"/>
        <v>No</v>
      </c>
      <c r="T33" s="62" t="str">
        <f t="shared" ca="1" si="3"/>
        <v>No</v>
      </c>
      <c r="U33" s="62" t="str">
        <f t="shared" ca="1" si="3"/>
        <v>No</v>
      </c>
      <c r="V33" s="62" t="str">
        <f t="shared" ca="1" si="5"/>
        <v>No</v>
      </c>
      <c r="W33" s="62" t="str">
        <f t="shared" ca="1" si="3"/>
        <v>No</v>
      </c>
      <c r="X33" s="62" t="str">
        <f t="shared" ca="1" si="3"/>
        <v>No</v>
      </c>
      <c r="Y33" s="62" t="str">
        <f t="shared" ca="1" si="3"/>
        <v>No</v>
      </c>
      <c r="Z33" s="25" t="str">
        <f t="shared" ca="1" si="3"/>
        <v>No</v>
      </c>
    </row>
    <row r="34" spans="1:26" x14ac:dyDescent="0.25">
      <c r="A34" s="139" t="s">
        <v>180</v>
      </c>
      <c r="B34" s="48" t="s">
        <v>45</v>
      </c>
      <c r="C34" s="59">
        <v>2</v>
      </c>
      <c r="D34" s="59">
        <f t="shared" ca="1" si="0"/>
        <v>19</v>
      </c>
      <c r="E34" s="59">
        <f t="shared" ca="1" si="12"/>
        <v>21</v>
      </c>
      <c r="G34" s="48" t="str">
        <f t="shared" ca="1" si="5"/>
        <v>Yes</v>
      </c>
      <c r="H34" s="48" t="str">
        <f t="shared" ca="1" si="5"/>
        <v>Yes</v>
      </c>
      <c r="I34" s="48" t="str">
        <f t="shared" ca="1" si="5"/>
        <v>Yes</v>
      </c>
      <c r="J34" s="48" t="str">
        <f t="shared" ca="1" si="5"/>
        <v>Yes</v>
      </c>
      <c r="K34" s="48" t="str">
        <f t="shared" ca="1" si="3"/>
        <v>Yes</v>
      </c>
      <c r="L34" s="48" t="str">
        <f t="shared" ca="1" si="3"/>
        <v>Yes</v>
      </c>
      <c r="M34" s="48" t="str">
        <f t="shared" ca="1" si="3"/>
        <v>Yes</v>
      </c>
      <c r="N34" s="48" t="str">
        <f t="shared" ca="1" si="3"/>
        <v>Yes</v>
      </c>
      <c r="O34" s="48" t="str">
        <f t="shared" ca="1" si="3"/>
        <v>Yes</v>
      </c>
      <c r="P34" s="48" t="str">
        <f t="shared" ca="1" si="3"/>
        <v>Yes</v>
      </c>
      <c r="Q34" s="48" t="str">
        <f t="shared" ca="1" si="3"/>
        <v>Yes</v>
      </c>
      <c r="R34" s="48" t="str">
        <f t="shared" ca="1" si="3"/>
        <v>Yes</v>
      </c>
      <c r="S34" s="48" t="str">
        <f t="shared" ca="1" si="3"/>
        <v>No</v>
      </c>
      <c r="T34" s="48" t="str">
        <f t="shared" ca="1" si="3"/>
        <v>No</v>
      </c>
      <c r="U34" s="48" t="str">
        <f t="shared" ref="K34:Z37" ca="1" si="13">IF($E34&gt;U$1-1,"Yes","No")</f>
        <v>No</v>
      </c>
      <c r="V34" s="48" t="str">
        <f t="shared" ca="1" si="5"/>
        <v>No</v>
      </c>
      <c r="W34" s="48" t="str">
        <f t="shared" ca="1" si="13"/>
        <v>No</v>
      </c>
      <c r="X34" s="48" t="str">
        <f t="shared" ca="1" si="13"/>
        <v>No</v>
      </c>
      <c r="Y34" s="48" t="str">
        <f t="shared" ca="1" si="13"/>
        <v>No</v>
      </c>
      <c r="Z34" s="49" t="str">
        <f t="shared" ca="1" si="13"/>
        <v>No</v>
      </c>
    </row>
    <row r="35" spans="1:26" x14ac:dyDescent="0.25">
      <c r="A35" s="138" t="s">
        <v>215</v>
      </c>
      <c r="B35" s="2" t="s">
        <v>43</v>
      </c>
      <c r="C35" s="58">
        <v>7</v>
      </c>
      <c r="D35" s="58">
        <f t="shared" ca="1" si="0"/>
        <v>18</v>
      </c>
      <c r="E35" s="58">
        <f t="shared" ref="E35:E37" ca="1" si="14">D35+C35</f>
        <v>25</v>
      </c>
      <c r="G35" s="62" t="str">
        <f t="shared" ca="1" si="5"/>
        <v>Yes</v>
      </c>
      <c r="H35" s="62" t="str">
        <f t="shared" ca="1" si="5"/>
        <v>Yes</v>
      </c>
      <c r="I35" s="62" t="str">
        <f t="shared" ca="1" si="5"/>
        <v>Yes</v>
      </c>
      <c r="J35" s="62" t="str">
        <f t="shared" ca="1" si="5"/>
        <v>Yes</v>
      </c>
      <c r="K35" s="62" t="str">
        <f t="shared" ca="1" si="5"/>
        <v>Yes</v>
      </c>
      <c r="L35" s="62" t="str">
        <f t="shared" ca="1" si="5"/>
        <v>Yes</v>
      </c>
      <c r="M35" s="62" t="str">
        <f t="shared" ca="1" si="5"/>
        <v>Yes</v>
      </c>
      <c r="N35" s="62" t="str">
        <f t="shared" ca="1" si="5"/>
        <v>Yes</v>
      </c>
      <c r="O35" s="62" t="str">
        <f t="shared" ca="1" si="5"/>
        <v>Yes</v>
      </c>
      <c r="P35" s="62" t="str">
        <f t="shared" ca="1" si="5"/>
        <v>Yes</v>
      </c>
      <c r="Q35" s="62" t="str">
        <f t="shared" ca="1" si="5"/>
        <v>Yes</v>
      </c>
      <c r="R35" s="62" t="str">
        <f t="shared" ca="1" si="5"/>
        <v>Yes</v>
      </c>
      <c r="S35" s="62" t="str">
        <f t="shared" ca="1" si="5"/>
        <v>Yes</v>
      </c>
      <c r="T35" s="62" t="str">
        <f t="shared" ca="1" si="5"/>
        <v>Yes</v>
      </c>
      <c r="U35" s="62" t="str">
        <f t="shared" ca="1" si="5"/>
        <v>Yes</v>
      </c>
      <c r="V35" s="62" t="str">
        <f t="shared" ca="1" si="5"/>
        <v>Yes</v>
      </c>
      <c r="W35" s="62" t="str">
        <f t="shared" ca="1" si="13"/>
        <v>No</v>
      </c>
      <c r="X35" s="62" t="str">
        <f t="shared" ca="1" si="13"/>
        <v>No</v>
      </c>
      <c r="Y35" s="62" t="str">
        <f t="shared" ca="1" si="13"/>
        <v>No</v>
      </c>
      <c r="Z35" s="25" t="str">
        <f t="shared" ca="1" si="13"/>
        <v>No</v>
      </c>
    </row>
    <row r="36" spans="1:26" x14ac:dyDescent="0.25">
      <c r="A36" s="138" t="s">
        <v>215</v>
      </c>
      <c r="B36" s="62" t="s">
        <v>44</v>
      </c>
      <c r="C36" s="58">
        <v>5</v>
      </c>
      <c r="D36" s="58">
        <f t="shared" ca="1" si="0"/>
        <v>20</v>
      </c>
      <c r="E36" s="58">
        <f t="shared" ca="1" si="14"/>
        <v>25</v>
      </c>
      <c r="G36" s="62" t="str">
        <f t="shared" ref="G36:V37" ca="1" si="15">IF($E36&gt;G$1-1,"Yes","No")</f>
        <v>Yes</v>
      </c>
      <c r="H36" s="62" t="str">
        <f t="shared" ca="1" si="15"/>
        <v>Yes</v>
      </c>
      <c r="I36" s="62" t="str">
        <f t="shared" ca="1" si="15"/>
        <v>Yes</v>
      </c>
      <c r="J36" s="62" t="str">
        <f t="shared" ca="1" si="15"/>
        <v>Yes</v>
      </c>
      <c r="K36" s="62" t="str">
        <f t="shared" ca="1" si="13"/>
        <v>Yes</v>
      </c>
      <c r="L36" s="62" t="str">
        <f t="shared" ca="1" si="13"/>
        <v>Yes</v>
      </c>
      <c r="M36" s="62" t="str">
        <f t="shared" ca="1" si="13"/>
        <v>Yes</v>
      </c>
      <c r="N36" s="62" t="str">
        <f t="shared" ca="1" si="13"/>
        <v>Yes</v>
      </c>
      <c r="O36" s="62" t="str">
        <f t="shared" ca="1" si="13"/>
        <v>Yes</v>
      </c>
      <c r="P36" s="62" t="str">
        <f t="shared" ca="1" si="13"/>
        <v>Yes</v>
      </c>
      <c r="Q36" s="62" t="str">
        <f t="shared" ca="1" si="13"/>
        <v>Yes</v>
      </c>
      <c r="R36" s="62" t="str">
        <f t="shared" ca="1" si="13"/>
        <v>Yes</v>
      </c>
      <c r="S36" s="62" t="str">
        <f t="shared" ca="1" si="13"/>
        <v>Yes</v>
      </c>
      <c r="T36" s="62" t="str">
        <f t="shared" ca="1" si="13"/>
        <v>Yes</v>
      </c>
      <c r="U36" s="62" t="str">
        <f t="shared" ca="1" si="13"/>
        <v>Yes</v>
      </c>
      <c r="V36" s="62" t="str">
        <f t="shared" ca="1" si="15"/>
        <v>Yes</v>
      </c>
      <c r="W36" s="62" t="str">
        <f t="shared" ca="1" si="13"/>
        <v>No</v>
      </c>
      <c r="X36" s="62" t="str">
        <f t="shared" ca="1" si="13"/>
        <v>No</v>
      </c>
      <c r="Y36" s="62" t="str">
        <f t="shared" ca="1" si="13"/>
        <v>No</v>
      </c>
      <c r="Z36" s="25" t="str">
        <f t="shared" ca="1" si="13"/>
        <v>No</v>
      </c>
    </row>
    <row r="37" spans="1:26" s="172" customFormat="1" x14ac:dyDescent="0.25">
      <c r="A37" s="139" t="s">
        <v>215</v>
      </c>
      <c r="B37" s="48" t="s">
        <v>45</v>
      </c>
      <c r="C37" s="59">
        <v>2</v>
      </c>
      <c r="D37" s="59">
        <f t="shared" ca="1" si="0"/>
        <v>20</v>
      </c>
      <c r="E37" s="59">
        <f t="shared" ca="1" si="14"/>
        <v>22</v>
      </c>
      <c r="F37" s="143"/>
      <c r="G37" s="48" t="str">
        <f t="shared" ca="1" si="15"/>
        <v>Yes</v>
      </c>
      <c r="H37" s="48" t="str">
        <f t="shared" ca="1" si="15"/>
        <v>Yes</v>
      </c>
      <c r="I37" s="48" t="str">
        <f t="shared" ca="1" si="15"/>
        <v>Yes</v>
      </c>
      <c r="J37" s="48" t="str">
        <f t="shared" ca="1" si="15"/>
        <v>Yes</v>
      </c>
      <c r="K37" s="48" t="str">
        <f t="shared" ca="1" si="13"/>
        <v>Yes</v>
      </c>
      <c r="L37" s="48" t="str">
        <f t="shared" ca="1" si="13"/>
        <v>Yes</v>
      </c>
      <c r="M37" s="48" t="str">
        <f t="shared" ca="1" si="13"/>
        <v>Yes</v>
      </c>
      <c r="N37" s="48" t="str">
        <f t="shared" ca="1" si="13"/>
        <v>Yes</v>
      </c>
      <c r="O37" s="48" t="str">
        <f t="shared" ca="1" si="13"/>
        <v>Yes</v>
      </c>
      <c r="P37" s="48" t="str">
        <f t="shared" ca="1" si="13"/>
        <v>Yes</v>
      </c>
      <c r="Q37" s="48" t="str">
        <f t="shared" ca="1" si="13"/>
        <v>Yes</v>
      </c>
      <c r="R37" s="48" t="str">
        <f t="shared" ca="1" si="13"/>
        <v>Yes</v>
      </c>
      <c r="S37" s="48" t="str">
        <f t="shared" ca="1" si="13"/>
        <v>Yes</v>
      </c>
      <c r="T37" s="48" t="str">
        <f t="shared" ca="1" si="13"/>
        <v>No</v>
      </c>
      <c r="U37" s="48" t="str">
        <f t="shared" ca="1" si="13"/>
        <v>No</v>
      </c>
      <c r="V37" s="48" t="str">
        <f t="shared" ca="1" si="15"/>
        <v>No</v>
      </c>
      <c r="W37" s="48" t="str">
        <f t="shared" ca="1" si="13"/>
        <v>No</v>
      </c>
      <c r="X37" s="48" t="str">
        <f t="shared" ca="1" si="13"/>
        <v>No</v>
      </c>
      <c r="Y37" s="48" t="str">
        <f t="shared" ca="1" si="13"/>
        <v>No</v>
      </c>
      <c r="Z37" s="49" t="str">
        <f t="shared" ca="1" si="13"/>
        <v>No</v>
      </c>
    </row>
    <row r="38" spans="1:26" x14ac:dyDescent="0.25">
      <c r="A38" s="56" t="s">
        <v>109</v>
      </c>
      <c r="B38" s="2" t="s">
        <v>43</v>
      </c>
      <c r="C38" s="58">
        <v>4</v>
      </c>
      <c r="D38" s="58">
        <f t="shared" ref="D38:D82" ca="1" si="16">RANDBETWEEN(1,20)</f>
        <v>14</v>
      </c>
      <c r="E38" s="58">
        <f t="shared" ca="1" si="1"/>
        <v>18</v>
      </c>
      <c r="G38" s="62" t="str">
        <f t="shared" ca="1" si="2"/>
        <v>Yes</v>
      </c>
      <c r="H38" s="2" t="str">
        <f t="shared" ca="1" si="2"/>
        <v>Yes</v>
      </c>
      <c r="I38" s="2" t="str">
        <f t="shared" ca="1" si="2"/>
        <v>Yes</v>
      </c>
      <c r="J38" s="2" t="str">
        <f t="shared" ca="1" si="2"/>
        <v>Yes</v>
      </c>
      <c r="K38" s="2" t="str">
        <f t="shared" ca="1" si="3"/>
        <v>Yes</v>
      </c>
      <c r="L38" s="2" t="str">
        <f t="shared" ca="1" si="3"/>
        <v>Yes</v>
      </c>
      <c r="M38" s="2" t="str">
        <f t="shared" ca="1" si="3"/>
        <v>Yes</v>
      </c>
      <c r="N38" s="2" t="str">
        <f t="shared" ca="1" si="3"/>
        <v>Yes</v>
      </c>
      <c r="O38" s="2" t="str">
        <f t="shared" ca="1" si="3"/>
        <v>Yes</v>
      </c>
      <c r="P38" s="2" t="str">
        <f t="shared" ca="1" si="3"/>
        <v>No</v>
      </c>
      <c r="Q38" s="2" t="str">
        <f t="shared" ca="1" si="3"/>
        <v>No</v>
      </c>
      <c r="R38" s="2" t="str">
        <f t="shared" ca="1" si="3"/>
        <v>No</v>
      </c>
      <c r="S38" s="2" t="str">
        <f t="shared" ca="1" si="3"/>
        <v>No</v>
      </c>
      <c r="T38" s="2" t="str">
        <f t="shared" ca="1" si="3"/>
        <v>No</v>
      </c>
      <c r="U38" s="2" t="str">
        <f t="shared" ca="1" si="3"/>
        <v>No</v>
      </c>
      <c r="V38" s="2" t="str">
        <f t="shared" ca="1" si="2"/>
        <v>No</v>
      </c>
      <c r="W38" s="2" t="str">
        <f t="shared" ca="1" si="2"/>
        <v>No</v>
      </c>
      <c r="X38" s="2" t="str">
        <f t="shared" ca="1" si="2"/>
        <v>No</v>
      </c>
      <c r="Y38" s="2" t="str">
        <f t="shared" ca="1" si="2"/>
        <v>No</v>
      </c>
      <c r="Z38" s="25" t="str">
        <f t="shared" ca="1" si="2"/>
        <v>No</v>
      </c>
    </row>
    <row r="39" spans="1:26" x14ac:dyDescent="0.25">
      <c r="A39" s="56" t="s">
        <v>109</v>
      </c>
      <c r="B39" s="62" t="s">
        <v>44</v>
      </c>
      <c r="C39" s="58">
        <v>7</v>
      </c>
      <c r="D39" s="58">
        <f t="shared" ca="1" si="16"/>
        <v>16</v>
      </c>
      <c r="E39" s="58">
        <f t="shared" ca="1" si="1"/>
        <v>23</v>
      </c>
      <c r="G39" s="62" t="str">
        <f t="shared" ca="1" si="2"/>
        <v>Yes</v>
      </c>
      <c r="H39" s="2" t="str">
        <f t="shared" ca="1" si="2"/>
        <v>Yes</v>
      </c>
      <c r="I39" s="2" t="str">
        <f t="shared" ca="1" si="2"/>
        <v>Yes</v>
      </c>
      <c r="J39" s="2" t="str">
        <f t="shared" ca="1" si="2"/>
        <v>Yes</v>
      </c>
      <c r="K39" s="2" t="str">
        <f t="shared" ca="1" si="3"/>
        <v>Yes</v>
      </c>
      <c r="L39" s="2" t="str">
        <f t="shared" ca="1" si="3"/>
        <v>Yes</v>
      </c>
      <c r="M39" s="2" t="str">
        <f t="shared" ca="1" si="3"/>
        <v>Yes</v>
      </c>
      <c r="N39" s="2" t="str">
        <f t="shared" ca="1" si="3"/>
        <v>Yes</v>
      </c>
      <c r="O39" s="2" t="str">
        <f t="shared" ca="1" si="3"/>
        <v>Yes</v>
      </c>
      <c r="P39" s="2" t="str">
        <f t="shared" ca="1" si="3"/>
        <v>Yes</v>
      </c>
      <c r="Q39" s="2" t="str">
        <f t="shared" ca="1" si="3"/>
        <v>Yes</v>
      </c>
      <c r="R39" s="2" t="str">
        <f t="shared" ca="1" si="3"/>
        <v>Yes</v>
      </c>
      <c r="S39" s="2" t="str">
        <f t="shared" ca="1" si="3"/>
        <v>Yes</v>
      </c>
      <c r="T39" s="2" t="str">
        <f t="shared" ca="1" si="3"/>
        <v>Yes</v>
      </c>
      <c r="U39" s="2" t="str">
        <f t="shared" ca="1" si="3"/>
        <v>No</v>
      </c>
      <c r="V39" s="2" t="str">
        <f t="shared" ca="1" si="2"/>
        <v>No</v>
      </c>
      <c r="W39" s="2" t="str">
        <f t="shared" ca="1" si="2"/>
        <v>No</v>
      </c>
      <c r="X39" s="2" t="str">
        <f t="shared" ca="1" si="2"/>
        <v>No</v>
      </c>
      <c r="Y39" s="2" t="str">
        <f t="shared" ca="1" si="2"/>
        <v>No</v>
      </c>
      <c r="Z39" s="25" t="str">
        <f t="shared" ca="1" si="2"/>
        <v>No</v>
      </c>
    </row>
    <row r="40" spans="1:26" x14ac:dyDescent="0.25">
      <c r="A40" s="57" t="s">
        <v>109</v>
      </c>
      <c r="B40" s="48" t="s">
        <v>45</v>
      </c>
      <c r="C40" s="59">
        <v>8</v>
      </c>
      <c r="D40" s="59">
        <f t="shared" ca="1" si="16"/>
        <v>4</v>
      </c>
      <c r="E40" s="59">
        <f t="shared" ca="1" si="1"/>
        <v>12</v>
      </c>
      <c r="G40" s="48" t="str">
        <f t="shared" ca="1" si="2"/>
        <v>Yes</v>
      </c>
      <c r="H40" s="48" t="str">
        <f t="shared" ca="1" si="2"/>
        <v>Yes</v>
      </c>
      <c r="I40" s="48" t="str">
        <f t="shared" ca="1" si="2"/>
        <v>Yes</v>
      </c>
      <c r="J40" s="48" t="str">
        <f t="shared" ca="1" si="2"/>
        <v>No</v>
      </c>
      <c r="K40" s="48" t="str">
        <f t="shared" ca="1" si="3"/>
        <v>No</v>
      </c>
      <c r="L40" s="48" t="str">
        <f t="shared" ca="1" si="3"/>
        <v>No</v>
      </c>
      <c r="M40" s="48" t="str">
        <f t="shared" ca="1" si="3"/>
        <v>No</v>
      </c>
      <c r="N40" s="48" t="str">
        <f t="shared" ca="1" si="3"/>
        <v>No</v>
      </c>
      <c r="O40" s="48" t="str">
        <f t="shared" ca="1" si="3"/>
        <v>No</v>
      </c>
      <c r="P40" s="48" t="str">
        <f t="shared" ca="1" si="3"/>
        <v>No</v>
      </c>
      <c r="Q40" s="48" t="str">
        <f t="shared" ca="1" si="3"/>
        <v>No</v>
      </c>
      <c r="R40" s="48" t="str">
        <f t="shared" ca="1" si="3"/>
        <v>No</v>
      </c>
      <c r="S40" s="48" t="str">
        <f t="shared" ca="1" si="3"/>
        <v>No</v>
      </c>
      <c r="T40" s="48" t="str">
        <f t="shared" ca="1" si="3"/>
        <v>No</v>
      </c>
      <c r="U40" s="48" t="str">
        <f t="shared" ca="1" si="3"/>
        <v>No</v>
      </c>
      <c r="V40" s="48" t="str">
        <f t="shared" ca="1" si="2"/>
        <v>No</v>
      </c>
      <c r="W40" s="48" t="str">
        <f t="shared" ca="1" si="2"/>
        <v>No</v>
      </c>
      <c r="X40" s="48" t="str">
        <f t="shared" ca="1" si="2"/>
        <v>No</v>
      </c>
      <c r="Y40" s="48" t="str">
        <f t="shared" ca="1" si="2"/>
        <v>No</v>
      </c>
      <c r="Z40" s="49" t="str">
        <f t="shared" ca="1" si="2"/>
        <v>No</v>
      </c>
    </row>
    <row r="41" spans="1:26" x14ac:dyDescent="0.25">
      <c r="A41" s="56" t="s">
        <v>110</v>
      </c>
      <c r="B41" s="2" t="s">
        <v>43</v>
      </c>
      <c r="C41" s="58">
        <v>10</v>
      </c>
      <c r="D41" s="58">
        <f t="shared" ca="1" si="16"/>
        <v>7</v>
      </c>
      <c r="E41" s="58">
        <f t="shared" ref="E41:E43" ca="1" si="17">D41+C41</f>
        <v>17</v>
      </c>
      <c r="G41" s="62" t="str">
        <f t="shared" ref="G41:Z49" ca="1" si="18">IF($E41&gt;G$1-1,"Yes","No")</f>
        <v>Yes</v>
      </c>
      <c r="H41" s="2" t="str">
        <f t="shared" ca="1" si="18"/>
        <v>Yes</v>
      </c>
      <c r="I41" s="2" t="str">
        <f t="shared" ca="1" si="18"/>
        <v>Yes</v>
      </c>
      <c r="J41" s="2" t="str">
        <f t="shared" ca="1" si="18"/>
        <v>Yes</v>
      </c>
      <c r="K41" s="2" t="str">
        <f t="shared" ca="1" si="18"/>
        <v>Yes</v>
      </c>
      <c r="L41" s="2" t="str">
        <f t="shared" ca="1" si="18"/>
        <v>Yes</v>
      </c>
      <c r="M41" s="2" t="str">
        <f t="shared" ca="1" si="18"/>
        <v>Yes</v>
      </c>
      <c r="N41" s="2" t="str">
        <f t="shared" ca="1" si="18"/>
        <v>Yes</v>
      </c>
      <c r="O41" s="2" t="str">
        <f t="shared" ca="1" si="18"/>
        <v>No</v>
      </c>
      <c r="P41" s="2" t="str">
        <f t="shared" ca="1" si="18"/>
        <v>No</v>
      </c>
      <c r="Q41" s="2" t="str">
        <f t="shared" ca="1" si="18"/>
        <v>No</v>
      </c>
      <c r="R41" s="2" t="str">
        <f t="shared" ca="1" si="18"/>
        <v>No</v>
      </c>
      <c r="S41" s="2" t="str">
        <f t="shared" ca="1" si="18"/>
        <v>No</v>
      </c>
      <c r="T41" s="2" t="str">
        <f t="shared" ca="1" si="18"/>
        <v>No</v>
      </c>
      <c r="U41" s="2" t="str">
        <f t="shared" ca="1" si="18"/>
        <v>No</v>
      </c>
      <c r="V41" s="2" t="str">
        <f t="shared" ca="1" si="18"/>
        <v>No</v>
      </c>
      <c r="W41" s="2" t="str">
        <f t="shared" ca="1" si="18"/>
        <v>No</v>
      </c>
      <c r="X41" s="2" t="str">
        <f t="shared" ca="1" si="18"/>
        <v>No</v>
      </c>
      <c r="Y41" s="2" t="str">
        <f t="shared" ca="1" si="18"/>
        <v>No</v>
      </c>
      <c r="Z41" s="25" t="str">
        <f t="shared" ca="1" si="18"/>
        <v>No</v>
      </c>
    </row>
    <row r="42" spans="1:26" x14ac:dyDescent="0.25">
      <c r="A42" s="56" t="s">
        <v>110</v>
      </c>
      <c r="B42" s="62" t="s">
        <v>44</v>
      </c>
      <c r="C42" s="58">
        <v>6</v>
      </c>
      <c r="D42" s="58">
        <f t="shared" ca="1" si="16"/>
        <v>18</v>
      </c>
      <c r="E42" s="58">
        <f t="shared" ca="1" si="17"/>
        <v>24</v>
      </c>
      <c r="G42" s="62" t="str">
        <f t="shared" ca="1" si="18"/>
        <v>Yes</v>
      </c>
      <c r="H42" s="2" t="str">
        <f t="shared" ca="1" si="18"/>
        <v>Yes</v>
      </c>
      <c r="I42" s="2" t="str">
        <f t="shared" ca="1" si="18"/>
        <v>Yes</v>
      </c>
      <c r="J42" s="2" t="str">
        <f t="shared" ca="1" si="18"/>
        <v>Yes</v>
      </c>
      <c r="K42" s="2" t="str">
        <f t="shared" ca="1" si="18"/>
        <v>Yes</v>
      </c>
      <c r="L42" s="2" t="str">
        <f t="shared" ca="1" si="18"/>
        <v>Yes</v>
      </c>
      <c r="M42" s="2" t="str">
        <f t="shared" ca="1" si="18"/>
        <v>Yes</v>
      </c>
      <c r="N42" s="2" t="str">
        <f t="shared" ca="1" si="18"/>
        <v>Yes</v>
      </c>
      <c r="O42" s="2" t="str">
        <f t="shared" ca="1" si="18"/>
        <v>Yes</v>
      </c>
      <c r="P42" s="2" t="str">
        <f t="shared" ca="1" si="18"/>
        <v>Yes</v>
      </c>
      <c r="Q42" s="2" t="str">
        <f t="shared" ca="1" si="18"/>
        <v>Yes</v>
      </c>
      <c r="R42" s="2" t="str">
        <f t="shared" ca="1" si="18"/>
        <v>Yes</v>
      </c>
      <c r="S42" s="2" t="str">
        <f t="shared" ca="1" si="18"/>
        <v>Yes</v>
      </c>
      <c r="T42" s="2" t="str">
        <f t="shared" ca="1" si="18"/>
        <v>Yes</v>
      </c>
      <c r="U42" s="2" t="str">
        <f t="shared" ca="1" si="18"/>
        <v>Yes</v>
      </c>
      <c r="V42" s="2" t="str">
        <f t="shared" ca="1" si="18"/>
        <v>No</v>
      </c>
      <c r="W42" s="2" t="str">
        <f t="shared" ca="1" si="18"/>
        <v>No</v>
      </c>
      <c r="X42" s="2" t="str">
        <f t="shared" ca="1" si="18"/>
        <v>No</v>
      </c>
      <c r="Y42" s="2" t="str">
        <f t="shared" ca="1" si="18"/>
        <v>No</v>
      </c>
      <c r="Z42" s="25" t="str">
        <f t="shared" ca="1" si="18"/>
        <v>No</v>
      </c>
    </row>
    <row r="43" spans="1:26" x14ac:dyDescent="0.25">
      <c r="A43" s="57" t="s">
        <v>110</v>
      </c>
      <c r="B43" s="48" t="s">
        <v>45</v>
      </c>
      <c r="C43" s="59">
        <v>4</v>
      </c>
      <c r="D43" s="59">
        <f t="shared" ca="1" si="16"/>
        <v>15</v>
      </c>
      <c r="E43" s="59">
        <f t="shared" ca="1" si="17"/>
        <v>19</v>
      </c>
      <c r="G43" s="48" t="str">
        <f t="shared" ca="1" si="18"/>
        <v>Yes</v>
      </c>
      <c r="H43" s="48" t="str">
        <f t="shared" ca="1" si="18"/>
        <v>Yes</v>
      </c>
      <c r="I43" s="48" t="str">
        <f t="shared" ca="1" si="18"/>
        <v>Yes</v>
      </c>
      <c r="J43" s="48" t="str">
        <f t="shared" ca="1" si="18"/>
        <v>Yes</v>
      </c>
      <c r="K43" s="48" t="str">
        <f t="shared" ca="1" si="18"/>
        <v>Yes</v>
      </c>
      <c r="L43" s="48" t="str">
        <f t="shared" ca="1" si="18"/>
        <v>Yes</v>
      </c>
      <c r="M43" s="48" t="str">
        <f t="shared" ca="1" si="18"/>
        <v>Yes</v>
      </c>
      <c r="N43" s="48" t="str">
        <f t="shared" ca="1" si="18"/>
        <v>Yes</v>
      </c>
      <c r="O43" s="48" t="str">
        <f t="shared" ca="1" si="18"/>
        <v>Yes</v>
      </c>
      <c r="P43" s="48" t="str">
        <f t="shared" ca="1" si="18"/>
        <v>Yes</v>
      </c>
      <c r="Q43" s="48" t="str">
        <f t="shared" ca="1" si="18"/>
        <v>No</v>
      </c>
      <c r="R43" s="48" t="str">
        <f t="shared" ca="1" si="18"/>
        <v>No</v>
      </c>
      <c r="S43" s="48" t="str">
        <f t="shared" ca="1" si="18"/>
        <v>No</v>
      </c>
      <c r="T43" s="48" t="str">
        <f t="shared" ca="1" si="18"/>
        <v>No</v>
      </c>
      <c r="U43" s="48" t="str">
        <f t="shared" ca="1" si="18"/>
        <v>No</v>
      </c>
      <c r="V43" s="48" t="str">
        <f t="shared" ca="1" si="18"/>
        <v>No</v>
      </c>
      <c r="W43" s="48" t="str">
        <f t="shared" ca="1" si="18"/>
        <v>No</v>
      </c>
      <c r="X43" s="48" t="str">
        <f t="shared" ca="1" si="18"/>
        <v>No</v>
      </c>
      <c r="Y43" s="48" t="str">
        <f t="shared" ca="1" si="18"/>
        <v>No</v>
      </c>
      <c r="Z43" s="49" t="str">
        <f t="shared" ca="1" si="18"/>
        <v>No</v>
      </c>
    </row>
    <row r="44" spans="1:26" x14ac:dyDescent="0.25">
      <c r="A44" s="56" t="s">
        <v>106</v>
      </c>
      <c r="B44" s="2" t="s">
        <v>43</v>
      </c>
      <c r="C44" s="58">
        <v>1</v>
      </c>
      <c r="D44" s="58">
        <f t="shared" ca="1" si="16"/>
        <v>20</v>
      </c>
      <c r="E44" s="58">
        <f t="shared" ref="E44:E61" ca="1" si="19">D44+C44</f>
        <v>21</v>
      </c>
      <c r="G44" s="62" t="str">
        <f t="shared" ca="1" si="18"/>
        <v>Yes</v>
      </c>
      <c r="H44" s="2" t="str">
        <f t="shared" ca="1" si="18"/>
        <v>Yes</v>
      </c>
      <c r="I44" s="2" t="str">
        <f t="shared" ca="1" si="18"/>
        <v>Yes</v>
      </c>
      <c r="J44" s="2" t="str">
        <f t="shared" ca="1" si="18"/>
        <v>Yes</v>
      </c>
      <c r="K44" s="2" t="str">
        <f t="shared" ca="1" si="18"/>
        <v>Yes</v>
      </c>
      <c r="L44" s="2" t="str">
        <f t="shared" ca="1" si="18"/>
        <v>Yes</v>
      </c>
      <c r="M44" s="2" t="str">
        <f t="shared" ca="1" si="18"/>
        <v>Yes</v>
      </c>
      <c r="N44" s="2" t="str">
        <f t="shared" ca="1" si="18"/>
        <v>Yes</v>
      </c>
      <c r="O44" s="2" t="str">
        <f t="shared" ca="1" si="18"/>
        <v>Yes</v>
      </c>
      <c r="P44" s="2" t="str">
        <f t="shared" ca="1" si="18"/>
        <v>Yes</v>
      </c>
      <c r="Q44" s="2" t="str">
        <f t="shared" ca="1" si="18"/>
        <v>Yes</v>
      </c>
      <c r="R44" s="2" t="str">
        <f t="shared" ca="1" si="18"/>
        <v>Yes</v>
      </c>
      <c r="S44" s="2" t="str">
        <f t="shared" ca="1" si="18"/>
        <v>No</v>
      </c>
      <c r="T44" s="2" t="str">
        <f t="shared" ca="1" si="18"/>
        <v>No</v>
      </c>
      <c r="U44" s="2" t="str">
        <f t="shared" ca="1" si="18"/>
        <v>No</v>
      </c>
      <c r="V44" s="2" t="str">
        <f t="shared" ca="1" si="18"/>
        <v>No</v>
      </c>
      <c r="W44" s="2" t="str">
        <f t="shared" ca="1" si="18"/>
        <v>No</v>
      </c>
      <c r="X44" s="2" t="str">
        <f t="shared" ca="1" si="18"/>
        <v>No</v>
      </c>
      <c r="Y44" s="2" t="str">
        <f t="shared" ca="1" si="18"/>
        <v>No</v>
      </c>
      <c r="Z44" s="25" t="str">
        <f t="shared" ca="1" si="18"/>
        <v>No</v>
      </c>
    </row>
    <row r="45" spans="1:26" x14ac:dyDescent="0.25">
      <c r="A45" s="56" t="s">
        <v>106</v>
      </c>
      <c r="B45" s="62" t="s">
        <v>44</v>
      </c>
      <c r="C45" s="58">
        <v>5</v>
      </c>
      <c r="D45" s="58">
        <f t="shared" ca="1" si="16"/>
        <v>13</v>
      </c>
      <c r="E45" s="58">
        <f t="shared" ca="1" si="19"/>
        <v>18</v>
      </c>
      <c r="G45" s="62" t="str">
        <f t="shared" ca="1" si="18"/>
        <v>Yes</v>
      </c>
      <c r="H45" s="2" t="str">
        <f t="shared" ca="1" si="18"/>
        <v>Yes</v>
      </c>
      <c r="I45" s="2" t="str">
        <f t="shared" ca="1" si="18"/>
        <v>Yes</v>
      </c>
      <c r="J45" s="2" t="str">
        <f t="shared" ca="1" si="18"/>
        <v>Yes</v>
      </c>
      <c r="K45" s="2" t="str">
        <f t="shared" ca="1" si="18"/>
        <v>Yes</v>
      </c>
      <c r="L45" s="2" t="str">
        <f t="shared" ca="1" si="18"/>
        <v>Yes</v>
      </c>
      <c r="M45" s="2" t="str">
        <f t="shared" ca="1" si="18"/>
        <v>Yes</v>
      </c>
      <c r="N45" s="2" t="str">
        <f t="shared" ca="1" si="18"/>
        <v>Yes</v>
      </c>
      <c r="O45" s="2" t="str">
        <f t="shared" ca="1" si="18"/>
        <v>Yes</v>
      </c>
      <c r="P45" s="2" t="str">
        <f t="shared" ca="1" si="18"/>
        <v>No</v>
      </c>
      <c r="Q45" s="2" t="str">
        <f t="shared" ca="1" si="18"/>
        <v>No</v>
      </c>
      <c r="R45" s="2" t="str">
        <f t="shared" ca="1" si="18"/>
        <v>No</v>
      </c>
      <c r="S45" s="2" t="str">
        <f t="shared" ca="1" si="18"/>
        <v>No</v>
      </c>
      <c r="T45" s="2" t="str">
        <f t="shared" ca="1" si="18"/>
        <v>No</v>
      </c>
      <c r="U45" s="2" t="str">
        <f t="shared" ca="1" si="18"/>
        <v>No</v>
      </c>
      <c r="V45" s="2" t="str">
        <f t="shared" ca="1" si="18"/>
        <v>No</v>
      </c>
      <c r="W45" s="2" t="str">
        <f t="shared" ca="1" si="18"/>
        <v>No</v>
      </c>
      <c r="X45" s="2" t="str">
        <f t="shared" ca="1" si="18"/>
        <v>No</v>
      </c>
      <c r="Y45" s="2" t="str">
        <f t="shared" ca="1" si="18"/>
        <v>No</v>
      </c>
      <c r="Z45" s="25" t="str">
        <f t="shared" ca="1" si="18"/>
        <v>No</v>
      </c>
    </row>
    <row r="46" spans="1:26" x14ac:dyDescent="0.25">
      <c r="A46" s="57" t="s">
        <v>106</v>
      </c>
      <c r="B46" s="48" t="s">
        <v>45</v>
      </c>
      <c r="C46" s="59">
        <v>5</v>
      </c>
      <c r="D46" s="59">
        <f t="shared" ca="1" si="16"/>
        <v>16</v>
      </c>
      <c r="E46" s="59">
        <f t="shared" ca="1" si="19"/>
        <v>21</v>
      </c>
      <c r="G46" s="48" t="str">
        <f t="shared" ca="1" si="18"/>
        <v>Yes</v>
      </c>
      <c r="H46" s="48" t="str">
        <f t="shared" ca="1" si="18"/>
        <v>Yes</v>
      </c>
      <c r="I46" s="48" t="str">
        <f t="shared" ca="1" si="18"/>
        <v>Yes</v>
      </c>
      <c r="J46" s="48" t="str">
        <f t="shared" ca="1" si="18"/>
        <v>Yes</v>
      </c>
      <c r="K46" s="48" t="str">
        <f t="shared" ca="1" si="18"/>
        <v>Yes</v>
      </c>
      <c r="L46" s="48" t="str">
        <f t="shared" ca="1" si="18"/>
        <v>Yes</v>
      </c>
      <c r="M46" s="48" t="str">
        <f t="shared" ca="1" si="18"/>
        <v>Yes</v>
      </c>
      <c r="N46" s="48" t="str">
        <f t="shared" ca="1" si="18"/>
        <v>Yes</v>
      </c>
      <c r="O46" s="48" t="str">
        <f t="shared" ca="1" si="18"/>
        <v>Yes</v>
      </c>
      <c r="P46" s="48" t="str">
        <f t="shared" ca="1" si="18"/>
        <v>Yes</v>
      </c>
      <c r="Q46" s="48" t="str">
        <f t="shared" ca="1" si="18"/>
        <v>Yes</v>
      </c>
      <c r="R46" s="48" t="str">
        <f t="shared" ca="1" si="18"/>
        <v>Yes</v>
      </c>
      <c r="S46" s="48" t="str">
        <f t="shared" ca="1" si="18"/>
        <v>No</v>
      </c>
      <c r="T46" s="48" t="str">
        <f t="shared" ca="1" si="18"/>
        <v>No</v>
      </c>
      <c r="U46" s="48" t="str">
        <f t="shared" ca="1" si="18"/>
        <v>No</v>
      </c>
      <c r="V46" s="48" t="str">
        <f t="shared" ca="1" si="18"/>
        <v>No</v>
      </c>
      <c r="W46" s="48" t="str">
        <f t="shared" ca="1" si="18"/>
        <v>No</v>
      </c>
      <c r="X46" s="48" t="str">
        <f t="shared" ca="1" si="18"/>
        <v>No</v>
      </c>
      <c r="Y46" s="48" t="str">
        <f t="shared" ca="1" si="18"/>
        <v>No</v>
      </c>
      <c r="Z46" s="49" t="str">
        <f t="shared" ca="1" si="18"/>
        <v>No</v>
      </c>
    </row>
    <row r="47" spans="1:26" x14ac:dyDescent="0.25">
      <c r="A47" s="56" t="s">
        <v>107</v>
      </c>
      <c r="B47" s="2" t="s">
        <v>43</v>
      </c>
      <c r="C47" s="58">
        <v>3</v>
      </c>
      <c r="D47" s="58">
        <f t="shared" ca="1" si="16"/>
        <v>7</v>
      </c>
      <c r="E47" s="58">
        <f t="shared" ca="1" si="19"/>
        <v>10</v>
      </c>
      <c r="G47" s="62" t="str">
        <f t="shared" ca="1" si="18"/>
        <v>Yes</v>
      </c>
      <c r="H47" s="2" t="str">
        <f t="shared" ca="1" si="18"/>
        <v>No</v>
      </c>
      <c r="I47" s="2" t="str">
        <f t="shared" ca="1" si="18"/>
        <v>No</v>
      </c>
      <c r="J47" s="2" t="str">
        <f t="shared" ca="1" si="18"/>
        <v>No</v>
      </c>
      <c r="K47" s="2" t="str">
        <f t="shared" ca="1" si="18"/>
        <v>No</v>
      </c>
      <c r="L47" s="2" t="str">
        <f t="shared" ca="1" si="18"/>
        <v>No</v>
      </c>
      <c r="M47" s="2" t="str">
        <f t="shared" ca="1" si="18"/>
        <v>No</v>
      </c>
      <c r="N47" s="2" t="str">
        <f t="shared" ca="1" si="18"/>
        <v>No</v>
      </c>
      <c r="O47" s="2" t="str">
        <f t="shared" ca="1" si="18"/>
        <v>No</v>
      </c>
      <c r="P47" s="2" t="str">
        <f t="shared" ca="1" si="18"/>
        <v>No</v>
      </c>
      <c r="Q47" s="2" t="str">
        <f t="shared" ca="1" si="18"/>
        <v>No</v>
      </c>
      <c r="R47" s="2" t="str">
        <f t="shared" ca="1" si="18"/>
        <v>No</v>
      </c>
      <c r="S47" s="2" t="str">
        <f t="shared" ca="1" si="18"/>
        <v>No</v>
      </c>
      <c r="T47" s="2" t="str">
        <f t="shared" ca="1" si="18"/>
        <v>No</v>
      </c>
      <c r="U47" s="2" t="str">
        <f t="shared" ca="1" si="18"/>
        <v>No</v>
      </c>
      <c r="V47" s="2" t="str">
        <f t="shared" ca="1" si="18"/>
        <v>No</v>
      </c>
      <c r="W47" s="2" t="str">
        <f t="shared" ca="1" si="18"/>
        <v>No</v>
      </c>
      <c r="X47" s="2" t="str">
        <f t="shared" ca="1" si="18"/>
        <v>No</v>
      </c>
      <c r="Y47" s="2" t="str">
        <f t="shared" ca="1" si="18"/>
        <v>No</v>
      </c>
      <c r="Z47" s="25" t="str">
        <f t="shared" ca="1" si="18"/>
        <v>No</v>
      </c>
    </row>
    <row r="48" spans="1:26" x14ac:dyDescent="0.25">
      <c r="A48" s="56" t="s">
        <v>107</v>
      </c>
      <c r="B48" s="62" t="s">
        <v>44</v>
      </c>
      <c r="C48" s="58">
        <v>4</v>
      </c>
      <c r="D48" s="58">
        <f t="shared" ca="1" si="16"/>
        <v>10</v>
      </c>
      <c r="E48" s="58">
        <f t="shared" ca="1" si="19"/>
        <v>14</v>
      </c>
      <c r="G48" s="62" t="str">
        <f t="shared" ca="1" si="18"/>
        <v>Yes</v>
      </c>
      <c r="H48" s="2" t="str">
        <f t="shared" ca="1" si="18"/>
        <v>Yes</v>
      </c>
      <c r="I48" s="2" t="str">
        <f t="shared" ca="1" si="18"/>
        <v>Yes</v>
      </c>
      <c r="J48" s="2" t="str">
        <f t="shared" ca="1" si="18"/>
        <v>Yes</v>
      </c>
      <c r="K48" s="2" t="str">
        <f t="shared" ca="1" si="18"/>
        <v>Yes</v>
      </c>
      <c r="L48" s="2" t="str">
        <f t="shared" ca="1" si="18"/>
        <v>No</v>
      </c>
      <c r="M48" s="2" t="str">
        <f t="shared" ca="1" si="18"/>
        <v>No</v>
      </c>
      <c r="N48" s="2" t="str">
        <f t="shared" ca="1" si="18"/>
        <v>No</v>
      </c>
      <c r="O48" s="2" t="str">
        <f t="shared" ca="1" si="18"/>
        <v>No</v>
      </c>
      <c r="P48" s="2" t="str">
        <f t="shared" ca="1" si="18"/>
        <v>No</v>
      </c>
      <c r="Q48" s="2" t="str">
        <f t="shared" ca="1" si="18"/>
        <v>No</v>
      </c>
      <c r="R48" s="2" t="str">
        <f t="shared" ca="1" si="18"/>
        <v>No</v>
      </c>
      <c r="S48" s="2" t="str">
        <f t="shared" ca="1" si="18"/>
        <v>No</v>
      </c>
      <c r="T48" s="2" t="str">
        <f t="shared" ca="1" si="18"/>
        <v>No</v>
      </c>
      <c r="U48" s="2" t="str">
        <f t="shared" ca="1" si="18"/>
        <v>No</v>
      </c>
      <c r="V48" s="2" t="str">
        <f t="shared" ca="1" si="18"/>
        <v>No</v>
      </c>
      <c r="W48" s="2" t="str">
        <f t="shared" ca="1" si="18"/>
        <v>No</v>
      </c>
      <c r="X48" s="2" t="str">
        <f t="shared" ca="1" si="18"/>
        <v>No</v>
      </c>
      <c r="Y48" s="2" t="str">
        <f t="shared" ca="1" si="18"/>
        <v>No</v>
      </c>
      <c r="Z48" s="25" t="str">
        <f t="shared" ca="1" si="18"/>
        <v>No</v>
      </c>
    </row>
    <row r="49" spans="1:26" x14ac:dyDescent="0.25">
      <c r="A49" s="57" t="s">
        <v>107</v>
      </c>
      <c r="B49" s="48" t="s">
        <v>45</v>
      </c>
      <c r="C49" s="59">
        <v>1</v>
      </c>
      <c r="D49" s="59">
        <f t="shared" ca="1" si="16"/>
        <v>16</v>
      </c>
      <c r="E49" s="59">
        <f t="shared" ca="1" si="19"/>
        <v>17</v>
      </c>
      <c r="G49" s="48" t="str">
        <f t="shared" ca="1" si="18"/>
        <v>Yes</v>
      </c>
      <c r="H49" s="48" t="str">
        <f t="shared" ca="1" si="18"/>
        <v>Yes</v>
      </c>
      <c r="I49" s="48" t="str">
        <f t="shared" ca="1" si="18"/>
        <v>Yes</v>
      </c>
      <c r="J49" s="48" t="str">
        <f t="shared" ca="1" si="18"/>
        <v>Yes</v>
      </c>
      <c r="K49" s="48" t="str">
        <f t="shared" ca="1" si="18"/>
        <v>Yes</v>
      </c>
      <c r="L49" s="48" t="str">
        <f t="shared" ca="1" si="18"/>
        <v>Yes</v>
      </c>
      <c r="M49" s="48" t="str">
        <f t="shared" ca="1" si="18"/>
        <v>Yes</v>
      </c>
      <c r="N49" s="48" t="str">
        <f t="shared" ca="1" si="18"/>
        <v>Yes</v>
      </c>
      <c r="O49" s="48" t="str">
        <f t="shared" ca="1" si="18"/>
        <v>No</v>
      </c>
      <c r="P49" s="48" t="str">
        <f t="shared" ca="1" si="18"/>
        <v>No</v>
      </c>
      <c r="Q49" s="48" t="str">
        <f t="shared" ca="1" si="18"/>
        <v>No</v>
      </c>
      <c r="R49" s="48" t="str">
        <f t="shared" ca="1" si="18"/>
        <v>No</v>
      </c>
      <c r="S49" s="48" t="str">
        <f t="shared" ca="1" si="18"/>
        <v>No</v>
      </c>
      <c r="T49" s="48" t="str">
        <f t="shared" ca="1" si="18"/>
        <v>No</v>
      </c>
      <c r="U49" s="48" t="str">
        <f t="shared" ca="1" si="18"/>
        <v>No</v>
      </c>
      <c r="V49" s="48" t="str">
        <f t="shared" ca="1" si="18"/>
        <v>No</v>
      </c>
      <c r="W49" s="48" t="str">
        <f t="shared" ca="1" si="18"/>
        <v>No</v>
      </c>
      <c r="X49" s="48" t="str">
        <f t="shared" ca="1" si="18"/>
        <v>No</v>
      </c>
      <c r="Y49" s="48" t="str">
        <f t="shared" ca="1" si="18"/>
        <v>No</v>
      </c>
      <c r="Z49" s="49" t="str">
        <f t="shared" ref="Z49" ca="1" si="20">IF($E49&gt;Z$1-1,"Yes","No")</f>
        <v>No</v>
      </c>
    </row>
    <row r="50" spans="1:26" x14ac:dyDescent="0.25">
      <c r="A50" s="56" t="s">
        <v>108</v>
      </c>
      <c r="B50" s="2" t="s">
        <v>43</v>
      </c>
      <c r="C50" s="58">
        <v>0</v>
      </c>
      <c r="D50" s="58">
        <f t="shared" ca="1" si="16"/>
        <v>9</v>
      </c>
      <c r="E50" s="58">
        <f t="shared" ca="1" si="19"/>
        <v>9</v>
      </c>
      <c r="G50" s="62" t="str">
        <f t="shared" ref="G50:Z62" ca="1" si="21">IF($E50&gt;G$1-1,"Yes","No")</f>
        <v>No</v>
      </c>
      <c r="H50" s="2" t="str">
        <f t="shared" ca="1" si="21"/>
        <v>No</v>
      </c>
      <c r="I50" s="2" t="str">
        <f t="shared" ca="1" si="21"/>
        <v>No</v>
      </c>
      <c r="J50" s="2" t="str">
        <f t="shared" ca="1" si="21"/>
        <v>No</v>
      </c>
      <c r="K50" s="2" t="str">
        <f t="shared" ca="1" si="21"/>
        <v>No</v>
      </c>
      <c r="L50" s="2" t="str">
        <f t="shared" ca="1" si="21"/>
        <v>No</v>
      </c>
      <c r="M50" s="2" t="str">
        <f t="shared" ca="1" si="21"/>
        <v>No</v>
      </c>
      <c r="N50" s="2" t="str">
        <f t="shared" ca="1" si="21"/>
        <v>No</v>
      </c>
      <c r="O50" s="2" t="str">
        <f t="shared" ca="1" si="21"/>
        <v>No</v>
      </c>
      <c r="P50" s="2" t="str">
        <f t="shared" ca="1" si="21"/>
        <v>No</v>
      </c>
      <c r="Q50" s="2" t="str">
        <f t="shared" ca="1" si="21"/>
        <v>No</v>
      </c>
      <c r="R50" s="2" t="str">
        <f t="shared" ca="1" si="21"/>
        <v>No</v>
      </c>
      <c r="S50" s="2" t="str">
        <f t="shared" ca="1" si="21"/>
        <v>No</v>
      </c>
      <c r="T50" s="2" t="str">
        <f t="shared" ca="1" si="21"/>
        <v>No</v>
      </c>
      <c r="U50" s="2" t="str">
        <f t="shared" ca="1" si="21"/>
        <v>No</v>
      </c>
      <c r="V50" s="2" t="str">
        <f t="shared" ca="1" si="21"/>
        <v>No</v>
      </c>
      <c r="W50" s="2" t="str">
        <f t="shared" ca="1" si="21"/>
        <v>No</v>
      </c>
      <c r="X50" s="2" t="str">
        <f t="shared" ca="1" si="21"/>
        <v>No</v>
      </c>
      <c r="Y50" s="2" t="str">
        <f t="shared" ca="1" si="21"/>
        <v>No</v>
      </c>
      <c r="Z50" s="25" t="str">
        <f t="shared" ca="1" si="21"/>
        <v>No</v>
      </c>
    </row>
    <row r="51" spans="1:26" x14ac:dyDescent="0.25">
      <c r="A51" s="56" t="s">
        <v>108</v>
      </c>
      <c r="B51" s="62" t="s">
        <v>44</v>
      </c>
      <c r="C51" s="58">
        <v>3</v>
      </c>
      <c r="D51" s="58">
        <f t="shared" ca="1" si="16"/>
        <v>8</v>
      </c>
      <c r="E51" s="58">
        <f t="shared" ca="1" si="19"/>
        <v>11</v>
      </c>
      <c r="G51" s="62" t="str">
        <f t="shared" ca="1" si="21"/>
        <v>Yes</v>
      </c>
      <c r="H51" s="2" t="str">
        <f t="shared" ca="1" si="21"/>
        <v>Yes</v>
      </c>
      <c r="I51" s="2" t="str">
        <f t="shared" ca="1" si="21"/>
        <v>No</v>
      </c>
      <c r="J51" s="2" t="str">
        <f t="shared" ca="1" si="21"/>
        <v>No</v>
      </c>
      <c r="K51" s="2" t="str">
        <f t="shared" ca="1" si="21"/>
        <v>No</v>
      </c>
      <c r="L51" s="2" t="str">
        <f t="shared" ca="1" si="21"/>
        <v>No</v>
      </c>
      <c r="M51" s="2" t="str">
        <f t="shared" ca="1" si="21"/>
        <v>No</v>
      </c>
      <c r="N51" s="2" t="str">
        <f t="shared" ca="1" si="21"/>
        <v>No</v>
      </c>
      <c r="O51" s="2" t="str">
        <f t="shared" ca="1" si="21"/>
        <v>No</v>
      </c>
      <c r="P51" s="2" t="str">
        <f t="shared" ca="1" si="21"/>
        <v>No</v>
      </c>
      <c r="Q51" s="2" t="str">
        <f t="shared" ca="1" si="21"/>
        <v>No</v>
      </c>
      <c r="R51" s="2" t="str">
        <f t="shared" ca="1" si="21"/>
        <v>No</v>
      </c>
      <c r="S51" s="2" t="str">
        <f t="shared" ca="1" si="21"/>
        <v>No</v>
      </c>
      <c r="T51" s="2" t="str">
        <f t="shared" ca="1" si="21"/>
        <v>No</v>
      </c>
      <c r="U51" s="2" t="str">
        <f t="shared" ca="1" si="21"/>
        <v>No</v>
      </c>
      <c r="V51" s="2" t="str">
        <f t="shared" ca="1" si="21"/>
        <v>No</v>
      </c>
      <c r="W51" s="2" t="str">
        <f t="shared" ca="1" si="21"/>
        <v>No</v>
      </c>
      <c r="X51" s="2" t="str">
        <f t="shared" ca="1" si="21"/>
        <v>No</v>
      </c>
      <c r="Y51" s="2" t="str">
        <f t="shared" ca="1" si="21"/>
        <v>No</v>
      </c>
      <c r="Z51" s="25" t="str">
        <f t="shared" ca="1" si="21"/>
        <v>No</v>
      </c>
    </row>
    <row r="52" spans="1:26" x14ac:dyDescent="0.25">
      <c r="A52" s="57" t="s">
        <v>108</v>
      </c>
      <c r="B52" s="48" t="s">
        <v>45</v>
      </c>
      <c r="C52" s="59">
        <v>4</v>
      </c>
      <c r="D52" s="59">
        <f t="shared" ca="1" si="16"/>
        <v>1</v>
      </c>
      <c r="E52" s="59">
        <f t="shared" ca="1" si="19"/>
        <v>5</v>
      </c>
      <c r="G52" s="48" t="str">
        <f t="shared" ca="1" si="21"/>
        <v>No</v>
      </c>
      <c r="H52" s="48" t="str">
        <f t="shared" ca="1" si="21"/>
        <v>No</v>
      </c>
      <c r="I52" s="48" t="str">
        <f t="shared" ca="1" si="21"/>
        <v>No</v>
      </c>
      <c r="J52" s="48" t="str">
        <f t="shared" ca="1" si="21"/>
        <v>No</v>
      </c>
      <c r="K52" s="48" t="str">
        <f t="shared" ca="1" si="21"/>
        <v>No</v>
      </c>
      <c r="L52" s="48" t="str">
        <f t="shared" ca="1" si="21"/>
        <v>No</v>
      </c>
      <c r="M52" s="48" t="str">
        <f t="shared" ca="1" si="21"/>
        <v>No</v>
      </c>
      <c r="N52" s="48" t="str">
        <f t="shared" ca="1" si="21"/>
        <v>No</v>
      </c>
      <c r="O52" s="48" t="str">
        <f t="shared" ca="1" si="21"/>
        <v>No</v>
      </c>
      <c r="P52" s="48" t="str">
        <f t="shared" ca="1" si="21"/>
        <v>No</v>
      </c>
      <c r="Q52" s="48" t="str">
        <f t="shared" ca="1" si="21"/>
        <v>No</v>
      </c>
      <c r="R52" s="48" t="str">
        <f t="shared" ca="1" si="21"/>
        <v>No</v>
      </c>
      <c r="S52" s="48" t="str">
        <f t="shared" ca="1" si="21"/>
        <v>No</v>
      </c>
      <c r="T52" s="48" t="str">
        <f t="shared" ca="1" si="21"/>
        <v>No</v>
      </c>
      <c r="U52" s="48" t="str">
        <f t="shared" ca="1" si="21"/>
        <v>No</v>
      </c>
      <c r="V52" s="48" t="str">
        <f t="shared" ca="1" si="21"/>
        <v>No</v>
      </c>
      <c r="W52" s="48" t="str">
        <f t="shared" ca="1" si="21"/>
        <v>No</v>
      </c>
      <c r="X52" s="48" t="str">
        <f t="shared" ca="1" si="21"/>
        <v>No</v>
      </c>
      <c r="Y52" s="48" t="str">
        <f t="shared" ca="1" si="21"/>
        <v>No</v>
      </c>
      <c r="Z52" s="49" t="str">
        <f t="shared" ca="1" si="21"/>
        <v>No</v>
      </c>
    </row>
    <row r="53" spans="1:26" x14ac:dyDescent="0.25">
      <c r="A53" s="56" t="s">
        <v>114</v>
      </c>
      <c r="B53" s="2" t="s">
        <v>43</v>
      </c>
      <c r="C53" s="58">
        <v>5</v>
      </c>
      <c r="D53" s="58">
        <f t="shared" ca="1" si="16"/>
        <v>5</v>
      </c>
      <c r="E53" s="58">
        <f t="shared" ca="1" si="19"/>
        <v>10</v>
      </c>
      <c r="G53" s="62" t="str">
        <f t="shared" ca="1" si="21"/>
        <v>Yes</v>
      </c>
      <c r="H53" s="2" t="str">
        <f t="shared" ca="1" si="21"/>
        <v>No</v>
      </c>
      <c r="I53" s="2" t="str">
        <f t="shared" ca="1" si="21"/>
        <v>No</v>
      </c>
      <c r="J53" s="2" t="str">
        <f t="shared" ca="1" si="21"/>
        <v>No</v>
      </c>
      <c r="K53" s="2" t="str">
        <f t="shared" ca="1" si="21"/>
        <v>No</v>
      </c>
      <c r="L53" s="2" t="str">
        <f t="shared" ca="1" si="21"/>
        <v>No</v>
      </c>
      <c r="M53" s="2" t="str">
        <f t="shared" ca="1" si="21"/>
        <v>No</v>
      </c>
      <c r="N53" s="2" t="str">
        <f t="shared" ca="1" si="21"/>
        <v>No</v>
      </c>
      <c r="O53" s="2" t="str">
        <f t="shared" ca="1" si="21"/>
        <v>No</v>
      </c>
      <c r="P53" s="2" t="str">
        <f t="shared" ca="1" si="21"/>
        <v>No</v>
      </c>
      <c r="Q53" s="2" t="str">
        <f t="shared" ca="1" si="21"/>
        <v>No</v>
      </c>
      <c r="R53" s="2" t="str">
        <f t="shared" ca="1" si="21"/>
        <v>No</v>
      </c>
      <c r="S53" s="2" t="str">
        <f t="shared" ca="1" si="21"/>
        <v>No</v>
      </c>
      <c r="T53" s="2" t="str">
        <f t="shared" ca="1" si="21"/>
        <v>No</v>
      </c>
      <c r="U53" s="2" t="str">
        <f t="shared" ca="1" si="21"/>
        <v>No</v>
      </c>
      <c r="V53" s="2" t="str">
        <f t="shared" ca="1" si="21"/>
        <v>No</v>
      </c>
      <c r="W53" s="2" t="str">
        <f t="shared" ca="1" si="21"/>
        <v>No</v>
      </c>
      <c r="X53" s="2" t="str">
        <f t="shared" ca="1" si="21"/>
        <v>No</v>
      </c>
      <c r="Y53" s="2" t="str">
        <f t="shared" ca="1" si="21"/>
        <v>No</v>
      </c>
      <c r="Z53" s="25" t="str">
        <f t="shared" ca="1" si="21"/>
        <v>No</v>
      </c>
    </row>
    <row r="54" spans="1:26" x14ac:dyDescent="0.25">
      <c r="A54" s="56" t="s">
        <v>114</v>
      </c>
      <c r="B54" s="62" t="s">
        <v>44</v>
      </c>
      <c r="C54" s="58">
        <v>7</v>
      </c>
      <c r="D54" s="58">
        <f t="shared" ca="1" si="16"/>
        <v>3</v>
      </c>
      <c r="E54" s="58">
        <f t="shared" ca="1" si="19"/>
        <v>10</v>
      </c>
      <c r="G54" s="62" t="str">
        <f t="shared" ca="1" si="21"/>
        <v>Yes</v>
      </c>
      <c r="H54" s="2" t="str">
        <f t="shared" ca="1" si="21"/>
        <v>No</v>
      </c>
      <c r="I54" s="2" t="str">
        <f t="shared" ca="1" si="21"/>
        <v>No</v>
      </c>
      <c r="J54" s="2" t="str">
        <f t="shared" ca="1" si="21"/>
        <v>No</v>
      </c>
      <c r="K54" s="2" t="str">
        <f t="shared" ca="1" si="21"/>
        <v>No</v>
      </c>
      <c r="L54" s="2" t="str">
        <f t="shared" ca="1" si="21"/>
        <v>No</v>
      </c>
      <c r="M54" s="2" t="str">
        <f t="shared" ca="1" si="21"/>
        <v>No</v>
      </c>
      <c r="N54" s="2" t="str">
        <f t="shared" ca="1" si="21"/>
        <v>No</v>
      </c>
      <c r="O54" s="2" t="str">
        <f t="shared" ca="1" si="21"/>
        <v>No</v>
      </c>
      <c r="P54" s="2" t="str">
        <f t="shared" ca="1" si="21"/>
        <v>No</v>
      </c>
      <c r="Q54" s="2" t="str">
        <f t="shared" ca="1" si="21"/>
        <v>No</v>
      </c>
      <c r="R54" s="2" t="str">
        <f t="shared" ca="1" si="21"/>
        <v>No</v>
      </c>
      <c r="S54" s="2" t="str">
        <f t="shared" ca="1" si="21"/>
        <v>No</v>
      </c>
      <c r="T54" s="2" t="str">
        <f t="shared" ca="1" si="21"/>
        <v>No</v>
      </c>
      <c r="U54" s="2" t="str">
        <f t="shared" ca="1" si="21"/>
        <v>No</v>
      </c>
      <c r="V54" s="2" t="str">
        <f t="shared" ca="1" si="21"/>
        <v>No</v>
      </c>
      <c r="W54" s="2" t="str">
        <f t="shared" ca="1" si="21"/>
        <v>No</v>
      </c>
      <c r="X54" s="2" t="str">
        <f t="shared" ca="1" si="21"/>
        <v>No</v>
      </c>
      <c r="Y54" s="2" t="str">
        <f t="shared" ca="1" si="21"/>
        <v>No</v>
      </c>
      <c r="Z54" s="25" t="str">
        <f t="shared" ca="1" si="21"/>
        <v>No</v>
      </c>
    </row>
    <row r="55" spans="1:26" x14ac:dyDescent="0.25">
      <c r="A55" s="57" t="s">
        <v>114</v>
      </c>
      <c r="B55" s="48" t="s">
        <v>45</v>
      </c>
      <c r="C55" s="59">
        <v>4</v>
      </c>
      <c r="D55" s="59">
        <f t="shared" ca="1" si="16"/>
        <v>1</v>
      </c>
      <c r="E55" s="59">
        <f t="shared" ca="1" si="19"/>
        <v>5</v>
      </c>
      <c r="G55" s="48" t="str">
        <f t="shared" ca="1" si="21"/>
        <v>No</v>
      </c>
      <c r="H55" s="48" t="str">
        <f t="shared" ca="1" si="21"/>
        <v>No</v>
      </c>
      <c r="I55" s="48" t="str">
        <f t="shared" ca="1" si="21"/>
        <v>No</v>
      </c>
      <c r="J55" s="48" t="str">
        <f t="shared" ca="1" si="21"/>
        <v>No</v>
      </c>
      <c r="K55" s="48" t="str">
        <f t="shared" ca="1" si="21"/>
        <v>No</v>
      </c>
      <c r="L55" s="48" t="str">
        <f t="shared" ca="1" si="21"/>
        <v>No</v>
      </c>
      <c r="M55" s="48" t="str">
        <f t="shared" ca="1" si="21"/>
        <v>No</v>
      </c>
      <c r="N55" s="48" t="str">
        <f t="shared" ca="1" si="21"/>
        <v>No</v>
      </c>
      <c r="O55" s="48" t="str">
        <f t="shared" ca="1" si="21"/>
        <v>No</v>
      </c>
      <c r="P55" s="48" t="str">
        <f t="shared" ca="1" si="21"/>
        <v>No</v>
      </c>
      <c r="Q55" s="48" t="str">
        <f t="shared" ca="1" si="21"/>
        <v>No</v>
      </c>
      <c r="R55" s="48" t="str">
        <f t="shared" ca="1" si="21"/>
        <v>No</v>
      </c>
      <c r="S55" s="48" t="str">
        <f t="shared" ca="1" si="21"/>
        <v>No</v>
      </c>
      <c r="T55" s="48" t="str">
        <f t="shared" ca="1" si="21"/>
        <v>No</v>
      </c>
      <c r="U55" s="48" t="str">
        <f t="shared" ca="1" si="21"/>
        <v>No</v>
      </c>
      <c r="V55" s="48" t="str">
        <f t="shared" ca="1" si="21"/>
        <v>No</v>
      </c>
      <c r="W55" s="48" t="str">
        <f t="shared" ca="1" si="21"/>
        <v>No</v>
      </c>
      <c r="X55" s="48" t="str">
        <f t="shared" ca="1" si="21"/>
        <v>No</v>
      </c>
      <c r="Y55" s="48" t="str">
        <f t="shared" ca="1" si="21"/>
        <v>No</v>
      </c>
      <c r="Z55" s="49" t="str">
        <f t="shared" ca="1" si="21"/>
        <v>No</v>
      </c>
    </row>
    <row r="56" spans="1:26" x14ac:dyDescent="0.25">
      <c r="A56" s="56" t="s">
        <v>111</v>
      </c>
      <c r="B56" s="2" t="s">
        <v>43</v>
      </c>
      <c r="C56" s="58">
        <v>2</v>
      </c>
      <c r="D56" s="58">
        <f t="shared" ca="1" si="16"/>
        <v>1</v>
      </c>
      <c r="E56" s="58">
        <f t="shared" ca="1" si="19"/>
        <v>3</v>
      </c>
      <c r="G56" s="62" t="str">
        <f t="shared" ca="1" si="21"/>
        <v>No</v>
      </c>
      <c r="H56" s="2" t="str">
        <f t="shared" ca="1" si="21"/>
        <v>No</v>
      </c>
      <c r="I56" s="2" t="str">
        <f t="shared" ca="1" si="21"/>
        <v>No</v>
      </c>
      <c r="J56" s="2" t="str">
        <f t="shared" ca="1" si="21"/>
        <v>No</v>
      </c>
      <c r="K56" s="2" t="str">
        <f t="shared" ca="1" si="21"/>
        <v>No</v>
      </c>
      <c r="L56" s="2" t="str">
        <f t="shared" ca="1" si="21"/>
        <v>No</v>
      </c>
      <c r="M56" s="2" t="str">
        <f t="shared" ca="1" si="21"/>
        <v>No</v>
      </c>
      <c r="N56" s="2" t="str">
        <f t="shared" ca="1" si="21"/>
        <v>No</v>
      </c>
      <c r="O56" s="2" t="str">
        <f t="shared" ca="1" si="21"/>
        <v>No</v>
      </c>
      <c r="P56" s="2" t="str">
        <f t="shared" ca="1" si="21"/>
        <v>No</v>
      </c>
      <c r="Q56" s="2" t="str">
        <f t="shared" ca="1" si="21"/>
        <v>No</v>
      </c>
      <c r="R56" s="2" t="str">
        <f t="shared" ca="1" si="21"/>
        <v>No</v>
      </c>
      <c r="S56" s="2" t="str">
        <f t="shared" ca="1" si="21"/>
        <v>No</v>
      </c>
      <c r="T56" s="2" t="str">
        <f t="shared" ca="1" si="21"/>
        <v>No</v>
      </c>
      <c r="U56" s="2" t="str">
        <f t="shared" ca="1" si="21"/>
        <v>No</v>
      </c>
      <c r="V56" s="2" t="str">
        <f t="shared" ca="1" si="21"/>
        <v>No</v>
      </c>
      <c r="W56" s="2" t="str">
        <f t="shared" ca="1" si="21"/>
        <v>No</v>
      </c>
      <c r="X56" s="2" t="str">
        <f t="shared" ca="1" si="21"/>
        <v>No</v>
      </c>
      <c r="Y56" s="2" t="str">
        <f t="shared" ca="1" si="21"/>
        <v>No</v>
      </c>
      <c r="Z56" s="25" t="str">
        <f t="shared" ca="1" si="21"/>
        <v>No</v>
      </c>
    </row>
    <row r="57" spans="1:26" x14ac:dyDescent="0.25">
      <c r="A57" s="56" t="s">
        <v>111</v>
      </c>
      <c r="B57" s="62" t="s">
        <v>44</v>
      </c>
      <c r="C57" s="58">
        <v>1</v>
      </c>
      <c r="D57" s="58">
        <f t="shared" ca="1" si="16"/>
        <v>2</v>
      </c>
      <c r="E57" s="58">
        <f t="shared" ca="1" si="19"/>
        <v>3</v>
      </c>
      <c r="G57" s="62" t="str">
        <f t="shared" ca="1" si="21"/>
        <v>No</v>
      </c>
      <c r="H57" s="2" t="str">
        <f t="shared" ca="1" si="21"/>
        <v>No</v>
      </c>
      <c r="I57" s="2" t="str">
        <f t="shared" ca="1" si="21"/>
        <v>No</v>
      </c>
      <c r="J57" s="2" t="str">
        <f t="shared" ca="1" si="21"/>
        <v>No</v>
      </c>
      <c r="K57" s="2" t="str">
        <f t="shared" ca="1" si="21"/>
        <v>No</v>
      </c>
      <c r="L57" s="2" t="str">
        <f t="shared" ca="1" si="21"/>
        <v>No</v>
      </c>
      <c r="M57" s="2" t="str">
        <f t="shared" ca="1" si="21"/>
        <v>No</v>
      </c>
      <c r="N57" s="2" t="str">
        <f t="shared" ca="1" si="21"/>
        <v>No</v>
      </c>
      <c r="O57" s="2" t="str">
        <f t="shared" ca="1" si="21"/>
        <v>No</v>
      </c>
      <c r="P57" s="2" t="str">
        <f t="shared" ca="1" si="21"/>
        <v>No</v>
      </c>
      <c r="Q57" s="2" t="str">
        <f t="shared" ca="1" si="21"/>
        <v>No</v>
      </c>
      <c r="R57" s="2" t="str">
        <f t="shared" ca="1" si="21"/>
        <v>No</v>
      </c>
      <c r="S57" s="2" t="str">
        <f t="shared" ca="1" si="21"/>
        <v>No</v>
      </c>
      <c r="T57" s="2" t="str">
        <f t="shared" ca="1" si="21"/>
        <v>No</v>
      </c>
      <c r="U57" s="2" t="str">
        <f t="shared" ca="1" si="21"/>
        <v>No</v>
      </c>
      <c r="V57" s="2" t="str">
        <f t="shared" ca="1" si="21"/>
        <v>No</v>
      </c>
      <c r="W57" s="2" t="str">
        <f t="shared" ca="1" si="21"/>
        <v>No</v>
      </c>
      <c r="X57" s="2" t="str">
        <f t="shared" ca="1" si="21"/>
        <v>No</v>
      </c>
      <c r="Y57" s="2" t="str">
        <f t="shared" ca="1" si="21"/>
        <v>No</v>
      </c>
      <c r="Z57" s="25" t="str">
        <f t="shared" ca="1" si="21"/>
        <v>No</v>
      </c>
    </row>
    <row r="58" spans="1:26" x14ac:dyDescent="0.25">
      <c r="A58" s="57" t="s">
        <v>111</v>
      </c>
      <c r="B58" s="48" t="s">
        <v>45</v>
      </c>
      <c r="C58" s="59">
        <v>4</v>
      </c>
      <c r="D58" s="59">
        <f t="shared" ca="1" si="16"/>
        <v>15</v>
      </c>
      <c r="E58" s="59">
        <f t="shared" ca="1" si="19"/>
        <v>19</v>
      </c>
      <c r="G58" s="48" t="str">
        <f t="shared" ca="1" si="21"/>
        <v>Yes</v>
      </c>
      <c r="H58" s="48" t="str">
        <f t="shared" ca="1" si="21"/>
        <v>Yes</v>
      </c>
      <c r="I58" s="48" t="str">
        <f t="shared" ca="1" si="21"/>
        <v>Yes</v>
      </c>
      <c r="J58" s="48" t="str">
        <f t="shared" ca="1" si="21"/>
        <v>Yes</v>
      </c>
      <c r="K58" s="48" t="str">
        <f t="shared" ca="1" si="21"/>
        <v>Yes</v>
      </c>
      <c r="L58" s="48" t="str">
        <f t="shared" ca="1" si="21"/>
        <v>Yes</v>
      </c>
      <c r="M58" s="48" t="str">
        <f t="shared" ca="1" si="21"/>
        <v>Yes</v>
      </c>
      <c r="N58" s="48" t="str">
        <f t="shared" ca="1" si="21"/>
        <v>Yes</v>
      </c>
      <c r="O58" s="48" t="str">
        <f t="shared" ca="1" si="21"/>
        <v>Yes</v>
      </c>
      <c r="P58" s="48" t="str">
        <f t="shared" ca="1" si="21"/>
        <v>Yes</v>
      </c>
      <c r="Q58" s="48" t="str">
        <f t="shared" ca="1" si="21"/>
        <v>No</v>
      </c>
      <c r="R58" s="48" t="str">
        <f t="shared" ca="1" si="21"/>
        <v>No</v>
      </c>
      <c r="S58" s="48" t="str">
        <f t="shared" ca="1" si="21"/>
        <v>No</v>
      </c>
      <c r="T58" s="48" t="str">
        <f t="shared" ca="1" si="21"/>
        <v>No</v>
      </c>
      <c r="U58" s="48" t="str">
        <f t="shared" ca="1" si="21"/>
        <v>No</v>
      </c>
      <c r="V58" s="48" t="str">
        <f t="shared" ca="1" si="21"/>
        <v>No</v>
      </c>
      <c r="W58" s="48" t="str">
        <f t="shared" ca="1" si="21"/>
        <v>No</v>
      </c>
      <c r="X58" s="48" t="str">
        <f t="shared" ca="1" si="21"/>
        <v>No</v>
      </c>
      <c r="Y58" s="48" t="str">
        <f t="shared" ca="1" si="21"/>
        <v>No</v>
      </c>
      <c r="Z58" s="49" t="str">
        <f t="shared" ca="1" si="21"/>
        <v>No</v>
      </c>
    </row>
    <row r="59" spans="1:26" x14ac:dyDescent="0.25">
      <c r="A59" s="56" t="s">
        <v>166</v>
      </c>
      <c r="B59" s="2" t="s">
        <v>43</v>
      </c>
      <c r="C59" s="58">
        <v>2</v>
      </c>
      <c r="D59" s="58">
        <f t="shared" ca="1" si="16"/>
        <v>10</v>
      </c>
      <c r="E59" s="58">
        <f t="shared" ca="1" si="19"/>
        <v>12</v>
      </c>
      <c r="G59" s="62" t="str">
        <f t="shared" ca="1" si="21"/>
        <v>Yes</v>
      </c>
      <c r="H59" s="2" t="str">
        <f t="shared" ca="1" si="21"/>
        <v>Yes</v>
      </c>
      <c r="I59" s="2" t="str">
        <f t="shared" ca="1" si="21"/>
        <v>Yes</v>
      </c>
      <c r="J59" s="2" t="str">
        <f t="shared" ca="1" si="21"/>
        <v>No</v>
      </c>
      <c r="K59" s="2" t="str">
        <f t="shared" ca="1" si="21"/>
        <v>No</v>
      </c>
      <c r="L59" s="2" t="str">
        <f t="shared" ca="1" si="21"/>
        <v>No</v>
      </c>
      <c r="M59" s="2" t="str">
        <f t="shared" ca="1" si="21"/>
        <v>No</v>
      </c>
      <c r="N59" s="2" t="str">
        <f t="shared" ca="1" si="21"/>
        <v>No</v>
      </c>
      <c r="O59" s="2" t="str">
        <f t="shared" ca="1" si="21"/>
        <v>No</v>
      </c>
      <c r="P59" s="2" t="str">
        <f t="shared" ca="1" si="21"/>
        <v>No</v>
      </c>
      <c r="Q59" s="2" t="str">
        <f t="shared" ca="1" si="21"/>
        <v>No</v>
      </c>
      <c r="R59" s="2" t="str">
        <f t="shared" ca="1" si="21"/>
        <v>No</v>
      </c>
      <c r="S59" s="2" t="str">
        <f t="shared" ca="1" si="21"/>
        <v>No</v>
      </c>
      <c r="T59" s="2" t="str">
        <f t="shared" ca="1" si="21"/>
        <v>No</v>
      </c>
      <c r="U59" s="2" t="str">
        <f t="shared" ca="1" si="21"/>
        <v>No</v>
      </c>
      <c r="V59" s="2" t="str">
        <f t="shared" ca="1" si="21"/>
        <v>No</v>
      </c>
      <c r="W59" s="2" t="str">
        <f t="shared" ca="1" si="21"/>
        <v>No</v>
      </c>
      <c r="X59" s="2" t="str">
        <f t="shared" ca="1" si="21"/>
        <v>No</v>
      </c>
      <c r="Y59" s="2" t="str">
        <f t="shared" ca="1" si="21"/>
        <v>No</v>
      </c>
      <c r="Z59" s="25" t="str">
        <f t="shared" ca="1" si="21"/>
        <v>No</v>
      </c>
    </row>
    <row r="60" spans="1:26" x14ac:dyDescent="0.25">
      <c r="A60" s="56" t="s">
        <v>166</v>
      </c>
      <c r="B60" s="62" t="s">
        <v>44</v>
      </c>
      <c r="C60" s="58">
        <v>5</v>
      </c>
      <c r="D60" s="58">
        <f t="shared" ca="1" si="16"/>
        <v>16</v>
      </c>
      <c r="E60" s="58">
        <f t="shared" ca="1" si="19"/>
        <v>21</v>
      </c>
      <c r="G60" s="62" t="str">
        <f t="shared" ca="1" si="21"/>
        <v>Yes</v>
      </c>
      <c r="H60" s="2" t="str">
        <f t="shared" ca="1" si="21"/>
        <v>Yes</v>
      </c>
      <c r="I60" s="2" t="str">
        <f t="shared" ca="1" si="21"/>
        <v>Yes</v>
      </c>
      <c r="J60" s="2" t="str">
        <f t="shared" ca="1" si="21"/>
        <v>Yes</v>
      </c>
      <c r="K60" s="2" t="str">
        <f t="shared" ca="1" si="21"/>
        <v>Yes</v>
      </c>
      <c r="L60" s="2" t="str">
        <f t="shared" ca="1" si="21"/>
        <v>Yes</v>
      </c>
      <c r="M60" s="2" t="str">
        <f t="shared" ca="1" si="21"/>
        <v>Yes</v>
      </c>
      <c r="N60" s="2" t="str">
        <f t="shared" ca="1" si="21"/>
        <v>Yes</v>
      </c>
      <c r="O60" s="2" t="str">
        <f t="shared" ca="1" si="21"/>
        <v>Yes</v>
      </c>
      <c r="P60" s="2" t="str">
        <f t="shared" ca="1" si="21"/>
        <v>Yes</v>
      </c>
      <c r="Q60" s="2" t="str">
        <f t="shared" ca="1" si="21"/>
        <v>Yes</v>
      </c>
      <c r="R60" s="2" t="str">
        <f t="shared" ca="1" si="21"/>
        <v>Yes</v>
      </c>
      <c r="S60" s="2" t="str">
        <f t="shared" ca="1" si="21"/>
        <v>No</v>
      </c>
      <c r="T60" s="2" t="str">
        <f t="shared" ca="1" si="21"/>
        <v>No</v>
      </c>
      <c r="U60" s="2" t="str">
        <f t="shared" ca="1" si="21"/>
        <v>No</v>
      </c>
      <c r="V60" s="2" t="str">
        <f t="shared" ca="1" si="21"/>
        <v>No</v>
      </c>
      <c r="W60" s="2" t="str">
        <f t="shared" ca="1" si="21"/>
        <v>No</v>
      </c>
      <c r="X60" s="2" t="str">
        <f t="shared" ca="1" si="21"/>
        <v>No</v>
      </c>
      <c r="Y60" s="2" t="str">
        <f t="shared" ca="1" si="21"/>
        <v>No</v>
      </c>
      <c r="Z60" s="25" t="str">
        <f t="shared" ca="1" si="21"/>
        <v>No</v>
      </c>
    </row>
    <row r="61" spans="1:26" x14ac:dyDescent="0.25">
      <c r="A61" s="57" t="s">
        <v>166</v>
      </c>
      <c r="B61" s="48" t="s">
        <v>45</v>
      </c>
      <c r="C61" s="59">
        <v>4</v>
      </c>
      <c r="D61" s="59">
        <f t="shared" ca="1" si="16"/>
        <v>9</v>
      </c>
      <c r="E61" s="59">
        <f t="shared" ca="1" si="19"/>
        <v>13</v>
      </c>
      <c r="G61" s="48" t="str">
        <f t="shared" ca="1" si="21"/>
        <v>Yes</v>
      </c>
      <c r="H61" s="48" t="str">
        <f t="shared" ca="1" si="21"/>
        <v>Yes</v>
      </c>
      <c r="I61" s="48" t="str">
        <f t="shared" ca="1" si="21"/>
        <v>Yes</v>
      </c>
      <c r="J61" s="48" t="str">
        <f t="shared" ca="1" si="21"/>
        <v>Yes</v>
      </c>
      <c r="K61" s="48" t="str">
        <f t="shared" ca="1" si="21"/>
        <v>No</v>
      </c>
      <c r="L61" s="48" t="str">
        <f t="shared" ca="1" si="21"/>
        <v>No</v>
      </c>
      <c r="M61" s="48" t="str">
        <f t="shared" ca="1" si="21"/>
        <v>No</v>
      </c>
      <c r="N61" s="48" t="str">
        <f t="shared" ca="1" si="21"/>
        <v>No</v>
      </c>
      <c r="O61" s="48" t="str">
        <f t="shared" ca="1" si="21"/>
        <v>No</v>
      </c>
      <c r="P61" s="48" t="str">
        <f t="shared" ca="1" si="21"/>
        <v>No</v>
      </c>
      <c r="Q61" s="48" t="str">
        <f t="shared" ca="1" si="21"/>
        <v>No</v>
      </c>
      <c r="R61" s="48" t="str">
        <f t="shared" ca="1" si="21"/>
        <v>No</v>
      </c>
      <c r="S61" s="48" t="str">
        <f t="shared" ca="1" si="21"/>
        <v>No</v>
      </c>
      <c r="T61" s="48" t="str">
        <f t="shared" ca="1" si="21"/>
        <v>No</v>
      </c>
      <c r="U61" s="48" t="str">
        <f t="shared" ca="1" si="21"/>
        <v>No</v>
      </c>
      <c r="V61" s="48" t="str">
        <f t="shared" ca="1" si="21"/>
        <v>No</v>
      </c>
      <c r="W61" s="48" t="str">
        <f t="shared" ca="1" si="21"/>
        <v>No</v>
      </c>
      <c r="X61" s="48" t="str">
        <f t="shared" ca="1" si="21"/>
        <v>No</v>
      </c>
      <c r="Y61" s="48" t="str">
        <f t="shared" ca="1" si="21"/>
        <v>No</v>
      </c>
      <c r="Z61" s="49" t="str">
        <f t="shared" ca="1" si="21"/>
        <v>No</v>
      </c>
    </row>
    <row r="62" spans="1:26" x14ac:dyDescent="0.25">
      <c r="A62" s="56" t="s">
        <v>179</v>
      </c>
      <c r="B62" s="2" t="s">
        <v>43</v>
      </c>
      <c r="C62" s="58">
        <v>3</v>
      </c>
      <c r="D62" s="58">
        <f t="shared" ca="1" si="16"/>
        <v>17</v>
      </c>
      <c r="E62" s="58">
        <f t="shared" ref="E62:E64" ca="1" si="22">D62+C62</f>
        <v>20</v>
      </c>
      <c r="G62" s="62" t="str">
        <f t="shared" ca="1" si="21"/>
        <v>Yes</v>
      </c>
      <c r="H62" s="2" t="str">
        <f t="shared" ca="1" si="21"/>
        <v>Yes</v>
      </c>
      <c r="I62" s="2" t="str">
        <f t="shared" ca="1" si="21"/>
        <v>Yes</v>
      </c>
      <c r="J62" s="2" t="str">
        <f t="shared" ca="1" si="21"/>
        <v>Yes</v>
      </c>
      <c r="K62" s="2" t="str">
        <f t="shared" ca="1" si="21"/>
        <v>Yes</v>
      </c>
      <c r="L62" s="2" t="str">
        <f t="shared" ca="1" si="21"/>
        <v>Yes</v>
      </c>
      <c r="M62" s="2" t="str">
        <f t="shared" ca="1" si="21"/>
        <v>Yes</v>
      </c>
      <c r="N62" s="2" t="str">
        <f t="shared" ca="1" si="21"/>
        <v>Yes</v>
      </c>
      <c r="O62" s="2" t="str">
        <f t="shared" ca="1" si="21"/>
        <v>Yes</v>
      </c>
      <c r="P62" s="2" t="str">
        <f t="shared" ca="1" si="21"/>
        <v>Yes</v>
      </c>
      <c r="Q62" s="2" t="str">
        <f t="shared" ca="1" si="21"/>
        <v>Yes</v>
      </c>
      <c r="R62" s="2" t="str">
        <f t="shared" ca="1" si="21"/>
        <v>No</v>
      </c>
      <c r="S62" s="2" t="str">
        <f t="shared" ca="1" si="21"/>
        <v>No</v>
      </c>
      <c r="T62" s="2" t="str">
        <f t="shared" ca="1" si="21"/>
        <v>No</v>
      </c>
      <c r="U62" s="2" t="str">
        <f t="shared" ca="1" si="21"/>
        <v>No</v>
      </c>
      <c r="V62" s="2" t="str">
        <f t="shared" ref="V62:Z65" ca="1" si="23">IF($E62&gt;V$1-1,"Yes","No")</f>
        <v>No</v>
      </c>
      <c r="W62" s="2" t="str">
        <f t="shared" ca="1" si="23"/>
        <v>No</v>
      </c>
      <c r="X62" s="2" t="str">
        <f t="shared" ca="1" si="23"/>
        <v>No</v>
      </c>
      <c r="Y62" s="2" t="str">
        <f t="shared" ca="1" si="23"/>
        <v>No</v>
      </c>
      <c r="Z62" s="25" t="str">
        <f t="shared" ca="1" si="23"/>
        <v>No</v>
      </c>
    </row>
    <row r="63" spans="1:26" x14ac:dyDescent="0.25">
      <c r="A63" s="56" t="s">
        <v>179</v>
      </c>
      <c r="B63" s="62" t="s">
        <v>44</v>
      </c>
      <c r="C63" s="58">
        <v>4</v>
      </c>
      <c r="D63" s="58">
        <f t="shared" ca="1" si="16"/>
        <v>12</v>
      </c>
      <c r="E63" s="58">
        <f t="shared" ca="1" si="22"/>
        <v>16</v>
      </c>
      <c r="G63" s="62" t="str">
        <f t="shared" ref="G63:Z75" ca="1" si="24">IF($E63&gt;G$1-1,"Yes","No")</f>
        <v>Yes</v>
      </c>
      <c r="H63" s="2" t="str">
        <f t="shared" ca="1" si="24"/>
        <v>Yes</v>
      </c>
      <c r="I63" s="2" t="str">
        <f t="shared" ca="1" si="24"/>
        <v>Yes</v>
      </c>
      <c r="J63" s="2" t="str">
        <f t="shared" ca="1" si="24"/>
        <v>Yes</v>
      </c>
      <c r="K63" s="2" t="str">
        <f t="shared" ca="1" si="24"/>
        <v>Yes</v>
      </c>
      <c r="L63" s="2" t="str">
        <f t="shared" ca="1" si="24"/>
        <v>Yes</v>
      </c>
      <c r="M63" s="2" t="str">
        <f t="shared" ca="1" si="24"/>
        <v>Yes</v>
      </c>
      <c r="N63" s="2" t="str">
        <f t="shared" ca="1" si="24"/>
        <v>No</v>
      </c>
      <c r="O63" s="2" t="str">
        <f t="shared" ca="1" si="24"/>
        <v>No</v>
      </c>
      <c r="P63" s="2" t="str">
        <f t="shared" ca="1" si="24"/>
        <v>No</v>
      </c>
      <c r="Q63" s="2" t="str">
        <f t="shared" ca="1" si="24"/>
        <v>No</v>
      </c>
      <c r="R63" s="2" t="str">
        <f t="shared" ca="1" si="24"/>
        <v>No</v>
      </c>
      <c r="S63" s="2" t="str">
        <f t="shared" ca="1" si="24"/>
        <v>No</v>
      </c>
      <c r="T63" s="2" t="str">
        <f t="shared" ca="1" si="24"/>
        <v>No</v>
      </c>
      <c r="U63" s="2" t="str">
        <f t="shared" ca="1" si="24"/>
        <v>No</v>
      </c>
      <c r="V63" s="2" t="str">
        <f t="shared" ca="1" si="24"/>
        <v>No</v>
      </c>
      <c r="W63" s="2" t="str">
        <f t="shared" ca="1" si="24"/>
        <v>No</v>
      </c>
      <c r="X63" s="2" t="str">
        <f t="shared" ca="1" si="24"/>
        <v>No</v>
      </c>
      <c r="Y63" s="2" t="str">
        <f t="shared" ca="1" si="24"/>
        <v>No</v>
      </c>
      <c r="Z63" s="25" t="str">
        <f t="shared" ca="1" si="24"/>
        <v>No</v>
      </c>
    </row>
    <row r="64" spans="1:26" x14ac:dyDescent="0.25">
      <c r="A64" s="57" t="s">
        <v>179</v>
      </c>
      <c r="B64" s="48" t="s">
        <v>45</v>
      </c>
      <c r="C64" s="59">
        <v>6</v>
      </c>
      <c r="D64" s="59">
        <f t="shared" ca="1" si="16"/>
        <v>16</v>
      </c>
      <c r="E64" s="59">
        <f t="shared" ca="1" si="22"/>
        <v>22</v>
      </c>
      <c r="G64" s="48" t="str">
        <f t="shared" ca="1" si="24"/>
        <v>Yes</v>
      </c>
      <c r="H64" s="48" t="str">
        <f t="shared" ca="1" si="24"/>
        <v>Yes</v>
      </c>
      <c r="I64" s="48" t="str">
        <f t="shared" ca="1" si="24"/>
        <v>Yes</v>
      </c>
      <c r="J64" s="48" t="str">
        <f t="shared" ca="1" si="24"/>
        <v>Yes</v>
      </c>
      <c r="K64" s="48" t="str">
        <f t="shared" ca="1" si="24"/>
        <v>Yes</v>
      </c>
      <c r="L64" s="48" t="str">
        <f t="shared" ca="1" si="24"/>
        <v>Yes</v>
      </c>
      <c r="M64" s="48" t="str">
        <f t="shared" ca="1" si="24"/>
        <v>Yes</v>
      </c>
      <c r="N64" s="48" t="str">
        <f t="shared" ca="1" si="24"/>
        <v>Yes</v>
      </c>
      <c r="O64" s="48" t="str">
        <f t="shared" ca="1" si="24"/>
        <v>Yes</v>
      </c>
      <c r="P64" s="48" t="str">
        <f t="shared" ca="1" si="24"/>
        <v>Yes</v>
      </c>
      <c r="Q64" s="48" t="str">
        <f t="shared" ca="1" si="24"/>
        <v>Yes</v>
      </c>
      <c r="R64" s="48" t="str">
        <f t="shared" ca="1" si="24"/>
        <v>Yes</v>
      </c>
      <c r="S64" s="48" t="str">
        <f t="shared" ca="1" si="24"/>
        <v>Yes</v>
      </c>
      <c r="T64" s="48" t="str">
        <f t="shared" ca="1" si="24"/>
        <v>No</v>
      </c>
      <c r="U64" s="48" t="str">
        <f t="shared" ca="1" si="24"/>
        <v>No</v>
      </c>
      <c r="V64" s="48" t="str">
        <f t="shared" ca="1" si="24"/>
        <v>No</v>
      </c>
      <c r="W64" s="48" t="str">
        <f t="shared" ca="1" si="24"/>
        <v>No</v>
      </c>
      <c r="X64" s="48" t="str">
        <f t="shared" ca="1" si="24"/>
        <v>No</v>
      </c>
      <c r="Y64" s="48" t="str">
        <f t="shared" ca="1" si="24"/>
        <v>No</v>
      </c>
      <c r="Z64" s="49" t="str">
        <f t="shared" ca="1" si="24"/>
        <v>No</v>
      </c>
    </row>
    <row r="65" spans="1:26" x14ac:dyDescent="0.25">
      <c r="A65" s="56" t="s">
        <v>143</v>
      </c>
      <c r="B65" s="2" t="s">
        <v>43</v>
      </c>
      <c r="C65" s="58">
        <v>7</v>
      </c>
      <c r="D65" s="58">
        <f t="shared" ca="1" si="16"/>
        <v>1</v>
      </c>
      <c r="E65" s="58">
        <f t="shared" ref="E65:E67" ca="1" si="25">D65+C65</f>
        <v>8</v>
      </c>
      <c r="G65" s="62" t="str">
        <f t="shared" ca="1" si="24"/>
        <v>No</v>
      </c>
      <c r="H65" s="2" t="str">
        <f t="shared" ca="1" si="24"/>
        <v>No</v>
      </c>
      <c r="I65" s="2" t="str">
        <f t="shared" ca="1" si="24"/>
        <v>No</v>
      </c>
      <c r="J65" s="2" t="str">
        <f t="shared" ca="1" si="24"/>
        <v>No</v>
      </c>
      <c r="K65" s="2" t="str">
        <f t="shared" ca="1" si="24"/>
        <v>No</v>
      </c>
      <c r="L65" s="2" t="str">
        <f t="shared" ca="1" si="24"/>
        <v>No</v>
      </c>
      <c r="M65" s="2" t="str">
        <f t="shared" ca="1" si="24"/>
        <v>No</v>
      </c>
      <c r="N65" s="2" t="str">
        <f t="shared" ca="1" si="24"/>
        <v>No</v>
      </c>
      <c r="O65" s="2" t="str">
        <f t="shared" ca="1" si="24"/>
        <v>No</v>
      </c>
      <c r="P65" s="2" t="str">
        <f t="shared" ca="1" si="24"/>
        <v>No</v>
      </c>
      <c r="Q65" s="2" t="str">
        <f t="shared" ca="1" si="24"/>
        <v>No</v>
      </c>
      <c r="R65" s="2" t="str">
        <f t="shared" ca="1" si="24"/>
        <v>No</v>
      </c>
      <c r="S65" s="2" t="str">
        <f t="shared" ca="1" si="24"/>
        <v>No</v>
      </c>
      <c r="T65" s="2" t="str">
        <f t="shared" ca="1" si="24"/>
        <v>No</v>
      </c>
      <c r="U65" s="2" t="str">
        <f t="shared" ca="1" si="24"/>
        <v>No</v>
      </c>
      <c r="V65" s="2" t="str">
        <f t="shared" ca="1" si="23"/>
        <v>No</v>
      </c>
      <c r="W65" s="2" t="str">
        <f t="shared" ca="1" si="23"/>
        <v>No</v>
      </c>
      <c r="X65" s="2" t="str">
        <f t="shared" ca="1" si="23"/>
        <v>No</v>
      </c>
      <c r="Y65" s="2" t="str">
        <f t="shared" ca="1" si="23"/>
        <v>No</v>
      </c>
      <c r="Z65" s="25" t="str">
        <f t="shared" ca="1" si="23"/>
        <v>No</v>
      </c>
    </row>
    <row r="66" spans="1:26" x14ac:dyDescent="0.25">
      <c r="A66" s="56" t="s">
        <v>143</v>
      </c>
      <c r="B66" s="62" t="s">
        <v>44</v>
      </c>
      <c r="C66" s="58">
        <v>3</v>
      </c>
      <c r="D66" s="58">
        <f t="shared" ca="1" si="16"/>
        <v>13</v>
      </c>
      <c r="E66" s="58">
        <f t="shared" ca="1" si="25"/>
        <v>16</v>
      </c>
      <c r="G66" s="62" t="str">
        <f t="shared" ca="1" si="24"/>
        <v>Yes</v>
      </c>
      <c r="H66" s="2" t="str">
        <f t="shared" ca="1" si="24"/>
        <v>Yes</v>
      </c>
      <c r="I66" s="2" t="str">
        <f t="shared" ca="1" si="24"/>
        <v>Yes</v>
      </c>
      <c r="J66" s="2" t="str">
        <f t="shared" ca="1" si="24"/>
        <v>Yes</v>
      </c>
      <c r="K66" s="2" t="str">
        <f t="shared" ca="1" si="24"/>
        <v>Yes</v>
      </c>
      <c r="L66" s="2" t="str">
        <f t="shared" ca="1" si="24"/>
        <v>Yes</v>
      </c>
      <c r="M66" s="2" t="str">
        <f t="shared" ca="1" si="24"/>
        <v>Yes</v>
      </c>
      <c r="N66" s="2" t="str">
        <f t="shared" ca="1" si="24"/>
        <v>No</v>
      </c>
      <c r="O66" s="2" t="str">
        <f t="shared" ca="1" si="24"/>
        <v>No</v>
      </c>
      <c r="P66" s="2" t="str">
        <f t="shared" ca="1" si="24"/>
        <v>No</v>
      </c>
      <c r="Q66" s="2" t="str">
        <f t="shared" ca="1" si="24"/>
        <v>No</v>
      </c>
      <c r="R66" s="2" t="str">
        <f t="shared" ca="1" si="24"/>
        <v>No</v>
      </c>
      <c r="S66" s="2" t="str">
        <f t="shared" ca="1" si="24"/>
        <v>No</v>
      </c>
      <c r="T66" s="2" t="str">
        <f t="shared" ca="1" si="24"/>
        <v>No</v>
      </c>
      <c r="U66" s="2" t="str">
        <f t="shared" ca="1" si="24"/>
        <v>No</v>
      </c>
      <c r="V66" s="2" t="str">
        <f t="shared" ca="1" si="24"/>
        <v>No</v>
      </c>
      <c r="W66" s="2" t="str">
        <f t="shared" ca="1" si="24"/>
        <v>No</v>
      </c>
      <c r="X66" s="2" t="str">
        <f t="shared" ca="1" si="24"/>
        <v>No</v>
      </c>
      <c r="Y66" s="2" t="str">
        <f t="shared" ca="1" si="24"/>
        <v>No</v>
      </c>
      <c r="Z66" s="25" t="str">
        <f t="shared" ca="1" si="24"/>
        <v>No</v>
      </c>
    </row>
    <row r="67" spans="1:26" x14ac:dyDescent="0.25">
      <c r="A67" s="57" t="s">
        <v>143</v>
      </c>
      <c r="B67" s="48" t="s">
        <v>45</v>
      </c>
      <c r="C67" s="59">
        <v>8</v>
      </c>
      <c r="D67" s="59">
        <f t="shared" ca="1" si="16"/>
        <v>3</v>
      </c>
      <c r="E67" s="59">
        <f t="shared" ca="1" si="25"/>
        <v>11</v>
      </c>
      <c r="G67" s="48" t="str">
        <f t="shared" ca="1" si="24"/>
        <v>Yes</v>
      </c>
      <c r="H67" s="48" t="str">
        <f t="shared" ca="1" si="24"/>
        <v>Yes</v>
      </c>
      <c r="I67" s="48" t="str">
        <f t="shared" ca="1" si="24"/>
        <v>No</v>
      </c>
      <c r="J67" s="48" t="str">
        <f t="shared" ca="1" si="24"/>
        <v>No</v>
      </c>
      <c r="K67" s="48" t="str">
        <f t="shared" ca="1" si="24"/>
        <v>No</v>
      </c>
      <c r="L67" s="48" t="str">
        <f t="shared" ca="1" si="24"/>
        <v>No</v>
      </c>
      <c r="M67" s="48" t="str">
        <f t="shared" ca="1" si="24"/>
        <v>No</v>
      </c>
      <c r="N67" s="48" t="str">
        <f t="shared" ca="1" si="24"/>
        <v>No</v>
      </c>
      <c r="O67" s="48" t="str">
        <f t="shared" ca="1" si="24"/>
        <v>No</v>
      </c>
      <c r="P67" s="48" t="str">
        <f t="shared" ca="1" si="24"/>
        <v>No</v>
      </c>
      <c r="Q67" s="48" t="str">
        <f t="shared" ca="1" si="24"/>
        <v>No</v>
      </c>
      <c r="R67" s="48" t="str">
        <f t="shared" ca="1" si="24"/>
        <v>No</v>
      </c>
      <c r="S67" s="48" t="str">
        <f t="shared" ca="1" si="24"/>
        <v>No</v>
      </c>
      <c r="T67" s="48" t="str">
        <f t="shared" ca="1" si="24"/>
        <v>No</v>
      </c>
      <c r="U67" s="48" t="str">
        <f t="shared" ca="1" si="24"/>
        <v>No</v>
      </c>
      <c r="V67" s="48" t="str">
        <f t="shared" ca="1" si="24"/>
        <v>No</v>
      </c>
      <c r="W67" s="48" t="str">
        <f t="shared" ca="1" si="24"/>
        <v>No</v>
      </c>
      <c r="X67" s="48" t="str">
        <f t="shared" ca="1" si="24"/>
        <v>No</v>
      </c>
      <c r="Y67" s="48" t="str">
        <f t="shared" ca="1" si="24"/>
        <v>No</v>
      </c>
      <c r="Z67" s="49" t="str">
        <f t="shared" ca="1" si="24"/>
        <v>No</v>
      </c>
    </row>
    <row r="68" spans="1:26" x14ac:dyDescent="0.25">
      <c r="A68" s="56" t="s">
        <v>154</v>
      </c>
      <c r="B68" s="2" t="s">
        <v>43</v>
      </c>
      <c r="C68" s="58">
        <v>11</v>
      </c>
      <c r="D68" s="58">
        <f t="shared" ca="1" si="16"/>
        <v>7</v>
      </c>
      <c r="E68" s="58">
        <f t="shared" ref="E68:E70" ca="1" si="26">D68+C68</f>
        <v>18</v>
      </c>
      <c r="G68" s="62" t="str">
        <f t="shared" ca="1" si="24"/>
        <v>Yes</v>
      </c>
      <c r="H68" s="2" t="str">
        <f t="shared" ca="1" si="24"/>
        <v>Yes</v>
      </c>
      <c r="I68" s="2" t="str">
        <f t="shared" ca="1" si="24"/>
        <v>Yes</v>
      </c>
      <c r="J68" s="2" t="str">
        <f t="shared" ca="1" si="24"/>
        <v>Yes</v>
      </c>
      <c r="K68" s="2" t="str">
        <f t="shared" ca="1" si="24"/>
        <v>Yes</v>
      </c>
      <c r="L68" s="2" t="str">
        <f t="shared" ca="1" si="24"/>
        <v>Yes</v>
      </c>
      <c r="M68" s="2" t="str">
        <f t="shared" ca="1" si="24"/>
        <v>Yes</v>
      </c>
      <c r="N68" s="2" t="str">
        <f t="shared" ca="1" si="24"/>
        <v>Yes</v>
      </c>
      <c r="O68" s="2" t="str">
        <f t="shared" ca="1" si="24"/>
        <v>Yes</v>
      </c>
      <c r="P68" s="2" t="str">
        <f t="shared" ca="1" si="24"/>
        <v>No</v>
      </c>
      <c r="Q68" s="2" t="str">
        <f t="shared" ca="1" si="24"/>
        <v>No</v>
      </c>
      <c r="R68" s="2" t="str">
        <f t="shared" ca="1" si="24"/>
        <v>No</v>
      </c>
      <c r="S68" s="2" t="str">
        <f t="shared" ca="1" si="24"/>
        <v>No</v>
      </c>
      <c r="T68" s="2" t="str">
        <f t="shared" ca="1" si="24"/>
        <v>No</v>
      </c>
      <c r="U68" s="2" t="str">
        <f t="shared" ca="1" si="24"/>
        <v>No</v>
      </c>
      <c r="V68" s="2" t="str">
        <f t="shared" ca="1" si="24"/>
        <v>No</v>
      </c>
      <c r="W68" s="2" t="str">
        <f t="shared" ca="1" si="24"/>
        <v>No</v>
      </c>
      <c r="X68" s="2" t="str">
        <f t="shared" ca="1" si="24"/>
        <v>No</v>
      </c>
      <c r="Y68" s="2" t="str">
        <f t="shared" ca="1" si="24"/>
        <v>No</v>
      </c>
      <c r="Z68" s="25" t="str">
        <f t="shared" ca="1" si="24"/>
        <v>No</v>
      </c>
    </row>
    <row r="69" spans="1:26" x14ac:dyDescent="0.25">
      <c r="A69" s="56" t="s">
        <v>154</v>
      </c>
      <c r="B69" s="62" t="s">
        <v>44</v>
      </c>
      <c r="C69" s="58">
        <v>6</v>
      </c>
      <c r="D69" s="58">
        <f t="shared" ca="1" si="16"/>
        <v>13</v>
      </c>
      <c r="E69" s="58">
        <f t="shared" ca="1" si="26"/>
        <v>19</v>
      </c>
      <c r="G69" s="62" t="str">
        <f t="shared" ca="1" si="24"/>
        <v>Yes</v>
      </c>
      <c r="H69" s="2" t="str">
        <f t="shared" ca="1" si="24"/>
        <v>Yes</v>
      </c>
      <c r="I69" s="2" t="str">
        <f t="shared" ca="1" si="24"/>
        <v>Yes</v>
      </c>
      <c r="J69" s="2" t="str">
        <f t="shared" ca="1" si="24"/>
        <v>Yes</v>
      </c>
      <c r="K69" s="2" t="str">
        <f t="shared" ca="1" si="24"/>
        <v>Yes</v>
      </c>
      <c r="L69" s="2" t="str">
        <f t="shared" ca="1" si="24"/>
        <v>Yes</v>
      </c>
      <c r="M69" s="2" t="str">
        <f t="shared" ca="1" si="24"/>
        <v>Yes</v>
      </c>
      <c r="N69" s="2" t="str">
        <f t="shared" ca="1" si="24"/>
        <v>Yes</v>
      </c>
      <c r="O69" s="2" t="str">
        <f t="shared" ca="1" si="24"/>
        <v>Yes</v>
      </c>
      <c r="P69" s="2" t="str">
        <f t="shared" ca="1" si="24"/>
        <v>Yes</v>
      </c>
      <c r="Q69" s="2" t="str">
        <f t="shared" ca="1" si="24"/>
        <v>No</v>
      </c>
      <c r="R69" s="2" t="str">
        <f t="shared" ca="1" si="24"/>
        <v>No</v>
      </c>
      <c r="S69" s="2" t="str">
        <f t="shared" ca="1" si="24"/>
        <v>No</v>
      </c>
      <c r="T69" s="2" t="str">
        <f t="shared" ca="1" si="24"/>
        <v>No</v>
      </c>
      <c r="U69" s="2" t="str">
        <f t="shared" ca="1" si="24"/>
        <v>No</v>
      </c>
      <c r="V69" s="2" t="str">
        <f t="shared" ca="1" si="24"/>
        <v>No</v>
      </c>
      <c r="W69" s="2" t="str">
        <f t="shared" ca="1" si="24"/>
        <v>No</v>
      </c>
      <c r="X69" s="2" t="str">
        <f t="shared" ca="1" si="24"/>
        <v>No</v>
      </c>
      <c r="Y69" s="2" t="str">
        <f t="shared" ca="1" si="24"/>
        <v>No</v>
      </c>
      <c r="Z69" s="25" t="str">
        <f t="shared" ca="1" si="24"/>
        <v>No</v>
      </c>
    </row>
    <row r="70" spans="1:26" x14ac:dyDescent="0.25">
      <c r="A70" s="57" t="s">
        <v>154</v>
      </c>
      <c r="B70" s="48" t="s">
        <v>45</v>
      </c>
      <c r="C70" s="59">
        <v>7</v>
      </c>
      <c r="D70" s="59">
        <f t="shared" ca="1" si="16"/>
        <v>16</v>
      </c>
      <c r="E70" s="59">
        <f t="shared" ca="1" si="26"/>
        <v>23</v>
      </c>
      <c r="G70" s="48" t="str">
        <f t="shared" ca="1" si="24"/>
        <v>Yes</v>
      </c>
      <c r="H70" s="48" t="str">
        <f t="shared" ca="1" si="24"/>
        <v>Yes</v>
      </c>
      <c r="I70" s="48" t="str">
        <f t="shared" ca="1" si="24"/>
        <v>Yes</v>
      </c>
      <c r="J70" s="48" t="str">
        <f t="shared" ca="1" si="24"/>
        <v>Yes</v>
      </c>
      <c r="K70" s="48" t="str">
        <f t="shared" ca="1" si="24"/>
        <v>Yes</v>
      </c>
      <c r="L70" s="48" t="str">
        <f t="shared" ca="1" si="24"/>
        <v>Yes</v>
      </c>
      <c r="M70" s="48" t="str">
        <f t="shared" ca="1" si="24"/>
        <v>Yes</v>
      </c>
      <c r="N70" s="48" t="str">
        <f t="shared" ca="1" si="24"/>
        <v>Yes</v>
      </c>
      <c r="O70" s="48" t="str">
        <f t="shared" ca="1" si="24"/>
        <v>Yes</v>
      </c>
      <c r="P70" s="48" t="str">
        <f t="shared" ca="1" si="24"/>
        <v>Yes</v>
      </c>
      <c r="Q70" s="48" t="str">
        <f t="shared" ca="1" si="24"/>
        <v>Yes</v>
      </c>
      <c r="R70" s="48" t="str">
        <f t="shared" ca="1" si="24"/>
        <v>Yes</v>
      </c>
      <c r="S70" s="48" t="str">
        <f t="shared" ca="1" si="24"/>
        <v>Yes</v>
      </c>
      <c r="T70" s="48" t="str">
        <f t="shared" ca="1" si="24"/>
        <v>Yes</v>
      </c>
      <c r="U70" s="48" t="str">
        <f t="shared" ca="1" si="24"/>
        <v>No</v>
      </c>
      <c r="V70" s="48" t="str">
        <f t="shared" ca="1" si="24"/>
        <v>No</v>
      </c>
      <c r="W70" s="48" t="str">
        <f t="shared" ca="1" si="24"/>
        <v>No</v>
      </c>
      <c r="X70" s="48" t="str">
        <f t="shared" ca="1" si="24"/>
        <v>No</v>
      </c>
      <c r="Y70" s="48" t="str">
        <f t="shared" ca="1" si="24"/>
        <v>No</v>
      </c>
      <c r="Z70" s="49" t="str">
        <f t="shared" ca="1" si="24"/>
        <v>No</v>
      </c>
    </row>
    <row r="71" spans="1:26" x14ac:dyDescent="0.25">
      <c r="A71" s="56" t="s">
        <v>155</v>
      </c>
      <c r="B71" s="2" t="s">
        <v>43</v>
      </c>
      <c r="C71" s="58">
        <v>5</v>
      </c>
      <c r="D71" s="58">
        <f t="shared" ca="1" si="16"/>
        <v>9</v>
      </c>
      <c r="E71" s="58">
        <f t="shared" ref="E71:E73" ca="1" si="27">D71+C71</f>
        <v>14</v>
      </c>
      <c r="G71" s="62" t="str">
        <f t="shared" ca="1" si="24"/>
        <v>Yes</v>
      </c>
      <c r="H71" s="2" t="str">
        <f t="shared" ca="1" si="24"/>
        <v>Yes</v>
      </c>
      <c r="I71" s="2" t="str">
        <f t="shared" ca="1" si="24"/>
        <v>Yes</v>
      </c>
      <c r="J71" s="2" t="str">
        <f t="shared" ca="1" si="24"/>
        <v>Yes</v>
      </c>
      <c r="K71" s="2" t="str">
        <f t="shared" ca="1" si="24"/>
        <v>Yes</v>
      </c>
      <c r="L71" s="2" t="str">
        <f t="shared" ca="1" si="24"/>
        <v>No</v>
      </c>
      <c r="M71" s="2" t="str">
        <f t="shared" ca="1" si="24"/>
        <v>No</v>
      </c>
      <c r="N71" s="2" t="str">
        <f t="shared" ca="1" si="24"/>
        <v>No</v>
      </c>
      <c r="O71" s="2" t="str">
        <f t="shared" ca="1" si="24"/>
        <v>No</v>
      </c>
      <c r="P71" s="2" t="str">
        <f t="shared" ca="1" si="24"/>
        <v>No</v>
      </c>
      <c r="Q71" s="2" t="str">
        <f t="shared" ca="1" si="24"/>
        <v>No</v>
      </c>
      <c r="R71" s="2" t="str">
        <f t="shared" ca="1" si="24"/>
        <v>No</v>
      </c>
      <c r="S71" s="2" t="str">
        <f t="shared" ca="1" si="24"/>
        <v>No</v>
      </c>
      <c r="T71" s="2" t="str">
        <f t="shared" ca="1" si="24"/>
        <v>No</v>
      </c>
      <c r="U71" s="2" t="str">
        <f t="shared" ca="1" si="24"/>
        <v>No</v>
      </c>
      <c r="V71" s="2" t="str">
        <f t="shared" ca="1" si="24"/>
        <v>No</v>
      </c>
      <c r="W71" s="2" t="str">
        <f t="shared" ca="1" si="24"/>
        <v>No</v>
      </c>
      <c r="X71" s="2" t="str">
        <f t="shared" ca="1" si="24"/>
        <v>No</v>
      </c>
      <c r="Y71" s="2" t="str">
        <f t="shared" ca="1" si="24"/>
        <v>No</v>
      </c>
      <c r="Z71" s="25" t="str">
        <f t="shared" ca="1" si="24"/>
        <v>No</v>
      </c>
    </row>
    <row r="72" spans="1:26" x14ac:dyDescent="0.25">
      <c r="A72" s="56" t="s">
        <v>155</v>
      </c>
      <c r="B72" s="62" t="s">
        <v>44</v>
      </c>
      <c r="C72" s="58">
        <v>3</v>
      </c>
      <c r="D72" s="58">
        <f t="shared" ca="1" si="16"/>
        <v>13</v>
      </c>
      <c r="E72" s="58">
        <f t="shared" ca="1" si="27"/>
        <v>16</v>
      </c>
      <c r="G72" s="62" t="str">
        <f t="shared" ca="1" si="24"/>
        <v>Yes</v>
      </c>
      <c r="H72" s="2" t="str">
        <f t="shared" ca="1" si="24"/>
        <v>Yes</v>
      </c>
      <c r="I72" s="2" t="str">
        <f t="shared" ca="1" si="24"/>
        <v>Yes</v>
      </c>
      <c r="J72" s="2" t="str">
        <f t="shared" ca="1" si="24"/>
        <v>Yes</v>
      </c>
      <c r="K72" s="2" t="str">
        <f t="shared" ca="1" si="24"/>
        <v>Yes</v>
      </c>
      <c r="L72" s="2" t="str">
        <f t="shared" ca="1" si="24"/>
        <v>Yes</v>
      </c>
      <c r="M72" s="2" t="str">
        <f t="shared" ca="1" si="24"/>
        <v>Yes</v>
      </c>
      <c r="N72" s="2" t="str">
        <f t="shared" ca="1" si="24"/>
        <v>No</v>
      </c>
      <c r="O72" s="2" t="str">
        <f t="shared" ca="1" si="24"/>
        <v>No</v>
      </c>
      <c r="P72" s="2" t="str">
        <f t="shared" ca="1" si="24"/>
        <v>No</v>
      </c>
      <c r="Q72" s="2" t="str">
        <f t="shared" ca="1" si="24"/>
        <v>No</v>
      </c>
      <c r="R72" s="2" t="str">
        <f t="shared" ca="1" si="24"/>
        <v>No</v>
      </c>
      <c r="S72" s="2" t="str">
        <f t="shared" ca="1" si="24"/>
        <v>No</v>
      </c>
      <c r="T72" s="2" t="str">
        <f t="shared" ca="1" si="24"/>
        <v>No</v>
      </c>
      <c r="U72" s="2" t="str">
        <f t="shared" ca="1" si="24"/>
        <v>No</v>
      </c>
      <c r="V72" s="2" t="str">
        <f t="shared" ca="1" si="24"/>
        <v>No</v>
      </c>
      <c r="W72" s="2" t="str">
        <f t="shared" ca="1" si="24"/>
        <v>No</v>
      </c>
      <c r="X72" s="2" t="str">
        <f t="shared" ca="1" si="24"/>
        <v>No</v>
      </c>
      <c r="Y72" s="2" t="str">
        <f t="shared" ca="1" si="24"/>
        <v>No</v>
      </c>
      <c r="Z72" s="25" t="str">
        <f t="shared" ca="1" si="24"/>
        <v>No</v>
      </c>
    </row>
    <row r="73" spans="1:26" x14ac:dyDescent="0.25">
      <c r="A73" s="57" t="s">
        <v>155</v>
      </c>
      <c r="B73" s="48" t="s">
        <v>45</v>
      </c>
      <c r="C73" s="59">
        <v>3</v>
      </c>
      <c r="D73" s="59">
        <f t="shared" ca="1" si="16"/>
        <v>19</v>
      </c>
      <c r="E73" s="59">
        <f t="shared" ca="1" si="27"/>
        <v>22</v>
      </c>
      <c r="G73" s="48" t="str">
        <f t="shared" ca="1" si="24"/>
        <v>Yes</v>
      </c>
      <c r="H73" s="48" t="str">
        <f t="shared" ca="1" si="24"/>
        <v>Yes</v>
      </c>
      <c r="I73" s="48" t="str">
        <f t="shared" ca="1" si="24"/>
        <v>Yes</v>
      </c>
      <c r="J73" s="48" t="str">
        <f t="shared" ca="1" si="24"/>
        <v>Yes</v>
      </c>
      <c r="K73" s="48" t="str">
        <f t="shared" ca="1" si="24"/>
        <v>Yes</v>
      </c>
      <c r="L73" s="48" t="str">
        <f t="shared" ca="1" si="24"/>
        <v>Yes</v>
      </c>
      <c r="M73" s="48" t="str">
        <f t="shared" ca="1" si="24"/>
        <v>Yes</v>
      </c>
      <c r="N73" s="48" t="str">
        <f t="shared" ca="1" si="24"/>
        <v>Yes</v>
      </c>
      <c r="O73" s="48" t="str">
        <f t="shared" ca="1" si="24"/>
        <v>Yes</v>
      </c>
      <c r="P73" s="48" t="str">
        <f t="shared" ca="1" si="24"/>
        <v>Yes</v>
      </c>
      <c r="Q73" s="48" t="str">
        <f t="shared" ca="1" si="24"/>
        <v>Yes</v>
      </c>
      <c r="R73" s="48" t="str">
        <f t="shared" ca="1" si="24"/>
        <v>Yes</v>
      </c>
      <c r="S73" s="48" t="str">
        <f t="shared" ca="1" si="24"/>
        <v>Yes</v>
      </c>
      <c r="T73" s="48" t="str">
        <f t="shared" ca="1" si="24"/>
        <v>No</v>
      </c>
      <c r="U73" s="48" t="str">
        <f t="shared" ca="1" si="24"/>
        <v>No</v>
      </c>
      <c r="V73" s="48" t="str">
        <f t="shared" ca="1" si="24"/>
        <v>No</v>
      </c>
      <c r="W73" s="48" t="str">
        <f t="shared" ca="1" si="24"/>
        <v>No</v>
      </c>
      <c r="X73" s="48" t="str">
        <f t="shared" ca="1" si="24"/>
        <v>No</v>
      </c>
      <c r="Y73" s="48" t="str">
        <f t="shared" ca="1" si="24"/>
        <v>No</v>
      </c>
      <c r="Z73" s="49" t="str">
        <f t="shared" ca="1" si="24"/>
        <v>No</v>
      </c>
    </row>
    <row r="74" spans="1:26" x14ac:dyDescent="0.25">
      <c r="A74" s="56" t="s">
        <v>159</v>
      </c>
      <c r="B74" s="2" t="s">
        <v>43</v>
      </c>
      <c r="C74" s="137">
        <f>14+2</f>
        <v>16</v>
      </c>
      <c r="D74" s="58">
        <f t="shared" ca="1" si="16"/>
        <v>14</v>
      </c>
      <c r="E74" s="58">
        <f t="shared" ref="E74:E76" ca="1" si="28">D74+C74</f>
        <v>30</v>
      </c>
      <c r="G74" s="62" t="str">
        <f t="shared" ca="1" si="24"/>
        <v>Yes</v>
      </c>
      <c r="H74" s="2" t="str">
        <f t="shared" ca="1" si="24"/>
        <v>Yes</v>
      </c>
      <c r="I74" s="2" t="str">
        <f t="shared" ca="1" si="24"/>
        <v>Yes</v>
      </c>
      <c r="J74" s="2" t="str">
        <f t="shared" ca="1" si="24"/>
        <v>Yes</v>
      </c>
      <c r="K74" s="2" t="str">
        <f t="shared" ca="1" si="24"/>
        <v>Yes</v>
      </c>
      <c r="L74" s="2" t="str">
        <f t="shared" ca="1" si="24"/>
        <v>Yes</v>
      </c>
      <c r="M74" s="2" t="str">
        <f t="shared" ca="1" si="24"/>
        <v>Yes</v>
      </c>
      <c r="N74" s="2" t="str">
        <f t="shared" ca="1" si="24"/>
        <v>Yes</v>
      </c>
      <c r="O74" s="2" t="str">
        <f t="shared" ca="1" si="24"/>
        <v>Yes</v>
      </c>
      <c r="P74" s="2" t="str">
        <f t="shared" ca="1" si="24"/>
        <v>Yes</v>
      </c>
      <c r="Q74" s="2" t="str">
        <f t="shared" ca="1" si="24"/>
        <v>Yes</v>
      </c>
      <c r="R74" s="2" t="str">
        <f t="shared" ca="1" si="24"/>
        <v>Yes</v>
      </c>
      <c r="S74" s="2" t="str">
        <f t="shared" ca="1" si="24"/>
        <v>Yes</v>
      </c>
      <c r="T74" s="2" t="str">
        <f t="shared" ca="1" si="24"/>
        <v>Yes</v>
      </c>
      <c r="U74" s="2" t="str">
        <f t="shared" ca="1" si="24"/>
        <v>Yes</v>
      </c>
      <c r="V74" s="2" t="str">
        <f t="shared" ca="1" si="24"/>
        <v>Yes</v>
      </c>
      <c r="W74" s="2" t="str">
        <f t="shared" ca="1" si="24"/>
        <v>Yes</v>
      </c>
      <c r="X74" s="2" t="str">
        <f t="shared" ca="1" si="24"/>
        <v>Yes</v>
      </c>
      <c r="Y74" s="2" t="str">
        <f t="shared" ca="1" si="24"/>
        <v>Yes</v>
      </c>
      <c r="Z74" s="25" t="str">
        <f t="shared" ca="1" si="24"/>
        <v>Yes</v>
      </c>
    </row>
    <row r="75" spans="1:26" x14ac:dyDescent="0.25">
      <c r="A75" s="56" t="s">
        <v>159</v>
      </c>
      <c r="B75" s="62" t="s">
        <v>44</v>
      </c>
      <c r="C75" s="137">
        <f>9+2</f>
        <v>11</v>
      </c>
      <c r="D75" s="58">
        <f t="shared" ca="1" si="16"/>
        <v>20</v>
      </c>
      <c r="E75" s="58">
        <f t="shared" ca="1" si="28"/>
        <v>31</v>
      </c>
      <c r="G75" s="62" t="str">
        <f t="shared" ca="1" si="24"/>
        <v>Yes</v>
      </c>
      <c r="H75" s="2" t="str">
        <f t="shared" ca="1" si="24"/>
        <v>Yes</v>
      </c>
      <c r="I75" s="2" t="str">
        <f t="shared" ca="1" si="24"/>
        <v>Yes</v>
      </c>
      <c r="J75" s="2" t="str">
        <f t="shared" ca="1" si="24"/>
        <v>Yes</v>
      </c>
      <c r="K75" s="2" t="str">
        <f t="shared" ca="1" si="24"/>
        <v>Yes</v>
      </c>
      <c r="L75" s="2" t="str">
        <f t="shared" ca="1" si="24"/>
        <v>Yes</v>
      </c>
      <c r="M75" s="2" t="str">
        <f t="shared" ca="1" si="24"/>
        <v>Yes</v>
      </c>
      <c r="N75" s="2" t="str">
        <f t="shared" ca="1" si="24"/>
        <v>Yes</v>
      </c>
      <c r="O75" s="2" t="str">
        <f t="shared" ca="1" si="24"/>
        <v>Yes</v>
      </c>
      <c r="P75" s="2" t="str">
        <f t="shared" ca="1" si="24"/>
        <v>Yes</v>
      </c>
      <c r="Q75" s="2" t="str">
        <f t="shared" ca="1" si="24"/>
        <v>Yes</v>
      </c>
      <c r="R75" s="2" t="str">
        <f t="shared" ca="1" si="24"/>
        <v>Yes</v>
      </c>
      <c r="S75" s="2" t="str">
        <f t="shared" ca="1" si="24"/>
        <v>Yes</v>
      </c>
      <c r="T75" s="2" t="str">
        <f t="shared" ca="1" si="24"/>
        <v>Yes</v>
      </c>
      <c r="U75" s="2" t="str">
        <f t="shared" ca="1" si="24"/>
        <v>Yes</v>
      </c>
      <c r="V75" s="2" t="str">
        <f t="shared" ca="1" si="24"/>
        <v>Yes</v>
      </c>
      <c r="W75" s="2" t="str">
        <f t="shared" ca="1" si="24"/>
        <v>Yes</v>
      </c>
      <c r="X75" s="2" t="str">
        <f t="shared" ca="1" si="24"/>
        <v>Yes</v>
      </c>
      <c r="Y75" s="2" t="str">
        <f t="shared" ca="1" si="24"/>
        <v>Yes</v>
      </c>
      <c r="Z75" s="25" t="str">
        <f t="shared" ca="1" si="24"/>
        <v>Yes</v>
      </c>
    </row>
    <row r="76" spans="1:26" x14ac:dyDescent="0.25">
      <c r="A76" s="57" t="s">
        <v>159</v>
      </c>
      <c r="B76" s="48" t="s">
        <v>45</v>
      </c>
      <c r="C76" s="140">
        <f>10+2</f>
        <v>12</v>
      </c>
      <c r="D76" s="59">
        <f t="shared" ca="1" si="16"/>
        <v>11</v>
      </c>
      <c r="E76" s="59">
        <f t="shared" ca="1" si="28"/>
        <v>23</v>
      </c>
      <c r="G76" s="48" t="str">
        <f t="shared" ref="G76:Z82" ca="1" si="29">IF($E76&gt;G$1-1,"Yes","No")</f>
        <v>Yes</v>
      </c>
      <c r="H76" s="48" t="str">
        <f t="shared" ca="1" si="29"/>
        <v>Yes</v>
      </c>
      <c r="I76" s="48" t="str">
        <f t="shared" ca="1" si="29"/>
        <v>Yes</v>
      </c>
      <c r="J76" s="48" t="str">
        <f t="shared" ca="1" si="29"/>
        <v>Yes</v>
      </c>
      <c r="K76" s="48" t="str">
        <f t="shared" ca="1" si="29"/>
        <v>Yes</v>
      </c>
      <c r="L76" s="48" t="str">
        <f t="shared" ca="1" si="29"/>
        <v>Yes</v>
      </c>
      <c r="M76" s="48" t="str">
        <f t="shared" ca="1" si="29"/>
        <v>Yes</v>
      </c>
      <c r="N76" s="48" t="str">
        <f t="shared" ca="1" si="29"/>
        <v>Yes</v>
      </c>
      <c r="O76" s="48" t="str">
        <f t="shared" ca="1" si="29"/>
        <v>Yes</v>
      </c>
      <c r="P76" s="48" t="str">
        <f t="shared" ca="1" si="29"/>
        <v>Yes</v>
      </c>
      <c r="Q76" s="48" t="str">
        <f t="shared" ca="1" si="29"/>
        <v>Yes</v>
      </c>
      <c r="R76" s="48" t="str">
        <f t="shared" ca="1" si="29"/>
        <v>Yes</v>
      </c>
      <c r="S76" s="48" t="str">
        <f t="shared" ca="1" si="29"/>
        <v>Yes</v>
      </c>
      <c r="T76" s="48" t="str">
        <f t="shared" ca="1" si="29"/>
        <v>Yes</v>
      </c>
      <c r="U76" s="48" t="str">
        <f t="shared" ca="1" si="29"/>
        <v>No</v>
      </c>
      <c r="V76" s="48" t="str">
        <f t="shared" ca="1" si="29"/>
        <v>No</v>
      </c>
      <c r="W76" s="48" t="str">
        <f t="shared" ca="1" si="29"/>
        <v>No</v>
      </c>
      <c r="X76" s="48" t="str">
        <f t="shared" ca="1" si="29"/>
        <v>No</v>
      </c>
      <c r="Y76" s="48" t="str">
        <f t="shared" ca="1" si="29"/>
        <v>No</v>
      </c>
      <c r="Z76" s="49" t="str">
        <f t="shared" ca="1" si="29"/>
        <v>No</v>
      </c>
    </row>
    <row r="77" spans="1:26" x14ac:dyDescent="0.25">
      <c r="A77" s="56" t="s">
        <v>184</v>
      </c>
      <c r="B77" s="2" t="s">
        <v>43</v>
      </c>
      <c r="C77" s="58">
        <v>4</v>
      </c>
      <c r="D77" s="58">
        <f t="shared" ca="1" si="16"/>
        <v>11</v>
      </c>
      <c r="E77" s="58">
        <f ca="1">D77+C77</f>
        <v>15</v>
      </c>
      <c r="G77" s="62" t="str">
        <f t="shared" ca="1" si="29"/>
        <v>Yes</v>
      </c>
      <c r="H77" s="2" t="str">
        <f t="shared" ca="1" si="29"/>
        <v>Yes</v>
      </c>
      <c r="I77" s="2" t="str">
        <f t="shared" ca="1" si="29"/>
        <v>Yes</v>
      </c>
      <c r="J77" s="2" t="str">
        <f t="shared" ca="1" si="29"/>
        <v>Yes</v>
      </c>
      <c r="K77" s="2" t="str">
        <f t="shared" ca="1" si="29"/>
        <v>Yes</v>
      </c>
      <c r="L77" s="2" t="str">
        <f t="shared" ca="1" si="29"/>
        <v>Yes</v>
      </c>
      <c r="M77" s="2" t="str">
        <f t="shared" ca="1" si="29"/>
        <v>No</v>
      </c>
      <c r="N77" s="2" t="str">
        <f t="shared" ca="1" si="29"/>
        <v>No</v>
      </c>
      <c r="O77" s="2" t="str">
        <f t="shared" ca="1" si="29"/>
        <v>No</v>
      </c>
      <c r="P77" s="2" t="str">
        <f t="shared" ca="1" si="29"/>
        <v>No</v>
      </c>
      <c r="Q77" s="2" t="str">
        <f t="shared" ca="1" si="29"/>
        <v>No</v>
      </c>
      <c r="R77" s="2" t="str">
        <f t="shared" ca="1" si="29"/>
        <v>No</v>
      </c>
      <c r="S77" s="2" t="str">
        <f t="shared" ca="1" si="29"/>
        <v>No</v>
      </c>
      <c r="T77" s="2" t="str">
        <f t="shared" ca="1" si="29"/>
        <v>No</v>
      </c>
      <c r="U77" s="2" t="str">
        <f t="shared" ca="1" si="29"/>
        <v>No</v>
      </c>
      <c r="V77" s="2" t="str">
        <f t="shared" ca="1" si="29"/>
        <v>No</v>
      </c>
      <c r="W77" s="2" t="str">
        <f t="shared" ca="1" si="29"/>
        <v>No</v>
      </c>
      <c r="X77" s="2" t="str">
        <f t="shared" ca="1" si="29"/>
        <v>No</v>
      </c>
      <c r="Y77" s="2" t="str">
        <f t="shared" ca="1" si="29"/>
        <v>No</v>
      </c>
      <c r="Z77" s="25" t="str">
        <f t="shared" ca="1" si="29"/>
        <v>No</v>
      </c>
    </row>
    <row r="78" spans="1:26" x14ac:dyDescent="0.25">
      <c r="A78" s="56" t="s">
        <v>184</v>
      </c>
      <c r="B78" s="2" t="s">
        <v>44</v>
      </c>
      <c r="C78" s="58">
        <v>3</v>
      </c>
      <c r="D78" s="58">
        <f t="shared" ca="1" si="16"/>
        <v>8</v>
      </c>
      <c r="E78" s="58">
        <f t="shared" ref="E78:E79" ca="1" si="30">D78+C78</f>
        <v>11</v>
      </c>
      <c r="G78" s="62" t="str">
        <f t="shared" ca="1" si="29"/>
        <v>Yes</v>
      </c>
      <c r="H78" s="2" t="str">
        <f t="shared" ca="1" si="29"/>
        <v>Yes</v>
      </c>
      <c r="I78" s="2" t="str">
        <f t="shared" ca="1" si="29"/>
        <v>No</v>
      </c>
      <c r="J78" s="2" t="str">
        <f t="shared" ca="1" si="29"/>
        <v>No</v>
      </c>
      <c r="K78" s="2" t="str">
        <f t="shared" ca="1" si="29"/>
        <v>No</v>
      </c>
      <c r="L78" s="2" t="str">
        <f t="shared" ca="1" si="29"/>
        <v>No</v>
      </c>
      <c r="M78" s="2" t="str">
        <f t="shared" ca="1" si="29"/>
        <v>No</v>
      </c>
      <c r="N78" s="2" t="str">
        <f t="shared" ca="1" si="29"/>
        <v>No</v>
      </c>
      <c r="O78" s="2" t="str">
        <f t="shared" ca="1" si="29"/>
        <v>No</v>
      </c>
      <c r="P78" s="2" t="str">
        <f t="shared" ca="1" si="29"/>
        <v>No</v>
      </c>
      <c r="Q78" s="2" t="str">
        <f t="shared" ca="1" si="29"/>
        <v>No</v>
      </c>
      <c r="R78" s="2" t="str">
        <f t="shared" ca="1" si="29"/>
        <v>No</v>
      </c>
      <c r="S78" s="2" t="str">
        <f t="shared" ca="1" si="29"/>
        <v>No</v>
      </c>
      <c r="T78" s="2" t="str">
        <f t="shared" ca="1" si="29"/>
        <v>No</v>
      </c>
      <c r="U78" s="2" t="str">
        <f t="shared" ca="1" si="29"/>
        <v>No</v>
      </c>
      <c r="V78" s="2" t="str">
        <f t="shared" ca="1" si="29"/>
        <v>No</v>
      </c>
      <c r="W78" s="2" t="str">
        <f t="shared" ca="1" si="29"/>
        <v>No</v>
      </c>
      <c r="X78" s="2" t="str">
        <f t="shared" ca="1" si="29"/>
        <v>No</v>
      </c>
      <c r="Y78" s="2" t="str">
        <f t="shared" ca="1" si="29"/>
        <v>No</v>
      </c>
      <c r="Z78" s="25" t="str">
        <f t="shared" ca="1" si="29"/>
        <v>No</v>
      </c>
    </row>
    <row r="79" spans="1:26" x14ac:dyDescent="0.25">
      <c r="A79" s="57" t="s">
        <v>184</v>
      </c>
      <c r="B79" s="48" t="s">
        <v>45</v>
      </c>
      <c r="C79" s="59">
        <v>0</v>
      </c>
      <c r="D79" s="59">
        <f t="shared" ca="1" si="16"/>
        <v>2</v>
      </c>
      <c r="E79" s="59">
        <f t="shared" ca="1" si="30"/>
        <v>2</v>
      </c>
      <c r="G79" s="48" t="str">
        <f t="shared" ca="1" si="29"/>
        <v>No</v>
      </c>
      <c r="H79" s="48" t="str">
        <f t="shared" ca="1" si="29"/>
        <v>No</v>
      </c>
      <c r="I79" s="48" t="str">
        <f t="shared" ca="1" si="29"/>
        <v>No</v>
      </c>
      <c r="J79" s="48" t="str">
        <f t="shared" ca="1" si="29"/>
        <v>No</v>
      </c>
      <c r="K79" s="48" t="str">
        <f t="shared" ca="1" si="29"/>
        <v>No</v>
      </c>
      <c r="L79" s="48" t="str">
        <f t="shared" ca="1" si="29"/>
        <v>No</v>
      </c>
      <c r="M79" s="48" t="str">
        <f t="shared" ca="1" si="29"/>
        <v>No</v>
      </c>
      <c r="N79" s="48" t="str">
        <f t="shared" ca="1" si="29"/>
        <v>No</v>
      </c>
      <c r="O79" s="48" t="str">
        <f t="shared" ca="1" si="29"/>
        <v>No</v>
      </c>
      <c r="P79" s="48" t="str">
        <f t="shared" ca="1" si="29"/>
        <v>No</v>
      </c>
      <c r="Q79" s="48" t="str">
        <f t="shared" ca="1" si="29"/>
        <v>No</v>
      </c>
      <c r="R79" s="48" t="str">
        <f t="shared" ca="1" si="29"/>
        <v>No</v>
      </c>
      <c r="S79" s="48" t="str">
        <f t="shared" ca="1" si="29"/>
        <v>No</v>
      </c>
      <c r="T79" s="48" t="str">
        <f t="shared" ca="1" si="29"/>
        <v>No</v>
      </c>
      <c r="U79" s="48" t="str">
        <f t="shared" ca="1" si="29"/>
        <v>No</v>
      </c>
      <c r="V79" s="48" t="str">
        <f t="shared" ca="1" si="29"/>
        <v>No</v>
      </c>
      <c r="W79" s="48" t="str">
        <f t="shared" ca="1" si="29"/>
        <v>No</v>
      </c>
      <c r="X79" s="48" t="str">
        <f t="shared" ca="1" si="29"/>
        <v>No</v>
      </c>
      <c r="Y79" s="48" t="str">
        <f t="shared" ca="1" si="29"/>
        <v>No</v>
      </c>
      <c r="Z79" s="49" t="str">
        <f t="shared" ca="1" si="29"/>
        <v>No</v>
      </c>
    </row>
    <row r="80" spans="1:26" x14ac:dyDescent="0.25">
      <c r="A80" s="56" t="s">
        <v>203</v>
      </c>
      <c r="B80" s="2" t="s">
        <v>43</v>
      </c>
      <c r="C80" s="58">
        <v>4</v>
      </c>
      <c r="D80" s="58">
        <f t="shared" ca="1" si="16"/>
        <v>4</v>
      </c>
      <c r="E80" s="58">
        <f ca="1">D80+C80</f>
        <v>8</v>
      </c>
      <c r="G80" s="62" t="str">
        <f t="shared" ca="1" si="29"/>
        <v>No</v>
      </c>
      <c r="H80" s="2" t="str">
        <f t="shared" ca="1" si="29"/>
        <v>No</v>
      </c>
      <c r="I80" s="2" t="str">
        <f t="shared" ca="1" si="29"/>
        <v>No</v>
      </c>
      <c r="J80" s="2" t="str">
        <f t="shared" ca="1" si="29"/>
        <v>No</v>
      </c>
      <c r="K80" s="2" t="str">
        <f t="shared" ca="1" si="29"/>
        <v>No</v>
      </c>
      <c r="L80" s="2" t="str">
        <f t="shared" ca="1" si="29"/>
        <v>No</v>
      </c>
      <c r="M80" s="2" t="str">
        <f t="shared" ca="1" si="29"/>
        <v>No</v>
      </c>
      <c r="N80" s="2" t="str">
        <f t="shared" ca="1" si="29"/>
        <v>No</v>
      </c>
      <c r="O80" s="2" t="str">
        <f t="shared" ca="1" si="29"/>
        <v>No</v>
      </c>
      <c r="P80" s="2" t="str">
        <f t="shared" ca="1" si="29"/>
        <v>No</v>
      </c>
      <c r="Q80" s="2" t="str">
        <f t="shared" ca="1" si="29"/>
        <v>No</v>
      </c>
      <c r="R80" s="2" t="str">
        <f t="shared" ca="1" si="29"/>
        <v>No</v>
      </c>
      <c r="S80" s="2" t="str">
        <f t="shared" ca="1" si="29"/>
        <v>No</v>
      </c>
      <c r="T80" s="2" t="str">
        <f t="shared" ca="1" si="29"/>
        <v>No</v>
      </c>
      <c r="U80" s="2" t="str">
        <f t="shared" ca="1" si="29"/>
        <v>No</v>
      </c>
      <c r="V80" s="2" t="str">
        <f t="shared" ca="1" si="29"/>
        <v>No</v>
      </c>
      <c r="W80" s="2" t="str">
        <f t="shared" ca="1" si="29"/>
        <v>No</v>
      </c>
      <c r="X80" s="2" t="str">
        <f t="shared" ca="1" si="29"/>
        <v>No</v>
      </c>
      <c r="Y80" s="2" t="str">
        <f t="shared" ca="1" si="29"/>
        <v>No</v>
      </c>
      <c r="Z80" s="25" t="str">
        <f t="shared" ca="1" si="29"/>
        <v>No</v>
      </c>
    </row>
    <row r="81" spans="1:26" x14ac:dyDescent="0.25">
      <c r="A81" s="56" t="s">
        <v>203</v>
      </c>
      <c r="B81" s="2" t="s">
        <v>44</v>
      </c>
      <c r="C81" s="58">
        <v>5</v>
      </c>
      <c r="D81" s="58">
        <f t="shared" ca="1" si="16"/>
        <v>17</v>
      </c>
      <c r="E81" s="58">
        <f t="shared" ref="E81:E83" ca="1" si="31">D81+C81</f>
        <v>22</v>
      </c>
      <c r="G81" s="62" t="str">
        <f t="shared" ca="1" si="29"/>
        <v>Yes</v>
      </c>
      <c r="H81" s="2" t="str">
        <f t="shared" ca="1" si="29"/>
        <v>Yes</v>
      </c>
      <c r="I81" s="2" t="str">
        <f t="shared" ca="1" si="29"/>
        <v>Yes</v>
      </c>
      <c r="J81" s="2" t="str">
        <f t="shared" ca="1" si="29"/>
        <v>Yes</v>
      </c>
      <c r="K81" s="2" t="str">
        <f t="shared" ca="1" si="29"/>
        <v>Yes</v>
      </c>
      <c r="L81" s="2" t="str">
        <f t="shared" ca="1" si="29"/>
        <v>Yes</v>
      </c>
      <c r="M81" s="2" t="str">
        <f t="shared" ca="1" si="29"/>
        <v>Yes</v>
      </c>
      <c r="N81" s="2" t="str">
        <f t="shared" ca="1" si="29"/>
        <v>Yes</v>
      </c>
      <c r="O81" s="2" t="str">
        <f t="shared" ca="1" si="29"/>
        <v>Yes</v>
      </c>
      <c r="P81" s="2" t="str">
        <f t="shared" ca="1" si="29"/>
        <v>Yes</v>
      </c>
      <c r="Q81" s="2" t="str">
        <f t="shared" ca="1" si="29"/>
        <v>Yes</v>
      </c>
      <c r="R81" s="2" t="str">
        <f t="shared" ca="1" si="29"/>
        <v>Yes</v>
      </c>
      <c r="S81" s="2" t="str">
        <f t="shared" ca="1" si="29"/>
        <v>Yes</v>
      </c>
      <c r="T81" s="2" t="str">
        <f t="shared" ca="1" si="29"/>
        <v>No</v>
      </c>
      <c r="U81" s="2" t="str">
        <f t="shared" ca="1" si="29"/>
        <v>No</v>
      </c>
      <c r="V81" s="2" t="str">
        <f t="shared" ca="1" si="29"/>
        <v>No</v>
      </c>
      <c r="W81" s="2" t="str">
        <f t="shared" ca="1" si="29"/>
        <v>No</v>
      </c>
      <c r="X81" s="2" t="str">
        <f t="shared" ca="1" si="29"/>
        <v>No</v>
      </c>
      <c r="Y81" s="2" t="str">
        <f t="shared" ca="1" si="29"/>
        <v>No</v>
      </c>
      <c r="Z81" s="25" t="str">
        <f t="shared" ca="1" si="29"/>
        <v>No</v>
      </c>
    </row>
    <row r="82" spans="1:26" x14ac:dyDescent="0.25">
      <c r="A82" s="57" t="s">
        <v>203</v>
      </c>
      <c r="B82" s="48" t="s">
        <v>45</v>
      </c>
      <c r="C82" s="59">
        <v>1</v>
      </c>
      <c r="D82" s="59">
        <f t="shared" ca="1" si="16"/>
        <v>17</v>
      </c>
      <c r="E82" s="59">
        <f t="shared" ca="1" si="31"/>
        <v>18</v>
      </c>
      <c r="G82" s="48" t="str">
        <f t="shared" ca="1" si="29"/>
        <v>Yes</v>
      </c>
      <c r="H82" s="48" t="str">
        <f t="shared" ca="1" si="29"/>
        <v>Yes</v>
      </c>
      <c r="I82" s="48" t="str">
        <f t="shared" ca="1" si="29"/>
        <v>Yes</v>
      </c>
      <c r="J82" s="48" t="str">
        <f t="shared" ca="1" si="29"/>
        <v>Yes</v>
      </c>
      <c r="K82" s="48" t="str">
        <f t="shared" ca="1" si="29"/>
        <v>Yes</v>
      </c>
      <c r="L82" s="48" t="str">
        <f t="shared" ca="1" si="29"/>
        <v>Yes</v>
      </c>
      <c r="M82" s="48" t="str">
        <f t="shared" ca="1" si="29"/>
        <v>Yes</v>
      </c>
      <c r="N82" s="48" t="str">
        <f t="shared" ca="1" si="29"/>
        <v>Yes</v>
      </c>
      <c r="O82" s="48" t="str">
        <f t="shared" ca="1" si="29"/>
        <v>Yes</v>
      </c>
      <c r="P82" s="48" t="str">
        <f t="shared" ca="1" si="29"/>
        <v>No</v>
      </c>
      <c r="Q82" s="48" t="str">
        <f t="shared" ca="1" si="29"/>
        <v>No</v>
      </c>
      <c r="R82" s="48" t="str">
        <f t="shared" ca="1" si="29"/>
        <v>No</v>
      </c>
      <c r="S82" s="48" t="str">
        <f t="shared" ca="1" si="29"/>
        <v>No</v>
      </c>
      <c r="T82" s="48" t="str">
        <f t="shared" ca="1" si="29"/>
        <v>No</v>
      </c>
      <c r="U82" s="48" t="str">
        <f t="shared" ca="1" si="29"/>
        <v>No</v>
      </c>
      <c r="V82" s="48" t="str">
        <f t="shared" ca="1" si="29"/>
        <v>No</v>
      </c>
      <c r="W82" s="48" t="str">
        <f t="shared" ca="1" si="29"/>
        <v>No</v>
      </c>
      <c r="X82" s="48" t="str">
        <f t="shared" ca="1" si="29"/>
        <v>No</v>
      </c>
      <c r="Y82" s="48" t="str">
        <f t="shared" ca="1" si="29"/>
        <v>No</v>
      </c>
      <c r="Z82" s="49" t="str">
        <f t="shared" ca="1" si="29"/>
        <v>No</v>
      </c>
    </row>
    <row r="83" spans="1:26" x14ac:dyDescent="0.25">
      <c r="A83" s="57" t="s">
        <v>110</v>
      </c>
      <c r="B83" s="48" t="s">
        <v>210</v>
      </c>
      <c r="C83" s="59">
        <v>0</v>
      </c>
      <c r="D83" s="59">
        <f ca="1">RANDBETWEEN(1,20)</f>
        <v>5</v>
      </c>
      <c r="E83" s="59">
        <f t="shared" ca="1" si="31"/>
        <v>5</v>
      </c>
      <c r="G83" s="48" t="str">
        <f t="shared" ref="G83:P92" ca="1" si="32">IF($E83&gt;G$1-1,"Yes","No")</f>
        <v>No</v>
      </c>
      <c r="H83" s="48" t="str">
        <f t="shared" ca="1" si="32"/>
        <v>No</v>
      </c>
      <c r="I83" s="48" t="str">
        <f t="shared" ca="1" si="32"/>
        <v>No</v>
      </c>
      <c r="J83" s="48" t="str">
        <f t="shared" ca="1" si="32"/>
        <v>No</v>
      </c>
      <c r="K83" s="48" t="str">
        <f t="shared" ca="1" si="32"/>
        <v>No</v>
      </c>
      <c r="L83" s="48" t="str">
        <f t="shared" ca="1" si="32"/>
        <v>No</v>
      </c>
      <c r="M83" s="48" t="str">
        <f t="shared" ca="1" si="32"/>
        <v>No</v>
      </c>
      <c r="N83" s="48" t="str">
        <f t="shared" ca="1" si="32"/>
        <v>No</v>
      </c>
      <c r="O83" s="48" t="str">
        <f t="shared" ca="1" si="32"/>
        <v>No</v>
      </c>
      <c r="P83" s="48" t="str">
        <f t="shared" ca="1" si="32"/>
        <v>No</v>
      </c>
      <c r="Q83" s="48" t="str">
        <f t="shared" ref="Q83:Z92" ca="1" si="33">IF($E83&gt;Q$1-1,"Yes","No")</f>
        <v>No</v>
      </c>
      <c r="R83" s="48" t="str">
        <f t="shared" ca="1" si="33"/>
        <v>No</v>
      </c>
      <c r="S83" s="48" t="str">
        <f t="shared" ca="1" si="33"/>
        <v>No</v>
      </c>
      <c r="T83" s="48" t="str">
        <f t="shared" ca="1" si="33"/>
        <v>No</v>
      </c>
      <c r="U83" s="48" t="str">
        <f t="shared" ca="1" si="33"/>
        <v>No</v>
      </c>
      <c r="V83" s="48" t="str">
        <f t="shared" ca="1" si="33"/>
        <v>No</v>
      </c>
      <c r="W83" s="48" t="str">
        <f t="shared" ca="1" si="33"/>
        <v>No</v>
      </c>
      <c r="X83" s="48" t="str">
        <f t="shared" ca="1" si="33"/>
        <v>No</v>
      </c>
      <c r="Y83" s="48" t="str">
        <f t="shared" ca="1" si="33"/>
        <v>No</v>
      </c>
      <c r="Z83" s="49" t="str">
        <f t="shared" ca="1" si="33"/>
        <v>No</v>
      </c>
    </row>
    <row r="84" spans="1:26" x14ac:dyDescent="0.25">
      <c r="A84" s="57" t="s">
        <v>110</v>
      </c>
      <c r="B84" s="48" t="s">
        <v>212</v>
      </c>
      <c r="C84" s="59">
        <v>0</v>
      </c>
      <c r="D84" s="59">
        <f ca="1">RANDBETWEEN(1,20)</f>
        <v>17</v>
      </c>
      <c r="E84" s="59">
        <f t="shared" ref="E84" ca="1" si="34">D84+C84</f>
        <v>17</v>
      </c>
      <c r="G84" s="48" t="str">
        <f t="shared" ca="1" si="32"/>
        <v>Yes</v>
      </c>
      <c r="H84" s="48" t="str">
        <f t="shared" ca="1" si="32"/>
        <v>Yes</v>
      </c>
      <c r="I84" s="48" t="str">
        <f t="shared" ca="1" si="32"/>
        <v>Yes</v>
      </c>
      <c r="J84" s="48" t="str">
        <f t="shared" ca="1" si="32"/>
        <v>Yes</v>
      </c>
      <c r="K84" s="48" t="str">
        <f t="shared" ca="1" si="32"/>
        <v>Yes</v>
      </c>
      <c r="L84" s="48" t="str">
        <f t="shared" ca="1" si="32"/>
        <v>Yes</v>
      </c>
      <c r="M84" s="48" t="str">
        <f t="shared" ca="1" si="32"/>
        <v>Yes</v>
      </c>
      <c r="N84" s="48" t="str">
        <f t="shared" ca="1" si="32"/>
        <v>Yes</v>
      </c>
      <c r="O84" s="48" t="str">
        <f t="shared" ca="1" si="32"/>
        <v>No</v>
      </c>
      <c r="P84" s="48" t="str">
        <f t="shared" ca="1" si="32"/>
        <v>No</v>
      </c>
      <c r="Q84" s="48" t="str">
        <f t="shared" ca="1" si="33"/>
        <v>No</v>
      </c>
      <c r="R84" s="48" t="str">
        <f t="shared" ca="1" si="33"/>
        <v>No</v>
      </c>
      <c r="S84" s="48" t="str">
        <f t="shared" ca="1" si="33"/>
        <v>No</v>
      </c>
      <c r="T84" s="48" t="str">
        <f t="shared" ca="1" si="33"/>
        <v>No</v>
      </c>
      <c r="U84" s="48" t="str">
        <f t="shared" ca="1" si="33"/>
        <v>No</v>
      </c>
      <c r="V84" s="48" t="str">
        <f t="shared" ca="1" si="33"/>
        <v>No</v>
      </c>
      <c r="W84" s="48" t="str">
        <f t="shared" ca="1" si="33"/>
        <v>No</v>
      </c>
      <c r="X84" s="48" t="str">
        <f t="shared" ca="1" si="33"/>
        <v>No</v>
      </c>
      <c r="Y84" s="48" t="str">
        <f t="shared" ca="1" si="33"/>
        <v>No</v>
      </c>
      <c r="Z84" s="49" t="str">
        <f t="shared" ca="1" si="33"/>
        <v>No</v>
      </c>
    </row>
    <row r="85" spans="1:26" x14ac:dyDescent="0.25">
      <c r="A85" s="57" t="s">
        <v>110</v>
      </c>
      <c r="B85" s="48" t="s">
        <v>81</v>
      </c>
      <c r="C85" s="59">
        <v>7</v>
      </c>
      <c r="D85" s="59">
        <f ca="1">RANDBETWEEN(1,20)</f>
        <v>6</v>
      </c>
      <c r="E85" s="59">
        <f t="shared" ref="E85" ca="1" si="35">D85+C85</f>
        <v>13</v>
      </c>
      <c r="G85" s="48" t="str">
        <f t="shared" ca="1" si="32"/>
        <v>Yes</v>
      </c>
      <c r="H85" s="48" t="str">
        <f t="shared" ca="1" si="32"/>
        <v>Yes</v>
      </c>
      <c r="I85" s="48" t="str">
        <f t="shared" ca="1" si="32"/>
        <v>Yes</v>
      </c>
      <c r="J85" s="48" t="str">
        <f t="shared" ca="1" si="32"/>
        <v>Yes</v>
      </c>
      <c r="K85" s="48" t="str">
        <f t="shared" ca="1" si="32"/>
        <v>No</v>
      </c>
      <c r="L85" s="48" t="str">
        <f t="shared" ca="1" si="32"/>
        <v>No</v>
      </c>
      <c r="M85" s="48" t="str">
        <f t="shared" ca="1" si="32"/>
        <v>No</v>
      </c>
      <c r="N85" s="48" t="str">
        <f t="shared" ca="1" si="32"/>
        <v>No</v>
      </c>
      <c r="O85" s="48" t="str">
        <f t="shared" ca="1" si="32"/>
        <v>No</v>
      </c>
      <c r="P85" s="48" t="str">
        <f t="shared" ca="1" si="32"/>
        <v>No</v>
      </c>
      <c r="Q85" s="48" t="str">
        <f t="shared" ca="1" si="33"/>
        <v>No</v>
      </c>
      <c r="R85" s="48" t="str">
        <f t="shared" ca="1" si="33"/>
        <v>No</v>
      </c>
      <c r="S85" s="48" t="str">
        <f t="shared" ca="1" si="33"/>
        <v>No</v>
      </c>
      <c r="T85" s="48" t="str">
        <f t="shared" ca="1" si="33"/>
        <v>No</v>
      </c>
      <c r="U85" s="48" t="str">
        <f t="shared" ca="1" si="33"/>
        <v>No</v>
      </c>
      <c r="V85" s="48" t="str">
        <f t="shared" ca="1" si="33"/>
        <v>No</v>
      </c>
      <c r="W85" s="48" t="str">
        <f t="shared" ca="1" si="33"/>
        <v>No</v>
      </c>
      <c r="X85" s="48" t="str">
        <f t="shared" ca="1" si="33"/>
        <v>No</v>
      </c>
      <c r="Y85" s="48" t="str">
        <f t="shared" ca="1" si="33"/>
        <v>No</v>
      </c>
      <c r="Z85" s="49" t="str">
        <f t="shared" ca="1" si="33"/>
        <v>No</v>
      </c>
    </row>
    <row r="86" spans="1:26" x14ac:dyDescent="0.25">
      <c r="A86" s="57" t="s">
        <v>110</v>
      </c>
      <c r="B86" s="48" t="s">
        <v>80</v>
      </c>
      <c r="C86" s="59">
        <v>7</v>
      </c>
      <c r="D86" s="59">
        <f ca="1">RANDBETWEEN(1,20)</f>
        <v>10</v>
      </c>
      <c r="E86" s="59">
        <f t="shared" ref="E86" ca="1" si="36">D86+C86</f>
        <v>17</v>
      </c>
      <c r="G86" s="48" t="str">
        <f t="shared" ca="1" si="32"/>
        <v>Yes</v>
      </c>
      <c r="H86" s="48" t="str">
        <f t="shared" ca="1" si="32"/>
        <v>Yes</v>
      </c>
      <c r="I86" s="48" t="str">
        <f t="shared" ca="1" si="32"/>
        <v>Yes</v>
      </c>
      <c r="J86" s="48" t="str">
        <f t="shared" ca="1" si="32"/>
        <v>Yes</v>
      </c>
      <c r="K86" s="48" t="str">
        <f t="shared" ca="1" si="32"/>
        <v>Yes</v>
      </c>
      <c r="L86" s="48" t="str">
        <f t="shared" ca="1" si="32"/>
        <v>Yes</v>
      </c>
      <c r="M86" s="48" t="str">
        <f t="shared" ca="1" si="32"/>
        <v>Yes</v>
      </c>
      <c r="N86" s="48" t="str">
        <f t="shared" ca="1" si="32"/>
        <v>Yes</v>
      </c>
      <c r="O86" s="48" t="str">
        <f t="shared" ca="1" si="32"/>
        <v>No</v>
      </c>
      <c r="P86" s="48" t="str">
        <f t="shared" ca="1" si="32"/>
        <v>No</v>
      </c>
      <c r="Q86" s="48" t="str">
        <f t="shared" ca="1" si="33"/>
        <v>No</v>
      </c>
      <c r="R86" s="48" t="str">
        <f t="shared" ca="1" si="33"/>
        <v>No</v>
      </c>
      <c r="S86" s="48" t="str">
        <f t="shared" ca="1" si="33"/>
        <v>No</v>
      </c>
      <c r="T86" s="48" t="str">
        <f t="shared" ca="1" si="33"/>
        <v>No</v>
      </c>
      <c r="U86" s="48" t="str">
        <f t="shared" ca="1" si="33"/>
        <v>No</v>
      </c>
      <c r="V86" s="48" t="str">
        <f t="shared" ca="1" si="33"/>
        <v>No</v>
      </c>
      <c r="W86" s="48" t="str">
        <f t="shared" ca="1" si="33"/>
        <v>No</v>
      </c>
      <c r="X86" s="48" t="str">
        <f t="shared" ca="1" si="33"/>
        <v>No</v>
      </c>
      <c r="Y86" s="48" t="str">
        <f t="shared" ca="1" si="33"/>
        <v>No</v>
      </c>
      <c r="Z86" s="49" t="str">
        <f t="shared" ca="1" si="33"/>
        <v>No</v>
      </c>
    </row>
    <row r="87" spans="1:26" x14ac:dyDescent="0.25">
      <c r="A87" s="57" t="s">
        <v>154</v>
      </c>
      <c r="B87" s="48" t="s">
        <v>171</v>
      </c>
      <c r="C87" s="59">
        <v>5</v>
      </c>
      <c r="D87" s="59">
        <f t="shared" ref="D87:D92" ca="1" si="37">RANDBETWEEN(1,20)</f>
        <v>15</v>
      </c>
      <c r="E87" s="59">
        <f t="shared" ref="E87:E92" ca="1" si="38">D87+C87</f>
        <v>20</v>
      </c>
      <c r="G87" s="48" t="str">
        <f t="shared" ca="1" si="32"/>
        <v>Yes</v>
      </c>
      <c r="H87" s="48" t="str">
        <f t="shared" ca="1" si="32"/>
        <v>Yes</v>
      </c>
      <c r="I87" s="48" t="str">
        <f t="shared" ca="1" si="32"/>
        <v>Yes</v>
      </c>
      <c r="J87" s="48" t="str">
        <f t="shared" ca="1" si="32"/>
        <v>Yes</v>
      </c>
      <c r="K87" s="48" t="str">
        <f t="shared" ca="1" si="32"/>
        <v>Yes</v>
      </c>
      <c r="L87" s="48" t="str">
        <f t="shared" ca="1" si="32"/>
        <v>Yes</v>
      </c>
      <c r="M87" s="48" t="str">
        <f t="shared" ca="1" si="32"/>
        <v>Yes</v>
      </c>
      <c r="N87" s="48" t="str">
        <f t="shared" ca="1" si="32"/>
        <v>Yes</v>
      </c>
      <c r="O87" s="48" t="str">
        <f t="shared" ca="1" si="32"/>
        <v>Yes</v>
      </c>
      <c r="P87" s="48" t="str">
        <f t="shared" ca="1" si="32"/>
        <v>Yes</v>
      </c>
      <c r="Q87" s="48" t="str">
        <f t="shared" ca="1" si="33"/>
        <v>Yes</v>
      </c>
      <c r="R87" s="48" t="str">
        <f t="shared" ca="1" si="33"/>
        <v>No</v>
      </c>
      <c r="S87" s="48" t="str">
        <f t="shared" ca="1" si="33"/>
        <v>No</v>
      </c>
      <c r="T87" s="48" t="str">
        <f t="shared" ca="1" si="33"/>
        <v>No</v>
      </c>
      <c r="U87" s="48" t="str">
        <f t="shared" ca="1" si="33"/>
        <v>No</v>
      </c>
      <c r="V87" s="48" t="str">
        <f t="shared" ca="1" si="33"/>
        <v>No</v>
      </c>
      <c r="W87" s="48" t="str">
        <f t="shared" ca="1" si="33"/>
        <v>No</v>
      </c>
      <c r="X87" s="48" t="str">
        <f t="shared" ca="1" si="33"/>
        <v>No</v>
      </c>
      <c r="Y87" s="48" t="str">
        <f t="shared" ca="1" si="33"/>
        <v>No</v>
      </c>
      <c r="Z87" s="49" t="str">
        <f t="shared" ca="1" si="33"/>
        <v>No</v>
      </c>
    </row>
    <row r="88" spans="1:26" x14ac:dyDescent="0.25">
      <c r="A88" s="57" t="s">
        <v>143</v>
      </c>
      <c r="B88" s="48" t="s">
        <v>171</v>
      </c>
      <c r="C88" s="59">
        <v>1</v>
      </c>
      <c r="D88" s="59">
        <f t="shared" ca="1" si="37"/>
        <v>1</v>
      </c>
      <c r="E88" s="59">
        <f t="shared" ca="1" si="38"/>
        <v>2</v>
      </c>
      <c r="G88" s="48" t="str">
        <f t="shared" ca="1" si="32"/>
        <v>No</v>
      </c>
      <c r="H88" s="48" t="str">
        <f t="shared" ca="1" si="32"/>
        <v>No</v>
      </c>
      <c r="I88" s="48" t="str">
        <f t="shared" ca="1" si="32"/>
        <v>No</v>
      </c>
      <c r="J88" s="48" t="str">
        <f t="shared" ca="1" si="32"/>
        <v>No</v>
      </c>
      <c r="K88" s="48" t="str">
        <f t="shared" ca="1" si="32"/>
        <v>No</v>
      </c>
      <c r="L88" s="48" t="str">
        <f t="shared" ca="1" si="32"/>
        <v>No</v>
      </c>
      <c r="M88" s="48" t="str">
        <f t="shared" ca="1" si="32"/>
        <v>No</v>
      </c>
      <c r="N88" s="48" t="str">
        <f t="shared" ca="1" si="32"/>
        <v>No</v>
      </c>
      <c r="O88" s="48" t="str">
        <f t="shared" ca="1" si="32"/>
        <v>No</v>
      </c>
      <c r="P88" s="48" t="str">
        <f t="shared" ca="1" si="32"/>
        <v>No</v>
      </c>
      <c r="Q88" s="48" t="str">
        <f t="shared" ca="1" si="33"/>
        <v>No</v>
      </c>
      <c r="R88" s="48" t="str">
        <f t="shared" ca="1" si="33"/>
        <v>No</v>
      </c>
      <c r="S88" s="48" t="str">
        <f t="shared" ca="1" si="33"/>
        <v>No</v>
      </c>
      <c r="T88" s="48" t="str">
        <f t="shared" ca="1" si="33"/>
        <v>No</v>
      </c>
      <c r="U88" s="48" t="str">
        <f t="shared" ca="1" si="33"/>
        <v>No</v>
      </c>
      <c r="V88" s="48" t="str">
        <f t="shared" ca="1" si="33"/>
        <v>No</v>
      </c>
      <c r="W88" s="48" t="str">
        <f t="shared" ca="1" si="33"/>
        <v>No</v>
      </c>
      <c r="X88" s="48" t="str">
        <f t="shared" ca="1" si="33"/>
        <v>No</v>
      </c>
      <c r="Y88" s="48" t="str">
        <f t="shared" ca="1" si="33"/>
        <v>No</v>
      </c>
      <c r="Z88" s="49" t="str">
        <f t="shared" ca="1" si="33"/>
        <v>No</v>
      </c>
    </row>
    <row r="89" spans="1:26" x14ac:dyDescent="0.25">
      <c r="A89" s="57" t="s">
        <v>110</v>
      </c>
      <c r="B89" s="48" t="s">
        <v>171</v>
      </c>
      <c r="C89" s="59">
        <v>6</v>
      </c>
      <c r="D89" s="59">
        <f t="shared" ca="1" si="37"/>
        <v>15</v>
      </c>
      <c r="E89" s="59">
        <f t="shared" ca="1" si="38"/>
        <v>21</v>
      </c>
      <c r="G89" s="48" t="str">
        <f t="shared" ca="1" si="32"/>
        <v>Yes</v>
      </c>
      <c r="H89" s="48" t="str">
        <f t="shared" ca="1" si="32"/>
        <v>Yes</v>
      </c>
      <c r="I89" s="48" t="str">
        <f t="shared" ca="1" si="32"/>
        <v>Yes</v>
      </c>
      <c r="J89" s="48" t="str">
        <f t="shared" ca="1" si="32"/>
        <v>Yes</v>
      </c>
      <c r="K89" s="48" t="str">
        <f t="shared" ca="1" si="32"/>
        <v>Yes</v>
      </c>
      <c r="L89" s="48" t="str">
        <f t="shared" ca="1" si="32"/>
        <v>Yes</v>
      </c>
      <c r="M89" s="48" t="str">
        <f t="shared" ca="1" si="32"/>
        <v>Yes</v>
      </c>
      <c r="N89" s="48" t="str">
        <f t="shared" ca="1" si="32"/>
        <v>Yes</v>
      </c>
      <c r="O89" s="48" t="str">
        <f t="shared" ca="1" si="32"/>
        <v>Yes</v>
      </c>
      <c r="P89" s="48" t="str">
        <f t="shared" ca="1" si="32"/>
        <v>Yes</v>
      </c>
      <c r="Q89" s="48" t="str">
        <f t="shared" ca="1" si="33"/>
        <v>Yes</v>
      </c>
      <c r="R89" s="48" t="str">
        <f t="shared" ca="1" si="33"/>
        <v>Yes</v>
      </c>
      <c r="S89" s="48" t="str">
        <f t="shared" ca="1" si="33"/>
        <v>No</v>
      </c>
      <c r="T89" s="48" t="str">
        <f t="shared" ca="1" si="33"/>
        <v>No</v>
      </c>
      <c r="U89" s="48" t="str">
        <f t="shared" ca="1" si="33"/>
        <v>No</v>
      </c>
      <c r="V89" s="48" t="str">
        <f t="shared" ca="1" si="33"/>
        <v>No</v>
      </c>
      <c r="W89" s="48" t="str">
        <f t="shared" ca="1" si="33"/>
        <v>No</v>
      </c>
      <c r="X89" s="48" t="str">
        <f t="shared" ca="1" si="33"/>
        <v>No</v>
      </c>
      <c r="Y89" s="48" t="str">
        <f t="shared" ca="1" si="33"/>
        <v>No</v>
      </c>
      <c r="Z89" s="49" t="str">
        <f t="shared" ca="1" si="33"/>
        <v>No</v>
      </c>
    </row>
    <row r="90" spans="1:26" x14ac:dyDescent="0.25">
      <c r="A90" s="132" t="s">
        <v>69</v>
      </c>
      <c r="B90" s="48" t="s">
        <v>198</v>
      </c>
      <c r="C90" s="59">
        <v>0</v>
      </c>
      <c r="D90" s="59">
        <f t="shared" ca="1" si="37"/>
        <v>11</v>
      </c>
      <c r="E90" s="59">
        <f t="shared" ca="1" si="38"/>
        <v>11</v>
      </c>
      <c r="G90" s="48" t="str">
        <f t="shared" ca="1" si="32"/>
        <v>Yes</v>
      </c>
      <c r="H90" s="48" t="str">
        <f t="shared" ca="1" si="32"/>
        <v>Yes</v>
      </c>
      <c r="I90" s="48" t="str">
        <f t="shared" ca="1" si="32"/>
        <v>No</v>
      </c>
      <c r="J90" s="48" t="str">
        <f t="shared" ca="1" si="32"/>
        <v>No</v>
      </c>
      <c r="K90" s="48" t="str">
        <f t="shared" ca="1" si="32"/>
        <v>No</v>
      </c>
      <c r="L90" s="48" t="str">
        <f t="shared" ca="1" si="32"/>
        <v>No</v>
      </c>
      <c r="M90" s="48" t="str">
        <f t="shared" ca="1" si="32"/>
        <v>No</v>
      </c>
      <c r="N90" s="48" t="str">
        <f t="shared" ca="1" si="32"/>
        <v>No</v>
      </c>
      <c r="O90" s="48" t="str">
        <f t="shared" ca="1" si="32"/>
        <v>No</v>
      </c>
      <c r="P90" s="48" t="str">
        <f t="shared" ca="1" si="32"/>
        <v>No</v>
      </c>
      <c r="Q90" s="48" t="str">
        <f t="shared" ca="1" si="33"/>
        <v>No</v>
      </c>
      <c r="R90" s="48" t="str">
        <f t="shared" ca="1" si="33"/>
        <v>No</v>
      </c>
      <c r="S90" s="48" t="str">
        <f t="shared" ca="1" si="33"/>
        <v>No</v>
      </c>
      <c r="T90" s="48" t="str">
        <f t="shared" ca="1" si="33"/>
        <v>No</v>
      </c>
      <c r="U90" s="48" t="str">
        <f t="shared" ca="1" si="33"/>
        <v>No</v>
      </c>
      <c r="V90" s="48" t="str">
        <f t="shared" ca="1" si="33"/>
        <v>No</v>
      </c>
      <c r="W90" s="48" t="str">
        <f t="shared" ca="1" si="33"/>
        <v>No</v>
      </c>
      <c r="X90" s="48" t="str">
        <f t="shared" ca="1" si="33"/>
        <v>No</v>
      </c>
      <c r="Y90" s="48" t="str">
        <f t="shared" ca="1" si="33"/>
        <v>No</v>
      </c>
      <c r="Z90" s="49" t="str">
        <f t="shared" ca="1" si="33"/>
        <v>No</v>
      </c>
    </row>
    <row r="91" spans="1:26" x14ac:dyDescent="0.25">
      <c r="A91" s="57" t="s">
        <v>111</v>
      </c>
      <c r="B91" s="48" t="s">
        <v>182</v>
      </c>
      <c r="C91" s="59">
        <v>1</v>
      </c>
      <c r="D91" s="59">
        <f t="shared" ca="1" si="37"/>
        <v>1</v>
      </c>
      <c r="E91" s="59">
        <f t="shared" ca="1" si="38"/>
        <v>2</v>
      </c>
      <c r="G91" s="48" t="str">
        <f t="shared" ca="1" si="32"/>
        <v>No</v>
      </c>
      <c r="H91" s="48" t="str">
        <f t="shared" ca="1" si="32"/>
        <v>No</v>
      </c>
      <c r="I91" s="48" t="str">
        <f t="shared" ca="1" si="32"/>
        <v>No</v>
      </c>
      <c r="J91" s="48" t="str">
        <f t="shared" ca="1" si="32"/>
        <v>No</v>
      </c>
      <c r="K91" s="48" t="str">
        <f t="shared" ca="1" si="32"/>
        <v>No</v>
      </c>
      <c r="L91" s="48" t="str">
        <f t="shared" ca="1" si="32"/>
        <v>No</v>
      </c>
      <c r="M91" s="48" t="str">
        <f t="shared" ca="1" si="32"/>
        <v>No</v>
      </c>
      <c r="N91" s="48" t="str">
        <f t="shared" ca="1" si="32"/>
        <v>No</v>
      </c>
      <c r="O91" s="48" t="str">
        <f t="shared" ca="1" si="32"/>
        <v>No</v>
      </c>
      <c r="P91" s="48" t="str">
        <f t="shared" ca="1" si="32"/>
        <v>No</v>
      </c>
      <c r="Q91" s="48" t="str">
        <f t="shared" ca="1" si="33"/>
        <v>No</v>
      </c>
      <c r="R91" s="48" t="str">
        <f t="shared" ca="1" si="33"/>
        <v>No</v>
      </c>
      <c r="S91" s="48" t="str">
        <f t="shared" ca="1" si="33"/>
        <v>No</v>
      </c>
      <c r="T91" s="48" t="str">
        <f t="shared" ca="1" si="33"/>
        <v>No</v>
      </c>
      <c r="U91" s="48" t="str">
        <f t="shared" ca="1" si="33"/>
        <v>No</v>
      </c>
      <c r="V91" s="48" t="str">
        <f t="shared" ca="1" si="33"/>
        <v>No</v>
      </c>
      <c r="W91" s="48" t="str">
        <f t="shared" ca="1" si="33"/>
        <v>No</v>
      </c>
      <c r="X91" s="48" t="str">
        <f t="shared" ca="1" si="33"/>
        <v>No</v>
      </c>
      <c r="Y91" s="48" t="str">
        <f t="shared" ca="1" si="33"/>
        <v>No</v>
      </c>
      <c r="Z91" s="49" t="str">
        <f t="shared" ca="1" si="33"/>
        <v>No</v>
      </c>
    </row>
    <row r="92" spans="1:26" x14ac:dyDescent="0.25">
      <c r="A92" s="57" t="s">
        <v>111</v>
      </c>
      <c r="B92" s="48" t="s">
        <v>178</v>
      </c>
      <c r="C92" s="59">
        <v>1</v>
      </c>
      <c r="D92" s="59">
        <f t="shared" ca="1" si="37"/>
        <v>18</v>
      </c>
      <c r="E92" s="59">
        <f t="shared" ca="1" si="38"/>
        <v>19</v>
      </c>
      <c r="G92" s="48" t="str">
        <f t="shared" ca="1" si="32"/>
        <v>Yes</v>
      </c>
      <c r="H92" s="48" t="str">
        <f t="shared" ca="1" si="32"/>
        <v>Yes</v>
      </c>
      <c r="I92" s="48" t="str">
        <f t="shared" ca="1" si="32"/>
        <v>Yes</v>
      </c>
      <c r="J92" s="48" t="str">
        <f t="shared" ca="1" si="32"/>
        <v>Yes</v>
      </c>
      <c r="K92" s="48" t="str">
        <f t="shared" ca="1" si="32"/>
        <v>Yes</v>
      </c>
      <c r="L92" s="48" t="str">
        <f t="shared" ca="1" si="32"/>
        <v>Yes</v>
      </c>
      <c r="M92" s="48" t="str">
        <f t="shared" ca="1" si="32"/>
        <v>Yes</v>
      </c>
      <c r="N92" s="48" t="str">
        <f t="shared" ca="1" si="32"/>
        <v>Yes</v>
      </c>
      <c r="O92" s="48" t="str">
        <f t="shared" ca="1" si="32"/>
        <v>Yes</v>
      </c>
      <c r="P92" s="48" t="str">
        <f t="shared" ca="1" si="32"/>
        <v>Yes</v>
      </c>
      <c r="Q92" s="48" t="str">
        <f t="shared" ca="1" si="33"/>
        <v>No</v>
      </c>
      <c r="R92" s="48" t="str">
        <f t="shared" ca="1" si="33"/>
        <v>No</v>
      </c>
      <c r="S92" s="48" t="str">
        <f t="shared" ca="1" si="33"/>
        <v>No</v>
      </c>
      <c r="T92" s="48" t="str">
        <f t="shared" ca="1" si="33"/>
        <v>No</v>
      </c>
      <c r="U92" s="48" t="str">
        <f t="shared" ca="1" si="33"/>
        <v>No</v>
      </c>
      <c r="V92" s="48" t="str">
        <f t="shared" ca="1" si="33"/>
        <v>No</v>
      </c>
      <c r="W92" s="48" t="str">
        <f t="shared" ca="1" si="33"/>
        <v>No</v>
      </c>
      <c r="X92" s="48" t="str">
        <f t="shared" ca="1" si="33"/>
        <v>No</v>
      </c>
      <c r="Y92" s="48" t="str">
        <f t="shared" ca="1" si="33"/>
        <v>No</v>
      </c>
      <c r="Z92" s="49" t="str">
        <f t="shared" ca="1" si="33"/>
        <v>No</v>
      </c>
    </row>
  </sheetData>
  <sortState ref="A2:O25">
    <sortCondition ref="A2:A25"/>
    <sortCondition ref="B2:B25"/>
  </sortState>
  <conditionalFormatting sqref="D93:D1048576">
    <cfRule type="cellIs" dxfId="375" priority="919" operator="equal">
      <formula>20</formula>
    </cfRule>
    <cfRule type="cellIs" dxfId="374" priority="920" operator="equal">
      <formula>1</formula>
    </cfRule>
  </conditionalFormatting>
  <conditionalFormatting sqref="G11:Z13 G20:Z22">
    <cfRule type="cellIs" dxfId="373" priority="499" operator="equal">
      <formula>"No"</formula>
    </cfRule>
    <cfRule type="cellIs" dxfId="372" priority="500" operator="equal">
      <formula>"Yes"</formula>
    </cfRule>
  </conditionalFormatting>
  <conditionalFormatting sqref="G38:Z40">
    <cfRule type="cellIs" dxfId="371" priority="493" operator="equal">
      <formula>"No"</formula>
    </cfRule>
    <cfRule type="cellIs" dxfId="370" priority="494" operator="equal">
      <formula>"Yes"</formula>
    </cfRule>
  </conditionalFormatting>
  <conditionalFormatting sqref="G38:Z38">
    <cfRule type="cellIs" dxfId="369" priority="491" operator="equal">
      <formula>"No"</formula>
    </cfRule>
    <cfRule type="cellIs" dxfId="368" priority="492" operator="equal">
      <formula>"Yes"</formula>
    </cfRule>
  </conditionalFormatting>
  <conditionalFormatting sqref="A38">
    <cfRule type="cellIs" dxfId="367" priority="489" operator="equal">
      <formula>"No"</formula>
    </cfRule>
    <cfRule type="cellIs" dxfId="366" priority="490" operator="equal">
      <formula>"Yes"</formula>
    </cfRule>
  </conditionalFormatting>
  <conditionalFormatting sqref="G39:Z40">
    <cfRule type="cellIs" dxfId="365" priority="487" operator="equal">
      <formula>"No"</formula>
    </cfRule>
    <cfRule type="cellIs" dxfId="364" priority="488" operator="equal">
      <formula>"Yes"</formula>
    </cfRule>
  </conditionalFormatting>
  <conditionalFormatting sqref="A39:A40">
    <cfRule type="cellIs" dxfId="363" priority="485" operator="equal">
      <formula>"No"</formula>
    </cfRule>
    <cfRule type="cellIs" dxfId="362" priority="486" operator="equal">
      <formula>"Yes"</formula>
    </cfRule>
  </conditionalFormatting>
  <conditionalFormatting sqref="A8">
    <cfRule type="cellIs" dxfId="361" priority="453" operator="equal">
      <formula>"No"</formula>
    </cfRule>
    <cfRule type="cellIs" dxfId="360" priority="454" operator="equal">
      <formula>"Yes"</formula>
    </cfRule>
  </conditionalFormatting>
  <conditionalFormatting sqref="A9:A10">
    <cfRule type="cellIs" dxfId="359" priority="451" operator="equal">
      <formula>"No"</formula>
    </cfRule>
    <cfRule type="cellIs" dxfId="358" priority="452" operator="equal">
      <formula>"Yes"</formula>
    </cfRule>
  </conditionalFormatting>
  <conditionalFormatting sqref="G8:Z10">
    <cfRule type="cellIs" dxfId="357" priority="449" operator="equal">
      <formula>"No"</formula>
    </cfRule>
    <cfRule type="cellIs" dxfId="356" priority="450" operator="equal">
      <formula>"Yes"</formula>
    </cfRule>
  </conditionalFormatting>
  <conditionalFormatting sqref="G8:Z8">
    <cfRule type="cellIs" dxfId="355" priority="447" operator="equal">
      <formula>"No"</formula>
    </cfRule>
    <cfRule type="cellIs" dxfId="354" priority="448" operator="equal">
      <formula>"Yes"</formula>
    </cfRule>
  </conditionalFormatting>
  <conditionalFormatting sqref="G9:Z10">
    <cfRule type="cellIs" dxfId="353" priority="445" operator="equal">
      <formula>"No"</formula>
    </cfRule>
    <cfRule type="cellIs" dxfId="352" priority="446" operator="equal">
      <formula>"Yes"</formula>
    </cfRule>
  </conditionalFormatting>
  <conditionalFormatting sqref="A2">
    <cfRule type="cellIs" dxfId="351" priority="383" operator="equal">
      <formula>"No"</formula>
    </cfRule>
    <cfRule type="cellIs" dxfId="350" priority="384" operator="equal">
      <formula>"Yes"</formula>
    </cfRule>
  </conditionalFormatting>
  <conditionalFormatting sqref="A3:A4">
    <cfRule type="cellIs" dxfId="349" priority="381" operator="equal">
      <formula>"No"</formula>
    </cfRule>
    <cfRule type="cellIs" dxfId="348" priority="382" operator="equal">
      <formula>"Yes"</formula>
    </cfRule>
  </conditionalFormatting>
  <conditionalFormatting sqref="G2:Z4">
    <cfRule type="cellIs" dxfId="347" priority="379" operator="equal">
      <formula>"No"</formula>
    </cfRule>
    <cfRule type="cellIs" dxfId="346" priority="380" operator="equal">
      <formula>"Yes"</formula>
    </cfRule>
  </conditionalFormatting>
  <conditionalFormatting sqref="G2:Z2">
    <cfRule type="cellIs" dxfId="345" priority="377" operator="equal">
      <formula>"No"</formula>
    </cfRule>
    <cfRule type="cellIs" dxfId="344" priority="378" operator="equal">
      <formula>"Yes"</formula>
    </cfRule>
  </conditionalFormatting>
  <conditionalFormatting sqref="G3:Z4">
    <cfRule type="cellIs" dxfId="343" priority="375" operator="equal">
      <formula>"No"</formula>
    </cfRule>
    <cfRule type="cellIs" dxfId="342" priority="376" operator="equal">
      <formula>"Yes"</formula>
    </cfRule>
  </conditionalFormatting>
  <conditionalFormatting sqref="A5">
    <cfRule type="cellIs" dxfId="341" priority="373" operator="equal">
      <formula>"No"</formula>
    </cfRule>
    <cfRule type="cellIs" dxfId="340" priority="374" operator="equal">
      <formula>"Yes"</formula>
    </cfRule>
  </conditionalFormatting>
  <conditionalFormatting sqref="A6:A7">
    <cfRule type="cellIs" dxfId="339" priority="371" operator="equal">
      <formula>"No"</formula>
    </cfRule>
    <cfRule type="cellIs" dxfId="338" priority="372" operator="equal">
      <formula>"Yes"</formula>
    </cfRule>
  </conditionalFormatting>
  <conditionalFormatting sqref="G5:Z7">
    <cfRule type="cellIs" dxfId="337" priority="369" operator="equal">
      <formula>"No"</formula>
    </cfRule>
    <cfRule type="cellIs" dxfId="336" priority="370" operator="equal">
      <formula>"Yes"</formula>
    </cfRule>
  </conditionalFormatting>
  <conditionalFormatting sqref="G5:Z5">
    <cfRule type="cellIs" dxfId="335" priority="367" operator="equal">
      <formula>"No"</formula>
    </cfRule>
    <cfRule type="cellIs" dxfId="334" priority="368" operator="equal">
      <formula>"Yes"</formula>
    </cfRule>
  </conditionalFormatting>
  <conditionalFormatting sqref="G6:Z7">
    <cfRule type="cellIs" dxfId="333" priority="365" operator="equal">
      <formula>"No"</formula>
    </cfRule>
    <cfRule type="cellIs" dxfId="332" priority="366" operator="equal">
      <formula>"Yes"</formula>
    </cfRule>
  </conditionalFormatting>
  <conditionalFormatting sqref="A85">
    <cfRule type="cellIs" dxfId="331" priority="321" operator="equal">
      <formula>"No"</formula>
    </cfRule>
    <cfRule type="cellIs" dxfId="330" priority="322" operator="equal">
      <formula>"Yes"</formula>
    </cfRule>
  </conditionalFormatting>
  <conditionalFormatting sqref="G85:Z85">
    <cfRule type="cellIs" dxfId="329" priority="319" operator="equal">
      <formula>"No"</formula>
    </cfRule>
    <cfRule type="cellIs" dxfId="328" priority="320" operator="equal">
      <formula>"Yes"</formula>
    </cfRule>
  </conditionalFormatting>
  <conditionalFormatting sqref="G85:Z85">
    <cfRule type="cellIs" dxfId="327" priority="317" operator="equal">
      <formula>"No"</formula>
    </cfRule>
    <cfRule type="cellIs" dxfId="326" priority="318" operator="equal">
      <formula>"Yes"</formula>
    </cfRule>
  </conditionalFormatting>
  <conditionalFormatting sqref="G89:Z89">
    <cfRule type="cellIs" dxfId="325" priority="313" operator="equal">
      <formula>"No"</formula>
    </cfRule>
    <cfRule type="cellIs" dxfId="324" priority="314" operator="equal">
      <formula>"Yes"</formula>
    </cfRule>
  </conditionalFormatting>
  <conditionalFormatting sqref="G89:Z89">
    <cfRule type="cellIs" dxfId="323" priority="311" operator="equal">
      <formula>"No"</formula>
    </cfRule>
    <cfRule type="cellIs" dxfId="322" priority="312" operator="equal">
      <formula>"Yes"</formula>
    </cfRule>
  </conditionalFormatting>
  <conditionalFormatting sqref="A11">
    <cfRule type="cellIs" dxfId="321" priority="309" operator="equal">
      <formula>"No"</formula>
    </cfRule>
    <cfRule type="cellIs" dxfId="320" priority="310" operator="equal">
      <formula>"Yes"</formula>
    </cfRule>
  </conditionalFormatting>
  <conditionalFormatting sqref="A12:A13">
    <cfRule type="cellIs" dxfId="319" priority="307" operator="equal">
      <formula>"No"</formula>
    </cfRule>
    <cfRule type="cellIs" dxfId="318" priority="308" operator="equal">
      <formula>"Yes"</formula>
    </cfRule>
  </conditionalFormatting>
  <conditionalFormatting sqref="G11:Z11 G20:Z20">
    <cfRule type="cellIs" dxfId="317" priority="303" operator="equal">
      <formula>"No"</formula>
    </cfRule>
    <cfRule type="cellIs" dxfId="316" priority="304" operator="equal">
      <formula>"Yes"</formula>
    </cfRule>
  </conditionalFormatting>
  <conditionalFormatting sqref="G12:Z13 G21:Z22">
    <cfRule type="cellIs" dxfId="315" priority="301" operator="equal">
      <formula>"No"</formula>
    </cfRule>
    <cfRule type="cellIs" dxfId="314" priority="302" operator="equal">
      <formula>"Yes"</formula>
    </cfRule>
  </conditionalFormatting>
  <conditionalFormatting sqref="A20">
    <cfRule type="cellIs" dxfId="313" priority="299" operator="equal">
      <formula>"No"</formula>
    </cfRule>
    <cfRule type="cellIs" dxfId="312" priority="300" operator="equal">
      <formula>"Yes"</formula>
    </cfRule>
  </conditionalFormatting>
  <conditionalFormatting sqref="A21:A22">
    <cfRule type="cellIs" dxfId="311" priority="297" operator="equal">
      <formula>"No"</formula>
    </cfRule>
    <cfRule type="cellIs" dxfId="310" priority="298" operator="equal">
      <formula>"Yes"</formula>
    </cfRule>
  </conditionalFormatting>
  <conditionalFormatting sqref="G17:Z19">
    <cfRule type="cellIs" dxfId="309" priority="295" operator="equal">
      <formula>"No"</formula>
    </cfRule>
    <cfRule type="cellIs" dxfId="308" priority="296" operator="equal">
      <formula>"Yes"</formula>
    </cfRule>
  </conditionalFormatting>
  <conditionalFormatting sqref="G17:Z17">
    <cfRule type="cellIs" dxfId="307" priority="293" operator="equal">
      <formula>"No"</formula>
    </cfRule>
    <cfRule type="cellIs" dxfId="306" priority="294" operator="equal">
      <formula>"Yes"</formula>
    </cfRule>
  </conditionalFormatting>
  <conditionalFormatting sqref="G18:Z19">
    <cfRule type="cellIs" dxfId="305" priority="291" operator="equal">
      <formula>"No"</formula>
    </cfRule>
    <cfRule type="cellIs" dxfId="304" priority="292" operator="equal">
      <formula>"Yes"</formula>
    </cfRule>
  </conditionalFormatting>
  <conditionalFormatting sqref="A17">
    <cfRule type="cellIs" dxfId="303" priority="289" operator="equal">
      <formula>"No"</formula>
    </cfRule>
    <cfRule type="cellIs" dxfId="302" priority="290" operator="equal">
      <formula>"Yes"</formula>
    </cfRule>
  </conditionalFormatting>
  <conditionalFormatting sqref="A18:A19">
    <cfRule type="cellIs" dxfId="301" priority="287" operator="equal">
      <formula>"No"</formula>
    </cfRule>
    <cfRule type="cellIs" dxfId="300" priority="288" operator="equal">
      <formula>"Yes"</formula>
    </cfRule>
  </conditionalFormatting>
  <conditionalFormatting sqref="G14:Z16">
    <cfRule type="cellIs" dxfId="299" priority="285" operator="equal">
      <formula>"No"</formula>
    </cfRule>
    <cfRule type="cellIs" dxfId="298" priority="286" operator="equal">
      <formula>"Yes"</formula>
    </cfRule>
  </conditionalFormatting>
  <conditionalFormatting sqref="G14:Z14">
    <cfRule type="cellIs" dxfId="297" priority="283" operator="equal">
      <formula>"No"</formula>
    </cfRule>
    <cfRule type="cellIs" dxfId="296" priority="284" operator="equal">
      <formula>"Yes"</formula>
    </cfRule>
  </conditionalFormatting>
  <conditionalFormatting sqref="G15:Z16">
    <cfRule type="cellIs" dxfId="295" priority="281" operator="equal">
      <formula>"No"</formula>
    </cfRule>
    <cfRule type="cellIs" dxfId="294" priority="282" operator="equal">
      <formula>"Yes"</formula>
    </cfRule>
  </conditionalFormatting>
  <conditionalFormatting sqref="A14">
    <cfRule type="cellIs" dxfId="293" priority="279" operator="equal">
      <formula>"No"</formula>
    </cfRule>
    <cfRule type="cellIs" dxfId="292" priority="280" operator="equal">
      <formula>"Yes"</formula>
    </cfRule>
  </conditionalFormatting>
  <conditionalFormatting sqref="A15:A16">
    <cfRule type="cellIs" dxfId="291" priority="277" operator="equal">
      <formula>"No"</formula>
    </cfRule>
    <cfRule type="cellIs" dxfId="290" priority="278" operator="equal">
      <formula>"Yes"</formula>
    </cfRule>
  </conditionalFormatting>
  <conditionalFormatting sqref="G54:Z55">
    <cfRule type="cellIs" dxfId="289" priority="205" operator="equal">
      <formula>"No"</formula>
    </cfRule>
    <cfRule type="cellIs" dxfId="288" priority="206" operator="equal">
      <formula>"Yes"</formula>
    </cfRule>
  </conditionalFormatting>
  <conditionalFormatting sqref="A54:A55">
    <cfRule type="cellIs" dxfId="287" priority="203" operator="equal">
      <formula>"No"</formula>
    </cfRule>
    <cfRule type="cellIs" dxfId="286" priority="204" operator="equal">
      <formula>"Yes"</formula>
    </cfRule>
  </conditionalFormatting>
  <conditionalFormatting sqref="G56:Z58">
    <cfRule type="cellIs" dxfId="285" priority="201" operator="equal">
      <formula>"No"</formula>
    </cfRule>
    <cfRule type="cellIs" dxfId="284" priority="202" operator="equal">
      <formula>"Yes"</formula>
    </cfRule>
  </conditionalFormatting>
  <conditionalFormatting sqref="G56:Z56">
    <cfRule type="cellIs" dxfId="283" priority="199" operator="equal">
      <formula>"No"</formula>
    </cfRule>
    <cfRule type="cellIs" dxfId="282" priority="200" operator="equal">
      <formula>"Yes"</formula>
    </cfRule>
  </conditionalFormatting>
  <conditionalFormatting sqref="A56">
    <cfRule type="cellIs" dxfId="281" priority="197" operator="equal">
      <formula>"No"</formula>
    </cfRule>
    <cfRule type="cellIs" dxfId="280" priority="198" operator="equal">
      <formula>"Yes"</formula>
    </cfRule>
  </conditionalFormatting>
  <conditionalFormatting sqref="G57:Z58">
    <cfRule type="cellIs" dxfId="279" priority="195" operator="equal">
      <formula>"No"</formula>
    </cfRule>
    <cfRule type="cellIs" dxfId="278" priority="196" operator="equal">
      <formula>"Yes"</formula>
    </cfRule>
  </conditionalFormatting>
  <conditionalFormatting sqref="A57:A58">
    <cfRule type="cellIs" dxfId="277" priority="193" operator="equal">
      <formula>"No"</formula>
    </cfRule>
    <cfRule type="cellIs" dxfId="276" priority="194" operator="equal">
      <formula>"Yes"</formula>
    </cfRule>
  </conditionalFormatting>
  <conditionalFormatting sqref="G59:Z61">
    <cfRule type="cellIs" dxfId="275" priority="191" operator="equal">
      <formula>"No"</formula>
    </cfRule>
    <cfRule type="cellIs" dxfId="274" priority="192" operator="equal">
      <formula>"Yes"</formula>
    </cfRule>
  </conditionalFormatting>
  <conditionalFormatting sqref="G59:Z59">
    <cfRule type="cellIs" dxfId="273" priority="189" operator="equal">
      <formula>"No"</formula>
    </cfRule>
    <cfRule type="cellIs" dxfId="272" priority="190" operator="equal">
      <formula>"Yes"</formula>
    </cfRule>
  </conditionalFormatting>
  <conditionalFormatting sqref="G23:Z25">
    <cfRule type="cellIs" dxfId="271" priority="167" operator="equal">
      <formula>"No"</formula>
    </cfRule>
    <cfRule type="cellIs" dxfId="270" priority="168" operator="equal">
      <formula>"Yes"</formula>
    </cfRule>
  </conditionalFormatting>
  <conditionalFormatting sqref="G23:Z23">
    <cfRule type="cellIs" dxfId="269" priority="165" operator="equal">
      <formula>"No"</formula>
    </cfRule>
    <cfRule type="cellIs" dxfId="268" priority="166" operator="equal">
      <formula>"Yes"</formula>
    </cfRule>
  </conditionalFormatting>
  <conditionalFormatting sqref="G24:Z25">
    <cfRule type="cellIs" dxfId="267" priority="163" operator="equal">
      <formula>"No"</formula>
    </cfRule>
    <cfRule type="cellIs" dxfId="266" priority="164" operator="equal">
      <formula>"Yes"</formula>
    </cfRule>
  </conditionalFormatting>
  <conditionalFormatting sqref="G41:Z43">
    <cfRule type="cellIs" dxfId="265" priority="251" operator="equal">
      <formula>"No"</formula>
    </cfRule>
    <cfRule type="cellIs" dxfId="264" priority="252" operator="equal">
      <formula>"Yes"</formula>
    </cfRule>
  </conditionalFormatting>
  <conditionalFormatting sqref="G41:Z41">
    <cfRule type="cellIs" dxfId="263" priority="249" operator="equal">
      <formula>"No"</formula>
    </cfRule>
    <cfRule type="cellIs" dxfId="262" priority="250" operator="equal">
      <formula>"Yes"</formula>
    </cfRule>
  </conditionalFormatting>
  <conditionalFormatting sqref="A41">
    <cfRule type="cellIs" dxfId="261" priority="247" operator="equal">
      <formula>"No"</formula>
    </cfRule>
    <cfRule type="cellIs" dxfId="260" priority="248" operator="equal">
      <formula>"Yes"</formula>
    </cfRule>
  </conditionalFormatting>
  <conditionalFormatting sqref="G42:Z43">
    <cfRule type="cellIs" dxfId="259" priority="245" operator="equal">
      <formula>"No"</formula>
    </cfRule>
    <cfRule type="cellIs" dxfId="258" priority="246" operator="equal">
      <formula>"Yes"</formula>
    </cfRule>
  </conditionalFormatting>
  <conditionalFormatting sqref="A42:A43">
    <cfRule type="cellIs" dxfId="257" priority="243" operator="equal">
      <formula>"No"</formula>
    </cfRule>
    <cfRule type="cellIs" dxfId="256" priority="244" operator="equal">
      <formula>"Yes"</formula>
    </cfRule>
  </conditionalFormatting>
  <conditionalFormatting sqref="G44:Z46">
    <cfRule type="cellIs" dxfId="255" priority="241" operator="equal">
      <formula>"No"</formula>
    </cfRule>
    <cfRule type="cellIs" dxfId="254" priority="242" operator="equal">
      <formula>"Yes"</formula>
    </cfRule>
  </conditionalFormatting>
  <conditionalFormatting sqref="G44:Z44">
    <cfRule type="cellIs" dxfId="253" priority="239" operator="equal">
      <formula>"No"</formula>
    </cfRule>
    <cfRule type="cellIs" dxfId="252" priority="240" operator="equal">
      <formula>"Yes"</formula>
    </cfRule>
  </conditionalFormatting>
  <conditionalFormatting sqref="A44">
    <cfRule type="cellIs" dxfId="251" priority="237" operator="equal">
      <formula>"No"</formula>
    </cfRule>
    <cfRule type="cellIs" dxfId="250" priority="238" operator="equal">
      <formula>"Yes"</formula>
    </cfRule>
  </conditionalFormatting>
  <conditionalFormatting sqref="G45:Z46">
    <cfRule type="cellIs" dxfId="249" priority="235" operator="equal">
      <formula>"No"</formula>
    </cfRule>
    <cfRule type="cellIs" dxfId="248" priority="236" operator="equal">
      <formula>"Yes"</formula>
    </cfRule>
  </conditionalFormatting>
  <conditionalFormatting sqref="A45:A46">
    <cfRule type="cellIs" dxfId="247" priority="233" operator="equal">
      <formula>"No"</formula>
    </cfRule>
    <cfRule type="cellIs" dxfId="246" priority="234" operator="equal">
      <formula>"Yes"</formula>
    </cfRule>
  </conditionalFormatting>
  <conditionalFormatting sqref="G47:Z49">
    <cfRule type="cellIs" dxfId="245" priority="231" operator="equal">
      <formula>"No"</formula>
    </cfRule>
    <cfRule type="cellIs" dxfId="244" priority="232" operator="equal">
      <formula>"Yes"</formula>
    </cfRule>
  </conditionalFormatting>
  <conditionalFormatting sqref="G47:Z47">
    <cfRule type="cellIs" dxfId="243" priority="229" operator="equal">
      <formula>"No"</formula>
    </cfRule>
    <cfRule type="cellIs" dxfId="242" priority="230" operator="equal">
      <formula>"Yes"</formula>
    </cfRule>
  </conditionalFormatting>
  <conditionalFormatting sqref="A47">
    <cfRule type="cellIs" dxfId="241" priority="227" operator="equal">
      <formula>"No"</formula>
    </cfRule>
    <cfRule type="cellIs" dxfId="240" priority="228" operator="equal">
      <formula>"Yes"</formula>
    </cfRule>
  </conditionalFormatting>
  <conditionalFormatting sqref="G48:Z49">
    <cfRule type="cellIs" dxfId="239" priority="225" operator="equal">
      <formula>"No"</formula>
    </cfRule>
    <cfRule type="cellIs" dxfId="238" priority="226" operator="equal">
      <formula>"Yes"</formula>
    </cfRule>
  </conditionalFormatting>
  <conditionalFormatting sqref="A48:A49">
    <cfRule type="cellIs" dxfId="237" priority="223" operator="equal">
      <formula>"No"</formula>
    </cfRule>
    <cfRule type="cellIs" dxfId="236" priority="224" operator="equal">
      <formula>"Yes"</formula>
    </cfRule>
  </conditionalFormatting>
  <conditionalFormatting sqref="G50:Z52">
    <cfRule type="cellIs" dxfId="235" priority="221" operator="equal">
      <formula>"No"</formula>
    </cfRule>
    <cfRule type="cellIs" dxfId="234" priority="222" operator="equal">
      <formula>"Yes"</formula>
    </cfRule>
  </conditionalFormatting>
  <conditionalFormatting sqref="G50:Z50">
    <cfRule type="cellIs" dxfId="233" priority="219" operator="equal">
      <formula>"No"</formula>
    </cfRule>
    <cfRule type="cellIs" dxfId="232" priority="220" operator="equal">
      <formula>"Yes"</formula>
    </cfRule>
  </conditionalFormatting>
  <conditionalFormatting sqref="A50">
    <cfRule type="cellIs" dxfId="231" priority="217" operator="equal">
      <formula>"No"</formula>
    </cfRule>
    <cfRule type="cellIs" dxfId="230" priority="218" operator="equal">
      <formula>"Yes"</formula>
    </cfRule>
  </conditionalFormatting>
  <conditionalFormatting sqref="G51:Z52">
    <cfRule type="cellIs" dxfId="229" priority="215" operator="equal">
      <formula>"No"</formula>
    </cfRule>
    <cfRule type="cellIs" dxfId="228" priority="216" operator="equal">
      <formula>"Yes"</formula>
    </cfRule>
  </conditionalFormatting>
  <conditionalFormatting sqref="A51:A52">
    <cfRule type="cellIs" dxfId="227" priority="213" operator="equal">
      <formula>"No"</formula>
    </cfRule>
    <cfRule type="cellIs" dxfId="226" priority="214" operator="equal">
      <formula>"Yes"</formula>
    </cfRule>
  </conditionalFormatting>
  <conditionalFormatting sqref="G53:Z55">
    <cfRule type="cellIs" dxfId="225" priority="211" operator="equal">
      <formula>"No"</formula>
    </cfRule>
    <cfRule type="cellIs" dxfId="224" priority="212" operator="equal">
      <formula>"Yes"</formula>
    </cfRule>
  </conditionalFormatting>
  <conditionalFormatting sqref="G53:Z53">
    <cfRule type="cellIs" dxfId="223" priority="209" operator="equal">
      <formula>"No"</formula>
    </cfRule>
    <cfRule type="cellIs" dxfId="222" priority="210" operator="equal">
      <formula>"Yes"</formula>
    </cfRule>
  </conditionalFormatting>
  <conditionalFormatting sqref="A53">
    <cfRule type="cellIs" dxfId="221" priority="207" operator="equal">
      <formula>"No"</formula>
    </cfRule>
    <cfRule type="cellIs" dxfId="220" priority="208" operator="equal">
      <formula>"Yes"</formula>
    </cfRule>
  </conditionalFormatting>
  <conditionalFormatting sqref="G29:Z29">
    <cfRule type="cellIs" dxfId="219" priority="175" operator="equal">
      <formula>"No"</formula>
    </cfRule>
    <cfRule type="cellIs" dxfId="218" priority="176" operator="equal">
      <formula>"Yes"</formula>
    </cfRule>
  </conditionalFormatting>
  <conditionalFormatting sqref="G30:Z31">
    <cfRule type="cellIs" dxfId="217" priority="173" operator="equal">
      <formula>"No"</formula>
    </cfRule>
    <cfRule type="cellIs" dxfId="216" priority="174" operator="equal">
      <formula>"Yes"</formula>
    </cfRule>
  </conditionalFormatting>
  <conditionalFormatting sqref="A23">
    <cfRule type="cellIs" dxfId="215" priority="171" operator="equal">
      <formula>"No"</formula>
    </cfRule>
    <cfRule type="cellIs" dxfId="214" priority="172" operator="equal">
      <formula>"Yes"</formula>
    </cfRule>
  </conditionalFormatting>
  <conditionalFormatting sqref="A24:A25">
    <cfRule type="cellIs" dxfId="213" priority="169" operator="equal">
      <formula>"No"</formula>
    </cfRule>
    <cfRule type="cellIs" dxfId="212" priority="170" operator="equal">
      <formula>"Yes"</formula>
    </cfRule>
  </conditionalFormatting>
  <conditionalFormatting sqref="A26">
    <cfRule type="cellIs" dxfId="211" priority="161" operator="equal">
      <formula>"No"</formula>
    </cfRule>
    <cfRule type="cellIs" dxfId="210" priority="162" operator="equal">
      <formula>"Yes"</formula>
    </cfRule>
  </conditionalFormatting>
  <conditionalFormatting sqref="A27:A28">
    <cfRule type="cellIs" dxfId="209" priority="159" operator="equal">
      <formula>"No"</formula>
    </cfRule>
    <cfRule type="cellIs" dxfId="208" priority="160" operator="equal">
      <formula>"Yes"</formula>
    </cfRule>
  </conditionalFormatting>
  <conditionalFormatting sqref="A59">
    <cfRule type="cellIs" dxfId="207" priority="187" operator="equal">
      <formula>"No"</formula>
    </cfRule>
    <cfRule type="cellIs" dxfId="206" priority="188" operator="equal">
      <formula>"Yes"</formula>
    </cfRule>
  </conditionalFormatting>
  <conditionalFormatting sqref="G60:Z61">
    <cfRule type="cellIs" dxfId="205" priority="185" operator="equal">
      <formula>"No"</formula>
    </cfRule>
    <cfRule type="cellIs" dxfId="204" priority="186" operator="equal">
      <formula>"Yes"</formula>
    </cfRule>
  </conditionalFormatting>
  <conditionalFormatting sqref="A60:A61">
    <cfRule type="cellIs" dxfId="203" priority="183" operator="equal">
      <formula>"No"</formula>
    </cfRule>
    <cfRule type="cellIs" dxfId="202" priority="184" operator="equal">
      <formula>"Yes"</formula>
    </cfRule>
  </conditionalFormatting>
  <conditionalFormatting sqref="A29">
    <cfRule type="cellIs" dxfId="201" priority="181" operator="equal">
      <formula>"No"</formula>
    </cfRule>
    <cfRule type="cellIs" dxfId="200" priority="182" operator="equal">
      <formula>"Yes"</formula>
    </cfRule>
  </conditionalFormatting>
  <conditionalFormatting sqref="A30:A31">
    <cfRule type="cellIs" dxfId="199" priority="179" operator="equal">
      <formula>"No"</formula>
    </cfRule>
    <cfRule type="cellIs" dxfId="198" priority="180" operator="equal">
      <formula>"Yes"</formula>
    </cfRule>
  </conditionalFormatting>
  <conditionalFormatting sqref="G29:Z31">
    <cfRule type="cellIs" dxfId="197" priority="177" operator="equal">
      <formula>"No"</formula>
    </cfRule>
    <cfRule type="cellIs" dxfId="196" priority="178" operator="equal">
      <formula>"Yes"</formula>
    </cfRule>
  </conditionalFormatting>
  <conditionalFormatting sqref="G26:Z28">
    <cfRule type="cellIs" dxfId="195" priority="157" operator="equal">
      <formula>"No"</formula>
    </cfRule>
    <cfRule type="cellIs" dxfId="194" priority="158" operator="equal">
      <formula>"Yes"</formula>
    </cfRule>
  </conditionalFormatting>
  <conditionalFormatting sqref="G26:Z26">
    <cfRule type="cellIs" dxfId="193" priority="155" operator="equal">
      <formula>"No"</formula>
    </cfRule>
    <cfRule type="cellIs" dxfId="192" priority="156" operator="equal">
      <formula>"Yes"</formula>
    </cfRule>
  </conditionalFormatting>
  <conditionalFormatting sqref="G27:Z28">
    <cfRule type="cellIs" dxfId="191" priority="153" operator="equal">
      <formula>"No"</formula>
    </cfRule>
    <cfRule type="cellIs" dxfId="190" priority="154" operator="equal">
      <formula>"Yes"</formula>
    </cfRule>
  </conditionalFormatting>
  <conditionalFormatting sqref="G62:Z64">
    <cfRule type="cellIs" dxfId="189" priority="151" operator="equal">
      <formula>"No"</formula>
    </cfRule>
    <cfRule type="cellIs" dxfId="188" priority="152" operator="equal">
      <formula>"Yes"</formula>
    </cfRule>
  </conditionalFormatting>
  <conditionalFormatting sqref="G62:Z62">
    <cfRule type="cellIs" dxfId="187" priority="149" operator="equal">
      <formula>"No"</formula>
    </cfRule>
    <cfRule type="cellIs" dxfId="186" priority="150" operator="equal">
      <formula>"Yes"</formula>
    </cfRule>
  </conditionalFormatting>
  <conditionalFormatting sqref="A62">
    <cfRule type="cellIs" dxfId="185" priority="147" operator="equal">
      <formula>"No"</formula>
    </cfRule>
    <cfRule type="cellIs" dxfId="184" priority="148" operator="equal">
      <formula>"Yes"</formula>
    </cfRule>
  </conditionalFormatting>
  <conditionalFormatting sqref="G63:Z64">
    <cfRule type="cellIs" dxfId="183" priority="145" operator="equal">
      <formula>"No"</formula>
    </cfRule>
    <cfRule type="cellIs" dxfId="182" priority="146" operator="equal">
      <formula>"Yes"</formula>
    </cfRule>
  </conditionalFormatting>
  <conditionalFormatting sqref="A63:A64">
    <cfRule type="cellIs" dxfId="181" priority="143" operator="equal">
      <formula>"No"</formula>
    </cfRule>
    <cfRule type="cellIs" dxfId="180" priority="144" operator="equal">
      <formula>"Yes"</formula>
    </cfRule>
  </conditionalFormatting>
  <conditionalFormatting sqref="G65:Z67">
    <cfRule type="cellIs" dxfId="179" priority="141" operator="equal">
      <formula>"No"</formula>
    </cfRule>
    <cfRule type="cellIs" dxfId="178" priority="142" operator="equal">
      <formula>"Yes"</formula>
    </cfRule>
  </conditionalFormatting>
  <conditionalFormatting sqref="G65:Z65">
    <cfRule type="cellIs" dxfId="177" priority="139" operator="equal">
      <formula>"No"</formula>
    </cfRule>
    <cfRule type="cellIs" dxfId="176" priority="140" operator="equal">
      <formula>"Yes"</formula>
    </cfRule>
  </conditionalFormatting>
  <conditionalFormatting sqref="A65">
    <cfRule type="cellIs" dxfId="175" priority="137" operator="equal">
      <formula>"No"</formula>
    </cfRule>
    <cfRule type="cellIs" dxfId="174" priority="138" operator="equal">
      <formula>"Yes"</formula>
    </cfRule>
  </conditionalFormatting>
  <conditionalFormatting sqref="G66:Z67">
    <cfRule type="cellIs" dxfId="173" priority="135" operator="equal">
      <formula>"No"</formula>
    </cfRule>
    <cfRule type="cellIs" dxfId="172" priority="136" operator="equal">
      <formula>"Yes"</formula>
    </cfRule>
  </conditionalFormatting>
  <conditionalFormatting sqref="A66:A67">
    <cfRule type="cellIs" dxfId="171" priority="133" operator="equal">
      <formula>"No"</formula>
    </cfRule>
    <cfRule type="cellIs" dxfId="170" priority="134" operator="equal">
      <formula>"Yes"</formula>
    </cfRule>
  </conditionalFormatting>
  <conditionalFormatting sqref="G68:Z70">
    <cfRule type="cellIs" dxfId="169" priority="131" operator="equal">
      <formula>"No"</formula>
    </cfRule>
    <cfRule type="cellIs" dxfId="168" priority="132" operator="equal">
      <formula>"Yes"</formula>
    </cfRule>
  </conditionalFormatting>
  <conditionalFormatting sqref="G68:Z68">
    <cfRule type="cellIs" dxfId="167" priority="129" operator="equal">
      <formula>"No"</formula>
    </cfRule>
    <cfRule type="cellIs" dxfId="166" priority="130" operator="equal">
      <formula>"Yes"</formula>
    </cfRule>
  </conditionalFormatting>
  <conditionalFormatting sqref="A68">
    <cfRule type="cellIs" dxfId="165" priority="127" operator="equal">
      <formula>"No"</formula>
    </cfRule>
    <cfRule type="cellIs" dxfId="164" priority="128" operator="equal">
      <formula>"Yes"</formula>
    </cfRule>
  </conditionalFormatting>
  <conditionalFormatting sqref="G69:Z70">
    <cfRule type="cellIs" dxfId="163" priority="125" operator="equal">
      <formula>"No"</formula>
    </cfRule>
    <cfRule type="cellIs" dxfId="162" priority="126" operator="equal">
      <formula>"Yes"</formula>
    </cfRule>
  </conditionalFormatting>
  <conditionalFormatting sqref="A69:A70">
    <cfRule type="cellIs" dxfId="161" priority="123" operator="equal">
      <formula>"No"</formula>
    </cfRule>
    <cfRule type="cellIs" dxfId="160" priority="124" operator="equal">
      <formula>"Yes"</formula>
    </cfRule>
  </conditionalFormatting>
  <conditionalFormatting sqref="G71:Z73">
    <cfRule type="cellIs" dxfId="159" priority="121" operator="equal">
      <formula>"No"</formula>
    </cfRule>
    <cfRule type="cellIs" dxfId="158" priority="122" operator="equal">
      <formula>"Yes"</formula>
    </cfRule>
  </conditionalFormatting>
  <conditionalFormatting sqref="G71:Z71">
    <cfRule type="cellIs" dxfId="157" priority="119" operator="equal">
      <formula>"No"</formula>
    </cfRule>
    <cfRule type="cellIs" dxfId="156" priority="120" operator="equal">
      <formula>"Yes"</formula>
    </cfRule>
  </conditionalFormatting>
  <conditionalFormatting sqref="A71">
    <cfRule type="cellIs" dxfId="155" priority="117" operator="equal">
      <formula>"No"</formula>
    </cfRule>
    <cfRule type="cellIs" dxfId="154" priority="118" operator="equal">
      <formula>"Yes"</formula>
    </cfRule>
  </conditionalFormatting>
  <conditionalFormatting sqref="G72:Z73">
    <cfRule type="cellIs" dxfId="153" priority="115" operator="equal">
      <formula>"No"</formula>
    </cfRule>
    <cfRule type="cellIs" dxfId="152" priority="116" operator="equal">
      <formula>"Yes"</formula>
    </cfRule>
  </conditionalFormatting>
  <conditionalFormatting sqref="A72:A73">
    <cfRule type="cellIs" dxfId="151" priority="113" operator="equal">
      <formula>"No"</formula>
    </cfRule>
    <cfRule type="cellIs" dxfId="150" priority="114" operator="equal">
      <formula>"Yes"</formula>
    </cfRule>
  </conditionalFormatting>
  <conditionalFormatting sqref="G74:Z76">
    <cfRule type="cellIs" dxfId="149" priority="111" operator="equal">
      <formula>"No"</formula>
    </cfRule>
    <cfRule type="cellIs" dxfId="148" priority="112" operator="equal">
      <formula>"Yes"</formula>
    </cfRule>
  </conditionalFormatting>
  <conditionalFormatting sqref="G74:Z74">
    <cfRule type="cellIs" dxfId="147" priority="109" operator="equal">
      <formula>"No"</formula>
    </cfRule>
    <cfRule type="cellIs" dxfId="146" priority="110" operator="equal">
      <formula>"Yes"</formula>
    </cfRule>
  </conditionalFormatting>
  <conditionalFormatting sqref="A74">
    <cfRule type="cellIs" dxfId="145" priority="107" operator="equal">
      <formula>"No"</formula>
    </cfRule>
    <cfRule type="cellIs" dxfId="144" priority="108" operator="equal">
      <formula>"Yes"</formula>
    </cfRule>
  </conditionalFormatting>
  <conditionalFormatting sqref="G75:Z76">
    <cfRule type="cellIs" dxfId="143" priority="105" operator="equal">
      <formula>"No"</formula>
    </cfRule>
    <cfRule type="cellIs" dxfId="142" priority="106" operator="equal">
      <formula>"Yes"</formula>
    </cfRule>
  </conditionalFormatting>
  <conditionalFormatting sqref="A75:A76">
    <cfRule type="cellIs" dxfId="141" priority="103" operator="equal">
      <formula>"No"</formula>
    </cfRule>
    <cfRule type="cellIs" dxfId="140" priority="104" operator="equal">
      <formula>"Yes"</formula>
    </cfRule>
  </conditionalFormatting>
  <conditionalFormatting sqref="A86 A89">
    <cfRule type="cellIs" dxfId="139" priority="99" operator="equal">
      <formula>"No"</formula>
    </cfRule>
    <cfRule type="cellIs" dxfId="138" priority="100" operator="equal">
      <formula>"Yes"</formula>
    </cfRule>
  </conditionalFormatting>
  <conditionalFormatting sqref="G86:Z86">
    <cfRule type="cellIs" dxfId="137" priority="97" operator="equal">
      <formula>"No"</formula>
    </cfRule>
    <cfRule type="cellIs" dxfId="136" priority="98" operator="equal">
      <formula>"Yes"</formula>
    </cfRule>
  </conditionalFormatting>
  <conditionalFormatting sqref="G86:Z86">
    <cfRule type="cellIs" dxfId="135" priority="95" operator="equal">
      <formula>"No"</formula>
    </cfRule>
    <cfRule type="cellIs" dxfId="134" priority="96" operator="equal">
      <formula>"Yes"</formula>
    </cfRule>
  </conditionalFormatting>
  <conditionalFormatting sqref="G92:Z92">
    <cfRule type="cellIs" dxfId="133" priority="93" operator="equal">
      <formula>"No"</formula>
    </cfRule>
    <cfRule type="cellIs" dxfId="132" priority="94" operator="equal">
      <formula>"Yes"</formula>
    </cfRule>
  </conditionalFormatting>
  <conditionalFormatting sqref="G92:Z92">
    <cfRule type="cellIs" dxfId="131" priority="91" operator="equal">
      <formula>"No"</formula>
    </cfRule>
    <cfRule type="cellIs" dxfId="130" priority="92" operator="equal">
      <formula>"Yes"</formula>
    </cfRule>
  </conditionalFormatting>
  <conditionalFormatting sqref="A92">
    <cfRule type="cellIs" dxfId="129" priority="89" operator="equal">
      <formula>"No"</formula>
    </cfRule>
    <cfRule type="cellIs" dxfId="128" priority="90" operator="equal">
      <formula>"Yes"</formula>
    </cfRule>
  </conditionalFormatting>
  <conditionalFormatting sqref="G32:Z34">
    <cfRule type="cellIs" dxfId="127" priority="87" operator="equal">
      <formula>"No"</formula>
    </cfRule>
    <cfRule type="cellIs" dxfId="126" priority="88" operator="equal">
      <formula>"Yes"</formula>
    </cfRule>
  </conditionalFormatting>
  <conditionalFormatting sqref="G32:Z32">
    <cfRule type="cellIs" dxfId="125" priority="85" operator="equal">
      <formula>"No"</formula>
    </cfRule>
    <cfRule type="cellIs" dxfId="124" priority="86" operator="equal">
      <formula>"Yes"</formula>
    </cfRule>
  </conditionalFormatting>
  <conditionalFormatting sqref="G33:Z34">
    <cfRule type="cellIs" dxfId="123" priority="83" operator="equal">
      <formula>"No"</formula>
    </cfRule>
    <cfRule type="cellIs" dxfId="122" priority="84" operator="equal">
      <formula>"Yes"</formula>
    </cfRule>
  </conditionalFormatting>
  <conditionalFormatting sqref="A32">
    <cfRule type="cellIs" dxfId="121" priority="81" operator="equal">
      <formula>"No"</formula>
    </cfRule>
    <cfRule type="cellIs" dxfId="120" priority="82" operator="equal">
      <formula>"Yes"</formula>
    </cfRule>
  </conditionalFormatting>
  <conditionalFormatting sqref="A33:A34">
    <cfRule type="cellIs" dxfId="119" priority="79" operator="equal">
      <formula>"No"</formula>
    </cfRule>
    <cfRule type="cellIs" dxfId="118" priority="80" operator="equal">
      <formula>"Yes"</formula>
    </cfRule>
  </conditionalFormatting>
  <conditionalFormatting sqref="G91:Z91">
    <cfRule type="cellIs" dxfId="117" priority="77" operator="equal">
      <formula>"No"</formula>
    </cfRule>
    <cfRule type="cellIs" dxfId="116" priority="78" operator="equal">
      <formula>"Yes"</formula>
    </cfRule>
  </conditionalFormatting>
  <conditionalFormatting sqref="G91:Z91">
    <cfRule type="cellIs" dxfId="115" priority="75" operator="equal">
      <formula>"No"</formula>
    </cfRule>
    <cfRule type="cellIs" dxfId="114" priority="76" operator="equal">
      <formula>"Yes"</formula>
    </cfRule>
  </conditionalFormatting>
  <conditionalFormatting sqref="A91">
    <cfRule type="cellIs" dxfId="113" priority="73" operator="equal">
      <formula>"No"</formula>
    </cfRule>
    <cfRule type="cellIs" dxfId="112" priority="74" operator="equal">
      <formula>"Yes"</formula>
    </cfRule>
  </conditionalFormatting>
  <conditionalFormatting sqref="A77">
    <cfRule type="cellIs" dxfId="111" priority="63" operator="equal">
      <formula>"No"</formula>
    </cfRule>
    <cfRule type="cellIs" dxfId="110" priority="64" operator="equal">
      <formula>"Yes"</formula>
    </cfRule>
  </conditionalFormatting>
  <conditionalFormatting sqref="A78:A79">
    <cfRule type="cellIs" dxfId="109" priority="61" operator="equal">
      <formula>"No"</formula>
    </cfRule>
    <cfRule type="cellIs" dxfId="108" priority="62" operator="equal">
      <formula>"Yes"</formula>
    </cfRule>
  </conditionalFormatting>
  <conditionalFormatting sqref="G77:Z79">
    <cfRule type="cellIs" dxfId="107" priority="59" operator="equal">
      <formula>"No"</formula>
    </cfRule>
    <cfRule type="cellIs" dxfId="106" priority="60" operator="equal">
      <formula>"Yes"</formula>
    </cfRule>
  </conditionalFormatting>
  <conditionalFormatting sqref="G77:Z77">
    <cfRule type="cellIs" dxfId="105" priority="57" operator="equal">
      <formula>"No"</formula>
    </cfRule>
    <cfRule type="cellIs" dxfId="104" priority="58" operator="equal">
      <formula>"Yes"</formula>
    </cfRule>
  </conditionalFormatting>
  <conditionalFormatting sqref="G78:Z79">
    <cfRule type="cellIs" dxfId="103" priority="55" operator="equal">
      <formula>"No"</formula>
    </cfRule>
    <cfRule type="cellIs" dxfId="102" priority="56" operator="equal">
      <formula>"Yes"</formula>
    </cfRule>
  </conditionalFormatting>
  <conditionalFormatting sqref="G88:Z88">
    <cfRule type="cellIs" dxfId="101" priority="53" operator="equal">
      <formula>"No"</formula>
    </cfRule>
    <cfRule type="cellIs" dxfId="100" priority="54" operator="equal">
      <formula>"Yes"</formula>
    </cfRule>
  </conditionalFormatting>
  <conditionalFormatting sqref="G88:Z88">
    <cfRule type="cellIs" dxfId="99" priority="51" operator="equal">
      <formula>"No"</formula>
    </cfRule>
    <cfRule type="cellIs" dxfId="98" priority="52" operator="equal">
      <formula>"Yes"</formula>
    </cfRule>
  </conditionalFormatting>
  <conditionalFormatting sqref="A88">
    <cfRule type="cellIs" dxfId="97" priority="49" operator="equal">
      <formula>"No"</formula>
    </cfRule>
    <cfRule type="cellIs" dxfId="96" priority="50" operator="equal">
      <formula>"Yes"</formula>
    </cfRule>
  </conditionalFormatting>
  <conditionalFormatting sqref="G87:Z87">
    <cfRule type="cellIs" dxfId="95" priority="47" operator="equal">
      <formula>"No"</formula>
    </cfRule>
    <cfRule type="cellIs" dxfId="94" priority="48" operator="equal">
      <formula>"Yes"</formula>
    </cfRule>
  </conditionalFormatting>
  <conditionalFormatting sqref="G87:Z87">
    <cfRule type="cellIs" dxfId="93" priority="45" operator="equal">
      <formula>"No"</formula>
    </cfRule>
    <cfRule type="cellIs" dxfId="92" priority="46" operator="equal">
      <formula>"Yes"</formula>
    </cfRule>
  </conditionalFormatting>
  <conditionalFormatting sqref="A87">
    <cfRule type="cellIs" dxfId="91" priority="43" operator="equal">
      <formula>"No"</formula>
    </cfRule>
    <cfRule type="cellIs" dxfId="90" priority="44" operator="equal">
      <formula>"Yes"</formula>
    </cfRule>
  </conditionalFormatting>
  <conditionalFormatting sqref="G90:Z90">
    <cfRule type="cellIs" dxfId="89" priority="41" operator="equal">
      <formula>"No"</formula>
    </cfRule>
    <cfRule type="cellIs" dxfId="88" priority="42" operator="equal">
      <formula>"Yes"</formula>
    </cfRule>
  </conditionalFormatting>
  <conditionalFormatting sqref="G90:Z90">
    <cfRule type="cellIs" dxfId="87" priority="39" operator="equal">
      <formula>"No"</formula>
    </cfRule>
    <cfRule type="cellIs" dxfId="86" priority="40" operator="equal">
      <formula>"Yes"</formula>
    </cfRule>
  </conditionalFormatting>
  <conditionalFormatting sqref="A90">
    <cfRule type="cellIs" dxfId="85" priority="35" operator="equal">
      <formula>"No"</formula>
    </cfRule>
    <cfRule type="cellIs" dxfId="84" priority="36" operator="equal">
      <formula>"Yes"</formula>
    </cfRule>
  </conditionalFormatting>
  <conditionalFormatting sqref="A80">
    <cfRule type="cellIs" dxfId="83" priority="33" operator="equal">
      <formula>"No"</formula>
    </cfRule>
    <cfRule type="cellIs" dxfId="82" priority="34" operator="equal">
      <formula>"Yes"</formula>
    </cfRule>
  </conditionalFormatting>
  <conditionalFormatting sqref="A81:A82">
    <cfRule type="cellIs" dxfId="81" priority="31" operator="equal">
      <formula>"No"</formula>
    </cfRule>
    <cfRule type="cellIs" dxfId="80" priority="32" operator="equal">
      <formula>"Yes"</formula>
    </cfRule>
  </conditionalFormatting>
  <conditionalFormatting sqref="G80:Z82">
    <cfRule type="cellIs" dxfId="79" priority="29" operator="equal">
      <formula>"No"</formula>
    </cfRule>
    <cfRule type="cellIs" dxfId="78" priority="30" operator="equal">
      <formula>"Yes"</formula>
    </cfRule>
  </conditionalFormatting>
  <conditionalFormatting sqref="G80:Z80">
    <cfRule type="cellIs" dxfId="77" priority="27" operator="equal">
      <formula>"No"</formula>
    </cfRule>
    <cfRule type="cellIs" dxfId="76" priority="28" operator="equal">
      <formula>"Yes"</formula>
    </cfRule>
  </conditionalFormatting>
  <conditionalFormatting sqref="G81:Z82">
    <cfRule type="cellIs" dxfId="75" priority="25" operator="equal">
      <formula>"No"</formula>
    </cfRule>
    <cfRule type="cellIs" dxfId="74" priority="26" operator="equal">
      <formula>"Yes"</formula>
    </cfRule>
  </conditionalFormatting>
  <conditionalFormatting sqref="A83">
    <cfRule type="cellIs" dxfId="73" priority="23" operator="equal">
      <formula>"No"</formula>
    </cfRule>
    <cfRule type="cellIs" dxfId="72" priority="24" operator="equal">
      <formula>"Yes"</formula>
    </cfRule>
  </conditionalFormatting>
  <conditionalFormatting sqref="G83:Z83">
    <cfRule type="cellIs" dxfId="71" priority="21" operator="equal">
      <formula>"No"</formula>
    </cfRule>
    <cfRule type="cellIs" dxfId="70" priority="22" operator="equal">
      <formula>"Yes"</formula>
    </cfRule>
  </conditionalFormatting>
  <conditionalFormatting sqref="G83:Z83">
    <cfRule type="cellIs" dxfId="69" priority="19" operator="equal">
      <formula>"No"</formula>
    </cfRule>
    <cfRule type="cellIs" dxfId="68" priority="20" operator="equal">
      <formula>"Yes"</formula>
    </cfRule>
  </conditionalFormatting>
  <conditionalFormatting sqref="G84:Z84">
    <cfRule type="cellIs" dxfId="67" priority="15" operator="equal">
      <formula>"No"</formula>
    </cfRule>
    <cfRule type="cellIs" dxfId="66" priority="16" operator="equal">
      <formula>"Yes"</formula>
    </cfRule>
  </conditionalFormatting>
  <conditionalFormatting sqref="G84:Z84">
    <cfRule type="cellIs" dxfId="65" priority="13" operator="equal">
      <formula>"No"</formula>
    </cfRule>
    <cfRule type="cellIs" dxfId="64" priority="14" operator="equal">
      <formula>"Yes"</formula>
    </cfRule>
  </conditionalFormatting>
  <conditionalFormatting sqref="A84">
    <cfRule type="cellIs" dxfId="63" priority="11" operator="equal">
      <formula>"No"</formula>
    </cfRule>
    <cfRule type="cellIs" dxfId="62" priority="12" operator="equal">
      <formula>"Yes"</formula>
    </cfRule>
  </conditionalFormatting>
  <conditionalFormatting sqref="G35:Z37">
    <cfRule type="cellIs" dxfId="61" priority="9" operator="equal">
      <formula>"No"</formula>
    </cfRule>
    <cfRule type="cellIs" dxfId="60" priority="10" operator="equal">
      <formula>"Yes"</formula>
    </cfRule>
  </conditionalFormatting>
  <conditionalFormatting sqref="G35:Z35">
    <cfRule type="cellIs" dxfId="59" priority="7" operator="equal">
      <formula>"No"</formula>
    </cfRule>
    <cfRule type="cellIs" dxfId="58" priority="8" operator="equal">
      <formula>"Yes"</formula>
    </cfRule>
  </conditionalFormatting>
  <conditionalFormatting sqref="G36:Z37">
    <cfRule type="cellIs" dxfId="57" priority="5" operator="equal">
      <formula>"No"</formula>
    </cfRule>
    <cfRule type="cellIs" dxfId="56" priority="6" operator="equal">
      <formula>"Yes"</formula>
    </cfRule>
  </conditionalFormatting>
  <conditionalFormatting sqref="A35">
    <cfRule type="cellIs" dxfId="55" priority="3" operator="equal">
      <formula>"No"</formula>
    </cfRule>
    <cfRule type="cellIs" dxfId="54" priority="4" operator="equal">
      <formula>"Yes"</formula>
    </cfRule>
  </conditionalFormatting>
  <conditionalFormatting sqref="A36:A37">
    <cfRule type="cellIs" dxfId="53" priority="1" operator="equal">
      <formula>"No"</formula>
    </cfRule>
    <cfRule type="cellIs" dxfId="52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43"/>
  <sheetViews>
    <sheetView showGridLines="0" zoomScaleNormal="100" workbookViewId="0">
      <pane xSplit="1" ySplit="2" topLeftCell="B3" activePane="bottomRight" state="frozen"/>
      <selection activeCell="A2" sqref="A2"/>
      <selection pane="topRight" activeCell="A2" sqref="A2"/>
      <selection pane="bottomLeft" activeCell="A2" sqref="A2"/>
      <selection pane="bottomRight" activeCell="B3" sqref="B3"/>
    </sheetView>
  </sheetViews>
  <sheetFormatPr defaultRowHeight="15.75" x14ac:dyDescent="0.25"/>
  <cols>
    <col min="1" max="1" width="20.5" style="2" bestFit="1" customWidth="1"/>
    <col min="2" max="2" width="6.125" style="2" bestFit="1" customWidth="1"/>
    <col min="3" max="3" width="13" style="2" bestFit="1" customWidth="1"/>
    <col min="4" max="4" width="3.875" style="2" bestFit="1" customWidth="1"/>
    <col min="5" max="5" width="6.375" style="2" bestFit="1" customWidth="1"/>
    <col min="6" max="6" width="7.375" style="2" bestFit="1" customWidth="1"/>
    <col min="7" max="7" width="4.25" style="2" bestFit="1" customWidth="1"/>
    <col min="8" max="8" width="4.75" style="2" bestFit="1" customWidth="1"/>
    <col min="9" max="9" width="4.625" style="2" bestFit="1" customWidth="1"/>
    <col min="10" max="10" width="7.25" style="2" bestFit="1" customWidth="1"/>
    <col min="11" max="11" width="5.375" style="2" bestFit="1" customWidth="1"/>
    <col min="12" max="12" width="4.125" style="2" bestFit="1" customWidth="1"/>
    <col min="13" max="13" width="5.375" style="2" bestFit="1" customWidth="1"/>
    <col min="14" max="14" width="6.125" style="2" bestFit="1" customWidth="1"/>
    <col min="15" max="15" width="4.375" style="2" bestFit="1" customWidth="1"/>
    <col min="16" max="16" width="5.75" style="2" bestFit="1" customWidth="1"/>
    <col min="17" max="17" width="6.25" style="2" bestFit="1" customWidth="1"/>
    <col min="18" max="18" width="7.875" style="2" bestFit="1" customWidth="1"/>
    <col min="19" max="19" width="9" style="2" bestFit="1" customWidth="1"/>
    <col min="20" max="20" width="7.375" style="2" bestFit="1" customWidth="1"/>
    <col min="21" max="21" width="4.375" style="2" bestFit="1" customWidth="1"/>
    <col min="22" max="22" width="6.625" style="2" hidden="1" customWidth="1"/>
    <col min="23" max="23" width="7.375" style="2" bestFit="1" customWidth="1"/>
    <col min="24" max="16384" width="9" style="2"/>
  </cols>
  <sheetData>
    <row r="1" spans="1:23" s="1" customFormat="1" ht="16.5" thickBot="1" x14ac:dyDescent="0.3">
      <c r="A1" s="3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s="22" customFormat="1" ht="32.25" thickBot="1" x14ac:dyDescent="0.3">
      <c r="A2" s="19" t="s">
        <v>6</v>
      </c>
      <c r="B2" s="50" t="s">
        <v>46</v>
      </c>
      <c r="C2" s="169" t="s">
        <v>27</v>
      </c>
      <c r="D2" s="170"/>
      <c r="E2" s="47" t="s">
        <v>29</v>
      </c>
      <c r="F2" s="21" t="s">
        <v>30</v>
      </c>
      <c r="G2" s="33" t="s">
        <v>31</v>
      </c>
      <c r="H2" s="31" t="s">
        <v>32</v>
      </c>
      <c r="I2" s="29" t="s">
        <v>33</v>
      </c>
      <c r="J2" s="45" t="s">
        <v>34</v>
      </c>
      <c r="K2" s="20" t="s">
        <v>48</v>
      </c>
      <c r="L2" s="35" t="s">
        <v>35</v>
      </c>
      <c r="M2" s="39" t="s">
        <v>36</v>
      </c>
      <c r="N2" s="41" t="s">
        <v>37</v>
      </c>
      <c r="O2" s="43" t="s">
        <v>38</v>
      </c>
      <c r="P2" s="20" t="s">
        <v>39</v>
      </c>
      <c r="Q2" s="37" t="s">
        <v>40</v>
      </c>
      <c r="R2" s="21" t="s">
        <v>50</v>
      </c>
      <c r="S2" s="27" t="s">
        <v>47</v>
      </c>
      <c r="T2" s="53" t="s">
        <v>0</v>
      </c>
      <c r="U2" s="68" t="s">
        <v>28</v>
      </c>
      <c r="V2" s="67" t="s">
        <v>51</v>
      </c>
      <c r="W2" s="55" t="s">
        <v>41</v>
      </c>
    </row>
    <row r="3" spans="1:23" x14ac:dyDescent="0.25">
      <c r="A3" s="144" t="s">
        <v>68</v>
      </c>
      <c r="B3" s="145">
        <v>1</v>
      </c>
      <c r="C3" s="146" t="s">
        <v>42</v>
      </c>
      <c r="D3" s="147">
        <v>0</v>
      </c>
      <c r="E3" s="148">
        <v>5</v>
      </c>
      <c r="F3" s="149">
        <v>9</v>
      </c>
      <c r="G3" s="150">
        <v>5</v>
      </c>
      <c r="H3" s="151"/>
      <c r="I3" s="152"/>
      <c r="J3" s="153"/>
      <c r="K3" s="154"/>
      <c r="L3" s="155"/>
      <c r="M3" s="156"/>
      <c r="N3" s="157"/>
      <c r="O3" s="158"/>
      <c r="P3" s="154"/>
      <c r="Q3" s="159"/>
      <c r="R3" s="149">
        <f t="shared" ref="R3:R8" si="0">SUM(E3:Q3)</f>
        <v>19</v>
      </c>
      <c r="S3" s="160"/>
      <c r="T3" s="161">
        <v>15</v>
      </c>
      <c r="U3" s="162">
        <v>12</v>
      </c>
      <c r="V3" s="118">
        <f t="shared" ref="V3" si="1">U3+T3-(R3+S3)</f>
        <v>8</v>
      </c>
      <c r="W3" s="81">
        <f t="shared" ref="W3:W21" si="2">SMALL(U3:V3,1)</f>
        <v>8</v>
      </c>
    </row>
    <row r="4" spans="1:23" x14ac:dyDescent="0.25">
      <c r="A4" s="26" t="s">
        <v>82</v>
      </c>
      <c r="B4" s="51">
        <v>1</v>
      </c>
      <c r="C4" s="115" t="s">
        <v>42</v>
      </c>
      <c r="D4" s="66">
        <v>0</v>
      </c>
      <c r="E4" s="52">
        <v>6</v>
      </c>
      <c r="F4" s="24"/>
      <c r="G4" s="34"/>
      <c r="H4" s="32"/>
      <c r="I4" s="30"/>
      <c r="J4" s="46"/>
      <c r="K4" s="23"/>
      <c r="L4" s="36"/>
      <c r="M4" s="40"/>
      <c r="N4" s="42"/>
      <c r="O4" s="44"/>
      <c r="P4" s="23"/>
      <c r="Q4" s="38"/>
      <c r="R4" s="24">
        <f t="shared" si="0"/>
        <v>6</v>
      </c>
      <c r="S4" s="28"/>
      <c r="T4" s="54">
        <v>15</v>
      </c>
      <c r="U4" s="69">
        <v>15</v>
      </c>
      <c r="V4" s="119">
        <f t="shared" ref="V4:V43" si="3">U4+T4-(R4+S4)</f>
        <v>24</v>
      </c>
      <c r="W4" s="82">
        <f t="shared" si="2"/>
        <v>15</v>
      </c>
    </row>
    <row r="5" spans="1:23" x14ac:dyDescent="0.25">
      <c r="A5" s="26" t="s">
        <v>70</v>
      </c>
      <c r="B5" s="51">
        <v>1</v>
      </c>
      <c r="C5" s="115" t="s">
        <v>42</v>
      </c>
      <c r="D5" s="66">
        <v>0</v>
      </c>
      <c r="E5" s="52">
        <v>13</v>
      </c>
      <c r="F5" s="24"/>
      <c r="G5" s="34"/>
      <c r="H5" s="32"/>
      <c r="I5" s="30"/>
      <c r="J5" s="46"/>
      <c r="K5" s="23"/>
      <c r="L5" s="36">
        <v>7</v>
      </c>
      <c r="M5" s="40"/>
      <c r="N5" s="42"/>
      <c r="O5" s="44"/>
      <c r="P5" s="23"/>
      <c r="Q5" s="38"/>
      <c r="R5" s="24">
        <f t="shared" si="0"/>
        <v>20</v>
      </c>
      <c r="S5" s="28">
        <v>2</v>
      </c>
      <c r="T5" s="54">
        <v>18</v>
      </c>
      <c r="U5" s="69">
        <v>18</v>
      </c>
      <c r="V5" s="119">
        <f t="shared" si="3"/>
        <v>14</v>
      </c>
      <c r="W5" s="82">
        <f t="shared" si="2"/>
        <v>14</v>
      </c>
    </row>
    <row r="6" spans="1:23" x14ac:dyDescent="0.25">
      <c r="A6" s="26" t="s">
        <v>52</v>
      </c>
      <c r="B6" s="51">
        <v>1</v>
      </c>
      <c r="C6" s="115" t="s">
        <v>42</v>
      </c>
      <c r="D6" s="66">
        <v>0</v>
      </c>
      <c r="E6" s="52">
        <v>40</v>
      </c>
      <c r="F6" s="24">
        <v>7</v>
      </c>
      <c r="G6" s="34"/>
      <c r="H6" s="32"/>
      <c r="I6" s="30">
        <v>6</v>
      </c>
      <c r="J6" s="46"/>
      <c r="K6" s="23"/>
      <c r="L6" s="36"/>
      <c r="M6" s="40"/>
      <c r="N6" s="42"/>
      <c r="O6" s="44"/>
      <c r="P6" s="23"/>
      <c r="Q6" s="38"/>
      <c r="R6" s="24">
        <f t="shared" si="0"/>
        <v>53</v>
      </c>
      <c r="S6" s="28">
        <v>1</v>
      </c>
      <c r="T6" s="54">
        <v>48</v>
      </c>
      <c r="U6" s="69">
        <v>42</v>
      </c>
      <c r="V6" s="119">
        <f t="shared" si="3"/>
        <v>36</v>
      </c>
      <c r="W6" s="82">
        <f t="shared" si="2"/>
        <v>36</v>
      </c>
    </row>
    <row r="7" spans="1:23" x14ac:dyDescent="0.25">
      <c r="A7" s="26" t="s">
        <v>53</v>
      </c>
      <c r="B7" s="51">
        <v>1</v>
      </c>
      <c r="C7" s="115" t="s">
        <v>42</v>
      </c>
      <c r="D7" s="66">
        <v>0</v>
      </c>
      <c r="E7" s="52">
        <v>45</v>
      </c>
      <c r="F7" s="24">
        <v>6</v>
      </c>
      <c r="G7" s="34"/>
      <c r="H7" s="32"/>
      <c r="I7" s="30"/>
      <c r="J7" s="46">
        <v>1</v>
      </c>
      <c r="K7" s="23"/>
      <c r="L7" s="36"/>
      <c r="M7" s="40"/>
      <c r="N7" s="42"/>
      <c r="O7" s="44"/>
      <c r="P7" s="23"/>
      <c r="Q7" s="38"/>
      <c r="R7" s="24">
        <f t="shared" si="0"/>
        <v>52</v>
      </c>
      <c r="S7" s="28">
        <v>3</v>
      </c>
      <c r="T7" s="54">
        <v>28</v>
      </c>
      <c r="U7" s="69">
        <v>33</v>
      </c>
      <c r="V7" s="119">
        <f t="shared" si="3"/>
        <v>6</v>
      </c>
      <c r="W7" s="82">
        <f t="shared" si="2"/>
        <v>6</v>
      </c>
    </row>
    <row r="8" spans="1:23" x14ac:dyDescent="0.25">
      <c r="A8" s="26" t="s">
        <v>69</v>
      </c>
      <c r="B8" s="51">
        <v>1</v>
      </c>
      <c r="C8" s="115" t="s">
        <v>42</v>
      </c>
      <c r="D8" s="66">
        <v>0</v>
      </c>
      <c r="E8" s="52">
        <v>147</v>
      </c>
      <c r="F8" s="24">
        <v>12</v>
      </c>
      <c r="G8" s="34"/>
      <c r="H8" s="32"/>
      <c r="I8" s="30"/>
      <c r="J8" s="46"/>
      <c r="K8" s="23"/>
      <c r="L8" s="36">
        <v>7</v>
      </c>
      <c r="M8" s="40"/>
      <c r="N8" s="42"/>
      <c r="O8" s="44"/>
      <c r="P8" s="23"/>
      <c r="Q8" s="38"/>
      <c r="R8" s="24">
        <f t="shared" si="0"/>
        <v>166</v>
      </c>
      <c r="S8" s="28"/>
      <c r="T8" s="54">
        <v>69</v>
      </c>
      <c r="U8" s="69">
        <v>71</v>
      </c>
      <c r="V8" s="119">
        <f t="shared" si="3"/>
        <v>-26</v>
      </c>
      <c r="W8" s="82">
        <f t="shared" si="2"/>
        <v>-26</v>
      </c>
    </row>
    <row r="9" spans="1:23" x14ac:dyDescent="0.25">
      <c r="A9" s="26" t="s">
        <v>221</v>
      </c>
      <c r="B9" s="51">
        <v>1</v>
      </c>
      <c r="C9" s="115" t="s">
        <v>42</v>
      </c>
      <c r="D9" s="66">
        <v>0</v>
      </c>
      <c r="E9" s="52"/>
      <c r="F9" s="24"/>
      <c r="G9" s="34"/>
      <c r="H9" s="32"/>
      <c r="I9" s="30"/>
      <c r="J9" s="46"/>
      <c r="K9" s="23"/>
      <c r="L9" s="36"/>
      <c r="M9" s="40"/>
      <c r="N9" s="42"/>
      <c r="O9" s="44"/>
      <c r="P9" s="23"/>
      <c r="Q9" s="38"/>
      <c r="R9" s="24">
        <f t="shared" ref="R9" si="4">SUM(E9:Q9)</f>
        <v>0</v>
      </c>
      <c r="S9" s="28"/>
      <c r="T9" s="54"/>
      <c r="U9" s="69">
        <v>47</v>
      </c>
      <c r="V9" s="119">
        <f t="shared" ref="V9" si="5">U9+T9-(R9+S9)</f>
        <v>47</v>
      </c>
      <c r="W9" s="82">
        <f t="shared" ref="W9" si="6">SMALL(U9:V9,1)</f>
        <v>47</v>
      </c>
    </row>
    <row r="10" spans="1:23" x14ac:dyDescent="0.25">
      <c r="A10" s="163" t="s">
        <v>180</v>
      </c>
      <c r="B10" s="164">
        <v>1</v>
      </c>
      <c r="C10" s="115" t="s">
        <v>42</v>
      </c>
      <c r="D10" s="66">
        <v>0</v>
      </c>
      <c r="E10" s="52">
        <v>28</v>
      </c>
      <c r="F10" s="24"/>
      <c r="G10" s="34"/>
      <c r="H10" s="32"/>
      <c r="I10" s="30"/>
      <c r="J10" s="46"/>
      <c r="K10" s="23"/>
      <c r="L10" s="36"/>
      <c r="M10" s="40"/>
      <c r="N10" s="42"/>
      <c r="O10" s="44"/>
      <c r="P10" s="23"/>
      <c r="Q10" s="38"/>
      <c r="R10" s="24">
        <f t="shared" ref="R10:R11" si="7">SUM(E10:Q10)</f>
        <v>28</v>
      </c>
      <c r="S10" s="28"/>
      <c r="T10" s="54"/>
      <c r="U10" s="69">
        <v>25</v>
      </c>
      <c r="V10" s="119">
        <f t="shared" si="3"/>
        <v>-3</v>
      </c>
      <c r="W10" s="82">
        <f t="shared" ref="W10" si="8">SMALL(U10:V10,1)</f>
        <v>-3</v>
      </c>
    </row>
    <row r="11" spans="1:23" x14ac:dyDescent="0.25">
      <c r="A11" s="163" t="s">
        <v>215</v>
      </c>
      <c r="B11" s="164">
        <v>1</v>
      </c>
      <c r="C11" s="115" t="s">
        <v>42</v>
      </c>
      <c r="D11" s="66">
        <v>0</v>
      </c>
      <c r="E11" s="52"/>
      <c r="F11" s="24"/>
      <c r="G11" s="34"/>
      <c r="H11" s="32"/>
      <c r="I11" s="30"/>
      <c r="J11" s="46"/>
      <c r="K11" s="23"/>
      <c r="L11" s="36"/>
      <c r="M11" s="40"/>
      <c r="N11" s="42"/>
      <c r="O11" s="44"/>
      <c r="P11" s="23"/>
      <c r="Q11" s="38"/>
      <c r="R11" s="24">
        <f t="shared" si="7"/>
        <v>0</v>
      </c>
      <c r="S11" s="28"/>
      <c r="T11" s="54"/>
      <c r="U11" s="69">
        <v>29</v>
      </c>
      <c r="V11" s="119">
        <f t="shared" ref="V11" si="9">U11+T11-(R11+S11)</f>
        <v>29</v>
      </c>
      <c r="W11" s="82">
        <f t="shared" ref="W11" si="10">SMALL(U11:V11,1)</f>
        <v>29</v>
      </c>
    </row>
    <row r="12" spans="1:23" x14ac:dyDescent="0.25">
      <c r="A12" s="163" t="s">
        <v>121</v>
      </c>
      <c r="B12" s="164">
        <v>1</v>
      </c>
      <c r="C12" s="115" t="s">
        <v>42</v>
      </c>
      <c r="D12" s="66">
        <v>0</v>
      </c>
      <c r="E12" s="52">
        <v>13</v>
      </c>
      <c r="F12" s="24"/>
      <c r="G12" s="34"/>
      <c r="H12" s="32"/>
      <c r="I12" s="30"/>
      <c r="J12" s="46"/>
      <c r="K12" s="23"/>
      <c r="L12" s="36"/>
      <c r="M12" s="40"/>
      <c r="N12" s="42"/>
      <c r="O12" s="44"/>
      <c r="P12" s="23"/>
      <c r="Q12" s="38"/>
      <c r="R12" s="24">
        <f>SUM(E12:Q12)</f>
        <v>13</v>
      </c>
      <c r="S12" s="28"/>
      <c r="T12" s="54"/>
      <c r="U12" s="69">
        <v>139</v>
      </c>
      <c r="V12" s="119">
        <f t="shared" si="3"/>
        <v>126</v>
      </c>
      <c r="W12" s="82">
        <f>SMALL(U12:V12,1)</f>
        <v>126</v>
      </c>
    </row>
    <row r="13" spans="1:23" x14ac:dyDescent="0.25">
      <c r="A13" s="163" t="s">
        <v>120</v>
      </c>
      <c r="B13" s="164">
        <v>1</v>
      </c>
      <c r="C13" s="115" t="s">
        <v>42</v>
      </c>
      <c r="D13" s="66">
        <v>0</v>
      </c>
      <c r="E13" s="52">
        <v>4</v>
      </c>
      <c r="F13" s="24"/>
      <c r="G13" s="34"/>
      <c r="H13" s="32"/>
      <c r="I13" s="30"/>
      <c r="J13" s="46"/>
      <c r="K13" s="23"/>
      <c r="L13" s="36"/>
      <c r="M13" s="40"/>
      <c r="N13" s="42"/>
      <c r="O13" s="44"/>
      <c r="P13" s="23"/>
      <c r="Q13" s="38"/>
      <c r="R13" s="24">
        <f>SUM(E13:Q13)</f>
        <v>4</v>
      </c>
      <c r="S13" s="28"/>
      <c r="T13" s="54"/>
      <c r="U13" s="69">
        <v>66</v>
      </c>
      <c r="V13" s="119">
        <f t="shared" si="3"/>
        <v>62</v>
      </c>
      <c r="W13" s="82">
        <f>SMALL(U13:V13,1)</f>
        <v>62</v>
      </c>
    </row>
    <row r="14" spans="1:23" x14ac:dyDescent="0.25">
      <c r="A14" s="163" t="s">
        <v>122</v>
      </c>
      <c r="B14" s="164">
        <v>1</v>
      </c>
      <c r="C14" s="115" t="s">
        <v>42</v>
      </c>
      <c r="D14" s="66">
        <v>0</v>
      </c>
      <c r="E14" s="52"/>
      <c r="F14" s="24"/>
      <c r="G14" s="34"/>
      <c r="H14" s="32"/>
      <c r="I14" s="30"/>
      <c r="J14" s="46"/>
      <c r="K14" s="23"/>
      <c r="L14" s="36"/>
      <c r="M14" s="40"/>
      <c r="N14" s="42"/>
      <c r="O14" s="44"/>
      <c r="P14" s="23"/>
      <c r="Q14" s="38"/>
      <c r="R14" s="24">
        <f>SUM(E14:Q14)</f>
        <v>0</v>
      </c>
      <c r="S14" s="28"/>
      <c r="T14" s="54"/>
      <c r="U14" s="69">
        <v>107</v>
      </c>
      <c r="V14" s="119">
        <f t="shared" si="3"/>
        <v>107</v>
      </c>
      <c r="W14" s="82">
        <f>SMALL(U14:V14,1)</f>
        <v>107</v>
      </c>
    </row>
    <row r="15" spans="1:23" x14ac:dyDescent="0.25">
      <c r="A15" s="163" t="s">
        <v>142</v>
      </c>
      <c r="B15" s="164">
        <v>2</v>
      </c>
      <c r="C15" s="115" t="s">
        <v>42</v>
      </c>
      <c r="D15" s="66">
        <v>0</v>
      </c>
      <c r="E15" s="52"/>
      <c r="F15" s="24"/>
      <c r="G15" s="34"/>
      <c r="H15" s="32"/>
      <c r="I15" s="30"/>
      <c r="J15" s="46"/>
      <c r="K15" s="23"/>
      <c r="L15" s="36"/>
      <c r="M15" s="40"/>
      <c r="N15" s="42"/>
      <c r="O15" s="44"/>
      <c r="P15" s="23"/>
      <c r="Q15" s="38"/>
      <c r="R15" s="24">
        <f t="shared" ref="R15:R21" si="11">SUM(E15:Q15)</f>
        <v>0</v>
      </c>
      <c r="S15" s="28"/>
      <c r="T15" s="54"/>
      <c r="U15" s="69">
        <v>2</v>
      </c>
      <c r="V15" s="119">
        <f t="shared" si="3"/>
        <v>2</v>
      </c>
      <c r="W15" s="82">
        <f t="shared" si="2"/>
        <v>2</v>
      </c>
    </row>
    <row r="16" spans="1:23" x14ac:dyDescent="0.25">
      <c r="A16" s="163" t="s">
        <v>100</v>
      </c>
      <c r="B16" s="164">
        <v>2</v>
      </c>
      <c r="C16" s="115" t="s">
        <v>42</v>
      </c>
      <c r="D16" s="66">
        <v>0</v>
      </c>
      <c r="E16" s="52">
        <v>16</v>
      </c>
      <c r="F16" s="24"/>
      <c r="G16" s="34"/>
      <c r="H16" s="32"/>
      <c r="I16" s="30"/>
      <c r="J16" s="46"/>
      <c r="K16" s="23"/>
      <c r="L16" s="36"/>
      <c r="M16" s="40"/>
      <c r="N16" s="42"/>
      <c r="O16" s="44"/>
      <c r="P16" s="23"/>
      <c r="Q16" s="38"/>
      <c r="R16" s="24">
        <f t="shared" si="11"/>
        <v>16</v>
      </c>
      <c r="S16" s="28"/>
      <c r="T16" s="54"/>
      <c r="U16" s="69">
        <v>15</v>
      </c>
      <c r="V16" s="119">
        <f t="shared" si="3"/>
        <v>-1</v>
      </c>
      <c r="W16" s="82">
        <f t="shared" si="2"/>
        <v>-1</v>
      </c>
    </row>
    <row r="17" spans="1:23" x14ac:dyDescent="0.25">
      <c r="A17" s="163" t="s">
        <v>101</v>
      </c>
      <c r="B17" s="164">
        <v>2</v>
      </c>
      <c r="C17" s="117" t="s">
        <v>42</v>
      </c>
      <c r="D17" s="66">
        <v>0</v>
      </c>
      <c r="E17" s="52">
        <v>47</v>
      </c>
      <c r="F17" s="24"/>
      <c r="G17" s="34"/>
      <c r="H17" s="32"/>
      <c r="I17" s="30"/>
      <c r="J17" s="46"/>
      <c r="K17" s="23"/>
      <c r="L17" s="36"/>
      <c r="M17" s="40"/>
      <c r="N17" s="42"/>
      <c r="O17" s="44"/>
      <c r="P17" s="23"/>
      <c r="Q17" s="38"/>
      <c r="R17" s="24">
        <f t="shared" si="11"/>
        <v>47</v>
      </c>
      <c r="S17" s="28"/>
      <c r="T17" s="54"/>
      <c r="U17" s="69">
        <v>31</v>
      </c>
      <c r="V17" s="119">
        <f t="shared" si="3"/>
        <v>-16</v>
      </c>
      <c r="W17" s="82">
        <f t="shared" si="2"/>
        <v>-16</v>
      </c>
    </row>
    <row r="18" spans="1:23" x14ac:dyDescent="0.25">
      <c r="A18" s="165" t="s">
        <v>93</v>
      </c>
      <c r="B18" s="166">
        <v>3</v>
      </c>
      <c r="C18" s="117" t="s">
        <v>42</v>
      </c>
      <c r="D18" s="66">
        <v>0</v>
      </c>
      <c r="E18" s="52">
        <v>38</v>
      </c>
      <c r="F18" s="24"/>
      <c r="G18" s="34"/>
      <c r="H18" s="32"/>
      <c r="I18" s="30"/>
      <c r="J18" s="46"/>
      <c r="K18" s="23"/>
      <c r="L18" s="36"/>
      <c r="M18" s="40"/>
      <c r="N18" s="42"/>
      <c r="O18" s="44"/>
      <c r="P18" s="23"/>
      <c r="Q18" s="38"/>
      <c r="R18" s="24">
        <f t="shared" ref="R18" si="12">SUM(E18:Q18)</f>
        <v>38</v>
      </c>
      <c r="S18" s="28">
        <v>9</v>
      </c>
      <c r="T18" s="54"/>
      <c r="U18" s="69">
        <v>37</v>
      </c>
      <c r="V18" s="119">
        <f t="shared" si="3"/>
        <v>-10</v>
      </c>
      <c r="W18" s="82">
        <f t="shared" ref="W18" si="13">SMALL(U18:V18,1)</f>
        <v>-10</v>
      </c>
    </row>
    <row r="19" spans="1:23" x14ac:dyDescent="0.25">
      <c r="A19" s="163" t="s">
        <v>94</v>
      </c>
      <c r="B19" s="164">
        <v>2</v>
      </c>
      <c r="C19" s="115" t="s">
        <v>42</v>
      </c>
      <c r="D19" s="66">
        <v>0</v>
      </c>
      <c r="E19" s="52">
        <v>48</v>
      </c>
      <c r="F19" s="24"/>
      <c r="G19" s="34"/>
      <c r="H19" s="32"/>
      <c r="I19" s="30"/>
      <c r="J19" s="46"/>
      <c r="K19" s="23"/>
      <c r="L19" s="36"/>
      <c r="M19" s="40"/>
      <c r="N19" s="42"/>
      <c r="O19" s="44"/>
      <c r="P19" s="23"/>
      <c r="Q19" s="38"/>
      <c r="R19" s="24">
        <f t="shared" si="11"/>
        <v>48</v>
      </c>
      <c r="S19" s="28"/>
      <c r="T19" s="54"/>
      <c r="U19" s="69">
        <v>37</v>
      </c>
      <c r="V19" s="119">
        <f t="shared" si="3"/>
        <v>-11</v>
      </c>
      <c r="W19" s="82">
        <f t="shared" si="2"/>
        <v>-11</v>
      </c>
    </row>
    <row r="20" spans="1:23" x14ac:dyDescent="0.25">
      <c r="A20" s="163" t="s">
        <v>92</v>
      </c>
      <c r="B20" s="164">
        <v>2</v>
      </c>
      <c r="C20" s="115" t="s">
        <v>42</v>
      </c>
      <c r="D20" s="66">
        <v>0</v>
      </c>
      <c r="E20" s="52">
        <v>33</v>
      </c>
      <c r="F20" s="24"/>
      <c r="G20" s="34"/>
      <c r="H20" s="32"/>
      <c r="I20" s="30"/>
      <c r="J20" s="46"/>
      <c r="K20" s="23"/>
      <c r="L20" s="36"/>
      <c r="M20" s="40"/>
      <c r="N20" s="42"/>
      <c r="O20" s="44"/>
      <c r="P20" s="23"/>
      <c r="Q20" s="38"/>
      <c r="R20" s="24">
        <f t="shared" si="11"/>
        <v>33</v>
      </c>
      <c r="S20" s="28"/>
      <c r="T20" s="54"/>
      <c r="U20" s="69">
        <v>52</v>
      </c>
      <c r="V20" s="119">
        <f t="shared" si="3"/>
        <v>19</v>
      </c>
      <c r="W20" s="82">
        <f t="shared" si="2"/>
        <v>19</v>
      </c>
    </row>
    <row r="21" spans="1:23" x14ac:dyDescent="0.25">
      <c r="A21" s="163" t="s">
        <v>98</v>
      </c>
      <c r="B21" s="164">
        <v>2</v>
      </c>
      <c r="C21" s="115" t="s">
        <v>42</v>
      </c>
      <c r="D21" s="66">
        <v>0</v>
      </c>
      <c r="E21" s="52">
        <v>55</v>
      </c>
      <c r="F21" s="24"/>
      <c r="G21" s="34"/>
      <c r="H21" s="32"/>
      <c r="I21" s="30"/>
      <c r="J21" s="46"/>
      <c r="K21" s="23"/>
      <c r="L21" s="36"/>
      <c r="M21" s="40"/>
      <c r="N21" s="42"/>
      <c r="O21" s="44"/>
      <c r="P21" s="23"/>
      <c r="Q21" s="38"/>
      <c r="R21" s="24">
        <f t="shared" si="11"/>
        <v>55</v>
      </c>
      <c r="S21" s="28"/>
      <c r="T21" s="54"/>
      <c r="U21" s="69">
        <v>63</v>
      </c>
      <c r="V21" s="119">
        <f t="shared" si="3"/>
        <v>8</v>
      </c>
      <c r="W21" s="82">
        <f t="shared" si="2"/>
        <v>8</v>
      </c>
    </row>
    <row r="22" spans="1:23" x14ac:dyDescent="0.25">
      <c r="A22" s="163" t="s">
        <v>103</v>
      </c>
      <c r="B22" s="164">
        <v>2</v>
      </c>
      <c r="C22" s="115" t="s">
        <v>42</v>
      </c>
      <c r="D22" s="66">
        <v>0</v>
      </c>
      <c r="E22" s="52">
        <v>15</v>
      </c>
      <c r="F22" s="24">
        <v>3</v>
      </c>
      <c r="G22" s="34"/>
      <c r="H22" s="32"/>
      <c r="I22" s="30"/>
      <c r="J22" s="46"/>
      <c r="K22" s="23"/>
      <c r="L22" s="36"/>
      <c r="M22" s="40"/>
      <c r="N22" s="42"/>
      <c r="O22" s="44"/>
      <c r="P22" s="23"/>
      <c r="Q22" s="38"/>
      <c r="R22" s="24">
        <f t="shared" ref="R22" si="14">SUM(E22:Q22)</f>
        <v>18</v>
      </c>
      <c r="S22" s="28"/>
      <c r="T22" s="54"/>
      <c r="U22" s="69">
        <v>15</v>
      </c>
      <c r="V22" s="119">
        <f t="shared" si="3"/>
        <v>-3</v>
      </c>
      <c r="W22" s="82">
        <f t="shared" ref="W22" si="15">SMALL(U22:V22,1)</f>
        <v>-3</v>
      </c>
    </row>
    <row r="23" spans="1:23" x14ac:dyDescent="0.25">
      <c r="A23" s="165" t="s">
        <v>129</v>
      </c>
      <c r="B23" s="166">
        <v>3</v>
      </c>
      <c r="C23" s="115" t="s">
        <v>42</v>
      </c>
      <c r="D23" s="66">
        <v>0</v>
      </c>
      <c r="E23" s="52">
        <v>88</v>
      </c>
      <c r="F23" s="24">
        <v>17</v>
      </c>
      <c r="G23" s="34"/>
      <c r="H23" s="32"/>
      <c r="I23" s="30">
        <v>1</v>
      </c>
      <c r="J23" s="46"/>
      <c r="K23" s="23"/>
      <c r="L23" s="36"/>
      <c r="M23" s="40"/>
      <c r="N23" s="42"/>
      <c r="O23" s="44"/>
      <c r="P23" s="23"/>
      <c r="Q23" s="38">
        <v>12</v>
      </c>
      <c r="R23" s="24">
        <f t="shared" ref="R23:R30" si="16">SUM(E23:Q23)</f>
        <v>118</v>
      </c>
      <c r="S23" s="28">
        <v>1</v>
      </c>
      <c r="T23" s="54">
        <v>54</v>
      </c>
      <c r="U23" s="69">
        <v>55</v>
      </c>
      <c r="V23" s="119">
        <f t="shared" si="3"/>
        <v>-10</v>
      </c>
      <c r="W23" s="82">
        <f t="shared" ref="W23:W30" si="17">SMALL(U23:V23,1)</f>
        <v>-10</v>
      </c>
    </row>
    <row r="24" spans="1:23" x14ac:dyDescent="0.25">
      <c r="A24" s="165" t="s">
        <v>131</v>
      </c>
      <c r="B24" s="166">
        <v>3</v>
      </c>
      <c r="C24" s="115" t="s">
        <v>112</v>
      </c>
      <c r="D24" s="66">
        <v>5</v>
      </c>
      <c r="E24" s="52">
        <v>31</v>
      </c>
      <c r="F24" s="24">
        <v>7</v>
      </c>
      <c r="G24" s="34"/>
      <c r="H24" s="32"/>
      <c r="I24" s="30"/>
      <c r="J24" s="46"/>
      <c r="K24" s="23"/>
      <c r="L24" s="36"/>
      <c r="M24" s="40"/>
      <c r="N24" s="42"/>
      <c r="O24" s="44"/>
      <c r="P24" s="23"/>
      <c r="Q24" s="38"/>
      <c r="R24" s="24">
        <f t="shared" si="16"/>
        <v>38</v>
      </c>
      <c r="S24" s="28"/>
      <c r="T24" s="54"/>
      <c r="U24" s="69">
        <v>42</v>
      </c>
      <c r="V24" s="119">
        <f t="shared" si="3"/>
        <v>4</v>
      </c>
      <c r="W24" s="82">
        <f t="shared" si="17"/>
        <v>4</v>
      </c>
    </row>
    <row r="25" spans="1:23" x14ac:dyDescent="0.25">
      <c r="A25" s="165" t="s">
        <v>132</v>
      </c>
      <c r="B25" s="166">
        <v>3</v>
      </c>
      <c r="C25" s="115" t="s">
        <v>42</v>
      </c>
      <c r="D25" s="66">
        <v>0</v>
      </c>
      <c r="E25" s="52"/>
      <c r="F25" s="24">
        <v>50</v>
      </c>
      <c r="G25" s="34"/>
      <c r="H25" s="32"/>
      <c r="I25" s="30"/>
      <c r="J25" s="46"/>
      <c r="K25" s="23"/>
      <c r="L25" s="36"/>
      <c r="M25" s="40"/>
      <c r="N25" s="42"/>
      <c r="O25" s="44"/>
      <c r="P25" s="23"/>
      <c r="Q25" s="38"/>
      <c r="R25" s="24">
        <f t="shared" si="16"/>
        <v>50</v>
      </c>
      <c r="S25" s="28"/>
      <c r="T25" s="54"/>
      <c r="U25" s="69">
        <v>22</v>
      </c>
      <c r="V25" s="119">
        <f t="shared" si="3"/>
        <v>-28</v>
      </c>
      <c r="W25" s="82">
        <f t="shared" si="17"/>
        <v>-28</v>
      </c>
    </row>
    <row r="26" spans="1:23" x14ac:dyDescent="0.25">
      <c r="A26" s="165" t="s">
        <v>133</v>
      </c>
      <c r="B26" s="166">
        <v>3</v>
      </c>
      <c r="C26" s="115" t="s">
        <v>42</v>
      </c>
      <c r="D26" s="66">
        <v>0</v>
      </c>
      <c r="E26" s="52">
        <v>22</v>
      </c>
      <c r="F26" s="24"/>
      <c r="G26" s="34"/>
      <c r="H26" s="32"/>
      <c r="I26" s="30"/>
      <c r="J26" s="46"/>
      <c r="K26" s="23"/>
      <c r="L26" s="36"/>
      <c r="M26" s="40"/>
      <c r="N26" s="42"/>
      <c r="O26" s="44"/>
      <c r="P26" s="23"/>
      <c r="Q26" s="38"/>
      <c r="R26" s="24">
        <f t="shared" si="16"/>
        <v>22</v>
      </c>
      <c r="S26" s="28"/>
      <c r="T26" s="54"/>
      <c r="U26" s="69">
        <v>11</v>
      </c>
      <c r="V26" s="119">
        <f t="shared" si="3"/>
        <v>-11</v>
      </c>
      <c r="W26" s="82">
        <f t="shared" si="17"/>
        <v>-11</v>
      </c>
    </row>
    <row r="27" spans="1:23" x14ac:dyDescent="0.25">
      <c r="A27" s="165" t="s">
        <v>134</v>
      </c>
      <c r="B27" s="166">
        <v>3</v>
      </c>
      <c r="C27" s="115" t="s">
        <v>42</v>
      </c>
      <c r="D27" s="66">
        <v>0</v>
      </c>
      <c r="E27" s="52">
        <v>14</v>
      </c>
      <c r="F27" s="24">
        <v>18</v>
      </c>
      <c r="G27" s="34"/>
      <c r="H27" s="32"/>
      <c r="I27" s="30"/>
      <c r="J27" s="46"/>
      <c r="K27" s="23"/>
      <c r="L27" s="36"/>
      <c r="M27" s="40"/>
      <c r="N27" s="42"/>
      <c r="O27" s="44"/>
      <c r="P27" s="23"/>
      <c r="Q27" s="38"/>
      <c r="R27" s="24">
        <f t="shared" si="16"/>
        <v>32</v>
      </c>
      <c r="S27" s="28"/>
      <c r="T27" s="54">
        <v>5</v>
      </c>
      <c r="U27" s="69">
        <f>17+10</f>
        <v>27</v>
      </c>
      <c r="V27" s="119">
        <f t="shared" si="3"/>
        <v>0</v>
      </c>
      <c r="W27" s="82">
        <f t="shared" si="17"/>
        <v>0</v>
      </c>
    </row>
    <row r="28" spans="1:23" x14ac:dyDescent="0.25">
      <c r="A28" s="165" t="s">
        <v>114</v>
      </c>
      <c r="B28" s="166">
        <v>3</v>
      </c>
      <c r="C28" s="115" t="s">
        <v>113</v>
      </c>
      <c r="D28" s="66">
        <v>5</v>
      </c>
      <c r="E28" s="52">
        <v>24</v>
      </c>
      <c r="F28" s="24"/>
      <c r="G28" s="34"/>
      <c r="H28" s="32"/>
      <c r="I28" s="30"/>
      <c r="J28" s="46"/>
      <c r="K28" s="23"/>
      <c r="L28" s="36"/>
      <c r="M28" s="40"/>
      <c r="N28" s="42"/>
      <c r="O28" s="44"/>
      <c r="P28" s="23"/>
      <c r="Q28" s="38"/>
      <c r="R28" s="24">
        <f t="shared" si="16"/>
        <v>24</v>
      </c>
      <c r="S28" s="28">
        <v>8</v>
      </c>
      <c r="T28" s="54"/>
      <c r="U28" s="69">
        <v>22</v>
      </c>
      <c r="V28" s="119">
        <f t="shared" si="3"/>
        <v>-10</v>
      </c>
      <c r="W28" s="82">
        <f t="shared" si="17"/>
        <v>-10</v>
      </c>
    </row>
    <row r="29" spans="1:23" x14ac:dyDescent="0.25">
      <c r="A29" s="165" t="s">
        <v>135</v>
      </c>
      <c r="B29" s="166">
        <v>3</v>
      </c>
      <c r="C29" s="115" t="s">
        <v>42</v>
      </c>
      <c r="D29" s="66">
        <v>0</v>
      </c>
      <c r="E29" s="52">
        <v>17</v>
      </c>
      <c r="F29" s="24"/>
      <c r="G29" s="34"/>
      <c r="H29" s="32"/>
      <c r="I29" s="30"/>
      <c r="J29" s="46"/>
      <c r="K29" s="23"/>
      <c r="L29" s="36"/>
      <c r="M29" s="40"/>
      <c r="N29" s="42"/>
      <c r="O29" s="44"/>
      <c r="P29" s="23"/>
      <c r="Q29" s="38"/>
      <c r="R29" s="24">
        <f t="shared" si="16"/>
        <v>17</v>
      </c>
      <c r="S29" s="28">
        <v>6</v>
      </c>
      <c r="T29" s="54"/>
      <c r="U29" s="69">
        <v>13</v>
      </c>
      <c r="V29" s="119">
        <f t="shared" si="3"/>
        <v>-10</v>
      </c>
      <c r="W29" s="82">
        <f t="shared" si="17"/>
        <v>-10</v>
      </c>
    </row>
    <row r="30" spans="1:23" x14ac:dyDescent="0.25">
      <c r="A30" s="165" t="s">
        <v>168</v>
      </c>
      <c r="B30" s="166">
        <v>3</v>
      </c>
      <c r="C30" s="115" t="s">
        <v>42</v>
      </c>
      <c r="D30" s="66">
        <v>0</v>
      </c>
      <c r="E30" s="52">
        <v>25</v>
      </c>
      <c r="F30" s="24">
        <v>4</v>
      </c>
      <c r="G30" s="34"/>
      <c r="H30" s="32"/>
      <c r="I30" s="30"/>
      <c r="J30" s="46"/>
      <c r="K30" s="23"/>
      <c r="L30" s="36"/>
      <c r="M30" s="40"/>
      <c r="N30" s="42"/>
      <c r="O30" s="44"/>
      <c r="P30" s="23"/>
      <c r="Q30" s="38"/>
      <c r="R30" s="24">
        <f t="shared" si="16"/>
        <v>29</v>
      </c>
      <c r="S30" s="28"/>
      <c r="T30" s="54"/>
      <c r="U30" s="69">
        <v>16</v>
      </c>
      <c r="V30" s="119">
        <f t="shared" si="3"/>
        <v>-13</v>
      </c>
      <c r="W30" s="82">
        <f t="shared" si="17"/>
        <v>-13</v>
      </c>
    </row>
    <row r="31" spans="1:23" x14ac:dyDescent="0.25">
      <c r="A31" s="165" t="s">
        <v>143</v>
      </c>
      <c r="B31" s="166">
        <v>3</v>
      </c>
      <c r="C31" s="115" t="s">
        <v>42</v>
      </c>
      <c r="D31" s="66">
        <v>0</v>
      </c>
      <c r="E31" s="52">
        <v>43</v>
      </c>
      <c r="F31" s="24">
        <v>44</v>
      </c>
      <c r="G31" s="34"/>
      <c r="H31" s="32"/>
      <c r="I31" s="30"/>
      <c r="J31" s="46"/>
      <c r="K31" s="23"/>
      <c r="L31" s="36"/>
      <c r="M31" s="40"/>
      <c r="N31" s="42"/>
      <c r="O31" s="44"/>
      <c r="P31" s="23"/>
      <c r="Q31" s="38">
        <v>18</v>
      </c>
      <c r="R31" s="24">
        <f t="shared" ref="R31:R32" si="18">SUM(E31:Q31)</f>
        <v>105</v>
      </c>
      <c r="S31" s="28"/>
      <c r="T31" s="54">
        <v>52</v>
      </c>
      <c r="U31" s="69">
        <v>54</v>
      </c>
      <c r="V31" s="119">
        <f t="shared" si="3"/>
        <v>1</v>
      </c>
      <c r="W31" s="82">
        <f t="shared" ref="W31:W32" si="19">SMALL(U31:V31,1)</f>
        <v>1</v>
      </c>
    </row>
    <row r="32" spans="1:23" x14ac:dyDescent="0.25">
      <c r="A32" s="165" t="s">
        <v>179</v>
      </c>
      <c r="B32" s="166">
        <v>3</v>
      </c>
      <c r="C32" s="115" t="s">
        <v>42</v>
      </c>
      <c r="D32" s="66">
        <v>0</v>
      </c>
      <c r="E32" s="52"/>
      <c r="F32" s="24"/>
      <c r="G32" s="34"/>
      <c r="H32" s="32"/>
      <c r="I32" s="30"/>
      <c r="J32" s="46"/>
      <c r="K32" s="23"/>
      <c r="L32" s="36"/>
      <c r="M32" s="40"/>
      <c r="N32" s="42"/>
      <c r="O32" s="44"/>
      <c r="P32" s="23"/>
      <c r="Q32" s="38"/>
      <c r="R32" s="24">
        <f t="shared" si="18"/>
        <v>0</v>
      </c>
      <c r="S32" s="28"/>
      <c r="T32" s="54"/>
      <c r="U32" s="69">
        <v>41</v>
      </c>
      <c r="V32" s="119">
        <f t="shared" si="3"/>
        <v>41</v>
      </c>
      <c r="W32" s="82">
        <f t="shared" si="19"/>
        <v>41</v>
      </c>
    </row>
    <row r="33" spans="1:23" x14ac:dyDescent="0.25">
      <c r="A33" s="165" t="s">
        <v>154</v>
      </c>
      <c r="B33" s="166">
        <v>3</v>
      </c>
      <c r="C33" s="115" t="s">
        <v>165</v>
      </c>
      <c r="D33" s="66">
        <v>10</v>
      </c>
      <c r="E33" s="52">
        <v>109</v>
      </c>
      <c r="F33" s="24"/>
      <c r="G33" s="34"/>
      <c r="H33" s="32"/>
      <c r="I33" s="30"/>
      <c r="J33" s="46" t="s">
        <v>164</v>
      </c>
      <c r="K33" s="23"/>
      <c r="L33" s="36"/>
      <c r="M33" s="40"/>
      <c r="N33" s="42"/>
      <c r="O33" s="44"/>
      <c r="P33" s="23"/>
      <c r="Q33" s="38"/>
      <c r="R33" s="24">
        <f t="shared" ref="R33:R34" si="20">SUM(E33:Q33)</f>
        <v>109</v>
      </c>
      <c r="S33" s="28"/>
      <c r="T33" s="54"/>
      <c r="U33" s="69">
        <v>85</v>
      </c>
      <c r="V33" s="119">
        <f t="shared" si="3"/>
        <v>-24</v>
      </c>
      <c r="W33" s="82">
        <f t="shared" ref="W33:W34" si="21">SMALL(U33:V33,1)</f>
        <v>-24</v>
      </c>
    </row>
    <row r="34" spans="1:23" x14ac:dyDescent="0.25">
      <c r="A34" s="165" t="s">
        <v>194</v>
      </c>
      <c r="B34" s="166">
        <v>3</v>
      </c>
      <c r="C34" s="115" t="s">
        <v>42</v>
      </c>
      <c r="D34" s="66">
        <v>0</v>
      </c>
      <c r="E34" s="52">
        <v>40</v>
      </c>
      <c r="F34" s="24"/>
      <c r="G34" s="34"/>
      <c r="H34" s="32"/>
      <c r="I34" s="30"/>
      <c r="J34" s="46"/>
      <c r="K34" s="23"/>
      <c r="L34" s="36"/>
      <c r="M34" s="40"/>
      <c r="N34" s="42"/>
      <c r="O34" s="44"/>
      <c r="P34" s="23"/>
      <c r="Q34" s="38"/>
      <c r="R34" s="24">
        <f t="shared" si="20"/>
        <v>40</v>
      </c>
      <c r="S34" s="28"/>
      <c r="T34" s="54"/>
      <c r="U34" s="69">
        <v>13</v>
      </c>
      <c r="V34" s="119">
        <f t="shared" si="3"/>
        <v>-27</v>
      </c>
      <c r="W34" s="82">
        <f t="shared" si="21"/>
        <v>-27</v>
      </c>
    </row>
    <row r="35" spans="1:23" x14ac:dyDescent="0.25">
      <c r="A35" s="165" t="s">
        <v>195</v>
      </c>
      <c r="B35" s="166">
        <v>3</v>
      </c>
      <c r="C35" s="115" t="s">
        <v>42</v>
      </c>
      <c r="D35" s="66">
        <v>0</v>
      </c>
      <c r="E35" s="52">
        <v>19</v>
      </c>
      <c r="F35" s="24"/>
      <c r="G35" s="34"/>
      <c r="H35" s="32"/>
      <c r="I35" s="30"/>
      <c r="J35" s="46"/>
      <c r="K35" s="23"/>
      <c r="L35" s="36"/>
      <c r="M35" s="40"/>
      <c r="N35" s="42"/>
      <c r="O35" s="44"/>
      <c r="P35" s="23"/>
      <c r="Q35" s="38"/>
      <c r="R35" s="24">
        <f t="shared" ref="R35" si="22">SUM(E35:Q35)</f>
        <v>19</v>
      </c>
      <c r="S35" s="28">
        <v>4</v>
      </c>
      <c r="T35" s="54"/>
      <c r="U35" s="69">
        <v>13</v>
      </c>
      <c r="V35" s="119">
        <f t="shared" si="3"/>
        <v>-10</v>
      </c>
      <c r="W35" s="82">
        <f t="shared" ref="W35" si="23">SMALL(U35:V35,1)</f>
        <v>-10</v>
      </c>
    </row>
    <row r="36" spans="1:23" x14ac:dyDescent="0.25">
      <c r="A36" s="165" t="s">
        <v>196</v>
      </c>
      <c r="B36" s="166">
        <v>3</v>
      </c>
      <c r="C36" s="115" t="s">
        <v>42</v>
      </c>
      <c r="D36" s="66">
        <v>0</v>
      </c>
      <c r="E36" s="52">
        <v>13</v>
      </c>
      <c r="F36" s="24"/>
      <c r="G36" s="34"/>
      <c r="H36" s="32"/>
      <c r="I36" s="30">
        <v>3</v>
      </c>
      <c r="J36" s="46"/>
      <c r="K36" s="23"/>
      <c r="L36" s="36"/>
      <c r="M36" s="40"/>
      <c r="N36" s="42"/>
      <c r="O36" s="44"/>
      <c r="P36" s="23"/>
      <c r="Q36" s="38"/>
      <c r="R36" s="24">
        <f t="shared" ref="R36:R37" si="24">SUM(E36:Q36)</f>
        <v>16</v>
      </c>
      <c r="S36" s="28">
        <v>7</v>
      </c>
      <c r="T36" s="54"/>
      <c r="U36" s="69">
        <v>13</v>
      </c>
      <c r="V36" s="119">
        <f t="shared" si="3"/>
        <v>-10</v>
      </c>
      <c r="W36" s="82">
        <f t="shared" ref="W36:W37" si="25">SMALL(U36:V36,1)</f>
        <v>-10</v>
      </c>
    </row>
    <row r="37" spans="1:23" x14ac:dyDescent="0.25">
      <c r="A37" s="165" t="s">
        <v>197</v>
      </c>
      <c r="B37" s="166">
        <v>3</v>
      </c>
      <c r="C37" s="115" t="s">
        <v>42</v>
      </c>
      <c r="D37" s="66">
        <v>0</v>
      </c>
      <c r="E37" s="52">
        <v>3</v>
      </c>
      <c r="F37" s="24">
        <v>12</v>
      </c>
      <c r="G37" s="34"/>
      <c r="H37" s="32"/>
      <c r="I37" s="30"/>
      <c r="J37" s="46"/>
      <c r="K37" s="23"/>
      <c r="L37" s="36"/>
      <c r="M37" s="40"/>
      <c r="N37" s="42"/>
      <c r="O37" s="44"/>
      <c r="P37" s="23"/>
      <c r="Q37" s="38"/>
      <c r="R37" s="24">
        <f t="shared" si="24"/>
        <v>15</v>
      </c>
      <c r="S37" s="28">
        <v>8</v>
      </c>
      <c r="T37" s="54"/>
      <c r="U37" s="69">
        <v>13</v>
      </c>
      <c r="V37" s="119">
        <f t="shared" si="3"/>
        <v>-10</v>
      </c>
      <c r="W37" s="82">
        <f t="shared" si="25"/>
        <v>-10</v>
      </c>
    </row>
    <row r="38" spans="1:23" x14ac:dyDescent="0.25">
      <c r="A38" s="165" t="s">
        <v>159</v>
      </c>
      <c r="B38" s="166">
        <v>3</v>
      </c>
      <c r="C38" s="115" t="s">
        <v>42</v>
      </c>
      <c r="D38" s="66">
        <v>0</v>
      </c>
      <c r="E38" s="52">
        <v>87</v>
      </c>
      <c r="F38" s="24"/>
      <c r="G38" s="34"/>
      <c r="H38" s="32"/>
      <c r="I38" s="30"/>
      <c r="J38" s="46"/>
      <c r="K38" s="23"/>
      <c r="L38" s="36"/>
      <c r="M38" s="40"/>
      <c r="N38" s="42"/>
      <c r="O38" s="44">
        <v>30</v>
      </c>
      <c r="P38" s="23"/>
      <c r="Q38" s="38"/>
      <c r="R38" s="24">
        <f t="shared" ref="R38" si="26">SUM(E38:Q38)</f>
        <v>117</v>
      </c>
      <c r="S38" s="28">
        <v>8</v>
      </c>
      <c r="T38" s="54"/>
      <c r="U38" s="69">
        <v>115</v>
      </c>
      <c r="V38" s="119">
        <f t="shared" si="3"/>
        <v>-10</v>
      </c>
      <c r="W38" s="82">
        <f t="shared" ref="W38:W39" si="27">SMALL(U38:V38,1)</f>
        <v>-10</v>
      </c>
    </row>
    <row r="39" spans="1:23" x14ac:dyDescent="0.25">
      <c r="A39" s="167" t="s">
        <v>186</v>
      </c>
      <c r="B39" s="142">
        <v>2</v>
      </c>
      <c r="C39" s="115" t="s">
        <v>185</v>
      </c>
      <c r="D39" s="66">
        <v>5</v>
      </c>
      <c r="E39" s="52">
        <v>1</v>
      </c>
      <c r="F39" s="24"/>
      <c r="G39" s="34"/>
      <c r="H39" s="32"/>
      <c r="I39" s="30"/>
      <c r="J39" s="46"/>
      <c r="K39" s="23"/>
      <c r="L39" s="36"/>
      <c r="M39" s="40"/>
      <c r="N39" s="42"/>
      <c r="O39" s="44"/>
      <c r="P39" s="23"/>
      <c r="Q39" s="38"/>
      <c r="R39" s="24">
        <f t="shared" ref="R39" si="28">SUM(E39:Q39)</f>
        <v>1</v>
      </c>
      <c r="S39" s="28"/>
      <c r="T39" s="54"/>
      <c r="U39" s="69">
        <v>11</v>
      </c>
      <c r="V39" s="119">
        <f t="shared" si="3"/>
        <v>10</v>
      </c>
      <c r="W39" s="82">
        <f t="shared" si="27"/>
        <v>10</v>
      </c>
    </row>
    <row r="40" spans="1:23" x14ac:dyDescent="0.25">
      <c r="A40" s="167" t="s">
        <v>199</v>
      </c>
      <c r="B40" s="142">
        <v>2</v>
      </c>
      <c r="C40" s="115" t="s">
        <v>185</v>
      </c>
      <c r="D40" s="66">
        <v>5</v>
      </c>
      <c r="E40" s="52"/>
      <c r="F40" s="24">
        <v>12</v>
      </c>
      <c r="G40" s="34"/>
      <c r="H40" s="32"/>
      <c r="I40" s="30"/>
      <c r="J40" s="46"/>
      <c r="K40" s="23"/>
      <c r="L40" s="36"/>
      <c r="M40" s="40"/>
      <c r="N40" s="42"/>
      <c r="O40" s="44"/>
      <c r="P40" s="23"/>
      <c r="Q40" s="38"/>
      <c r="R40" s="24">
        <f t="shared" ref="R40" si="29">SUM(E40:Q40)</f>
        <v>12</v>
      </c>
      <c r="S40" s="28">
        <v>2</v>
      </c>
      <c r="T40" s="54"/>
      <c r="U40" s="69">
        <v>8</v>
      </c>
      <c r="V40" s="119">
        <f t="shared" si="3"/>
        <v>-6</v>
      </c>
      <c r="W40" s="82">
        <f t="shared" ref="W40" si="30">SMALL(U40:V40,1)</f>
        <v>-6</v>
      </c>
    </row>
    <row r="41" spans="1:23" x14ac:dyDescent="0.25">
      <c r="A41" s="167" t="s">
        <v>200</v>
      </c>
      <c r="B41" s="142">
        <v>2</v>
      </c>
      <c r="C41" s="115" t="s">
        <v>185</v>
      </c>
      <c r="D41" s="66">
        <v>5</v>
      </c>
      <c r="E41" s="52"/>
      <c r="F41" s="24">
        <v>15</v>
      </c>
      <c r="G41" s="34"/>
      <c r="H41" s="32"/>
      <c r="I41" s="30"/>
      <c r="J41" s="46"/>
      <c r="K41" s="23"/>
      <c r="L41" s="36"/>
      <c r="M41" s="40"/>
      <c r="N41" s="42"/>
      <c r="O41" s="44"/>
      <c r="P41" s="23"/>
      <c r="Q41" s="38"/>
      <c r="R41" s="24">
        <f t="shared" ref="R41:R43" si="31">SUM(E41:Q41)</f>
        <v>15</v>
      </c>
      <c r="S41" s="28">
        <v>1</v>
      </c>
      <c r="T41" s="54"/>
      <c r="U41" s="69">
        <v>8</v>
      </c>
      <c r="V41" s="119">
        <f t="shared" si="3"/>
        <v>-8</v>
      </c>
      <c r="W41" s="82">
        <f t="shared" ref="W41:W43" si="32">SMALL(U41:V41,1)</f>
        <v>-8</v>
      </c>
    </row>
    <row r="42" spans="1:23" x14ac:dyDescent="0.25">
      <c r="A42" s="167" t="s">
        <v>201</v>
      </c>
      <c r="B42" s="142">
        <v>2</v>
      </c>
      <c r="C42" s="115" t="s">
        <v>185</v>
      </c>
      <c r="D42" s="66">
        <v>5</v>
      </c>
      <c r="E42" s="52"/>
      <c r="F42" s="24">
        <v>17</v>
      </c>
      <c r="G42" s="34"/>
      <c r="H42" s="32"/>
      <c r="I42" s="30"/>
      <c r="J42" s="46"/>
      <c r="K42" s="23"/>
      <c r="L42" s="36"/>
      <c r="M42" s="40"/>
      <c r="N42" s="42"/>
      <c r="O42" s="44"/>
      <c r="P42" s="23"/>
      <c r="Q42" s="38"/>
      <c r="R42" s="24">
        <f t="shared" si="31"/>
        <v>17</v>
      </c>
      <c r="S42" s="28">
        <v>1</v>
      </c>
      <c r="T42" s="54"/>
      <c r="U42" s="69">
        <v>8</v>
      </c>
      <c r="V42" s="119">
        <f t="shared" si="3"/>
        <v>-10</v>
      </c>
      <c r="W42" s="82">
        <f t="shared" si="32"/>
        <v>-10</v>
      </c>
    </row>
    <row r="43" spans="1:23" x14ac:dyDescent="0.25">
      <c r="A43" s="167" t="s">
        <v>202</v>
      </c>
      <c r="B43" s="142">
        <v>2</v>
      </c>
      <c r="C43" s="115" t="s">
        <v>185</v>
      </c>
      <c r="D43" s="66">
        <v>5</v>
      </c>
      <c r="E43" s="52">
        <v>10</v>
      </c>
      <c r="F43" s="24"/>
      <c r="G43" s="34"/>
      <c r="H43" s="32"/>
      <c r="I43" s="30"/>
      <c r="J43" s="46"/>
      <c r="K43" s="23"/>
      <c r="L43" s="36"/>
      <c r="M43" s="40"/>
      <c r="N43" s="42"/>
      <c r="O43" s="44"/>
      <c r="P43" s="23"/>
      <c r="Q43" s="38"/>
      <c r="R43" s="24">
        <f t="shared" si="31"/>
        <v>10</v>
      </c>
      <c r="S43" s="28">
        <v>4</v>
      </c>
      <c r="T43" s="54"/>
      <c r="U43" s="69">
        <v>8</v>
      </c>
      <c r="V43" s="119">
        <f t="shared" si="3"/>
        <v>-6</v>
      </c>
      <c r="W43" s="82">
        <f t="shared" si="32"/>
        <v>-6</v>
      </c>
    </row>
  </sheetData>
  <sortState ref="A3:W20">
    <sortCondition ref="B3:B20"/>
    <sortCondition ref="A3:A20"/>
  </sortState>
  <conditionalFormatting sqref="W2">
    <cfRule type="cellIs" dxfId="51" priority="116" operator="lessThan">
      <formula>1</formula>
    </cfRule>
  </conditionalFormatting>
  <conditionalFormatting sqref="W3 W15 W21">
    <cfRule type="cellIs" dxfId="50" priority="108" stopIfTrue="1" operator="lessThan">
      <formula>0.5</formula>
    </cfRule>
  </conditionalFormatting>
  <conditionalFormatting sqref="W3 W19:W21 W12:W15">
    <cfRule type="cellIs" dxfId="49" priority="1162" operator="lessThan">
      <formula>$U3/2</formula>
    </cfRule>
  </conditionalFormatting>
  <conditionalFormatting sqref="W17 W19:W21">
    <cfRule type="cellIs" dxfId="48" priority="74" stopIfTrue="1" operator="lessThan">
      <formula>0.5</formula>
    </cfRule>
  </conditionalFormatting>
  <conditionalFormatting sqref="W17">
    <cfRule type="cellIs" dxfId="47" priority="75" operator="lessThan">
      <formula>$U17/2</formula>
    </cfRule>
  </conditionalFormatting>
  <conditionalFormatting sqref="W8">
    <cfRule type="cellIs" dxfId="46" priority="72" stopIfTrue="1" operator="lessThan">
      <formula>0.5</formula>
    </cfRule>
  </conditionalFormatting>
  <conditionalFormatting sqref="W8">
    <cfRule type="cellIs" dxfId="45" priority="73" operator="lessThan">
      <formula>$U8/2</formula>
    </cfRule>
  </conditionalFormatting>
  <conditionalFormatting sqref="W16">
    <cfRule type="cellIs" dxfId="44" priority="58" stopIfTrue="1" operator="lessThan">
      <formula>0.5</formula>
    </cfRule>
  </conditionalFormatting>
  <conditionalFormatting sqref="W16">
    <cfRule type="cellIs" dxfId="43" priority="59" operator="lessThan">
      <formula>$U16/2</formula>
    </cfRule>
  </conditionalFormatting>
  <conditionalFormatting sqref="W4:W6">
    <cfRule type="cellIs" dxfId="42" priority="56" stopIfTrue="1" operator="lessThan">
      <formula>0.5</formula>
    </cfRule>
  </conditionalFormatting>
  <conditionalFormatting sqref="W4:W6">
    <cfRule type="cellIs" dxfId="41" priority="57" operator="lessThan">
      <formula>$U4/2</formula>
    </cfRule>
  </conditionalFormatting>
  <conditionalFormatting sqref="W7">
    <cfRule type="cellIs" dxfId="40" priority="52" stopIfTrue="1" operator="lessThan">
      <formula>0.5</formula>
    </cfRule>
  </conditionalFormatting>
  <conditionalFormatting sqref="W7">
    <cfRule type="cellIs" dxfId="39" priority="53" operator="lessThan">
      <formula>$U7/2</formula>
    </cfRule>
  </conditionalFormatting>
  <conditionalFormatting sqref="W18">
    <cfRule type="cellIs" dxfId="38" priority="46" stopIfTrue="1" operator="lessThan">
      <formula>0.5</formula>
    </cfRule>
  </conditionalFormatting>
  <conditionalFormatting sqref="W18">
    <cfRule type="cellIs" dxfId="37" priority="47" operator="lessThan">
      <formula>$U18/2</formula>
    </cfRule>
  </conditionalFormatting>
  <conditionalFormatting sqref="W10">
    <cfRule type="cellIs" dxfId="36" priority="40" stopIfTrue="1" operator="lessThan">
      <formula>0.5</formula>
    </cfRule>
  </conditionalFormatting>
  <conditionalFormatting sqref="W10">
    <cfRule type="cellIs" dxfId="35" priority="41" operator="lessThan">
      <formula>$U10/2</formula>
    </cfRule>
  </conditionalFormatting>
  <conditionalFormatting sqref="W22">
    <cfRule type="cellIs" dxfId="34" priority="38" stopIfTrue="1" operator="lessThan">
      <formula>0.5</formula>
    </cfRule>
  </conditionalFormatting>
  <conditionalFormatting sqref="W22">
    <cfRule type="cellIs" dxfId="33" priority="39" operator="lessThan">
      <formula>$U22/2</formula>
    </cfRule>
  </conditionalFormatting>
  <conditionalFormatting sqref="W22">
    <cfRule type="cellIs" dxfId="32" priority="37" stopIfTrue="1" operator="lessThan">
      <formula>0.5</formula>
    </cfRule>
  </conditionalFormatting>
  <conditionalFormatting sqref="W23:W30">
    <cfRule type="cellIs" dxfId="31" priority="35" stopIfTrue="1" operator="lessThan">
      <formula>0.5</formula>
    </cfRule>
  </conditionalFormatting>
  <conditionalFormatting sqref="W23:W30">
    <cfRule type="cellIs" dxfId="30" priority="36" operator="lessThan">
      <formula>$U23/2</formula>
    </cfRule>
  </conditionalFormatting>
  <conditionalFormatting sqref="W23:W30">
    <cfRule type="cellIs" dxfId="29" priority="34" stopIfTrue="1" operator="lessThan">
      <formula>0.5</formula>
    </cfRule>
  </conditionalFormatting>
  <conditionalFormatting sqref="W12:W14">
    <cfRule type="cellIs" dxfId="28" priority="32" stopIfTrue="1" operator="lessThan">
      <formula>0.5</formula>
    </cfRule>
  </conditionalFormatting>
  <conditionalFormatting sqref="W31:W32">
    <cfRule type="cellIs" dxfId="27" priority="30" stopIfTrue="1" operator="lessThan">
      <formula>0.5</formula>
    </cfRule>
  </conditionalFormatting>
  <conditionalFormatting sqref="W31:W32">
    <cfRule type="cellIs" dxfId="26" priority="31" operator="lessThan">
      <formula>$U31/2</formula>
    </cfRule>
  </conditionalFormatting>
  <conditionalFormatting sqref="W31:W32">
    <cfRule type="cellIs" dxfId="25" priority="29" stopIfTrue="1" operator="lessThan">
      <formula>0.5</formula>
    </cfRule>
  </conditionalFormatting>
  <conditionalFormatting sqref="W33:W34">
    <cfRule type="cellIs" dxfId="24" priority="27" stopIfTrue="1" operator="lessThan">
      <formula>0.5</formula>
    </cfRule>
  </conditionalFormatting>
  <conditionalFormatting sqref="W33:W34">
    <cfRule type="cellIs" dxfId="23" priority="28" operator="lessThan">
      <formula>$U33/2</formula>
    </cfRule>
  </conditionalFormatting>
  <conditionalFormatting sqref="W33:W34">
    <cfRule type="cellIs" dxfId="22" priority="26" stopIfTrue="1" operator="lessThan">
      <formula>0.5</formula>
    </cfRule>
  </conditionalFormatting>
  <conditionalFormatting sqref="W35">
    <cfRule type="cellIs" dxfId="21" priority="24" stopIfTrue="1" operator="lessThan">
      <formula>0.5</formula>
    </cfRule>
  </conditionalFormatting>
  <conditionalFormatting sqref="W35">
    <cfRule type="cellIs" dxfId="20" priority="25" operator="lessThan">
      <formula>$U35/2</formula>
    </cfRule>
  </conditionalFormatting>
  <conditionalFormatting sqref="W35">
    <cfRule type="cellIs" dxfId="19" priority="23" stopIfTrue="1" operator="lessThan">
      <formula>0.5</formula>
    </cfRule>
  </conditionalFormatting>
  <conditionalFormatting sqref="W38">
    <cfRule type="cellIs" dxfId="18" priority="21" stopIfTrue="1" operator="lessThan">
      <formula>0.5</formula>
    </cfRule>
  </conditionalFormatting>
  <conditionalFormatting sqref="W38">
    <cfRule type="cellIs" dxfId="17" priority="22" operator="lessThan">
      <formula>$U38/2</formula>
    </cfRule>
  </conditionalFormatting>
  <conditionalFormatting sqref="W38">
    <cfRule type="cellIs" dxfId="16" priority="20" stopIfTrue="1" operator="lessThan">
      <formula>0.5</formula>
    </cfRule>
  </conditionalFormatting>
  <conditionalFormatting sqref="W36:W37">
    <cfRule type="cellIs" dxfId="15" priority="18" stopIfTrue="1" operator="lessThan">
      <formula>0.5</formula>
    </cfRule>
  </conditionalFormatting>
  <conditionalFormatting sqref="W36:W37">
    <cfRule type="cellIs" dxfId="14" priority="19" operator="lessThan">
      <formula>$U36/2</formula>
    </cfRule>
  </conditionalFormatting>
  <conditionalFormatting sqref="W36:W37">
    <cfRule type="cellIs" dxfId="13" priority="17" stopIfTrue="1" operator="lessThan">
      <formula>0.5</formula>
    </cfRule>
  </conditionalFormatting>
  <conditionalFormatting sqref="W39">
    <cfRule type="cellIs" dxfId="12" priority="12" stopIfTrue="1" operator="lessThan">
      <formula>0.5</formula>
    </cfRule>
  </conditionalFormatting>
  <conditionalFormatting sqref="W39">
    <cfRule type="cellIs" dxfId="11" priority="13" operator="lessThan">
      <formula>$U39/2</formula>
    </cfRule>
  </conditionalFormatting>
  <conditionalFormatting sqref="W39">
    <cfRule type="cellIs" dxfId="10" priority="11" stopIfTrue="1" operator="lessThan">
      <formula>0.5</formula>
    </cfRule>
  </conditionalFormatting>
  <conditionalFormatting sqref="W40">
    <cfRule type="cellIs" dxfId="9" priority="9" stopIfTrue="1" operator="lessThan">
      <formula>0.5</formula>
    </cfRule>
  </conditionalFormatting>
  <conditionalFormatting sqref="W40">
    <cfRule type="cellIs" dxfId="8" priority="10" operator="lessThan">
      <formula>$U40/2</formula>
    </cfRule>
  </conditionalFormatting>
  <conditionalFormatting sqref="W40">
    <cfRule type="cellIs" dxfId="7" priority="8" stopIfTrue="1" operator="lessThan">
      <formula>0.5</formula>
    </cfRule>
  </conditionalFormatting>
  <conditionalFormatting sqref="W41:W43">
    <cfRule type="cellIs" dxfId="6" priority="6" stopIfTrue="1" operator="lessThan">
      <formula>0.5</formula>
    </cfRule>
  </conditionalFormatting>
  <conditionalFormatting sqref="W41:W43">
    <cfRule type="cellIs" dxfId="5" priority="7" operator="lessThan">
      <formula>$U41/2</formula>
    </cfRule>
  </conditionalFormatting>
  <conditionalFormatting sqref="W41:W43">
    <cfRule type="cellIs" dxfId="4" priority="5" stopIfTrue="1" operator="lessThan">
      <formula>0.5</formula>
    </cfRule>
  </conditionalFormatting>
  <conditionalFormatting sqref="W11">
    <cfRule type="cellIs" dxfId="3" priority="3" stopIfTrue="1" operator="lessThan">
      <formula>0.5</formula>
    </cfRule>
  </conditionalFormatting>
  <conditionalFormatting sqref="W11">
    <cfRule type="cellIs" dxfId="2" priority="4" operator="lessThan">
      <formula>$U11/2</formula>
    </cfRule>
  </conditionalFormatting>
  <conditionalFormatting sqref="W9">
    <cfRule type="cellIs" dxfId="1" priority="1" stopIfTrue="1" operator="lessThan">
      <formula>0.5</formula>
    </cfRule>
  </conditionalFormatting>
  <conditionalFormatting sqref="W9">
    <cfRule type="cellIs" dxfId="0" priority="2" operator="lessThan">
      <formula>$U9/2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/>
  </sheetViews>
  <sheetFormatPr defaultRowHeight="15.75" x14ac:dyDescent="0.25"/>
  <cols>
    <col min="1" max="1" width="1.875" style="2" customWidth="1"/>
    <col min="2" max="2" width="8.625" style="1" bestFit="1" customWidth="1"/>
    <col min="3" max="3" width="2.875" style="2" bestFit="1" customWidth="1"/>
    <col min="4" max="8" width="3.875" style="2" bestFit="1" customWidth="1"/>
    <col min="9" max="14" width="8.75" style="2" customWidth="1"/>
    <col min="15" max="16384" width="9" style="2"/>
  </cols>
  <sheetData>
    <row r="1" spans="1:16" s="1" customFormat="1" ht="17.25" thickTop="1" thickBot="1" x14ac:dyDescent="0.3">
      <c r="B1" s="13" t="s">
        <v>14</v>
      </c>
      <c r="C1" s="14" t="s">
        <v>15</v>
      </c>
      <c r="D1" s="14" t="s">
        <v>16</v>
      </c>
      <c r="E1" s="14" t="s">
        <v>17</v>
      </c>
      <c r="F1" s="14" t="s">
        <v>18</v>
      </c>
      <c r="G1" s="14" t="s">
        <v>19</v>
      </c>
      <c r="H1" s="15" t="s">
        <v>20</v>
      </c>
    </row>
    <row r="2" spans="1:16" x14ac:dyDescent="0.25">
      <c r="B2" s="10" t="s">
        <v>13</v>
      </c>
      <c r="C2" s="11">
        <f ca="1">RANDBETWEEN(1,3)</f>
        <v>1</v>
      </c>
      <c r="D2" s="11">
        <f ca="1">RANDBETWEEN(1,3)+RANDBETWEEN(1,3)</f>
        <v>5</v>
      </c>
      <c r="E2" s="11">
        <f ca="1">RANDBETWEEN(1,3)+RANDBETWEEN(1,3)+RANDBETWEEN(1,3)</f>
        <v>6</v>
      </c>
      <c r="F2" s="11">
        <f ca="1">RANDBETWEEN(1,3)+RANDBETWEEN(1,3)+RANDBETWEEN(1,3)+RANDBETWEEN(1,3)</f>
        <v>10</v>
      </c>
      <c r="G2" s="11">
        <f ca="1">RANDBETWEEN(1,3)+RANDBETWEEN(1,3)+RANDBETWEEN(1,3)+RANDBETWEEN(1,3)+RANDBETWEEN(1,3)</f>
        <v>8</v>
      </c>
      <c r="H2" s="12">
        <f ca="1">RANDBETWEEN(1,3)+RANDBETWEEN(1,3)+RANDBETWEEN(1,3)+RANDBETWEEN(1,3)+RANDBETWEEN(1,3)+RANDBETWEEN(1,3)</f>
        <v>11</v>
      </c>
      <c r="L2" s="1"/>
      <c r="M2" s="1"/>
      <c r="N2" s="1"/>
      <c r="O2" s="1"/>
      <c r="P2" s="1"/>
    </row>
    <row r="3" spans="1:16" x14ac:dyDescent="0.25">
      <c r="B3" s="4" t="s">
        <v>12</v>
      </c>
      <c r="C3" s="5">
        <f ca="1">RANDBETWEEN(1,4)</f>
        <v>4</v>
      </c>
      <c r="D3" s="5">
        <f ca="1">RANDBETWEEN(1,4)+RANDBETWEEN(1,4)</f>
        <v>3</v>
      </c>
      <c r="E3" s="5">
        <f ca="1">RANDBETWEEN(1,4)+RANDBETWEEN(1,4)+RANDBETWEEN(1,4)</f>
        <v>11</v>
      </c>
      <c r="F3" s="5">
        <f ca="1">RANDBETWEEN(1,4)+RANDBETWEEN(1,4)+RANDBETWEEN(1,4)+RANDBETWEEN(1,4)</f>
        <v>9</v>
      </c>
      <c r="G3" s="5">
        <f ca="1">RANDBETWEEN(1,4)+RANDBETWEEN(1,4)+RANDBETWEEN(1,4)+RANDBETWEEN(1,4)+RANDBETWEEN(1,4)</f>
        <v>12</v>
      </c>
      <c r="H3" s="6">
        <f ca="1">RANDBETWEEN(1,4)+RANDBETWEEN(1,4)+RANDBETWEEN(1,4)+RANDBETWEEN(1,4)+RANDBETWEEN(1,4)+RANDBETWEEN(1,4)</f>
        <v>13</v>
      </c>
      <c r="L3" s="1"/>
      <c r="M3" s="1"/>
      <c r="N3" s="1"/>
      <c r="O3" s="1"/>
      <c r="P3" s="1"/>
    </row>
    <row r="4" spans="1:16" x14ac:dyDescent="0.25">
      <c r="B4" s="4" t="s">
        <v>11</v>
      </c>
      <c r="C4" s="5">
        <f ca="1">RANDBETWEEN(1,6)</f>
        <v>2</v>
      </c>
      <c r="D4" s="5">
        <f ca="1">RANDBETWEEN(1,6)+RANDBETWEEN(1,6)</f>
        <v>9</v>
      </c>
      <c r="E4" s="5">
        <f ca="1">RANDBETWEEN(1,6)+RANDBETWEEN(1,6)+RANDBETWEEN(1,6)</f>
        <v>16</v>
      </c>
      <c r="F4" s="5">
        <f ca="1">RANDBETWEEN(1,6)+RANDBETWEEN(1,6)+RANDBETWEEN(1,6)+RANDBETWEEN(1,6)</f>
        <v>7</v>
      </c>
      <c r="G4" s="5">
        <f ca="1">RANDBETWEEN(1,6)+RANDBETWEEN(1,6)+RANDBETWEEN(1,6)+RANDBETWEEN(1,6)+RANDBETWEEN(1,6)</f>
        <v>20</v>
      </c>
      <c r="H4" s="6">
        <f ca="1">RANDBETWEEN(1,6)+RANDBETWEEN(1,6)+RANDBETWEEN(1,6)+RANDBETWEEN(1,6)+RANDBETWEEN(1,6)+RANDBETWEEN(1,6)</f>
        <v>22</v>
      </c>
      <c r="L4" s="1"/>
      <c r="M4" s="1"/>
      <c r="N4" s="1"/>
      <c r="O4" s="1"/>
      <c r="P4" s="1"/>
    </row>
    <row r="5" spans="1:16" x14ac:dyDescent="0.25">
      <c r="B5" s="4" t="s">
        <v>10</v>
      </c>
      <c r="C5" s="5">
        <f ca="1">RANDBETWEEN(1,8)</f>
        <v>1</v>
      </c>
      <c r="D5" s="5">
        <f ca="1">RANDBETWEEN(1,8)+RANDBETWEEN(1,8)</f>
        <v>11</v>
      </c>
      <c r="E5" s="5">
        <f ca="1">RANDBETWEEN(1,8)+RANDBETWEEN(1,8)+RANDBETWEEN(1,8)</f>
        <v>19</v>
      </c>
      <c r="F5" s="5">
        <f ca="1">RANDBETWEEN(1,8)+RANDBETWEEN(1,8)+RANDBETWEEN(1,8)+RANDBETWEEN(1,8)</f>
        <v>23</v>
      </c>
      <c r="G5" s="5">
        <f ca="1">RANDBETWEEN(1,8)+RANDBETWEEN(1,8)+RANDBETWEEN(1,8)+RANDBETWEEN(1,8)+RANDBETWEEN(1,8)</f>
        <v>21</v>
      </c>
      <c r="H5" s="6">
        <f ca="1">RANDBETWEEN(1,8)+RANDBETWEEN(1,8)+RANDBETWEEN(1,8)+RANDBETWEEN(1,8)+RANDBETWEEN(1,8)+RANDBETWEEN(1,8)</f>
        <v>31</v>
      </c>
      <c r="L5" s="1"/>
      <c r="M5" s="1"/>
      <c r="N5" s="1"/>
      <c r="O5" s="1"/>
      <c r="P5" s="1"/>
    </row>
    <row r="6" spans="1:16" x14ac:dyDescent="0.25">
      <c r="B6" s="4" t="s">
        <v>9</v>
      </c>
      <c r="C6" s="5">
        <f ca="1">RANDBETWEEN(1,10)</f>
        <v>3</v>
      </c>
      <c r="D6" s="5">
        <f ca="1">RANDBETWEEN(1,10)+RANDBETWEEN(1,10)</f>
        <v>10</v>
      </c>
      <c r="E6" s="5">
        <f ca="1">RANDBETWEEN(1,10)+RANDBETWEEN(1,10)+RANDBETWEEN(1,10)</f>
        <v>11</v>
      </c>
      <c r="F6" s="5">
        <f ca="1">RANDBETWEEN(1,10)+RANDBETWEEN(1,10)+RANDBETWEEN(1,10)+RANDBETWEEN(1,10)</f>
        <v>24</v>
      </c>
      <c r="G6" s="5">
        <f ca="1">RANDBETWEEN(1,10)+RANDBETWEEN(1,10)+RANDBETWEEN(1,10)+RANDBETWEEN(1,10)+RANDBETWEEN(1,10)</f>
        <v>30</v>
      </c>
      <c r="H6" s="6">
        <f ca="1">RANDBETWEEN(1,10)+RANDBETWEEN(1,10)+RANDBETWEEN(1,10)+RANDBETWEEN(1,10)+RANDBETWEEN(1,10)+RANDBETWEEN(1,10)</f>
        <v>33</v>
      </c>
      <c r="L6" s="1"/>
      <c r="M6" s="1"/>
      <c r="N6" s="1"/>
      <c r="O6" s="1"/>
      <c r="P6" s="1"/>
    </row>
    <row r="7" spans="1:16" x14ac:dyDescent="0.25">
      <c r="B7" s="4" t="s">
        <v>8</v>
      </c>
      <c r="C7" s="5">
        <f ca="1">RANDBETWEEN(1,12)</f>
        <v>11</v>
      </c>
      <c r="D7" s="5">
        <f ca="1">RANDBETWEEN(1,12)+RANDBETWEEN(1,12)</f>
        <v>23</v>
      </c>
      <c r="E7" s="5">
        <f ca="1">RANDBETWEEN(1,12)+RANDBETWEEN(1,12)+RANDBETWEEN(1,12)</f>
        <v>24</v>
      </c>
      <c r="F7" s="5">
        <f ca="1">RANDBETWEEN(1,12)+RANDBETWEEN(1,12)+RANDBETWEEN(1,12)+RANDBETWEEN(1,12)</f>
        <v>28</v>
      </c>
      <c r="G7" s="5">
        <f ca="1">RANDBETWEEN(1,12)+RANDBETWEEN(1,12)+RANDBETWEEN(1,12)+RANDBETWEEN(1,12)+RANDBETWEEN(1,12)</f>
        <v>26</v>
      </c>
      <c r="H7" s="6">
        <f ca="1">RANDBETWEEN(1,12)+RANDBETWEEN(1,12)+RANDBETWEEN(1,12)+RANDBETWEEN(1,12)+RANDBETWEEN(1,12)+RANDBETWEEN(1,12)</f>
        <v>43</v>
      </c>
      <c r="L7" s="1"/>
      <c r="M7" s="1"/>
      <c r="N7" s="1"/>
      <c r="O7" s="1"/>
      <c r="P7" s="1"/>
    </row>
    <row r="8" spans="1:16" x14ac:dyDescent="0.25">
      <c r="B8" s="4" t="s">
        <v>7</v>
      </c>
      <c r="C8" s="5">
        <f ca="1">RANDBETWEEN(1,20)</f>
        <v>4</v>
      </c>
      <c r="D8" s="5">
        <f ca="1">RANDBETWEEN(1,20)+RANDBETWEEN(1,20)</f>
        <v>30</v>
      </c>
      <c r="E8" s="5">
        <f ca="1">RANDBETWEEN(1,20)+RANDBETWEEN(1,20)+RANDBETWEEN(1,20)</f>
        <v>20</v>
      </c>
      <c r="F8" s="5">
        <f ca="1">RANDBETWEEN(1,20)+RANDBETWEEN(1,20)+RANDBETWEEN(1,20)+RANDBETWEEN(1,20)</f>
        <v>52</v>
      </c>
      <c r="G8" s="5">
        <f ca="1">RANDBETWEEN(1,20)+RANDBETWEEN(1,20)+RANDBETWEEN(1,20)+RANDBETWEEN(1,20)+RANDBETWEEN(1,20)</f>
        <v>40</v>
      </c>
      <c r="H8" s="6">
        <f ca="1">RANDBETWEEN(1,20)+RANDBETWEEN(1,20)+RANDBETWEEN(1,20)+RANDBETWEEN(1,20)+RANDBETWEEN(1,20)+RANDBETWEEN(1,20)</f>
        <v>39</v>
      </c>
      <c r="L8" s="1"/>
      <c r="M8" s="1"/>
      <c r="N8" s="1"/>
      <c r="O8" s="1"/>
      <c r="P8" s="1"/>
    </row>
    <row r="9" spans="1:16" ht="16.5" thickBot="1" x14ac:dyDescent="0.3">
      <c r="B9" s="7" t="s">
        <v>23</v>
      </c>
      <c r="C9" s="8">
        <f ca="1">RANDBETWEEN(1,100)</f>
        <v>100</v>
      </c>
      <c r="D9" s="8">
        <f ca="1">RANDBETWEEN(1,100)+RANDBETWEEN(1,100)</f>
        <v>26</v>
      </c>
      <c r="E9" s="8">
        <f ca="1">RANDBETWEEN(1,100)+RANDBETWEEN(1,100)+RANDBETWEEN(1,100)</f>
        <v>197</v>
      </c>
      <c r="F9" s="8">
        <f ca="1">RANDBETWEEN(1,100)+RANDBETWEEN(1,100)+RANDBETWEEN(1,100)+RANDBETWEEN(1,100)</f>
        <v>218</v>
      </c>
      <c r="G9" s="8">
        <f ca="1">RANDBETWEEN(1,100)+RANDBETWEEN(1,100)+RANDBETWEEN(1,100)+RANDBETWEEN(1,100)+RANDBETWEEN(1,100)</f>
        <v>72</v>
      </c>
      <c r="H9" s="9">
        <f ca="1">RANDBETWEEN(1,100)+RANDBETWEEN(1,100)+RANDBETWEEN(1,100)+RANDBETWEEN(1,100)+RANDBETWEEN(1,100)+RANDBETWEEN(1,100)</f>
        <v>459</v>
      </c>
      <c r="L9" s="1"/>
      <c r="M9" s="1"/>
      <c r="N9" s="1"/>
      <c r="O9" s="1"/>
      <c r="P9" s="1"/>
    </row>
    <row r="10" spans="1:16" ht="16.5" thickTop="1" x14ac:dyDescent="0.25">
      <c r="A10" s="1"/>
      <c r="C10" s="1"/>
      <c r="D10" s="1"/>
      <c r="E10" s="1"/>
      <c r="F10" s="1"/>
    </row>
    <row r="11" spans="1:16" x14ac:dyDescent="0.25">
      <c r="A11" s="1"/>
      <c r="C11" s="1"/>
      <c r="D11" s="1"/>
      <c r="E11" s="1"/>
      <c r="F11" s="1"/>
    </row>
    <row r="12" spans="1:16" x14ac:dyDescent="0.25">
      <c r="A12" s="1"/>
      <c r="C12" s="1"/>
      <c r="D12" s="1"/>
      <c r="E12" s="1"/>
      <c r="F12" s="1"/>
    </row>
    <row r="13" spans="1:16" x14ac:dyDescent="0.25">
      <c r="A13" s="1"/>
      <c r="C13" s="1"/>
      <c r="D13" s="1"/>
      <c r="E13" s="1"/>
      <c r="F13" s="1"/>
    </row>
    <row r="14" spans="1:16" x14ac:dyDescent="0.25">
      <c r="A14" s="1"/>
      <c r="C14" s="1"/>
      <c r="D14" s="1"/>
      <c r="E14" s="1"/>
      <c r="F14" s="1"/>
    </row>
    <row r="15" spans="1:16" x14ac:dyDescent="0.25">
      <c r="A15" s="1"/>
      <c r="C15" s="1"/>
      <c r="D15" s="1"/>
      <c r="E15" s="1"/>
      <c r="F15" s="1"/>
    </row>
    <row r="16" spans="1:16" x14ac:dyDescent="0.25">
      <c r="A16" s="1"/>
      <c r="C16" s="1"/>
      <c r="D16" s="1"/>
      <c r="E16" s="1"/>
      <c r="F16" s="1"/>
    </row>
    <row r="17" spans="1:7" x14ac:dyDescent="0.25">
      <c r="A17" s="1"/>
      <c r="C17" s="1"/>
      <c r="D17" s="1"/>
      <c r="E17" s="1"/>
      <c r="F17" s="1"/>
    </row>
    <row r="18" spans="1:7" x14ac:dyDescent="0.25">
      <c r="A18" s="1"/>
      <c r="C18" s="1"/>
      <c r="D18" s="1"/>
      <c r="E18" s="1"/>
      <c r="F18" s="1"/>
    </row>
    <row r="19" spans="1:7" x14ac:dyDescent="0.25">
      <c r="A19" s="1"/>
      <c r="C19" s="1"/>
      <c r="D19" s="1"/>
      <c r="E19" s="1"/>
      <c r="F19" s="1"/>
    </row>
    <row r="20" spans="1:7" x14ac:dyDescent="0.25">
      <c r="A20" s="1"/>
      <c r="C20" s="1"/>
      <c r="D20" s="1"/>
      <c r="E20" s="1"/>
      <c r="F20" s="1"/>
    </row>
    <row r="21" spans="1:7" x14ac:dyDescent="0.25">
      <c r="A21" s="1"/>
      <c r="C21" s="1"/>
      <c r="D21" s="1"/>
      <c r="E21" s="1"/>
      <c r="F21" s="1"/>
    </row>
    <row r="22" spans="1:7" x14ac:dyDescent="0.25">
      <c r="A22" s="1"/>
      <c r="C22" s="1"/>
      <c r="D22" s="1"/>
      <c r="E22" s="1"/>
      <c r="F22" s="1"/>
    </row>
    <row r="23" spans="1:7" x14ac:dyDescent="0.25">
      <c r="A23" s="1"/>
      <c r="C23" s="1"/>
      <c r="D23" s="1"/>
      <c r="E23" s="1"/>
      <c r="F23" s="1"/>
    </row>
    <row r="24" spans="1:7" x14ac:dyDescent="0.25">
      <c r="A24" s="1"/>
      <c r="C24" s="1"/>
      <c r="D24" s="1"/>
      <c r="E24" s="1"/>
      <c r="F24" s="1"/>
    </row>
    <row r="25" spans="1:7" x14ac:dyDescent="0.25">
      <c r="A25" s="1"/>
      <c r="C25" s="1"/>
      <c r="D25" s="1"/>
      <c r="E25" s="1"/>
      <c r="F25" s="1"/>
    </row>
    <row r="26" spans="1:7" x14ac:dyDescent="0.25">
      <c r="A26" s="1"/>
      <c r="C26" s="1"/>
      <c r="D26" s="1"/>
      <c r="E26" s="1"/>
      <c r="F26" s="1"/>
    </row>
    <row r="27" spans="1:7" x14ac:dyDescent="0.25">
      <c r="A27" s="1"/>
      <c r="C27" s="1"/>
      <c r="D27" s="1"/>
      <c r="E27" s="1"/>
      <c r="F27" s="1"/>
    </row>
    <row r="28" spans="1:7" x14ac:dyDescent="0.25">
      <c r="A28" s="1"/>
      <c r="C28" s="1"/>
      <c r="D28" s="1"/>
      <c r="E28" s="1"/>
      <c r="F28" s="1"/>
    </row>
    <row r="29" spans="1:7" x14ac:dyDescent="0.25">
      <c r="A29" s="1"/>
      <c r="C29" s="1"/>
      <c r="D29" s="1"/>
      <c r="E29" s="1"/>
      <c r="F29" s="1"/>
    </row>
    <row r="30" spans="1:7" x14ac:dyDescent="0.25">
      <c r="A30" s="1"/>
      <c r="C30" s="1"/>
      <c r="D30" s="1"/>
      <c r="E30" s="1"/>
      <c r="F30" s="1"/>
    </row>
    <row r="31" spans="1:7" x14ac:dyDescent="0.25">
      <c r="C31" s="1"/>
      <c r="D31" s="1"/>
      <c r="E31" s="1"/>
      <c r="F31" s="1"/>
      <c r="G31" s="1"/>
    </row>
    <row r="32" spans="1:7" x14ac:dyDescent="0.25">
      <c r="C32" s="1"/>
      <c r="D32" s="1"/>
      <c r="E32" s="1"/>
      <c r="F32" s="1"/>
      <c r="G32" s="1"/>
    </row>
    <row r="33" spans="3:7" x14ac:dyDescent="0.25">
      <c r="C33" s="1"/>
      <c r="D33" s="1"/>
      <c r="E33" s="1"/>
      <c r="F33" s="1"/>
      <c r="G33" s="1"/>
    </row>
    <row r="34" spans="3:7" x14ac:dyDescent="0.25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2013-04-24T14:49:32Z</cp:lastPrinted>
  <dcterms:created xsi:type="dcterms:W3CDTF">2011-08-12T18:00:42Z</dcterms:created>
  <dcterms:modified xsi:type="dcterms:W3CDTF">2013-06-06T01:12:00Z</dcterms:modified>
</cp:coreProperties>
</file>