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Armario\Arena I Gauntlet\Battle Tallies\"/>
    </mc:Choice>
  </mc:AlternateContent>
  <xr:revisionPtr revIDLastSave="0" documentId="13_ncr:1_{672ABDF1-D36B-4321-BC50-606AF0022173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3" l="1"/>
  <c r="AA21" i="3" s="1"/>
  <c r="G21" i="3"/>
  <c r="H21" i="3" s="1"/>
  <c r="Q21" i="3" s="1"/>
  <c r="AK21" i="3" l="1"/>
  <c r="AI21" i="3"/>
  <c r="AG21" i="3"/>
  <c r="AE21" i="3"/>
  <c r="AC21" i="3"/>
  <c r="AJ21" i="3"/>
  <c r="AH21" i="3"/>
  <c r="AF21" i="3"/>
  <c r="AD21" i="3"/>
  <c r="K21" i="3"/>
  <c r="O21" i="3"/>
  <c r="J21" i="3"/>
  <c r="L21" i="3"/>
  <c r="N21" i="3"/>
  <c r="P21" i="3"/>
  <c r="R21" i="3"/>
  <c r="M21" i="3"/>
  <c r="D13" i="10"/>
  <c r="E13" i="10" s="1"/>
  <c r="D12" i="10"/>
  <c r="E12" i="10" s="1"/>
  <c r="D11" i="10"/>
  <c r="E11" i="10" s="1"/>
  <c r="R12" i="14"/>
  <c r="V12" i="14" s="1"/>
  <c r="W12" i="14" s="1"/>
  <c r="Z11" i="10" l="1"/>
  <c r="X11" i="10"/>
  <c r="V11" i="10"/>
  <c r="T11" i="10"/>
  <c r="R11" i="10"/>
  <c r="P11" i="10"/>
  <c r="N11" i="10"/>
  <c r="L11" i="10"/>
  <c r="J11" i="10"/>
  <c r="H11" i="10"/>
  <c r="S11" i="10"/>
  <c r="O11" i="10"/>
  <c r="K11" i="10"/>
  <c r="G11" i="10"/>
  <c r="Y11" i="10"/>
  <c r="W11" i="10"/>
  <c r="U11" i="10"/>
  <c r="Q11" i="10"/>
  <c r="M11" i="10"/>
  <c r="I11" i="10"/>
  <c r="Z13" i="10"/>
  <c r="X13" i="10"/>
  <c r="V13" i="10"/>
  <c r="T13" i="10"/>
  <c r="R13" i="10"/>
  <c r="P13" i="10"/>
  <c r="N13" i="10"/>
  <c r="L13" i="10"/>
  <c r="J13" i="10"/>
  <c r="H13" i="10"/>
  <c r="Y13" i="10"/>
  <c r="W13" i="10"/>
  <c r="U13" i="10"/>
  <c r="S13" i="10"/>
  <c r="Q13" i="10"/>
  <c r="O13" i="10"/>
  <c r="M13" i="10"/>
  <c r="K13" i="10"/>
  <c r="I13" i="10"/>
  <c r="G13" i="10"/>
  <c r="Z12" i="10"/>
  <c r="X12" i="10"/>
  <c r="V12" i="10"/>
  <c r="T12" i="10"/>
  <c r="R12" i="10"/>
  <c r="P12" i="10"/>
  <c r="N12" i="10"/>
  <c r="L12" i="10"/>
  <c r="J12" i="10"/>
  <c r="H12" i="10"/>
  <c r="Y12" i="10"/>
  <c r="W12" i="10"/>
  <c r="U12" i="10"/>
  <c r="S12" i="10"/>
  <c r="Q12" i="10"/>
  <c r="O12" i="10"/>
  <c r="M12" i="10"/>
  <c r="K12" i="10"/>
  <c r="I12" i="10"/>
  <c r="G12" i="10"/>
  <c r="G3" i="3"/>
  <c r="H3" i="3" s="1"/>
  <c r="Z3" i="3"/>
  <c r="AA3" i="3" s="1"/>
  <c r="AC3" i="3" s="1"/>
  <c r="G4" i="3"/>
  <c r="H4" i="3" s="1"/>
  <c r="J4" i="3" s="1"/>
  <c r="Z4" i="3"/>
  <c r="AA4" i="3" s="1"/>
  <c r="AD4" i="3" s="1"/>
  <c r="G5" i="3"/>
  <c r="H5" i="3" s="1"/>
  <c r="J5" i="3" s="1"/>
  <c r="Z5" i="3"/>
  <c r="AA5" i="3" s="1"/>
  <c r="G6" i="3"/>
  <c r="H6" i="3" s="1"/>
  <c r="J6" i="3" s="1"/>
  <c r="Z6" i="3"/>
  <c r="AA6" i="3" s="1"/>
  <c r="AF6" i="3" s="1"/>
  <c r="G7" i="3"/>
  <c r="H7" i="3" s="1"/>
  <c r="J7" i="3" s="1"/>
  <c r="Z7" i="3"/>
  <c r="AA7" i="3" s="1"/>
  <c r="G8" i="3"/>
  <c r="H8" i="3" s="1"/>
  <c r="J8" i="3" s="1"/>
  <c r="Z8" i="3"/>
  <c r="AA8" i="3" s="1"/>
  <c r="AD8" i="3" s="1"/>
  <c r="G9" i="3"/>
  <c r="H9" i="3" s="1"/>
  <c r="J9" i="3" s="1"/>
  <c r="Z9" i="3"/>
  <c r="AA9" i="3" s="1"/>
  <c r="AD9" i="3" s="1"/>
  <c r="G10" i="3"/>
  <c r="H10" i="3" s="1"/>
  <c r="L10" i="3" s="1"/>
  <c r="Z10" i="3"/>
  <c r="AA10" i="3" s="1"/>
  <c r="G11" i="3"/>
  <c r="H11" i="3" s="1"/>
  <c r="L11" i="3" s="1"/>
  <c r="Z11" i="3"/>
  <c r="AA11" i="3" s="1"/>
  <c r="G12" i="3"/>
  <c r="H12" i="3" s="1"/>
  <c r="Z12" i="3"/>
  <c r="AA12" i="3" s="1"/>
  <c r="AC12" i="3" s="1"/>
  <c r="G13" i="3"/>
  <c r="H13" i="3" s="1"/>
  <c r="Z13" i="3"/>
  <c r="AA13" i="3" s="1"/>
  <c r="AC13" i="3" s="1"/>
  <c r="G14" i="3"/>
  <c r="H14" i="3" s="1"/>
  <c r="Z14" i="3"/>
  <c r="AA14" i="3" s="1"/>
  <c r="AC14" i="3" s="1"/>
  <c r="G15" i="3"/>
  <c r="H15" i="3" s="1"/>
  <c r="Z15" i="3"/>
  <c r="AA15" i="3" s="1"/>
  <c r="D2" i="13"/>
  <c r="D3" i="13"/>
  <c r="D4" i="13"/>
  <c r="D5" i="13"/>
  <c r="D6" i="13"/>
  <c r="D7" i="13"/>
  <c r="D8" i="13"/>
  <c r="D9" i="13"/>
  <c r="D10" i="13"/>
  <c r="P4" i="3" l="1"/>
  <c r="P5" i="3"/>
  <c r="L4" i="3"/>
  <c r="P8" i="3"/>
  <c r="P6" i="3"/>
  <c r="L8" i="3"/>
  <c r="L6" i="3"/>
  <c r="P9" i="3"/>
  <c r="P7" i="3"/>
  <c r="L9" i="3"/>
  <c r="R8" i="3"/>
  <c r="N8" i="3"/>
  <c r="L7" i="3"/>
  <c r="R6" i="3"/>
  <c r="N6" i="3"/>
  <c r="L5" i="3"/>
  <c r="R4" i="3"/>
  <c r="N4" i="3"/>
  <c r="AJ3" i="3"/>
  <c r="AC15" i="3"/>
  <c r="AJ15" i="3"/>
  <c r="AD7" i="3"/>
  <c r="AJ7" i="3"/>
  <c r="AD5" i="3"/>
  <c r="AJ5" i="3"/>
  <c r="P10" i="3"/>
  <c r="R9" i="3"/>
  <c r="N9" i="3"/>
  <c r="AJ8" i="3"/>
  <c r="R7" i="3"/>
  <c r="N7" i="3"/>
  <c r="AJ6" i="3"/>
  <c r="R5" i="3"/>
  <c r="N5" i="3"/>
  <c r="AJ4" i="3"/>
  <c r="AF3" i="3"/>
  <c r="AC11" i="3"/>
  <c r="AH11" i="3"/>
  <c r="AF11" i="3"/>
  <c r="AJ11" i="3"/>
  <c r="AD11" i="3"/>
  <c r="AF10" i="3"/>
  <c r="AJ10" i="3"/>
  <c r="AF15" i="3"/>
  <c r="AJ13" i="3"/>
  <c r="AF13" i="3"/>
  <c r="AH15" i="3"/>
  <c r="AD15" i="3"/>
  <c r="AH13" i="3"/>
  <c r="AD13" i="3"/>
  <c r="AJ12" i="3"/>
  <c r="R11" i="3"/>
  <c r="N11" i="3"/>
  <c r="J11" i="3"/>
  <c r="R10" i="3"/>
  <c r="N10" i="3"/>
  <c r="J10" i="3"/>
  <c r="AJ9" i="3"/>
  <c r="AF8" i="3"/>
  <c r="AF7" i="3"/>
  <c r="AF5" i="3"/>
  <c r="AF4" i="3"/>
  <c r="AH3" i="3"/>
  <c r="AD3" i="3"/>
  <c r="P11" i="3"/>
  <c r="J15" i="3"/>
  <c r="N15" i="3"/>
  <c r="R15" i="3"/>
  <c r="K15" i="3"/>
  <c r="M15" i="3"/>
  <c r="O15" i="3"/>
  <c r="Q15" i="3"/>
  <c r="L15" i="3"/>
  <c r="P15" i="3"/>
  <c r="K13" i="3"/>
  <c r="M13" i="3"/>
  <c r="O13" i="3"/>
  <c r="Q13" i="3"/>
  <c r="J13" i="3"/>
  <c r="L13" i="3"/>
  <c r="N13" i="3"/>
  <c r="P13" i="3"/>
  <c r="R13" i="3"/>
  <c r="J12" i="3"/>
  <c r="K12" i="3"/>
  <c r="M12" i="3"/>
  <c r="O12" i="3"/>
  <c r="Q12" i="3"/>
  <c r="L12" i="3"/>
  <c r="N12" i="3"/>
  <c r="P12" i="3"/>
  <c r="R12" i="3"/>
  <c r="J14" i="3"/>
  <c r="P14" i="3"/>
  <c r="K14" i="3"/>
  <c r="M14" i="3"/>
  <c r="O14" i="3"/>
  <c r="Q14" i="3"/>
  <c r="L14" i="3"/>
  <c r="N14" i="3"/>
  <c r="R14" i="3"/>
  <c r="AJ14" i="3"/>
  <c r="AH14" i="3"/>
  <c r="AF14" i="3"/>
  <c r="AD14" i="3"/>
  <c r="AH12" i="3"/>
  <c r="AF12" i="3"/>
  <c r="AD12" i="3"/>
  <c r="AC10" i="3"/>
  <c r="AE10" i="3"/>
  <c r="AG10" i="3"/>
  <c r="AI10" i="3"/>
  <c r="AK10" i="3"/>
  <c r="AF9" i="3"/>
  <c r="AC6" i="3"/>
  <c r="AE6" i="3"/>
  <c r="AG6" i="3"/>
  <c r="AI6" i="3"/>
  <c r="AK6" i="3"/>
  <c r="AK15" i="3"/>
  <c r="AI15" i="3"/>
  <c r="AG15" i="3"/>
  <c r="AE15" i="3"/>
  <c r="AK14" i="3"/>
  <c r="AI14" i="3"/>
  <c r="AG14" i="3"/>
  <c r="AE14" i="3"/>
  <c r="AK13" i="3"/>
  <c r="AI13" i="3"/>
  <c r="AG13" i="3"/>
  <c r="AE13" i="3"/>
  <c r="AK12" i="3"/>
  <c r="AI12" i="3"/>
  <c r="AG12" i="3"/>
  <c r="AE12" i="3"/>
  <c r="AK11" i="3"/>
  <c r="AI11" i="3"/>
  <c r="AG11" i="3"/>
  <c r="AE11" i="3"/>
  <c r="K11" i="3"/>
  <c r="M11" i="3"/>
  <c r="O11" i="3"/>
  <c r="Q11" i="3"/>
  <c r="AH10" i="3"/>
  <c r="AD10" i="3"/>
  <c r="K10" i="3"/>
  <c r="M10" i="3"/>
  <c r="O10" i="3"/>
  <c r="Q10" i="3"/>
  <c r="AH9" i="3"/>
  <c r="K9" i="3"/>
  <c r="M9" i="3"/>
  <c r="O9" i="3"/>
  <c r="Q9" i="3"/>
  <c r="AH8" i="3"/>
  <c r="K8" i="3"/>
  <c r="M8" i="3"/>
  <c r="O8" i="3"/>
  <c r="Q8" i="3"/>
  <c r="AH7" i="3"/>
  <c r="K7" i="3"/>
  <c r="M7" i="3"/>
  <c r="O7" i="3"/>
  <c r="Q7" i="3"/>
  <c r="AH6" i="3"/>
  <c r="AD6" i="3"/>
  <c r="K6" i="3"/>
  <c r="M6" i="3"/>
  <c r="O6" i="3"/>
  <c r="Q6" i="3"/>
  <c r="AH5" i="3"/>
  <c r="K5" i="3"/>
  <c r="M5" i="3"/>
  <c r="O5" i="3"/>
  <c r="Q5" i="3"/>
  <c r="AH4" i="3"/>
  <c r="K4" i="3"/>
  <c r="M4" i="3"/>
  <c r="O4" i="3"/>
  <c r="Q4" i="3"/>
  <c r="AC9" i="3"/>
  <c r="AE9" i="3"/>
  <c r="AG9" i="3"/>
  <c r="AI9" i="3"/>
  <c r="AK9" i="3"/>
  <c r="AC8" i="3"/>
  <c r="AE8" i="3"/>
  <c r="AG8" i="3"/>
  <c r="AI8" i="3"/>
  <c r="AK8" i="3"/>
  <c r="AC7" i="3"/>
  <c r="AE7" i="3"/>
  <c r="AG7" i="3"/>
  <c r="AI7" i="3"/>
  <c r="AK7" i="3"/>
  <c r="AC5" i="3"/>
  <c r="AE5" i="3"/>
  <c r="AG5" i="3"/>
  <c r="AI5" i="3"/>
  <c r="AK5" i="3"/>
  <c r="AC4" i="3"/>
  <c r="AE4" i="3"/>
  <c r="AG4" i="3"/>
  <c r="AI4" i="3"/>
  <c r="AK4" i="3"/>
  <c r="J3" i="3"/>
  <c r="L3" i="3"/>
  <c r="N3" i="3"/>
  <c r="P3" i="3"/>
  <c r="R3" i="3"/>
  <c r="K3" i="3"/>
  <c r="M3" i="3"/>
  <c r="O3" i="3"/>
  <c r="Q3" i="3"/>
  <c r="AK3" i="3"/>
  <c r="AI3" i="3"/>
  <c r="AG3" i="3"/>
  <c r="AE3" i="3"/>
  <c r="G16" i="3"/>
  <c r="H16" i="3" s="1"/>
  <c r="Z16" i="3"/>
  <c r="AA16" i="3" s="1"/>
  <c r="G17" i="3"/>
  <c r="H17" i="3" s="1"/>
  <c r="Z17" i="3"/>
  <c r="AA17" i="3" s="1"/>
  <c r="AD17" i="3" s="1"/>
  <c r="AH17" i="3" l="1"/>
  <c r="AC16" i="3"/>
  <c r="AF16" i="3"/>
  <c r="AJ16" i="3"/>
  <c r="AD16" i="3"/>
  <c r="AH16" i="3"/>
  <c r="AJ17" i="3"/>
  <c r="AF17" i="3"/>
  <c r="P16" i="3"/>
  <c r="K16" i="3"/>
  <c r="M16" i="3"/>
  <c r="O16" i="3"/>
  <c r="Q16" i="3"/>
  <c r="J16" i="3"/>
  <c r="L16" i="3"/>
  <c r="N16" i="3"/>
  <c r="R16" i="3"/>
  <c r="N17" i="3"/>
  <c r="R17" i="3"/>
  <c r="K17" i="3"/>
  <c r="M17" i="3"/>
  <c r="O17" i="3"/>
  <c r="Q17" i="3"/>
  <c r="J17" i="3"/>
  <c r="L17" i="3"/>
  <c r="P17" i="3"/>
  <c r="AK17" i="3"/>
  <c r="AI17" i="3"/>
  <c r="AG17" i="3"/>
  <c r="AE17" i="3"/>
  <c r="AC17" i="3"/>
  <c r="AK16" i="3"/>
  <c r="AI16" i="3"/>
  <c r="AG16" i="3"/>
  <c r="AE16" i="3"/>
  <c r="G18" i="3"/>
  <c r="H18" i="3" s="1"/>
  <c r="J18" i="3" s="1"/>
  <c r="Z18" i="3"/>
  <c r="AA18" i="3" s="1"/>
  <c r="Q18" i="3" l="1"/>
  <c r="M18" i="3"/>
  <c r="O18" i="3"/>
  <c r="K18" i="3"/>
  <c r="AC18" i="3"/>
  <c r="AG18" i="3"/>
  <c r="AK18" i="3"/>
  <c r="AD18" i="3"/>
  <c r="AF18" i="3"/>
  <c r="AH18" i="3"/>
  <c r="AJ18" i="3"/>
  <c r="AE18" i="3"/>
  <c r="AI18" i="3"/>
  <c r="R18" i="3"/>
  <c r="P18" i="3"/>
  <c r="N18" i="3"/>
  <c r="L18" i="3"/>
  <c r="D2" i="10"/>
  <c r="E2" i="10" s="1"/>
  <c r="I2" i="10" s="1"/>
  <c r="D3" i="10"/>
  <c r="E3" i="10" s="1"/>
  <c r="G3" i="10" s="1"/>
  <c r="D4" i="10"/>
  <c r="E4" i="10" s="1"/>
  <c r="G4" i="10" s="1"/>
  <c r="D5" i="10"/>
  <c r="E5" i="10" s="1"/>
  <c r="G5" i="10" s="1"/>
  <c r="D6" i="10"/>
  <c r="E6" i="10" s="1"/>
  <c r="G6" i="10" s="1"/>
  <c r="D7" i="10"/>
  <c r="E7" i="10" s="1"/>
  <c r="G7" i="10" s="1"/>
  <c r="D8" i="10"/>
  <c r="E8" i="10" s="1"/>
  <c r="G8" i="10" s="1"/>
  <c r="D9" i="10"/>
  <c r="E9" i="10" s="1"/>
  <c r="I9" i="10" s="1"/>
  <c r="D10" i="10"/>
  <c r="E10" i="10" s="1"/>
  <c r="G10" i="10" s="1"/>
  <c r="D14" i="10"/>
  <c r="E14" i="10" s="1"/>
  <c r="G14" i="10" s="1"/>
  <c r="D15" i="10"/>
  <c r="E15" i="10" s="1"/>
  <c r="G15" i="10" s="1"/>
  <c r="D16" i="10"/>
  <c r="E16" i="10" s="1"/>
  <c r="G16" i="10" s="1"/>
  <c r="D17" i="10"/>
  <c r="E17" i="10" s="1"/>
  <c r="G17" i="10" s="1"/>
  <c r="D18" i="10"/>
  <c r="E18" i="10" s="1"/>
  <c r="G18" i="10" s="1"/>
  <c r="D19" i="10"/>
  <c r="E19" i="10" s="1"/>
  <c r="G19" i="10" s="1"/>
  <c r="D20" i="10"/>
  <c r="E20" i="10" s="1"/>
  <c r="M20" i="10" s="1"/>
  <c r="D21" i="10"/>
  <c r="E21" i="10" s="1"/>
  <c r="I21" i="10" s="1"/>
  <c r="D22" i="10"/>
  <c r="E22" i="10" s="1"/>
  <c r="G22" i="10" s="1"/>
  <c r="D23" i="10"/>
  <c r="E23" i="10" s="1"/>
  <c r="G23" i="10" s="1"/>
  <c r="D24" i="10"/>
  <c r="E24" i="10" s="1"/>
  <c r="U24" i="10" s="1"/>
  <c r="D25" i="10"/>
  <c r="E25" i="10" s="1"/>
  <c r="I25" i="10" s="1"/>
  <c r="D26" i="10"/>
  <c r="E26" i="10" s="1"/>
  <c r="H26" i="10" s="1"/>
  <c r="D27" i="10"/>
  <c r="E27" i="10" s="1"/>
  <c r="H27" i="10" s="1"/>
  <c r="D28" i="10"/>
  <c r="E28" i="10" s="1"/>
  <c r="H28" i="10" s="1"/>
  <c r="D29" i="10"/>
  <c r="E29" i="10" s="1"/>
  <c r="H29" i="10" s="1"/>
  <c r="D30" i="10"/>
  <c r="E30" i="10" s="1"/>
  <c r="H30" i="10" s="1"/>
  <c r="D31" i="10"/>
  <c r="E31" i="10" s="1"/>
  <c r="H31" i="10" s="1"/>
  <c r="D32" i="10"/>
  <c r="E32" i="10" s="1"/>
  <c r="H32" i="10" s="1"/>
  <c r="D33" i="10"/>
  <c r="E33" i="10" s="1"/>
  <c r="G33" i="10" s="1"/>
  <c r="D34" i="10"/>
  <c r="E34" i="10" s="1"/>
  <c r="D35" i="10"/>
  <c r="E35" i="10" s="1"/>
  <c r="G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G19" i="3"/>
  <c r="H19" i="3" s="1"/>
  <c r="Z19" i="3"/>
  <c r="AA19" i="3" s="1"/>
  <c r="U3" i="10" l="1"/>
  <c r="Y4" i="10"/>
  <c r="W8" i="10"/>
  <c r="U7" i="10"/>
  <c r="T26" i="10"/>
  <c r="U23" i="10"/>
  <c r="U22" i="10"/>
  <c r="U19" i="10"/>
  <c r="M7" i="10"/>
  <c r="U6" i="10"/>
  <c r="Q4" i="10"/>
  <c r="M19" i="10"/>
  <c r="O8" i="10"/>
  <c r="U20" i="10"/>
  <c r="U15" i="10"/>
  <c r="S8" i="10"/>
  <c r="K8" i="10"/>
  <c r="M6" i="10"/>
  <c r="U4" i="10"/>
  <c r="M4" i="10"/>
  <c r="V33" i="10"/>
  <c r="T30" i="10"/>
  <c r="M22" i="10"/>
  <c r="Y19" i="10"/>
  <c r="Q19" i="10"/>
  <c r="I19" i="10"/>
  <c r="U18" i="10"/>
  <c r="U17" i="10"/>
  <c r="M15" i="10"/>
  <c r="U14" i="10"/>
  <c r="Y8" i="10"/>
  <c r="U8" i="10"/>
  <c r="Q8" i="10"/>
  <c r="M8" i="10"/>
  <c r="I8" i="10"/>
  <c r="Y7" i="10"/>
  <c r="Q7" i="10"/>
  <c r="I7" i="10"/>
  <c r="Y6" i="10"/>
  <c r="Q6" i="10"/>
  <c r="I6" i="10"/>
  <c r="U5" i="10"/>
  <c r="I4" i="10"/>
  <c r="N33" i="10"/>
  <c r="T32" i="10"/>
  <c r="L30" i="10"/>
  <c r="T29" i="10"/>
  <c r="T28" i="10"/>
  <c r="L26" i="10"/>
  <c r="U25" i="10"/>
  <c r="M23" i="10"/>
  <c r="M3" i="10"/>
  <c r="V35" i="10"/>
  <c r="Y23" i="10"/>
  <c r="Q23" i="10"/>
  <c r="I23" i="10"/>
  <c r="M17" i="10"/>
  <c r="U16" i="10"/>
  <c r="M14" i="10"/>
  <c r="U10" i="10"/>
  <c r="G41" i="10"/>
  <c r="V41" i="10"/>
  <c r="N41" i="10"/>
  <c r="W4" i="10"/>
  <c r="S4" i="10"/>
  <c r="O4" i="10"/>
  <c r="K4" i="10"/>
  <c r="Y3" i="10"/>
  <c r="Q3" i="10"/>
  <c r="I3" i="10"/>
  <c r="W2" i="10"/>
  <c r="N35" i="10"/>
  <c r="L32" i="10"/>
  <c r="T31" i="10"/>
  <c r="L28" i="10"/>
  <c r="T27" i="10"/>
  <c r="M25" i="10"/>
  <c r="W23" i="10"/>
  <c r="S23" i="10"/>
  <c r="O23" i="10"/>
  <c r="K23" i="10"/>
  <c r="Y22" i="10"/>
  <c r="Q22" i="10"/>
  <c r="I22" i="10"/>
  <c r="U21" i="10"/>
  <c r="M18" i="10"/>
  <c r="M16" i="10"/>
  <c r="Y15" i="10"/>
  <c r="Q15" i="10"/>
  <c r="I15" i="10"/>
  <c r="M10" i="10"/>
  <c r="G42" i="10"/>
  <c r="N42" i="10"/>
  <c r="V42" i="10"/>
  <c r="J42" i="10"/>
  <c r="R42" i="10"/>
  <c r="Z42" i="10"/>
  <c r="G39" i="10"/>
  <c r="L39" i="10"/>
  <c r="T39" i="10"/>
  <c r="P39" i="10"/>
  <c r="X39" i="10"/>
  <c r="G34" i="10"/>
  <c r="J34" i="10"/>
  <c r="R34" i="10"/>
  <c r="Z34" i="10"/>
  <c r="N34" i="10"/>
  <c r="V34" i="10"/>
  <c r="G36" i="10"/>
  <c r="L36" i="10"/>
  <c r="T36" i="10"/>
  <c r="P36" i="10"/>
  <c r="X36" i="10"/>
  <c r="Z41" i="10"/>
  <c r="R41" i="10"/>
  <c r="J41" i="10"/>
  <c r="Z35" i="10"/>
  <c r="R35" i="10"/>
  <c r="J35" i="10"/>
  <c r="Z33" i="10"/>
  <c r="R33" i="10"/>
  <c r="J33" i="10"/>
  <c r="L31" i="10"/>
  <c r="L29" i="10"/>
  <c r="L27" i="10"/>
  <c r="X26" i="10"/>
  <c r="P26" i="10"/>
  <c r="Y25" i="10"/>
  <c r="Q25" i="10"/>
  <c r="M21" i="10"/>
  <c r="W19" i="10"/>
  <c r="S19" i="10"/>
  <c r="O19" i="10"/>
  <c r="K19" i="10"/>
  <c r="Y18" i="10"/>
  <c r="Q18" i="10"/>
  <c r="I18" i="10"/>
  <c r="Y17" i="10"/>
  <c r="Q17" i="10"/>
  <c r="I17" i="10"/>
  <c r="W15" i="10"/>
  <c r="S15" i="10"/>
  <c r="O15" i="10"/>
  <c r="K15" i="10"/>
  <c r="Y14" i="10"/>
  <c r="Q14" i="10"/>
  <c r="I14" i="10"/>
  <c r="Y10" i="10"/>
  <c r="Q10" i="10"/>
  <c r="I10" i="10"/>
  <c r="U9" i="10"/>
  <c r="M5" i="10"/>
  <c r="O2" i="10"/>
  <c r="G40" i="10"/>
  <c r="J40" i="10"/>
  <c r="N40" i="10"/>
  <c r="R40" i="10"/>
  <c r="V40" i="10"/>
  <c r="Z40" i="10"/>
  <c r="L40" i="10"/>
  <c r="P40" i="10"/>
  <c r="T40" i="10"/>
  <c r="X40" i="10"/>
  <c r="G37" i="10"/>
  <c r="H37" i="10"/>
  <c r="L37" i="10"/>
  <c r="P37" i="10"/>
  <c r="T37" i="10"/>
  <c r="X37" i="10"/>
  <c r="J37" i="10"/>
  <c r="N37" i="10"/>
  <c r="R37" i="10"/>
  <c r="V37" i="10"/>
  <c r="Z37" i="10"/>
  <c r="H38" i="10"/>
  <c r="J38" i="10"/>
  <c r="N38" i="10"/>
  <c r="R38" i="10"/>
  <c r="V38" i="10"/>
  <c r="Z38" i="10"/>
  <c r="L38" i="10"/>
  <c r="P38" i="10"/>
  <c r="T38" i="10"/>
  <c r="X38" i="10"/>
  <c r="X42" i="10"/>
  <c r="T42" i="10"/>
  <c r="P42" i="10"/>
  <c r="L42" i="10"/>
  <c r="H42" i="10"/>
  <c r="X41" i="10"/>
  <c r="T41" i="10"/>
  <c r="P41" i="10"/>
  <c r="L41" i="10"/>
  <c r="H41" i="10"/>
  <c r="Z39" i="10"/>
  <c r="V39" i="10"/>
  <c r="R39" i="10"/>
  <c r="N39" i="10"/>
  <c r="J39" i="10"/>
  <c r="Z36" i="10"/>
  <c r="V36" i="10"/>
  <c r="R36" i="10"/>
  <c r="N36" i="10"/>
  <c r="J36" i="10"/>
  <c r="X35" i="10"/>
  <c r="T35" i="10"/>
  <c r="P35" i="10"/>
  <c r="L35" i="10"/>
  <c r="H35" i="10"/>
  <c r="X34" i="10"/>
  <c r="T34" i="10"/>
  <c r="P34" i="10"/>
  <c r="L34" i="10"/>
  <c r="H34" i="10"/>
  <c r="X33" i="10"/>
  <c r="T33" i="10"/>
  <c r="P33" i="10"/>
  <c r="L33" i="10"/>
  <c r="H33" i="10"/>
  <c r="X32" i="10"/>
  <c r="P32" i="10"/>
  <c r="X31" i="10"/>
  <c r="P31" i="10"/>
  <c r="X30" i="10"/>
  <c r="P30" i="10"/>
  <c r="X29" i="10"/>
  <c r="P29" i="10"/>
  <c r="X28" i="10"/>
  <c r="P28" i="10"/>
  <c r="X27" i="10"/>
  <c r="P27" i="10"/>
  <c r="G24" i="10"/>
  <c r="I24" i="10"/>
  <c r="Q24" i="10"/>
  <c r="Y24" i="10"/>
  <c r="Y21" i="10"/>
  <c r="Q21" i="10"/>
  <c r="G20" i="10"/>
  <c r="I20" i="10"/>
  <c r="Q20" i="10"/>
  <c r="Y20" i="10"/>
  <c r="G32" i="10"/>
  <c r="J32" i="10"/>
  <c r="N32" i="10"/>
  <c r="R32" i="10"/>
  <c r="V32" i="10"/>
  <c r="Z32" i="10"/>
  <c r="G31" i="10"/>
  <c r="J31" i="10"/>
  <c r="N31" i="10"/>
  <c r="R31" i="10"/>
  <c r="V31" i="10"/>
  <c r="Z31" i="10"/>
  <c r="G30" i="10"/>
  <c r="J30" i="10"/>
  <c r="N30" i="10"/>
  <c r="R30" i="10"/>
  <c r="V30" i="10"/>
  <c r="Z30" i="10"/>
  <c r="G29" i="10"/>
  <c r="J29" i="10"/>
  <c r="N29" i="10"/>
  <c r="R29" i="10"/>
  <c r="V29" i="10"/>
  <c r="Z29" i="10"/>
  <c r="G28" i="10"/>
  <c r="J28" i="10"/>
  <c r="N28" i="10"/>
  <c r="R28" i="10"/>
  <c r="V28" i="10"/>
  <c r="Z28" i="10"/>
  <c r="G27" i="10"/>
  <c r="J27" i="10"/>
  <c r="N27" i="10"/>
  <c r="R27" i="10"/>
  <c r="V27" i="10"/>
  <c r="Z27" i="10"/>
  <c r="G26" i="10"/>
  <c r="J26" i="10"/>
  <c r="N26" i="10"/>
  <c r="R26" i="10"/>
  <c r="V26" i="10"/>
  <c r="Z26" i="10"/>
  <c r="G25" i="10"/>
  <c r="K25" i="10"/>
  <c r="O25" i="10"/>
  <c r="S25" i="10"/>
  <c r="W25" i="10"/>
  <c r="Z25" i="10"/>
  <c r="M24" i="10"/>
  <c r="G21" i="10"/>
  <c r="K21" i="10"/>
  <c r="O21" i="10"/>
  <c r="S21" i="10"/>
  <c r="W21" i="10"/>
  <c r="W17" i="10"/>
  <c r="S17" i="10"/>
  <c r="O17" i="10"/>
  <c r="K17" i="10"/>
  <c r="Y16" i="10"/>
  <c r="Q16" i="10"/>
  <c r="I16" i="10"/>
  <c r="W10" i="10"/>
  <c r="S10" i="10"/>
  <c r="O10" i="10"/>
  <c r="K10" i="10"/>
  <c r="Y9" i="10"/>
  <c r="M9" i="10"/>
  <c r="W6" i="10"/>
  <c r="S6" i="10"/>
  <c r="O6" i="10"/>
  <c r="K6" i="10"/>
  <c r="Y5" i="10"/>
  <c r="Q5" i="10"/>
  <c r="I5" i="10"/>
  <c r="S2" i="10"/>
  <c r="K2" i="10"/>
  <c r="H40" i="10"/>
  <c r="H39" i="10"/>
  <c r="H36" i="10"/>
  <c r="Y42" i="10"/>
  <c r="W42" i="10"/>
  <c r="U42" i="10"/>
  <c r="S42" i="10"/>
  <c r="Q42" i="10"/>
  <c r="O42" i="10"/>
  <c r="M42" i="10"/>
  <c r="K42" i="10"/>
  <c r="I42" i="10"/>
  <c r="Y41" i="10"/>
  <c r="W41" i="10"/>
  <c r="U41" i="10"/>
  <c r="S41" i="10"/>
  <c r="Q41" i="10"/>
  <c r="O41" i="10"/>
  <c r="M41" i="10"/>
  <c r="K41" i="10"/>
  <c r="I41" i="10"/>
  <c r="Y40" i="10"/>
  <c r="W40" i="10"/>
  <c r="U40" i="10"/>
  <c r="S40" i="10"/>
  <c r="Q40" i="10"/>
  <c r="O40" i="10"/>
  <c r="M40" i="10"/>
  <c r="K40" i="10"/>
  <c r="I40" i="10"/>
  <c r="Y39" i="10"/>
  <c r="W39" i="10"/>
  <c r="U39" i="10"/>
  <c r="S39" i="10"/>
  <c r="Q39" i="10"/>
  <c r="O39" i="10"/>
  <c r="M39" i="10"/>
  <c r="K39" i="10"/>
  <c r="I39" i="10"/>
  <c r="Y38" i="10"/>
  <c r="W38" i="10"/>
  <c r="U38" i="10"/>
  <c r="S38" i="10"/>
  <c r="Q38" i="10"/>
  <c r="O38" i="10"/>
  <c r="M38" i="10"/>
  <c r="K38" i="10"/>
  <c r="I38" i="10"/>
  <c r="G38" i="10"/>
  <c r="Y37" i="10"/>
  <c r="W37" i="10"/>
  <c r="U37" i="10"/>
  <c r="S37" i="10"/>
  <c r="Q37" i="10"/>
  <c r="O37" i="10"/>
  <c r="M37" i="10"/>
  <c r="K37" i="10"/>
  <c r="I37" i="10"/>
  <c r="Y36" i="10"/>
  <c r="W36" i="10"/>
  <c r="U36" i="10"/>
  <c r="S36" i="10"/>
  <c r="Q36" i="10"/>
  <c r="O36" i="10"/>
  <c r="M36" i="10"/>
  <c r="K36" i="10"/>
  <c r="I36" i="10"/>
  <c r="Y35" i="10"/>
  <c r="W35" i="10"/>
  <c r="U35" i="10"/>
  <c r="S35" i="10"/>
  <c r="Q35" i="10"/>
  <c r="O35" i="10"/>
  <c r="M35" i="10"/>
  <c r="K35" i="10"/>
  <c r="I35" i="10"/>
  <c r="Y34" i="10"/>
  <c r="W34" i="10"/>
  <c r="U34" i="10"/>
  <c r="S34" i="10"/>
  <c r="Q34" i="10"/>
  <c r="O34" i="10"/>
  <c r="M34" i="10"/>
  <c r="K34" i="10"/>
  <c r="I34" i="10"/>
  <c r="Y33" i="10"/>
  <c r="W33" i="10"/>
  <c r="U33" i="10"/>
  <c r="S33" i="10"/>
  <c r="Q33" i="10"/>
  <c r="O33" i="10"/>
  <c r="M33" i="10"/>
  <c r="K33" i="10"/>
  <c r="I33" i="10"/>
  <c r="Y32" i="10"/>
  <c r="W32" i="10"/>
  <c r="U32" i="10"/>
  <c r="S32" i="10"/>
  <c r="Q32" i="10"/>
  <c r="O32" i="10"/>
  <c r="M32" i="10"/>
  <c r="K32" i="10"/>
  <c r="I32" i="10"/>
  <c r="Y31" i="10"/>
  <c r="W31" i="10"/>
  <c r="U31" i="10"/>
  <c r="S31" i="10"/>
  <c r="Q31" i="10"/>
  <c r="O31" i="10"/>
  <c r="M31" i="10"/>
  <c r="K31" i="10"/>
  <c r="I31" i="10"/>
  <c r="Y30" i="10"/>
  <c r="W30" i="10"/>
  <c r="U30" i="10"/>
  <c r="S30" i="10"/>
  <c r="Q30" i="10"/>
  <c r="O30" i="10"/>
  <c r="M30" i="10"/>
  <c r="K30" i="10"/>
  <c r="I30" i="10"/>
  <c r="Y29" i="10"/>
  <c r="W29" i="10"/>
  <c r="U29" i="10"/>
  <c r="S29" i="10"/>
  <c r="Q29" i="10"/>
  <c r="O29" i="10"/>
  <c r="M29" i="10"/>
  <c r="K29" i="10"/>
  <c r="I29" i="10"/>
  <c r="Y28" i="10"/>
  <c r="W28" i="10"/>
  <c r="U28" i="10"/>
  <c r="S28" i="10"/>
  <c r="Q28" i="10"/>
  <c r="O28" i="10"/>
  <c r="M28" i="10"/>
  <c r="K28" i="10"/>
  <c r="I28" i="10"/>
  <c r="Y27" i="10"/>
  <c r="W27" i="10"/>
  <c r="U27" i="10"/>
  <c r="S27" i="10"/>
  <c r="Q27" i="10"/>
  <c r="O27" i="10"/>
  <c r="M27" i="10"/>
  <c r="K27" i="10"/>
  <c r="I27" i="10"/>
  <c r="Y26" i="10"/>
  <c r="W26" i="10"/>
  <c r="U26" i="10"/>
  <c r="S26" i="10"/>
  <c r="Q26" i="10"/>
  <c r="O26" i="10"/>
  <c r="M26" i="10"/>
  <c r="K26" i="10"/>
  <c r="I26" i="10"/>
  <c r="H25" i="10"/>
  <c r="J25" i="10"/>
  <c r="L25" i="10"/>
  <c r="N25" i="10"/>
  <c r="P25" i="10"/>
  <c r="R25" i="10"/>
  <c r="T25" i="10"/>
  <c r="V25" i="10"/>
  <c r="X25" i="10"/>
  <c r="W24" i="10"/>
  <c r="S24" i="10"/>
  <c r="O24" i="10"/>
  <c r="K24" i="10"/>
  <c r="H23" i="10"/>
  <c r="J23" i="10"/>
  <c r="L23" i="10"/>
  <c r="N23" i="10"/>
  <c r="P23" i="10"/>
  <c r="R23" i="10"/>
  <c r="T23" i="10"/>
  <c r="V23" i="10"/>
  <c r="X23" i="10"/>
  <c r="Z23" i="10"/>
  <c r="W22" i="10"/>
  <c r="S22" i="10"/>
  <c r="O22" i="10"/>
  <c r="K22" i="10"/>
  <c r="H21" i="10"/>
  <c r="J21" i="10"/>
  <c r="L21" i="10"/>
  <c r="N21" i="10"/>
  <c r="P21" i="10"/>
  <c r="R21" i="10"/>
  <c r="T21" i="10"/>
  <c r="V21" i="10"/>
  <c r="X21" i="10"/>
  <c r="Z21" i="10"/>
  <c r="W20" i="10"/>
  <c r="S20" i="10"/>
  <c r="O20" i="10"/>
  <c r="K20" i="10"/>
  <c r="H19" i="10"/>
  <c r="J19" i="10"/>
  <c r="L19" i="10"/>
  <c r="N19" i="10"/>
  <c r="P19" i="10"/>
  <c r="R19" i="10"/>
  <c r="T19" i="10"/>
  <c r="V19" i="10"/>
  <c r="X19" i="10"/>
  <c r="Z19" i="10"/>
  <c r="W18" i="10"/>
  <c r="S18" i="10"/>
  <c r="O18" i="10"/>
  <c r="K18" i="10"/>
  <c r="H17" i="10"/>
  <c r="J17" i="10"/>
  <c r="L17" i="10"/>
  <c r="N17" i="10"/>
  <c r="P17" i="10"/>
  <c r="R17" i="10"/>
  <c r="T17" i="10"/>
  <c r="V17" i="10"/>
  <c r="X17" i="10"/>
  <c r="Z17" i="10"/>
  <c r="W16" i="10"/>
  <c r="S16" i="10"/>
  <c r="O16" i="10"/>
  <c r="K16" i="10"/>
  <c r="H15" i="10"/>
  <c r="J15" i="10"/>
  <c r="L15" i="10"/>
  <c r="N15" i="10"/>
  <c r="P15" i="10"/>
  <c r="R15" i="10"/>
  <c r="T15" i="10"/>
  <c r="V15" i="10"/>
  <c r="X15" i="10"/>
  <c r="Z15" i="10"/>
  <c r="W14" i="10"/>
  <c r="S14" i="10"/>
  <c r="O14" i="10"/>
  <c r="K14" i="10"/>
  <c r="H10" i="10"/>
  <c r="J10" i="10"/>
  <c r="L10" i="10"/>
  <c r="N10" i="10"/>
  <c r="P10" i="10"/>
  <c r="R10" i="10"/>
  <c r="T10" i="10"/>
  <c r="V10" i="10"/>
  <c r="X10" i="10"/>
  <c r="Z10" i="10"/>
  <c r="W9" i="10"/>
  <c r="Q9" i="10"/>
  <c r="H24" i="10"/>
  <c r="J24" i="10"/>
  <c r="L24" i="10"/>
  <c r="N24" i="10"/>
  <c r="P24" i="10"/>
  <c r="R24" i="10"/>
  <c r="T24" i="10"/>
  <c r="V24" i="10"/>
  <c r="X24" i="10"/>
  <c r="Z24" i="10"/>
  <c r="H22" i="10"/>
  <c r="J22" i="10"/>
  <c r="L22" i="10"/>
  <c r="N22" i="10"/>
  <c r="P22" i="10"/>
  <c r="R22" i="10"/>
  <c r="T22" i="10"/>
  <c r="V22" i="10"/>
  <c r="X22" i="10"/>
  <c r="Z22" i="10"/>
  <c r="H20" i="10"/>
  <c r="J20" i="10"/>
  <c r="L20" i="10"/>
  <c r="N20" i="10"/>
  <c r="P20" i="10"/>
  <c r="R20" i="10"/>
  <c r="T20" i="10"/>
  <c r="V20" i="10"/>
  <c r="X20" i="10"/>
  <c r="Z20" i="10"/>
  <c r="H18" i="10"/>
  <c r="J18" i="10"/>
  <c r="L18" i="10"/>
  <c r="N18" i="10"/>
  <c r="P18" i="10"/>
  <c r="R18" i="10"/>
  <c r="T18" i="10"/>
  <c r="V18" i="10"/>
  <c r="X18" i="10"/>
  <c r="Z18" i="10"/>
  <c r="H16" i="10"/>
  <c r="J16" i="10"/>
  <c r="L16" i="10"/>
  <c r="N16" i="10"/>
  <c r="P16" i="10"/>
  <c r="R16" i="10"/>
  <c r="T16" i="10"/>
  <c r="V16" i="10"/>
  <c r="X16" i="10"/>
  <c r="Z16" i="10"/>
  <c r="H14" i="10"/>
  <c r="J14" i="10"/>
  <c r="L14" i="10"/>
  <c r="N14" i="10"/>
  <c r="P14" i="10"/>
  <c r="R14" i="10"/>
  <c r="T14" i="10"/>
  <c r="V14" i="10"/>
  <c r="X14" i="10"/>
  <c r="Z14" i="10"/>
  <c r="H9" i="10"/>
  <c r="J9" i="10"/>
  <c r="L9" i="10"/>
  <c r="N9" i="10"/>
  <c r="P9" i="10"/>
  <c r="R9" i="10"/>
  <c r="T9" i="10"/>
  <c r="G9" i="10"/>
  <c r="K9" i="10"/>
  <c r="O9" i="10"/>
  <c r="S9" i="10"/>
  <c r="V9" i="10"/>
  <c r="X9" i="10"/>
  <c r="Z9" i="10"/>
  <c r="H8" i="10"/>
  <c r="J8" i="10"/>
  <c r="L8" i="10"/>
  <c r="N8" i="10"/>
  <c r="P8" i="10"/>
  <c r="R8" i="10"/>
  <c r="T8" i="10"/>
  <c r="V8" i="10"/>
  <c r="X8" i="10"/>
  <c r="Z8" i="10"/>
  <c r="W7" i="10"/>
  <c r="S7" i="10"/>
  <c r="O7" i="10"/>
  <c r="K7" i="10"/>
  <c r="H6" i="10"/>
  <c r="J6" i="10"/>
  <c r="L6" i="10"/>
  <c r="N6" i="10"/>
  <c r="P6" i="10"/>
  <c r="R6" i="10"/>
  <c r="T6" i="10"/>
  <c r="V6" i="10"/>
  <c r="X6" i="10"/>
  <c r="Z6" i="10"/>
  <c r="W5" i="10"/>
  <c r="S5" i="10"/>
  <c r="O5" i="10"/>
  <c r="K5" i="10"/>
  <c r="H4" i="10"/>
  <c r="J4" i="10"/>
  <c r="L4" i="10"/>
  <c r="N4" i="10"/>
  <c r="P4" i="10"/>
  <c r="R4" i="10"/>
  <c r="T4" i="10"/>
  <c r="V4" i="10"/>
  <c r="X4" i="10"/>
  <c r="Z4" i="10"/>
  <c r="W3" i="10"/>
  <c r="S3" i="10"/>
  <c r="O3" i="10"/>
  <c r="K3" i="10"/>
  <c r="Y2" i="10"/>
  <c r="U2" i="10"/>
  <c r="Q2" i="10"/>
  <c r="M2" i="10"/>
  <c r="H7" i="10"/>
  <c r="J7" i="10"/>
  <c r="L7" i="10"/>
  <c r="N7" i="10"/>
  <c r="P7" i="10"/>
  <c r="R7" i="10"/>
  <c r="T7" i="10"/>
  <c r="V7" i="10"/>
  <c r="X7" i="10"/>
  <c r="Z7" i="10"/>
  <c r="H5" i="10"/>
  <c r="J5" i="10"/>
  <c r="L5" i="10"/>
  <c r="N5" i="10"/>
  <c r="P5" i="10"/>
  <c r="R5" i="10"/>
  <c r="T5" i="10"/>
  <c r="V5" i="10"/>
  <c r="X5" i="10"/>
  <c r="Z5" i="10"/>
  <c r="H3" i="10"/>
  <c r="J3" i="10"/>
  <c r="L3" i="10"/>
  <c r="N3" i="10"/>
  <c r="P3" i="10"/>
  <c r="R3" i="10"/>
  <c r="T3" i="10"/>
  <c r="V3" i="10"/>
  <c r="X3" i="10"/>
  <c r="Z3" i="10"/>
  <c r="G2" i="10"/>
  <c r="H2" i="10"/>
  <c r="J2" i="10"/>
  <c r="L2" i="10"/>
  <c r="N2" i="10"/>
  <c r="P2" i="10"/>
  <c r="R2" i="10"/>
  <c r="T2" i="10"/>
  <c r="V2" i="10"/>
  <c r="X2" i="10"/>
  <c r="Z2" i="10"/>
  <c r="AC19" i="3"/>
  <c r="AJ19" i="3"/>
  <c r="AF19" i="3"/>
  <c r="AH19" i="3"/>
  <c r="AD19" i="3"/>
  <c r="K19" i="3"/>
  <c r="M19" i="3"/>
  <c r="O19" i="3"/>
  <c r="Q19" i="3"/>
  <c r="J19" i="3"/>
  <c r="L19" i="3"/>
  <c r="N19" i="3"/>
  <c r="P19" i="3"/>
  <c r="R19" i="3"/>
  <c r="AK19" i="3"/>
  <c r="AI19" i="3"/>
  <c r="AG19" i="3"/>
  <c r="AE19" i="3"/>
  <c r="D13" i="13"/>
  <c r="R3" i="14" l="1"/>
  <c r="V3" i="14" s="1"/>
  <c r="W3" i="14" s="1"/>
  <c r="R4" i="14"/>
  <c r="V4" i="14" s="1"/>
  <c r="W4" i="14" s="1"/>
  <c r="R5" i="14"/>
  <c r="V5" i="14" s="1"/>
  <c r="W5" i="14" s="1"/>
  <c r="R6" i="14"/>
  <c r="V6" i="14"/>
  <c r="W6" i="14" s="1"/>
  <c r="R7" i="14"/>
  <c r="V7" i="14" s="1"/>
  <c r="W7" i="14" s="1"/>
  <c r="R8" i="14"/>
  <c r="V8" i="14"/>
  <c r="W8" i="14" s="1"/>
  <c r="R9" i="14"/>
  <c r="V9" i="14" s="1"/>
  <c r="W9" i="14" s="1"/>
  <c r="R18" i="14" l="1"/>
  <c r="V18" i="14" s="1"/>
  <c r="W18" i="14" s="1"/>
  <c r="E10" i="13" l="1"/>
  <c r="R11" i="14"/>
  <c r="V11" i="14" s="1"/>
  <c r="W11" i="14" s="1"/>
  <c r="Z20" i="3" l="1"/>
  <c r="AA20" i="3" s="1"/>
  <c r="G20" i="3"/>
  <c r="H20" i="3" s="1"/>
  <c r="R20" i="3" s="1"/>
  <c r="AK20" i="3" l="1"/>
  <c r="AI20" i="3"/>
  <c r="AG20" i="3"/>
  <c r="AE20" i="3"/>
  <c r="AC20" i="3"/>
  <c r="AJ20" i="3"/>
  <c r="AH20" i="3"/>
  <c r="AF20" i="3"/>
  <c r="AD20" i="3"/>
  <c r="K20" i="3"/>
  <c r="M20" i="3"/>
  <c r="O20" i="3"/>
  <c r="Q20" i="3"/>
  <c r="J20" i="3"/>
  <c r="L20" i="3"/>
  <c r="N20" i="3"/>
  <c r="P20" i="3"/>
  <c r="R19" i="14" l="1"/>
  <c r="V19" i="14" s="1"/>
  <c r="W19" i="14" s="1"/>
  <c r="R17" i="14" l="1"/>
  <c r="V17" i="14" s="1"/>
  <c r="W17" i="14" s="1"/>
  <c r="R16" i="14" l="1"/>
  <c r="V16" i="14" s="1"/>
  <c r="W16" i="14" s="1"/>
  <c r="E13" i="13"/>
  <c r="R10" i="14" l="1"/>
  <c r="V10" i="14" s="1"/>
  <c r="W10" i="14" s="1"/>
  <c r="D12" i="13" l="1"/>
  <c r="D43" i="10" l="1"/>
  <c r="E43" i="10" s="1"/>
  <c r="Z43" i="10" l="1"/>
  <c r="X43" i="10"/>
  <c r="V43" i="10"/>
  <c r="T43" i="10"/>
  <c r="R43" i="10"/>
  <c r="P43" i="10"/>
  <c r="N43" i="10"/>
  <c r="L43" i="10"/>
  <c r="J43" i="10"/>
  <c r="H43" i="10"/>
  <c r="Y43" i="10"/>
  <c r="W43" i="10"/>
  <c r="U43" i="10"/>
  <c r="S43" i="10"/>
  <c r="Q43" i="10"/>
  <c r="O43" i="10"/>
  <c r="M43" i="10"/>
  <c r="K43" i="10"/>
  <c r="I43" i="10"/>
  <c r="G43" i="10"/>
  <c r="E9" i="13" l="1"/>
  <c r="E12" i="13" l="1"/>
  <c r="E6" i="13"/>
  <c r="E4" i="13" l="1"/>
  <c r="R15" i="14" l="1"/>
  <c r="V15" i="14" s="1"/>
  <c r="W15" i="14" s="1"/>
  <c r="R14" i="14"/>
  <c r="V14" i="14" s="1"/>
  <c r="W14" i="14" s="1"/>
  <c r="R13" i="14"/>
  <c r="V13" i="14" s="1"/>
  <c r="W13" i="14" s="1"/>
  <c r="E8" i="13" l="1"/>
  <c r="E7" i="13"/>
  <c r="E3" i="13"/>
  <c r="E5" i="13"/>
  <c r="H11" i="13" l="1"/>
  <c r="H9" i="13"/>
  <c r="H10" i="13"/>
  <c r="L9" i="13"/>
  <c r="H12" i="13" l="1"/>
  <c r="H13" i="13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  <c r="E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8" authorId="0" shapeId="0" xr:uid="{00000000-0006-0000-0100-000001000000}">
      <text>
        <r>
          <rPr>
            <sz val="12"/>
            <color indexed="81"/>
            <rFont val="Times New Roman"/>
            <family val="1"/>
          </rPr>
          <t>+2 Bull’s Strength</t>
        </r>
      </text>
    </comment>
    <comment ref="D14" authorId="0" shapeId="0" xr:uid="{00000000-0006-0000-0100-000002000000}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X14" authorId="0" shapeId="0" xr:uid="{00000000-0006-0000-0100-000003000000}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D18" authorId="0" shapeId="0" xr:uid="{00000000-0006-0000-0100-000004000000}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X18" authorId="0" shapeId="0" xr:uid="{00000000-0006-0000-0100-000005000000}">
      <text>
        <r>
          <rPr>
            <sz val="12"/>
            <color indexed="81"/>
            <rFont val="Times New Roman"/>
            <family val="1"/>
          </rPr>
          <t>+2 Raging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11" authorId="0" shapeId="0" xr:uid="{00000000-0006-0000-0300-000001000000}">
      <text>
        <r>
          <rPr>
            <sz val="12"/>
            <color indexed="81"/>
            <rFont val="Times New Roman"/>
            <family val="1"/>
          </rPr>
          <t>magic immunity</t>
        </r>
      </text>
    </comment>
    <comment ref="T11" authorId="0" shapeId="0" xr:uid="{00000000-0006-0000-0300-000002000000}">
      <text>
        <r>
          <rPr>
            <sz val="12"/>
            <color indexed="81"/>
            <rFont val="Times New Roman"/>
            <family val="1"/>
          </rPr>
          <t>fast healing 5</t>
        </r>
      </text>
    </comment>
  </commentList>
</comments>
</file>

<file path=xl/sharedStrings.xml><?xml version="1.0" encoding="utf-8"?>
<sst xmlns="http://schemas.openxmlformats.org/spreadsheetml/2006/main" count="321" uniqueCount="155">
  <si>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</si>
  <si>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</si>
  <si>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</si>
  <si>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</si>
  <si>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</si>
  <si>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</si>
  <si>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</si>
  <si>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</si>
  <si>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</si>
  <si>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</si>
  <si>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</si>
  <si>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</si>
  <si>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</si>
  <si>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</si>
  <si>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</si>
  <si>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</si>
  <si>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</si>
  <si>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</si>
  <si>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</si>
  <si>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</si>
  <si>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</si>
  <si>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</si>
  <si>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</si>
  <si>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</si>
  <si>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</si>
  <si>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</si>
  <si>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</si>
  <si>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</si>
  <si>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</si>
  <si>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</si>
  <si>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</si>
  <si>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</si>
  <si>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</si>
  <si>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</si>
  <si>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</si>
  <si>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</si>
  <si>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</si>
  <si>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</si>
  <si>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</si>
  <si>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</si>
  <si>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</si>
  <si>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</si>
  <si>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</si>
  <si>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</si>
  <si>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</si>
  <si>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</si>
  <si>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</si>
  <si>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</si>
  <si>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</si>
  <si>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</si>
  <si>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</si>
  <si>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</si>
  <si>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</si>
  <si>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</si>
  <si>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</si>
  <si>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</si>
  <si>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</si>
  <si>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</si>
  <si>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</si>
  <si>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</si>
  <si>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</si>
  <si>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</si>
  <si>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</si>
  <si>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</si>
  <si>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</si>
  <si>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</si>
  <si>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</si>
  <si>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</si>
  <si>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</si>
  <si>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</si>
  <si>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</si>
  <si>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</si>
  <si>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</si>
  <si>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</si>
  <si>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</si>
  <si>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</si>
  <si>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rogue / diviner</t>
  </si>
  <si>
    <t>diviner</t>
  </si>
  <si>
    <t>Spot</t>
  </si>
  <si>
    <t>Listen</t>
  </si>
  <si>
    <t>Eriven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</si>
  <si>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</si>
  <si>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</si>
  <si>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</si>
  <si>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</si>
  <si>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</si>
  <si>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</si>
  <si>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cg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</si>
  <si>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</si>
  <si>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</si>
  <si>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</si>
  <si>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</si>
  <si>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</si>
  <si>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</si>
  <si>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Strength</t>
  </si>
  <si>
    <t>Opposed Grapple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</si>
  <si>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</si>
  <si>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t>r</t>
  </si>
  <si>
    <t>Move Silently</t>
  </si>
  <si>
    <t>Hide</t>
  </si>
  <si>
    <t>Demitri</t>
  </si>
  <si>
    <t>Wolverine</t>
  </si>
  <si>
    <t>Ottovon</t>
  </si>
  <si>
    <t>Xhorvintor</t>
  </si>
  <si>
    <t>sh</t>
  </si>
  <si>
    <r>
      <t xml:space="preserve">Adds </t>
    </r>
    <r>
      <rPr>
        <i/>
        <sz val="12"/>
        <color theme="1"/>
        <rFont val="Times New Roman"/>
        <family val="1"/>
      </rPr>
      <t>shield</t>
    </r>
    <r>
      <rPr>
        <sz val="12"/>
        <color theme="1"/>
        <rFont val="Times New Roman"/>
        <family val="1"/>
      </rPr>
      <t xml:space="preserve"> +4 bonus</t>
    </r>
  </si>
  <si>
    <t>Tumble</t>
  </si>
  <si>
    <t>Ride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</si>
  <si>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</si>
  <si>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Resist A.C.E.</t>
  </si>
  <si>
    <t>Father Ankhi Mu’aridu</t>
  </si>
  <si>
    <t>Inana</t>
  </si>
  <si>
    <t>Ankhi</t>
  </si>
  <si>
    <t>Ankhi Mu’aridu</t>
  </si>
  <si>
    <r>
      <t>Ankhi/Eriven/Ti’ki/Jadin</t>
    </r>
    <r>
      <rPr>
        <b/>
        <vertAlign val="superscript"/>
        <sz val="12"/>
        <color theme="1"/>
        <rFont val="Times New Roman"/>
        <family val="1"/>
      </rPr>
      <t>cg</t>
    </r>
  </si>
  <si>
    <t>Fiendish Wolverine</t>
  </si>
  <si>
    <t>F. Wolverine</t>
  </si>
  <si>
    <r>
      <t>Ottovon</t>
    </r>
    <r>
      <rPr>
        <i/>
        <vertAlign val="superscript"/>
        <sz val="12"/>
        <color rgb="FFFF0000"/>
        <rFont val="Times New Roman"/>
        <family val="1"/>
      </rPr>
      <t>cg</t>
    </r>
  </si>
  <si>
    <r>
      <t>Xhorvintor/Ottovon</t>
    </r>
    <r>
      <rPr>
        <b/>
        <vertAlign val="superscript"/>
        <sz val="12"/>
        <color theme="1"/>
        <rFont val="Times New Roman"/>
        <family val="1"/>
      </rPr>
      <t>cg</t>
    </r>
  </si>
  <si>
    <r>
      <t>wolverine</t>
    </r>
    <r>
      <rPr>
        <b/>
        <vertAlign val="superscript"/>
        <sz val="12"/>
        <color theme="1"/>
        <rFont val="Times New Roman"/>
        <family val="1"/>
      </rPr>
      <t>r</t>
    </r>
  </si>
  <si>
    <t>/bludgeon</t>
  </si>
  <si>
    <t>Elven Skeleton</t>
  </si>
  <si>
    <t>elven skeleton</t>
  </si>
  <si>
    <t>Attack Type</t>
  </si>
  <si>
    <r>
      <rPr>
        <b/>
        <sz val="12"/>
        <color theme="1"/>
        <rFont val="Times New Roman"/>
        <family val="1"/>
      </rPr>
      <t>Fiendish Wolverine</t>
    </r>
    <r>
      <rPr>
        <vertAlign val="superscript"/>
        <sz val="12"/>
        <color theme="1"/>
        <rFont val="Times New Roman"/>
        <family val="1"/>
      </rPr>
      <t>r</t>
    </r>
  </si>
  <si>
    <r>
      <rPr>
        <b/>
        <sz val="12"/>
        <color theme="1"/>
        <rFont val="Times New Roman"/>
        <family val="1"/>
      </rPr>
      <t>Wolverine</t>
    </r>
    <r>
      <rPr>
        <vertAlign val="superscript"/>
        <sz val="12"/>
        <color theme="1"/>
        <rFont val="Times New Roman"/>
        <family val="1"/>
      </rPr>
      <t>r</t>
    </r>
  </si>
  <si>
    <t>Celestial hippogriff</t>
  </si>
  <si>
    <t>qr crossbow</t>
  </si>
  <si>
    <t>breath weapon</t>
  </si>
  <si>
    <t>crush</t>
  </si>
  <si>
    <t>snatch</t>
  </si>
  <si>
    <t>tail sweep</t>
  </si>
  <si>
    <t>bite</t>
  </si>
  <si>
    <r>
      <t>bite</t>
    </r>
    <r>
      <rPr>
        <vertAlign val="superscript"/>
        <sz val="12"/>
        <color theme="1"/>
        <rFont val="Times New Roman"/>
        <family val="1"/>
      </rPr>
      <t>r</t>
    </r>
  </si>
  <si>
    <t>claw</t>
  </si>
  <si>
    <t>lucky longsword</t>
  </si>
  <si>
    <t>shard xbow</t>
  </si>
  <si>
    <t>+2</t>
  </si>
  <si>
    <t>rake (keen)</t>
  </si>
  <si>
    <t>Tengrand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</si>
  <si>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bonus/penalty</t>
    </r>
  </si>
  <si>
    <t>Fiendish Scorpion</t>
  </si>
  <si>
    <t>stinger</t>
  </si>
  <si>
    <t>F. Scorpion</t>
  </si>
  <si>
    <r>
      <t>claw</t>
    </r>
    <r>
      <rPr>
        <vertAlign val="superscript"/>
        <sz val="12"/>
        <color theme="1"/>
        <rFont val="Times New Roman"/>
        <family val="1"/>
      </rPr>
      <t>r</t>
    </r>
  </si>
  <si>
    <t>quarterstaff +1</t>
  </si>
  <si>
    <t>badass bow</t>
  </si>
  <si>
    <t>wolverine/scorpion</t>
  </si>
  <si>
    <t>scimitar</t>
  </si>
  <si>
    <t>Tengrand (golem)</t>
  </si>
  <si>
    <t>Tengrand (incarnate)</t>
  </si>
  <si>
    <t>Tengrand (living)</t>
  </si>
  <si>
    <t>hippogriff/glass golem</t>
  </si>
  <si>
    <r>
      <t>Tengrand/Faram</t>
    </r>
    <r>
      <rPr>
        <b/>
        <vertAlign val="superscript"/>
        <sz val="12"/>
        <color theme="1"/>
        <rFont val="Times New Roman"/>
        <family val="1"/>
      </rPr>
      <t>ma, sh</t>
    </r>
  </si>
  <si>
    <t>lucerne hammer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</si>
</sst>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vertAlign val="superscript"/>
      <sz val="12"/>
      <color rgb="FF00B050"/>
      <name val="Times New Roman"/>
      <family val="1"/>
    </font>
    <font>
      <i/>
      <vertAlign val="superscript"/>
      <sz val="12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CFF9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11" fillId="11" borderId="17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13" borderId="17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17" borderId="17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3" fillId="14" borderId="17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5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36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0" fillId="6" borderId="14" xfId="1" applyFont="1" applyFill="1" applyBorder="1" applyAlignment="1">
      <alignment horizontal="center"/>
    </xf>
    <xf numFmtId="0" fontId="9" fillId="7" borderId="14" xfId="1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1" fillId="18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textRotation="90"/>
    </xf>
    <xf numFmtId="0" fontId="1" fillId="0" borderId="0" xfId="1" applyFont="1" applyAlignment="1">
      <alignment horizontal="centerContinuous"/>
    </xf>
    <xf numFmtId="0" fontId="7" fillId="0" borderId="45" xfId="4" applyFont="1" applyFill="1" applyBorder="1" applyAlignment="1">
      <alignment horizontal="center"/>
    </xf>
    <xf numFmtId="0" fontId="7" fillId="0" borderId="46" xfId="4" applyFont="1" applyFill="1" applyBorder="1" applyAlignment="1">
      <alignment horizontal="center"/>
    </xf>
    <xf numFmtId="0" fontId="7" fillId="0" borderId="47" xfId="4" applyFont="1" applyFill="1" applyBorder="1" applyAlignment="1">
      <alignment horizontal="center"/>
    </xf>
    <xf numFmtId="0" fontId="3" fillId="0" borderId="48" xfId="4" applyFont="1" applyFill="1" applyBorder="1" applyAlignment="1">
      <alignment horizontal="center"/>
    </xf>
    <xf numFmtId="0" fontId="3" fillId="0" borderId="49" xfId="4" applyFill="1" applyBorder="1" applyAlignment="1">
      <alignment horizontal="center"/>
    </xf>
    <xf numFmtId="0" fontId="3" fillId="0" borderId="51" xfId="4" applyFont="1" applyFill="1" applyBorder="1" applyAlignment="1">
      <alignment horizontal="center"/>
    </xf>
    <xf numFmtId="0" fontId="3" fillId="0" borderId="14" xfId="4" applyFill="1" applyBorder="1" applyAlignment="1">
      <alignment horizontal="center"/>
    </xf>
    <xf numFmtId="0" fontId="3" fillId="0" borderId="52" xfId="4" applyFill="1" applyBorder="1" applyAlignment="1">
      <alignment horizontal="center"/>
    </xf>
    <xf numFmtId="0" fontId="3" fillId="0" borderId="53" xfId="4" applyFill="1" applyBorder="1" applyAlignment="1">
      <alignment horizontal="center"/>
    </xf>
    <xf numFmtId="0" fontId="7" fillId="0" borderId="51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56" xfId="4" applyFont="1" applyFill="1" applyBorder="1" applyAlignment="1">
      <alignment horizontal="right"/>
    </xf>
    <xf numFmtId="164" fontId="7" fillId="0" borderId="58" xfId="4" applyNumberFormat="1" applyFont="1" applyFill="1" applyBorder="1" applyAlignment="1">
      <alignment horizontal="center"/>
    </xf>
    <xf numFmtId="0" fontId="3" fillId="0" borderId="59" xfId="4" applyFill="1" applyBorder="1" applyAlignment="1">
      <alignment horizontal="center"/>
    </xf>
    <xf numFmtId="0" fontId="3" fillId="0" borderId="54" xfId="4" applyFont="1" applyFill="1" applyBorder="1" applyAlignment="1">
      <alignment horizontal="center"/>
    </xf>
    <xf numFmtId="0" fontId="3" fillId="0" borderId="15" xfId="4" applyFill="1" applyBorder="1" applyAlignment="1">
      <alignment horizontal="center"/>
    </xf>
    <xf numFmtId="0" fontId="3" fillId="0" borderId="55" xfId="4" applyFill="1" applyBorder="1" applyAlignment="1">
      <alignment horizontal="center"/>
    </xf>
    <xf numFmtId="0" fontId="3" fillId="0" borderId="56" xfId="4" applyFont="1" applyFill="1" applyBorder="1" applyAlignment="1">
      <alignment horizontal="center"/>
    </xf>
    <xf numFmtId="0" fontId="3" fillId="0" borderId="57" xfId="4" applyFill="1" applyBorder="1" applyAlignment="1">
      <alignment horizontal="center"/>
    </xf>
    <xf numFmtId="0" fontId="7" fillId="0" borderId="60" xfId="4" applyFont="1" applyFill="1" applyBorder="1" applyAlignment="1">
      <alignment horizontal="center"/>
    </xf>
    <xf numFmtId="0" fontId="7" fillId="0" borderId="61" xfId="4" applyFont="1" applyFill="1" applyBorder="1" applyAlignment="1">
      <alignment horizontal="center"/>
    </xf>
    <xf numFmtId="0" fontId="2" fillId="2" borderId="62" xfId="0" quotePrefix="1" applyFont="1" applyFill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2" fillId="4" borderId="63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0" xfId="0" applyFont="1" applyAlignment="1"/>
    <xf numFmtId="0" fontId="2" fillId="9" borderId="3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/>
    </xf>
    <xf numFmtId="0" fontId="2" fillId="19" borderId="24" xfId="0" applyFont="1" applyFill="1" applyBorder="1" applyAlignment="1">
      <alignment horizontal="center"/>
    </xf>
    <xf numFmtId="0" fontId="2" fillId="19" borderId="23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5" fillId="6" borderId="65" xfId="0" applyFont="1" applyFill="1" applyBorder="1" applyAlignment="1">
      <alignment horizontal="center"/>
    </xf>
    <xf numFmtId="0" fontId="5" fillId="6" borderId="66" xfId="0" applyFont="1" applyFill="1" applyBorder="1" applyAlignment="1">
      <alignment horizontal="center"/>
    </xf>
    <xf numFmtId="0" fontId="2" fillId="2" borderId="67" xfId="0" quotePrefix="1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13" borderId="70" xfId="0" applyFont="1" applyFill="1" applyBorder="1" applyAlignment="1">
      <alignment horizontal="center"/>
    </xf>
    <xf numFmtId="0" fontId="2" fillId="12" borderId="70" xfId="0" applyFont="1" applyFill="1" applyBorder="1" applyAlignment="1">
      <alignment horizontal="center"/>
    </xf>
    <xf numFmtId="0" fontId="2" fillId="10" borderId="70" xfId="0" applyFont="1" applyFill="1" applyBorder="1" applyAlignment="1">
      <alignment horizontal="center"/>
    </xf>
    <xf numFmtId="0" fontId="14" fillId="14" borderId="70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8" borderId="70" xfId="0" applyFont="1" applyFill="1" applyBorder="1" applyAlignment="1">
      <alignment horizontal="center"/>
    </xf>
    <xf numFmtId="0" fontId="2" fillId="16" borderId="70" xfId="0" applyFont="1" applyFill="1" applyBorder="1" applyAlignment="1">
      <alignment horizontal="center"/>
    </xf>
    <xf numFmtId="0" fontId="2" fillId="17" borderId="70" xfId="0" applyFont="1" applyFill="1" applyBorder="1" applyAlignment="1">
      <alignment horizontal="center"/>
    </xf>
    <xf numFmtId="0" fontId="2" fillId="9" borderId="70" xfId="0" applyFont="1" applyFill="1" applyBorder="1" applyAlignment="1">
      <alignment horizontal="center"/>
    </xf>
    <xf numFmtId="0" fontId="2" fillId="15" borderId="70" xfId="0" applyFont="1" applyFill="1" applyBorder="1" applyAlignment="1">
      <alignment horizontal="center"/>
    </xf>
    <xf numFmtId="0" fontId="12" fillId="11" borderId="70" xfId="0" applyFont="1" applyFill="1" applyBorder="1" applyAlignment="1">
      <alignment horizontal="center"/>
    </xf>
    <xf numFmtId="0" fontId="2" fillId="4" borderId="71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Continuous" vertical="center" wrapText="1"/>
    </xf>
    <xf numFmtId="0" fontId="1" fillId="2" borderId="30" xfId="0" applyFont="1" applyFill="1" applyBorder="1" applyAlignment="1">
      <alignment horizontal="centerContinuous" vertical="center" wrapText="1"/>
    </xf>
    <xf numFmtId="0" fontId="1" fillId="0" borderId="35" xfId="0" applyFont="1" applyFill="1" applyBorder="1" applyAlignment="1">
      <alignment horizontal="center" vertical="center" textRotation="90"/>
    </xf>
    <xf numFmtId="0" fontId="3" fillId="0" borderId="50" xfId="4" applyFont="1" applyFill="1" applyBorder="1" applyAlignment="1">
      <alignment horizontal="center"/>
    </xf>
    <xf numFmtId="0" fontId="2" fillId="13" borderId="33" xfId="0" applyFont="1" applyFill="1" applyBorder="1" applyAlignment="1">
      <alignment horizontal="center"/>
    </xf>
    <xf numFmtId="0" fontId="5" fillId="19" borderId="18" xfId="0" applyFont="1" applyFill="1" applyBorder="1" applyAlignment="1">
      <alignment horizontal="center"/>
    </xf>
    <xf numFmtId="0" fontId="5" fillId="19" borderId="26" xfId="0" applyFont="1" applyFill="1" applyBorder="1" applyAlignment="1">
      <alignment horizontal="center"/>
    </xf>
    <xf numFmtId="0" fontId="1" fillId="13" borderId="35" xfId="0" applyFont="1" applyFill="1" applyBorder="1" applyAlignment="1">
      <alignment horizontal="center" vertical="center" textRotation="90"/>
    </xf>
    <xf numFmtId="0" fontId="1" fillId="13" borderId="0" xfId="0" applyFont="1" applyFill="1" applyAlignment="1">
      <alignment horizontal="center" vertical="center" textRotation="90"/>
    </xf>
    <xf numFmtId="0" fontId="7" fillId="8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8" borderId="7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75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" fillId="0" borderId="76" xfId="0" applyFont="1" applyBorder="1" applyAlignment="1">
      <alignment horizontal="right"/>
    </xf>
    <xf numFmtId="0" fontId="1" fillId="8" borderId="49" xfId="0" applyFont="1" applyFill="1" applyBorder="1" applyAlignment="1">
      <alignment horizontal="right"/>
    </xf>
    <xf numFmtId="0" fontId="1" fillId="8" borderId="14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2" fillId="6" borderId="14" xfId="0" applyFont="1" applyFill="1" applyBorder="1" applyAlignment="1">
      <alignment horizontal="right"/>
    </xf>
    <xf numFmtId="0" fontId="2" fillId="0" borderId="77" xfId="0" applyFont="1" applyBorder="1" applyAlignment="1">
      <alignment horizontal="center"/>
    </xf>
    <xf numFmtId="0" fontId="2" fillId="8" borderId="49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</cellStyles>
  <dxfs count="1109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CCFF99"/>
      <color rgb="FF00FFFF"/>
      <color rgb="FFFDBFB9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0-4C9F-9036-A0BAA85C96DF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0-4C9F-9036-A0BAA85C96DF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14</c:v>
                </c:pt>
                <c:pt idx="3">
                  <c:v>10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0-4C9F-9036-A0BAA85C96DF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22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00-4C9F-9036-A0BAA85C96DF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25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00-4C9F-9036-A0BAA85C96DF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00-4C9F-9036-A0BAA85C96DF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17</c:v>
                </c:pt>
                <c:pt idx="2">
                  <c:v>40</c:v>
                </c:pt>
                <c:pt idx="3">
                  <c:v>24</c:v>
                </c:pt>
                <c:pt idx="4">
                  <c:v>80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00-4C9F-9036-A0BAA85C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17056"/>
        <c:axId val="95485952"/>
        <c:axId val="49818688"/>
      </c:area3DChart>
      <c:catAx>
        <c:axId val="9471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485952"/>
        <c:crosses val="autoZero"/>
        <c:auto val="1"/>
        <c:lblAlgn val="ctr"/>
        <c:lblOffset val="100"/>
        <c:noMultiLvlLbl val="0"/>
      </c:catAx>
      <c:valAx>
        <c:axId val="9548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4717056"/>
        <c:crosses val="autoZero"/>
        <c:crossBetween val="midCat"/>
      </c:valAx>
      <c:serAx>
        <c:axId val="49818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9548595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8-489E-B30F-B2D447A32A6C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16</c:v>
                </c:pt>
                <c:pt idx="5">
                  <c:v>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8-489E-B30F-B2D447A32A6C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14</c:v>
                </c:pt>
                <c:pt idx="3">
                  <c:v>8</c:v>
                </c:pt>
                <c:pt idx="4">
                  <c:v>15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8-489E-B30F-B2D447A32A6C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58-489E-B30F-B2D447A32A6C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58-489E-B30F-B2D447A32A6C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24</c:v>
                </c:pt>
                <c:pt idx="3">
                  <c:v>29</c:v>
                </c:pt>
                <c:pt idx="4">
                  <c:v>35</c:v>
                </c:pt>
                <c:pt idx="5">
                  <c:v>33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58-489E-B30F-B2D447A3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04512"/>
        <c:axId val="169106048"/>
        <c:axId val="68836416"/>
      </c:area3DChart>
      <c:catAx>
        <c:axId val="16910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9106048"/>
        <c:crosses val="autoZero"/>
        <c:auto val="1"/>
        <c:lblAlgn val="ctr"/>
        <c:lblOffset val="100"/>
        <c:noMultiLvlLbl val="0"/>
      </c:catAx>
      <c:valAx>
        <c:axId val="16910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9104512"/>
        <c:crosses val="autoZero"/>
        <c:crossBetween val="midCat"/>
      </c:valAx>
      <c:serAx>
        <c:axId val="68836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6910604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0-4070-B4BB-4F7BC91FD12B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0-4070-B4BB-4F7BC91FD12B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14</c:v>
                </c:pt>
                <c:pt idx="3">
                  <c:v>10</c:v>
                </c:pt>
                <c:pt idx="4">
                  <c:v>14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0-4070-B4BB-4F7BC91FD12B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22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0-4070-B4BB-4F7BC91FD12B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25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60-4070-B4BB-4F7BC91FD12B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60-4070-B4BB-4F7BC91FD12B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17</c:v>
                </c:pt>
                <c:pt idx="2">
                  <c:v>40</c:v>
                </c:pt>
                <c:pt idx="3">
                  <c:v>24</c:v>
                </c:pt>
                <c:pt idx="4">
                  <c:v>80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60-4070-B4BB-4F7BC91FD12B}"/>
            </c:ext>
          </c:extLst>
        </c:ser>
        <c:bandFmts/>
        <c:axId val="169128320"/>
        <c:axId val="169129856"/>
        <c:axId val="95574656"/>
      </c:surface3DChart>
      <c:catAx>
        <c:axId val="16912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9129856"/>
        <c:crosses val="autoZero"/>
        <c:auto val="1"/>
        <c:lblAlgn val="ctr"/>
        <c:lblOffset val="100"/>
        <c:noMultiLvlLbl val="0"/>
      </c:catAx>
      <c:valAx>
        <c:axId val="16912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9128320"/>
        <c:crosses val="autoZero"/>
        <c:crossBetween val="midCat"/>
      </c:valAx>
      <c:serAx>
        <c:axId val="9557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69129856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ColWidth="9" defaultRowHeight="15.6" x14ac:dyDescent="0.3"/>
  <cols>
    <col min="1" max="1" width="16.8984375" style="17" bestFit="1" customWidth="1"/>
    <col min="2" max="2" width="6.09765625" style="17" bestFit="1" customWidth="1"/>
    <col min="3" max="3" width="8.3984375" style="17" bestFit="1" customWidth="1"/>
    <col min="4" max="4" width="4.3984375" style="17" bestFit="1" customWidth="1"/>
    <col min="5" max="5" width="12.5" style="17" bestFit="1" customWidth="1"/>
    <col min="6" max="6" width="2.8984375" style="17" customWidth="1"/>
    <col min="7" max="7" width="14.3984375" style="17" bestFit="1" customWidth="1"/>
    <col min="8" max="8" width="4.69921875" style="17" bestFit="1" customWidth="1"/>
    <col min="9" max="9" width="16.69921875" style="17" bestFit="1" customWidth="1"/>
    <col min="10" max="10" width="2.8984375" style="17" customWidth="1"/>
    <col min="11" max="11" width="8" style="17" bestFit="1" customWidth="1"/>
    <col min="12" max="12" width="6.5" style="17" bestFit="1" customWidth="1"/>
    <col min="13" max="16384" width="9" style="17"/>
  </cols>
  <sheetData>
    <row r="1" spans="1:12" s="16" customFormat="1" ht="16.2" thickBot="1" x14ac:dyDescent="0.35">
      <c r="A1" s="71" t="s">
        <v>6</v>
      </c>
      <c r="B1" s="72" t="s">
        <v>46</v>
      </c>
      <c r="C1" s="73" t="s">
        <v>24</v>
      </c>
      <c r="D1" s="73" t="s">
        <v>1</v>
      </c>
      <c r="E1" s="72" t="s">
        <v>25</v>
      </c>
      <c r="G1" s="86" t="s">
        <v>57</v>
      </c>
      <c r="H1" s="86"/>
      <c r="I1" s="86"/>
      <c r="J1" s="86"/>
      <c r="K1" s="86"/>
      <c r="L1" s="86"/>
    </row>
    <row r="2" spans="1:12" ht="19.8" thickTop="1" thickBot="1" x14ac:dyDescent="0.35">
      <c r="A2" s="64" t="s">
        <v>108</v>
      </c>
      <c r="B2" s="75">
        <v>1</v>
      </c>
      <c r="C2" s="59">
        <v>5</v>
      </c>
      <c r="D2" s="57">
        <f t="shared" ref="D2:D5" ca="1" si="0">RANDBETWEEN(1,20)</f>
        <v>20</v>
      </c>
      <c r="E2" s="60">
        <f t="shared" ref="E2:E10" ca="1" si="1">D2+C2</f>
        <v>25</v>
      </c>
      <c r="G2" s="87" t="s">
        <v>6</v>
      </c>
      <c r="H2" s="88" t="s">
        <v>58</v>
      </c>
      <c r="I2" s="89" t="s">
        <v>59</v>
      </c>
      <c r="K2" s="108" t="s">
        <v>60</v>
      </c>
      <c r="L2" s="109" t="s">
        <v>61</v>
      </c>
    </row>
    <row r="3" spans="1:12" x14ac:dyDescent="0.3">
      <c r="A3" s="64" t="s">
        <v>67</v>
      </c>
      <c r="B3" s="75">
        <v>1</v>
      </c>
      <c r="C3" s="59">
        <v>3</v>
      </c>
      <c r="D3" s="57">
        <f t="shared" ca="1" si="0"/>
        <v>10</v>
      </c>
      <c r="E3" s="60">
        <f t="shared" ca="1" si="1"/>
        <v>13</v>
      </c>
      <c r="G3" s="90" t="s">
        <v>67</v>
      </c>
      <c r="H3" s="91">
        <v>4</v>
      </c>
      <c r="I3" s="145" t="s">
        <v>70</v>
      </c>
      <c r="K3" s="92" t="s">
        <v>70</v>
      </c>
      <c r="L3" s="95">
        <v>4</v>
      </c>
    </row>
    <row r="4" spans="1:12" x14ac:dyDescent="0.3">
      <c r="A4" s="64" t="s">
        <v>100</v>
      </c>
      <c r="B4" s="75">
        <v>1</v>
      </c>
      <c r="C4" s="59">
        <v>2</v>
      </c>
      <c r="D4" s="57">
        <f t="shared" ca="1" si="0"/>
        <v>2</v>
      </c>
      <c r="E4" s="60">
        <f t="shared" ca="1" si="1"/>
        <v>4</v>
      </c>
      <c r="G4" s="92" t="s">
        <v>100</v>
      </c>
      <c r="H4" s="93">
        <v>6</v>
      </c>
      <c r="I4" s="94" t="s">
        <v>63</v>
      </c>
      <c r="K4" s="92" t="s">
        <v>63</v>
      </c>
      <c r="L4" s="95">
        <v>12</v>
      </c>
    </row>
    <row r="5" spans="1:12" x14ac:dyDescent="0.3">
      <c r="A5" s="64" t="s">
        <v>52</v>
      </c>
      <c r="B5" s="75">
        <v>1</v>
      </c>
      <c r="C5" s="59">
        <v>3</v>
      </c>
      <c r="D5" s="57">
        <f t="shared" ca="1" si="0"/>
        <v>14</v>
      </c>
      <c r="E5" s="60">
        <f t="shared" ca="1" si="1"/>
        <v>17</v>
      </c>
      <c r="G5" s="92" t="s">
        <v>80</v>
      </c>
      <c r="H5" s="93">
        <v>4</v>
      </c>
      <c r="I5" s="94" t="s">
        <v>64</v>
      </c>
      <c r="K5" s="92" t="s">
        <v>77</v>
      </c>
      <c r="L5" s="95">
        <v>2</v>
      </c>
    </row>
    <row r="6" spans="1:12" ht="18.600000000000001" x14ac:dyDescent="0.3">
      <c r="A6" s="74" t="s">
        <v>117</v>
      </c>
      <c r="B6" s="76">
        <v>3</v>
      </c>
      <c r="C6" s="59">
        <v>2</v>
      </c>
      <c r="D6" s="57">
        <f ca="1">RANDBETWEEN(1,20)</f>
        <v>12</v>
      </c>
      <c r="E6" s="60">
        <f t="shared" ca="1" si="1"/>
        <v>14</v>
      </c>
      <c r="G6" s="92" t="s">
        <v>68</v>
      </c>
      <c r="H6" s="93">
        <v>4</v>
      </c>
      <c r="I6" s="94" t="s">
        <v>76</v>
      </c>
      <c r="K6" s="92" t="s">
        <v>64</v>
      </c>
      <c r="L6" s="95">
        <v>4</v>
      </c>
    </row>
    <row r="7" spans="1:12" x14ac:dyDescent="0.3">
      <c r="A7" s="64" t="s">
        <v>68</v>
      </c>
      <c r="B7" s="75">
        <v>1</v>
      </c>
      <c r="C7" s="59">
        <v>3</v>
      </c>
      <c r="D7" s="57">
        <f ca="1">RANDBETWEEN(1,20)</f>
        <v>7</v>
      </c>
      <c r="E7" s="60">
        <f t="shared" ca="1" si="1"/>
        <v>10</v>
      </c>
      <c r="G7" s="92" t="s">
        <v>51</v>
      </c>
      <c r="H7" s="93">
        <v>6</v>
      </c>
      <c r="I7" s="94" t="s">
        <v>63</v>
      </c>
      <c r="K7" s="92" t="s">
        <v>69</v>
      </c>
      <c r="L7" s="95">
        <v>6</v>
      </c>
    </row>
    <row r="8" spans="1:12" ht="16.2" thickBot="1" x14ac:dyDescent="0.35">
      <c r="A8" s="64" t="s">
        <v>80</v>
      </c>
      <c r="B8" s="75">
        <v>1</v>
      </c>
      <c r="C8" s="59">
        <v>4</v>
      </c>
      <c r="D8" s="57">
        <f ca="1">RANDBETWEEN(1,20)</f>
        <v>20</v>
      </c>
      <c r="E8" s="60">
        <f t="shared" ca="1" si="1"/>
        <v>24</v>
      </c>
      <c r="G8" s="103" t="s">
        <v>52</v>
      </c>
      <c r="H8" s="104">
        <v>6</v>
      </c>
      <c r="I8" s="105" t="s">
        <v>69</v>
      </c>
      <c r="K8" s="106" t="s">
        <v>62</v>
      </c>
      <c r="L8" s="107">
        <v>2</v>
      </c>
    </row>
    <row r="9" spans="1:12" x14ac:dyDescent="0.3">
      <c r="A9" s="74" t="s">
        <v>111</v>
      </c>
      <c r="B9" s="76">
        <v>3</v>
      </c>
      <c r="C9" s="59">
        <v>0</v>
      </c>
      <c r="D9" s="57">
        <f ca="1">RANDBETWEEN(1,20)</f>
        <v>12</v>
      </c>
      <c r="E9" s="60">
        <f t="shared" ca="1" si="1"/>
        <v>12</v>
      </c>
      <c r="G9" s="96" t="s">
        <v>65</v>
      </c>
      <c r="H9" s="97">
        <f>AVERAGE(H3:H8)</f>
        <v>5</v>
      </c>
      <c r="I9" s="94"/>
      <c r="K9" s="17" t="s">
        <v>5</v>
      </c>
      <c r="L9" s="17">
        <f>SUM(L3:L8)</f>
        <v>30</v>
      </c>
    </row>
    <row r="10" spans="1:12" x14ac:dyDescent="0.3">
      <c r="A10" s="64" t="s">
        <v>139</v>
      </c>
      <c r="B10" s="75">
        <v>1</v>
      </c>
      <c r="C10" s="59">
        <v>1</v>
      </c>
      <c r="D10" s="57">
        <f ca="1">RANDBETWEEN(1,20)</f>
        <v>14</v>
      </c>
      <c r="E10" s="60">
        <f t="shared" ca="1" si="1"/>
        <v>15</v>
      </c>
      <c r="G10" s="96" t="s">
        <v>75</v>
      </c>
      <c r="H10" s="98">
        <f>SUM(H3:H8)</f>
        <v>30</v>
      </c>
      <c r="I10" s="94"/>
    </row>
    <row r="11" spans="1:12" x14ac:dyDescent="0.3">
      <c r="G11" s="96" t="s">
        <v>66</v>
      </c>
      <c r="H11" s="99">
        <f>COUNT(H3:H8)</f>
        <v>6</v>
      </c>
      <c r="I11" s="94"/>
    </row>
    <row r="12" spans="1:12" x14ac:dyDescent="0.3">
      <c r="A12" s="74" t="s">
        <v>103</v>
      </c>
      <c r="B12" s="76">
        <v>3</v>
      </c>
      <c r="C12" s="59">
        <v>0</v>
      </c>
      <c r="D12" s="57">
        <f ca="1">RANDBETWEEN(1,20)</f>
        <v>19</v>
      </c>
      <c r="E12" s="60">
        <f ca="1">D12+C12</f>
        <v>19</v>
      </c>
      <c r="G12" s="96" t="s">
        <v>72</v>
      </c>
      <c r="H12" s="97">
        <f>((H9)*(H11/4))</f>
        <v>7.5</v>
      </c>
      <c r="I12" s="94" t="s">
        <v>73</v>
      </c>
    </row>
    <row r="13" spans="1:12" ht="16.2" thickBot="1" x14ac:dyDescent="0.35">
      <c r="A13" s="74" t="s">
        <v>112</v>
      </c>
      <c r="B13" s="76">
        <v>3</v>
      </c>
      <c r="C13" s="59">
        <v>1</v>
      </c>
      <c r="D13" s="57">
        <f ca="1">RANDBETWEEN(1,20)</f>
        <v>1</v>
      </c>
      <c r="E13" s="60">
        <f ca="1">D13+C13</f>
        <v>2</v>
      </c>
      <c r="G13" s="100" t="s">
        <v>71</v>
      </c>
      <c r="H13" s="101">
        <f>((H9)*(H11/2))</f>
        <v>15</v>
      </c>
      <c r="I13" s="102" t="s">
        <v>74</v>
      </c>
    </row>
    <row r="14" spans="1:12" ht="16.2" thickTop="1" x14ac:dyDescent="0.3"/>
  </sheetData>
  <sortState xmlns:xlrd2="http://schemas.microsoft.com/office/spreadsheetml/2017/richdata2" ref="A2:E10">
    <sortCondition descending="1" ref="E2:E11"/>
    <sortCondition descending="1" ref="C2:C1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3"/>
  <sheetViews>
    <sheetView showGridLines="0" zoomScaleNormal="100" workbookViewId="0">
      <pane xSplit="2" ySplit="2" topLeftCell="C3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ColWidth="9.09765625" defaultRowHeight="15.6" x14ac:dyDescent="0.3"/>
  <cols>
    <col min="1" max="1" width="18.59765625" style="61" bestFit="1" customWidth="1"/>
    <col min="2" max="2" width="13.3984375" style="61" bestFit="1" customWidth="1"/>
    <col min="3" max="3" width="5.19921875" style="2" customWidth="1"/>
    <col min="4" max="4" width="4.5" style="2" bestFit="1" customWidth="1"/>
    <col min="5" max="5" width="3.8984375" style="2" bestFit="1" customWidth="1"/>
    <col min="6" max="6" width="6.8984375" style="2" bestFit="1" customWidth="1"/>
    <col min="7" max="7" width="3.8984375" style="2" bestFit="1" customWidth="1"/>
    <col min="8" max="8" width="5.19921875" style="2" bestFit="1" customWidth="1"/>
    <col min="9" max="9" width="0.3984375" style="2" customWidth="1"/>
    <col min="10" max="17" width="3.8984375" style="2" bestFit="1" customWidth="1"/>
    <col min="18" max="18" width="3.8984375" style="61" bestFit="1" customWidth="1"/>
    <col min="19" max="19" width="0.3984375" style="61" customWidth="1"/>
    <col min="20" max="20" width="18.59765625" style="61" bestFit="1" customWidth="1"/>
    <col min="21" max="21" width="12.09765625" style="61" bestFit="1" customWidth="1"/>
    <col min="22" max="22" width="5" style="61" bestFit="1" customWidth="1"/>
    <col min="23" max="23" width="5.5" style="61" customWidth="1"/>
    <col min="24" max="24" width="3.8984375" style="61" bestFit="1" customWidth="1"/>
    <col min="25" max="25" width="6.8984375" style="2" bestFit="1" customWidth="1"/>
    <col min="26" max="26" width="3.8984375" style="2" bestFit="1" customWidth="1"/>
    <col min="27" max="27" width="5.19921875" style="2" bestFit="1" customWidth="1"/>
    <col min="28" max="28" width="0.3984375" style="2" customWidth="1"/>
    <col min="29" max="36" width="3.8984375" style="2" bestFit="1" customWidth="1"/>
    <col min="37" max="37" width="3.8984375" style="61" bestFit="1" customWidth="1"/>
    <col min="38" max="38" width="11.8984375" style="61" bestFit="1" customWidth="1"/>
    <col min="39" max="16384" width="9.09765625" style="2"/>
  </cols>
  <sheetData>
    <row r="1" spans="1:38" s="111" customFormat="1" ht="139.19999999999999" thickBot="1" x14ac:dyDescent="0.35">
      <c r="A1" s="116"/>
      <c r="B1" s="116"/>
      <c r="C1" s="85"/>
      <c r="D1" s="85"/>
      <c r="E1" s="85"/>
      <c r="F1" s="85"/>
      <c r="G1" s="85"/>
      <c r="H1" s="85"/>
      <c r="I1" s="85"/>
      <c r="J1" s="85"/>
      <c r="K1" s="85"/>
      <c r="L1" s="85" t="s">
        <v>152</v>
      </c>
      <c r="M1" s="85"/>
      <c r="N1" s="85" t="s">
        <v>67</v>
      </c>
      <c r="O1" s="149" t="s">
        <v>114</v>
      </c>
      <c r="P1" s="85"/>
      <c r="Q1" s="85"/>
      <c r="R1" s="85"/>
      <c r="S1" s="61"/>
      <c r="T1" s="116"/>
      <c r="U1" s="116"/>
      <c r="V1" s="85"/>
      <c r="W1" s="85"/>
      <c r="X1" s="85"/>
      <c r="Y1" s="85"/>
      <c r="Z1" s="85"/>
      <c r="AA1" s="85"/>
      <c r="AB1" s="85"/>
      <c r="AC1" s="149" t="s">
        <v>119</v>
      </c>
      <c r="AD1" s="85" t="s">
        <v>147</v>
      </c>
      <c r="AF1" s="149" t="s">
        <v>118</v>
      </c>
      <c r="AG1" s="144" t="s">
        <v>111</v>
      </c>
      <c r="AH1" s="150" t="s">
        <v>153</v>
      </c>
      <c r="AJ1" s="111" t="s">
        <v>100</v>
      </c>
      <c r="AK1" s="85"/>
      <c r="AL1" s="116"/>
    </row>
    <row r="2" spans="1:38" s="1" customFormat="1" ht="16.2" thickBot="1" x14ac:dyDescent="0.35">
      <c r="A2" s="165" t="s">
        <v>6</v>
      </c>
      <c r="B2" s="160" t="s">
        <v>123</v>
      </c>
      <c r="C2" s="82" t="s">
        <v>3</v>
      </c>
      <c r="D2" s="78" t="s">
        <v>54</v>
      </c>
      <c r="E2" s="77" t="s">
        <v>55</v>
      </c>
      <c r="F2" s="78" t="s">
        <v>56</v>
      </c>
      <c r="G2" s="78" t="s">
        <v>4</v>
      </c>
      <c r="H2" s="78" t="s">
        <v>5</v>
      </c>
      <c r="I2" s="78"/>
      <c r="J2" s="78">
        <v>11</v>
      </c>
      <c r="K2" s="83">
        <v>13</v>
      </c>
      <c r="L2" s="83">
        <v>15</v>
      </c>
      <c r="M2" s="83">
        <v>17</v>
      </c>
      <c r="N2" s="83">
        <v>19</v>
      </c>
      <c r="O2" s="83">
        <v>21</v>
      </c>
      <c r="P2" s="83">
        <v>23</v>
      </c>
      <c r="Q2" s="83">
        <v>25</v>
      </c>
      <c r="R2" s="84">
        <v>27</v>
      </c>
      <c r="S2" s="61"/>
      <c r="T2" s="165" t="s">
        <v>6</v>
      </c>
      <c r="U2" s="160" t="s">
        <v>123</v>
      </c>
      <c r="V2" s="82" t="s">
        <v>3</v>
      </c>
      <c r="W2" s="77" t="s">
        <v>53</v>
      </c>
      <c r="X2" s="77" t="s">
        <v>55</v>
      </c>
      <c r="Y2" s="78" t="s">
        <v>56</v>
      </c>
      <c r="Z2" s="78" t="s">
        <v>4</v>
      </c>
      <c r="AA2" s="78" t="s">
        <v>5</v>
      </c>
      <c r="AB2" s="78"/>
      <c r="AC2" s="78">
        <v>12</v>
      </c>
      <c r="AD2" s="83">
        <v>14</v>
      </c>
      <c r="AE2" s="83">
        <v>16</v>
      </c>
      <c r="AF2" s="83">
        <v>18</v>
      </c>
      <c r="AG2" s="83">
        <v>20</v>
      </c>
      <c r="AH2" s="83">
        <v>22</v>
      </c>
      <c r="AI2" s="83">
        <v>24</v>
      </c>
      <c r="AJ2" s="83">
        <v>26</v>
      </c>
      <c r="AK2" s="84">
        <v>28</v>
      </c>
      <c r="AL2" s="162"/>
    </row>
    <row r="3" spans="1:38" s="1" customFormat="1" x14ac:dyDescent="0.3">
      <c r="A3" s="166" t="s">
        <v>102</v>
      </c>
      <c r="B3" s="172" t="s">
        <v>135</v>
      </c>
      <c r="C3" s="79">
        <v>4</v>
      </c>
      <c r="D3" s="57">
        <v>0</v>
      </c>
      <c r="E3" s="57">
        <v>1</v>
      </c>
      <c r="F3" s="57">
        <v>0</v>
      </c>
      <c r="G3" s="57">
        <f t="shared" ref="G3:G12" ca="1" si="0">RANDBETWEEN(1,20)</f>
        <v>17</v>
      </c>
      <c r="H3" s="57">
        <f ca="1">SUM(C3:G3)</f>
        <v>22</v>
      </c>
      <c r="I3" s="117"/>
      <c r="J3" s="57" t="str">
        <f t="shared" ref="J3:R15" ca="1" si="1">IF($H3&gt;J$2-1,"Yes","No")</f>
        <v>Yes</v>
      </c>
      <c r="K3" s="61" t="str">
        <f t="shared" ca="1" si="1"/>
        <v>Yes</v>
      </c>
      <c r="L3" s="61" t="str">
        <f t="shared" ca="1" si="1"/>
        <v>Yes</v>
      </c>
      <c r="M3" s="61" t="str">
        <f t="shared" ca="1" si="1"/>
        <v>Yes</v>
      </c>
      <c r="N3" s="61" t="str">
        <f t="shared" ca="1" si="1"/>
        <v>Yes</v>
      </c>
      <c r="O3" s="61" t="str">
        <f t="shared" ca="1" si="1"/>
        <v>Yes</v>
      </c>
      <c r="P3" s="61" t="str">
        <f t="shared" ca="1" si="1"/>
        <v>No</v>
      </c>
      <c r="Q3" s="61" t="str">
        <f t="shared" ca="1" si="1"/>
        <v>No</v>
      </c>
      <c r="R3" s="171" t="str">
        <f t="shared" ca="1" si="1"/>
        <v>No</v>
      </c>
      <c r="S3" s="61"/>
      <c r="T3" s="166" t="s">
        <v>102</v>
      </c>
      <c r="U3" s="172" t="s">
        <v>127</v>
      </c>
      <c r="V3" s="79">
        <v>4</v>
      </c>
      <c r="W3" s="57">
        <v>3</v>
      </c>
      <c r="X3" s="57">
        <v>1</v>
      </c>
      <c r="Y3" s="57">
        <v>0</v>
      </c>
      <c r="Z3" s="57">
        <f t="shared" ref="Z3:Z12" ca="1" si="2">RANDBETWEEN(1,20)</f>
        <v>15</v>
      </c>
      <c r="AA3" s="57">
        <f ca="1">SUM(V3:Z3)</f>
        <v>23</v>
      </c>
      <c r="AB3" s="117"/>
      <c r="AC3" s="57" t="str">
        <f t="shared" ref="AC3:AK15" ca="1" si="3">IF($AA3&gt;AC$2-1,"Yes","No")</f>
        <v>Yes</v>
      </c>
      <c r="AD3" s="61" t="str">
        <f t="shared" ca="1" si="3"/>
        <v>Yes</v>
      </c>
      <c r="AE3" s="61" t="str">
        <f t="shared" ca="1" si="3"/>
        <v>Yes</v>
      </c>
      <c r="AF3" s="61" t="str">
        <f t="shared" ca="1" si="3"/>
        <v>Yes</v>
      </c>
      <c r="AG3" s="61" t="str">
        <f t="shared" ca="1" si="3"/>
        <v>Yes</v>
      </c>
      <c r="AH3" s="61" t="str">
        <f t="shared" ca="1" si="3"/>
        <v>Yes</v>
      </c>
      <c r="AI3" s="61" t="str">
        <f t="shared" ca="1" si="3"/>
        <v>No</v>
      </c>
      <c r="AJ3" s="61" t="str">
        <f t="shared" ca="1" si="3"/>
        <v>No</v>
      </c>
      <c r="AK3" s="171" t="str">
        <f t="shared" ca="1" si="3"/>
        <v>No</v>
      </c>
      <c r="AL3" s="162"/>
    </row>
    <row r="4" spans="1:38" x14ac:dyDescent="0.3">
      <c r="A4" s="167" t="s">
        <v>103</v>
      </c>
      <c r="B4" s="154" t="s">
        <v>128</v>
      </c>
      <c r="C4" s="79">
        <v>9</v>
      </c>
      <c r="D4" s="57">
        <v>5</v>
      </c>
      <c r="E4" s="57">
        <v>0</v>
      </c>
      <c r="F4" s="57">
        <v>0</v>
      </c>
      <c r="G4" s="57">
        <f t="shared" ca="1" si="0"/>
        <v>2</v>
      </c>
      <c r="H4" s="57">
        <f t="shared" ref="H4" ca="1" si="4">SUM(C4:G4)</f>
        <v>16</v>
      </c>
      <c r="I4" s="117"/>
      <c r="J4" s="57" t="str">
        <f t="shared" ca="1" si="1"/>
        <v>Yes</v>
      </c>
      <c r="K4" s="61" t="str">
        <f t="shared" ca="1" si="1"/>
        <v>Yes</v>
      </c>
      <c r="L4" s="61" t="str">
        <f t="shared" ca="1" si="1"/>
        <v>Yes</v>
      </c>
      <c r="M4" s="61" t="str">
        <f t="shared" ca="1" si="1"/>
        <v>No</v>
      </c>
      <c r="N4" s="61" t="str">
        <f t="shared" ca="1" si="1"/>
        <v>No</v>
      </c>
      <c r="O4" s="61" t="str">
        <f t="shared" ca="1" si="1"/>
        <v>No</v>
      </c>
      <c r="P4" s="61" t="str">
        <f t="shared" ca="1" si="1"/>
        <v>No</v>
      </c>
      <c r="Q4" s="61" t="str">
        <f t="shared" ca="1" si="1"/>
        <v>No</v>
      </c>
      <c r="R4" s="163" t="str">
        <f t="shared" ca="1" si="1"/>
        <v>No</v>
      </c>
      <c r="T4" s="167" t="s">
        <v>103</v>
      </c>
      <c r="U4" s="154" t="s">
        <v>128</v>
      </c>
      <c r="V4" s="79">
        <v>9</v>
      </c>
      <c r="W4" s="57">
        <v>0</v>
      </c>
      <c r="X4" s="57">
        <v>0</v>
      </c>
      <c r="Y4" s="57">
        <v>0</v>
      </c>
      <c r="Z4" s="57">
        <f t="shared" ca="1" si="2"/>
        <v>14</v>
      </c>
      <c r="AA4" s="57">
        <f t="shared" ref="AA4" ca="1" si="5">SUM(V4:Z4)</f>
        <v>23</v>
      </c>
      <c r="AB4" s="117"/>
      <c r="AC4" s="57" t="str">
        <f t="shared" ca="1" si="3"/>
        <v>Yes</v>
      </c>
      <c r="AD4" s="61" t="str">
        <f t="shared" ca="1" si="3"/>
        <v>Yes</v>
      </c>
      <c r="AE4" s="61" t="str">
        <f t="shared" ca="1" si="3"/>
        <v>Yes</v>
      </c>
      <c r="AF4" s="61" t="str">
        <f t="shared" ca="1" si="3"/>
        <v>Yes</v>
      </c>
      <c r="AG4" s="61" t="str">
        <f t="shared" ca="1" si="3"/>
        <v>Yes</v>
      </c>
      <c r="AH4" s="61" t="str">
        <f t="shared" ca="1" si="3"/>
        <v>Yes</v>
      </c>
      <c r="AI4" s="61" t="str">
        <f t="shared" ca="1" si="3"/>
        <v>No</v>
      </c>
      <c r="AJ4" s="61" t="str">
        <f t="shared" ca="1" si="3"/>
        <v>No</v>
      </c>
      <c r="AK4" s="163" t="str">
        <f t="shared" ca="1" si="3"/>
        <v>No</v>
      </c>
    </row>
    <row r="5" spans="1:38" x14ac:dyDescent="0.3">
      <c r="A5" s="167" t="s">
        <v>103</v>
      </c>
      <c r="B5" s="154" t="s">
        <v>129</v>
      </c>
      <c r="C5" s="79">
        <v>4</v>
      </c>
      <c r="D5" s="57">
        <v>5</v>
      </c>
      <c r="E5" s="57">
        <v>0</v>
      </c>
      <c r="F5" s="57">
        <v>0</v>
      </c>
      <c r="G5" s="57">
        <f t="shared" ca="1" si="0"/>
        <v>7</v>
      </c>
      <c r="H5" s="57">
        <f t="shared" ref="H5" ca="1" si="6">SUM(C5:G5)</f>
        <v>16</v>
      </c>
      <c r="I5" s="117"/>
      <c r="J5" s="57" t="str">
        <f t="shared" ca="1" si="1"/>
        <v>Yes</v>
      </c>
      <c r="K5" s="61" t="str">
        <f t="shared" ca="1" si="1"/>
        <v>Yes</v>
      </c>
      <c r="L5" s="61" t="str">
        <f t="shared" ca="1" si="1"/>
        <v>Yes</v>
      </c>
      <c r="M5" s="61" t="str">
        <f t="shared" ca="1" si="1"/>
        <v>No</v>
      </c>
      <c r="N5" s="61" t="str">
        <f t="shared" ca="1" si="1"/>
        <v>No</v>
      </c>
      <c r="O5" s="61" t="str">
        <f t="shared" ca="1" si="1"/>
        <v>No</v>
      </c>
      <c r="P5" s="61" t="str">
        <f t="shared" ca="1" si="1"/>
        <v>No</v>
      </c>
      <c r="Q5" s="61" t="str">
        <f t="shared" ca="1" si="1"/>
        <v>No</v>
      </c>
      <c r="R5" s="163" t="str">
        <f t="shared" ca="1" si="1"/>
        <v>No</v>
      </c>
      <c r="T5" s="167" t="s">
        <v>103</v>
      </c>
      <c r="U5" s="154" t="s">
        <v>129</v>
      </c>
      <c r="V5" s="79">
        <v>9</v>
      </c>
      <c r="W5" s="57">
        <v>0</v>
      </c>
      <c r="X5" s="57">
        <v>0</v>
      </c>
      <c r="Y5" s="57">
        <v>0</v>
      </c>
      <c r="Z5" s="57">
        <f t="shared" ca="1" si="2"/>
        <v>7</v>
      </c>
      <c r="AA5" s="57">
        <f t="shared" ref="AA5" ca="1" si="7">SUM(V5:Z5)</f>
        <v>16</v>
      </c>
      <c r="AB5" s="117"/>
      <c r="AC5" s="57" t="str">
        <f t="shared" ca="1" si="3"/>
        <v>Yes</v>
      </c>
      <c r="AD5" s="61" t="str">
        <f t="shared" ca="1" si="3"/>
        <v>Yes</v>
      </c>
      <c r="AE5" s="61" t="str">
        <f t="shared" ca="1" si="3"/>
        <v>Yes</v>
      </c>
      <c r="AF5" s="61" t="str">
        <f t="shared" ca="1" si="3"/>
        <v>No</v>
      </c>
      <c r="AG5" s="61" t="str">
        <f t="shared" ca="1" si="3"/>
        <v>No</v>
      </c>
      <c r="AH5" s="61" t="str">
        <f t="shared" ca="1" si="3"/>
        <v>No</v>
      </c>
      <c r="AI5" s="61" t="str">
        <f t="shared" ca="1" si="3"/>
        <v>No</v>
      </c>
      <c r="AJ5" s="61" t="str">
        <f t="shared" ca="1" si="3"/>
        <v>No</v>
      </c>
      <c r="AK5" s="163" t="str">
        <f t="shared" ca="1" si="3"/>
        <v>No</v>
      </c>
    </row>
    <row r="6" spans="1:38" x14ac:dyDescent="0.3">
      <c r="A6" s="167" t="s">
        <v>103</v>
      </c>
      <c r="B6" s="154" t="s">
        <v>130</v>
      </c>
      <c r="C6" s="79">
        <v>4</v>
      </c>
      <c r="D6" s="57">
        <v>5</v>
      </c>
      <c r="E6" s="57">
        <v>0</v>
      </c>
      <c r="F6" s="57">
        <v>0</v>
      </c>
      <c r="G6" s="57">
        <f t="shared" ca="1" si="0"/>
        <v>19</v>
      </c>
      <c r="H6" s="57">
        <f t="shared" ref="H6:H7" ca="1" si="8">SUM(C6:G6)</f>
        <v>28</v>
      </c>
      <c r="I6" s="117"/>
      <c r="J6" s="57" t="str">
        <f t="shared" ca="1" si="1"/>
        <v>Yes</v>
      </c>
      <c r="K6" s="61" t="str">
        <f t="shared" ca="1" si="1"/>
        <v>Yes</v>
      </c>
      <c r="L6" s="61" t="str">
        <f t="shared" ca="1" si="1"/>
        <v>Yes</v>
      </c>
      <c r="M6" s="61" t="str">
        <f t="shared" ca="1" si="1"/>
        <v>Yes</v>
      </c>
      <c r="N6" s="61" t="str">
        <f t="shared" ca="1" si="1"/>
        <v>Yes</v>
      </c>
      <c r="O6" s="61" t="str">
        <f t="shared" ca="1" si="1"/>
        <v>Yes</v>
      </c>
      <c r="P6" s="61" t="str">
        <f t="shared" ca="1" si="1"/>
        <v>Yes</v>
      </c>
      <c r="Q6" s="61" t="str">
        <f t="shared" ca="1" si="1"/>
        <v>Yes</v>
      </c>
      <c r="R6" s="163" t="str">
        <f t="shared" ca="1" si="1"/>
        <v>Yes</v>
      </c>
      <c r="T6" s="167" t="s">
        <v>103</v>
      </c>
      <c r="U6" s="154" t="s">
        <v>130</v>
      </c>
      <c r="V6" s="161"/>
      <c r="W6" s="115"/>
      <c r="X6" s="115"/>
      <c r="Y6" s="115"/>
      <c r="Z6" s="57">
        <f t="shared" ca="1" si="2"/>
        <v>19</v>
      </c>
      <c r="AA6" s="57">
        <f t="shared" ref="AA6:AA7" ca="1" si="9">SUM(V6:Z6)</f>
        <v>19</v>
      </c>
      <c r="AB6" s="117"/>
      <c r="AC6" s="57" t="str">
        <f t="shared" ca="1" si="3"/>
        <v>Yes</v>
      </c>
      <c r="AD6" s="61" t="str">
        <f t="shared" ca="1" si="3"/>
        <v>Yes</v>
      </c>
      <c r="AE6" s="61" t="str">
        <f t="shared" ca="1" si="3"/>
        <v>Yes</v>
      </c>
      <c r="AF6" s="61" t="str">
        <f t="shared" ca="1" si="3"/>
        <v>Yes</v>
      </c>
      <c r="AG6" s="61" t="str">
        <f t="shared" ca="1" si="3"/>
        <v>No</v>
      </c>
      <c r="AH6" s="61" t="str">
        <f t="shared" ca="1" si="3"/>
        <v>No</v>
      </c>
      <c r="AI6" s="61" t="str">
        <f t="shared" ca="1" si="3"/>
        <v>No</v>
      </c>
      <c r="AJ6" s="61" t="str">
        <f t="shared" ca="1" si="3"/>
        <v>No</v>
      </c>
      <c r="AK6" s="163" t="str">
        <f t="shared" ca="1" si="3"/>
        <v>No</v>
      </c>
    </row>
    <row r="7" spans="1:38" x14ac:dyDescent="0.3">
      <c r="A7" s="167" t="s">
        <v>103</v>
      </c>
      <c r="B7" s="154" t="s">
        <v>131</v>
      </c>
      <c r="C7" s="79">
        <v>4</v>
      </c>
      <c r="D7" s="57">
        <v>5</v>
      </c>
      <c r="E7" s="57">
        <v>0</v>
      </c>
      <c r="F7" s="57">
        <v>0</v>
      </c>
      <c r="G7" s="57">
        <f t="shared" ca="1" si="0"/>
        <v>8</v>
      </c>
      <c r="H7" s="57">
        <f t="shared" ca="1" si="8"/>
        <v>17</v>
      </c>
      <c r="I7" s="117"/>
      <c r="J7" s="57" t="str">
        <f t="shared" ca="1" si="1"/>
        <v>Yes</v>
      </c>
      <c r="K7" s="61" t="str">
        <f t="shared" ca="1" si="1"/>
        <v>Yes</v>
      </c>
      <c r="L7" s="61" t="str">
        <f t="shared" ca="1" si="1"/>
        <v>Yes</v>
      </c>
      <c r="M7" s="61" t="str">
        <f t="shared" ca="1" si="1"/>
        <v>Yes</v>
      </c>
      <c r="N7" s="61" t="str">
        <f t="shared" ca="1" si="1"/>
        <v>No</v>
      </c>
      <c r="O7" s="61" t="str">
        <f t="shared" ca="1" si="1"/>
        <v>No</v>
      </c>
      <c r="P7" s="61" t="str">
        <f t="shared" ca="1" si="1"/>
        <v>No</v>
      </c>
      <c r="Q7" s="61" t="str">
        <f t="shared" ca="1" si="1"/>
        <v>No</v>
      </c>
      <c r="R7" s="163" t="str">
        <f t="shared" ca="1" si="1"/>
        <v>No</v>
      </c>
      <c r="T7" s="167" t="s">
        <v>103</v>
      </c>
      <c r="U7" s="154" t="s">
        <v>131</v>
      </c>
      <c r="V7" s="79">
        <v>9</v>
      </c>
      <c r="W7" s="57">
        <v>0</v>
      </c>
      <c r="X7" s="57">
        <v>0</v>
      </c>
      <c r="Y7" s="57">
        <v>0</v>
      </c>
      <c r="Z7" s="57">
        <f t="shared" ca="1" si="2"/>
        <v>13</v>
      </c>
      <c r="AA7" s="57">
        <f t="shared" ca="1" si="9"/>
        <v>22</v>
      </c>
      <c r="AB7" s="117"/>
      <c r="AC7" s="57" t="str">
        <f t="shared" ca="1" si="3"/>
        <v>Yes</v>
      </c>
      <c r="AD7" s="61" t="str">
        <f t="shared" ca="1" si="3"/>
        <v>Yes</v>
      </c>
      <c r="AE7" s="61" t="str">
        <f t="shared" ca="1" si="3"/>
        <v>Yes</v>
      </c>
      <c r="AF7" s="61" t="str">
        <f t="shared" ca="1" si="3"/>
        <v>Yes</v>
      </c>
      <c r="AG7" s="61" t="str">
        <f t="shared" ca="1" si="3"/>
        <v>Yes</v>
      </c>
      <c r="AH7" s="61" t="str">
        <f t="shared" ca="1" si="3"/>
        <v>Yes</v>
      </c>
      <c r="AI7" s="61" t="str">
        <f t="shared" ca="1" si="3"/>
        <v>No</v>
      </c>
      <c r="AJ7" s="61" t="str">
        <f t="shared" ca="1" si="3"/>
        <v>No</v>
      </c>
      <c r="AK7" s="163" t="str">
        <f t="shared" ca="1" si="3"/>
        <v>No</v>
      </c>
    </row>
    <row r="8" spans="1:38" x14ac:dyDescent="0.3">
      <c r="A8" s="167" t="s">
        <v>113</v>
      </c>
      <c r="B8" s="154" t="s">
        <v>145</v>
      </c>
      <c r="C8" s="79">
        <v>5</v>
      </c>
      <c r="D8" s="146">
        <v>2</v>
      </c>
      <c r="E8" s="57">
        <v>1</v>
      </c>
      <c r="F8" s="57">
        <v>0</v>
      </c>
      <c r="G8" s="57">
        <f t="shared" ca="1" si="0"/>
        <v>2</v>
      </c>
      <c r="H8" s="57">
        <f t="shared" ref="H8:H9" ca="1" si="10">SUM(C8:G8)</f>
        <v>10</v>
      </c>
      <c r="I8" s="117"/>
      <c r="J8" s="57" t="str">
        <f t="shared" ca="1" si="1"/>
        <v>No</v>
      </c>
      <c r="K8" s="61" t="str">
        <f t="shared" ca="1" si="1"/>
        <v>No</v>
      </c>
      <c r="L8" s="61" t="str">
        <f t="shared" ca="1" si="1"/>
        <v>No</v>
      </c>
      <c r="M8" s="61" t="str">
        <f t="shared" ca="1" si="1"/>
        <v>No</v>
      </c>
      <c r="N8" s="61" t="str">
        <f t="shared" ca="1" si="1"/>
        <v>No</v>
      </c>
      <c r="O8" s="61" t="str">
        <f t="shared" ca="1" si="1"/>
        <v>No</v>
      </c>
      <c r="P8" s="61" t="str">
        <f t="shared" ca="1" si="1"/>
        <v>No</v>
      </c>
      <c r="Q8" s="61" t="str">
        <f t="shared" ca="1" si="1"/>
        <v>No</v>
      </c>
      <c r="R8" s="163" t="str">
        <f t="shared" ca="1" si="1"/>
        <v>No</v>
      </c>
      <c r="T8" s="167" t="s">
        <v>113</v>
      </c>
      <c r="U8" s="154" t="s">
        <v>146</v>
      </c>
      <c r="V8" s="79">
        <v>5</v>
      </c>
      <c r="W8" s="57">
        <v>1</v>
      </c>
      <c r="X8" s="57">
        <v>1</v>
      </c>
      <c r="Y8" s="57">
        <v>0</v>
      </c>
      <c r="Z8" s="57">
        <f t="shared" ca="1" si="2"/>
        <v>17</v>
      </c>
      <c r="AA8" s="57">
        <f t="shared" ref="AA8:AA9" ca="1" si="11">SUM(V8:Z8)</f>
        <v>24</v>
      </c>
      <c r="AB8" s="117"/>
      <c r="AC8" s="57" t="str">
        <f t="shared" ca="1" si="3"/>
        <v>Yes</v>
      </c>
      <c r="AD8" s="61" t="str">
        <f t="shared" ca="1" si="3"/>
        <v>Yes</v>
      </c>
      <c r="AE8" s="61" t="str">
        <f t="shared" ca="1" si="3"/>
        <v>Yes</v>
      </c>
      <c r="AF8" s="61" t="str">
        <f t="shared" ca="1" si="3"/>
        <v>Yes</v>
      </c>
      <c r="AG8" s="61" t="str">
        <f t="shared" ca="1" si="3"/>
        <v>Yes</v>
      </c>
      <c r="AH8" s="61" t="str">
        <f t="shared" ca="1" si="3"/>
        <v>Yes</v>
      </c>
      <c r="AI8" s="61" t="str">
        <f t="shared" ca="1" si="3"/>
        <v>Yes</v>
      </c>
      <c r="AJ8" s="61" t="str">
        <f t="shared" ca="1" si="3"/>
        <v>No</v>
      </c>
      <c r="AK8" s="163" t="str">
        <f t="shared" ca="1" si="3"/>
        <v>No</v>
      </c>
    </row>
    <row r="9" spans="1:38" x14ac:dyDescent="0.3">
      <c r="A9" s="167" t="s">
        <v>111</v>
      </c>
      <c r="B9" s="154" t="s">
        <v>128</v>
      </c>
      <c r="C9" s="79">
        <v>12</v>
      </c>
      <c r="D9" s="57">
        <v>4</v>
      </c>
      <c r="E9" s="57">
        <v>0</v>
      </c>
      <c r="F9" s="57">
        <v>0</v>
      </c>
      <c r="G9" s="57">
        <f t="shared" ca="1" si="0"/>
        <v>18</v>
      </c>
      <c r="H9" s="57">
        <f t="shared" ca="1" si="10"/>
        <v>34</v>
      </c>
      <c r="I9" s="117"/>
      <c r="J9" s="57" t="str">
        <f t="shared" ca="1" si="1"/>
        <v>Yes</v>
      </c>
      <c r="K9" s="61" t="str">
        <f t="shared" ca="1" si="1"/>
        <v>Yes</v>
      </c>
      <c r="L9" s="61" t="str">
        <f t="shared" ca="1" si="1"/>
        <v>Yes</v>
      </c>
      <c r="M9" s="61" t="str">
        <f t="shared" ca="1" si="1"/>
        <v>Yes</v>
      </c>
      <c r="N9" s="61" t="str">
        <f t="shared" ca="1" si="1"/>
        <v>Yes</v>
      </c>
      <c r="O9" s="61" t="str">
        <f t="shared" ca="1" si="1"/>
        <v>Yes</v>
      </c>
      <c r="P9" s="61" t="str">
        <f t="shared" ca="1" si="1"/>
        <v>Yes</v>
      </c>
      <c r="Q9" s="61" t="str">
        <f t="shared" ca="1" si="1"/>
        <v>Yes</v>
      </c>
      <c r="R9" s="163" t="str">
        <f t="shared" ca="1" si="1"/>
        <v>Yes</v>
      </c>
      <c r="T9" s="167" t="s">
        <v>111</v>
      </c>
      <c r="U9" s="154" t="s">
        <v>128</v>
      </c>
      <c r="V9" s="79">
        <v>12</v>
      </c>
      <c r="W9" s="57">
        <v>4</v>
      </c>
      <c r="X9" s="57">
        <v>0</v>
      </c>
      <c r="Y9" s="57">
        <v>0</v>
      </c>
      <c r="Z9" s="57">
        <f t="shared" ca="1" si="2"/>
        <v>4</v>
      </c>
      <c r="AA9" s="57">
        <f t="shared" ca="1" si="11"/>
        <v>20</v>
      </c>
      <c r="AB9" s="117"/>
      <c r="AC9" s="57" t="str">
        <f t="shared" ca="1" si="3"/>
        <v>Yes</v>
      </c>
      <c r="AD9" s="61" t="str">
        <f t="shared" ca="1" si="3"/>
        <v>Yes</v>
      </c>
      <c r="AE9" s="61" t="str">
        <f t="shared" ca="1" si="3"/>
        <v>Yes</v>
      </c>
      <c r="AF9" s="61" t="str">
        <f t="shared" ca="1" si="3"/>
        <v>Yes</v>
      </c>
      <c r="AG9" s="61" t="str">
        <f t="shared" ca="1" si="3"/>
        <v>Yes</v>
      </c>
      <c r="AH9" s="61" t="str">
        <f t="shared" ca="1" si="3"/>
        <v>No</v>
      </c>
      <c r="AI9" s="61" t="str">
        <f t="shared" ca="1" si="3"/>
        <v>No</v>
      </c>
      <c r="AJ9" s="61" t="str">
        <f t="shared" ca="1" si="3"/>
        <v>No</v>
      </c>
      <c r="AK9" s="163" t="str">
        <f t="shared" ca="1" si="3"/>
        <v>No</v>
      </c>
    </row>
    <row r="10" spans="1:38" x14ac:dyDescent="0.3">
      <c r="A10" s="167" t="s">
        <v>111</v>
      </c>
      <c r="B10" s="154" t="s">
        <v>129</v>
      </c>
      <c r="C10" s="79">
        <v>7</v>
      </c>
      <c r="D10" s="57">
        <v>4</v>
      </c>
      <c r="E10" s="57">
        <v>0</v>
      </c>
      <c r="F10" s="57">
        <v>0</v>
      </c>
      <c r="G10" s="57">
        <f t="shared" ca="1" si="0"/>
        <v>1</v>
      </c>
      <c r="H10" s="57">
        <f t="shared" ref="H10:H13" ca="1" si="12">SUM(C10:G10)</f>
        <v>12</v>
      </c>
      <c r="I10" s="117"/>
      <c r="J10" s="57" t="str">
        <f t="shared" ca="1" si="1"/>
        <v>Yes</v>
      </c>
      <c r="K10" s="61" t="str">
        <f t="shared" ca="1" si="1"/>
        <v>No</v>
      </c>
      <c r="L10" s="61" t="str">
        <f t="shared" ca="1" si="1"/>
        <v>No</v>
      </c>
      <c r="M10" s="61" t="str">
        <f t="shared" ca="1" si="1"/>
        <v>No</v>
      </c>
      <c r="N10" s="61" t="str">
        <f t="shared" ca="1" si="1"/>
        <v>No</v>
      </c>
      <c r="O10" s="61" t="str">
        <f t="shared" ca="1" si="1"/>
        <v>No</v>
      </c>
      <c r="P10" s="61" t="str">
        <f t="shared" ca="1" si="1"/>
        <v>No</v>
      </c>
      <c r="Q10" s="61" t="str">
        <f t="shared" ca="1" si="1"/>
        <v>No</v>
      </c>
      <c r="R10" s="163" t="str">
        <f t="shared" ca="1" si="1"/>
        <v>No</v>
      </c>
      <c r="T10" s="167" t="s">
        <v>111</v>
      </c>
      <c r="U10" s="154" t="s">
        <v>129</v>
      </c>
      <c r="V10" s="79">
        <v>12</v>
      </c>
      <c r="W10" s="57">
        <v>4</v>
      </c>
      <c r="X10" s="57">
        <v>0</v>
      </c>
      <c r="Y10" s="57">
        <v>0</v>
      </c>
      <c r="Z10" s="57">
        <f t="shared" ca="1" si="2"/>
        <v>16</v>
      </c>
      <c r="AA10" s="57">
        <f t="shared" ref="AA10:AA13" ca="1" si="13">SUM(V10:Z10)</f>
        <v>32</v>
      </c>
      <c r="AB10" s="117"/>
      <c r="AC10" s="57" t="str">
        <f t="shared" ca="1" si="3"/>
        <v>Yes</v>
      </c>
      <c r="AD10" s="61" t="str">
        <f t="shared" ca="1" si="3"/>
        <v>Yes</v>
      </c>
      <c r="AE10" s="61" t="str">
        <f t="shared" ca="1" si="3"/>
        <v>Yes</v>
      </c>
      <c r="AF10" s="61" t="str">
        <f t="shared" ca="1" si="3"/>
        <v>Yes</v>
      </c>
      <c r="AG10" s="61" t="str">
        <f t="shared" ca="1" si="3"/>
        <v>Yes</v>
      </c>
      <c r="AH10" s="61" t="str">
        <f t="shared" ca="1" si="3"/>
        <v>Yes</v>
      </c>
      <c r="AI10" s="61" t="str">
        <f t="shared" ca="1" si="3"/>
        <v>Yes</v>
      </c>
      <c r="AJ10" s="61" t="str">
        <f t="shared" ca="1" si="3"/>
        <v>Yes</v>
      </c>
      <c r="AK10" s="163" t="str">
        <f t="shared" ca="1" si="3"/>
        <v>Yes</v>
      </c>
    </row>
    <row r="11" spans="1:38" x14ac:dyDescent="0.3">
      <c r="A11" s="167" t="s">
        <v>111</v>
      </c>
      <c r="B11" s="154" t="s">
        <v>130</v>
      </c>
      <c r="C11" s="79">
        <v>7</v>
      </c>
      <c r="D11" s="57">
        <v>4</v>
      </c>
      <c r="E11" s="57">
        <v>0</v>
      </c>
      <c r="F11" s="57">
        <v>0</v>
      </c>
      <c r="G11" s="57">
        <f t="shared" ca="1" si="0"/>
        <v>8</v>
      </c>
      <c r="H11" s="57">
        <f t="shared" ca="1" si="12"/>
        <v>19</v>
      </c>
      <c r="I11" s="117"/>
      <c r="J11" s="57" t="str">
        <f t="shared" ca="1" si="1"/>
        <v>Yes</v>
      </c>
      <c r="K11" s="61" t="str">
        <f t="shared" ca="1" si="1"/>
        <v>Yes</v>
      </c>
      <c r="L11" s="61" t="str">
        <f t="shared" ca="1" si="1"/>
        <v>Yes</v>
      </c>
      <c r="M11" s="61" t="str">
        <f t="shared" ca="1" si="1"/>
        <v>Yes</v>
      </c>
      <c r="N11" s="61" t="str">
        <f t="shared" ca="1" si="1"/>
        <v>Yes</v>
      </c>
      <c r="O11" s="61" t="str">
        <f t="shared" ca="1" si="1"/>
        <v>No</v>
      </c>
      <c r="P11" s="61" t="str">
        <f t="shared" ca="1" si="1"/>
        <v>No</v>
      </c>
      <c r="Q11" s="61" t="str">
        <f t="shared" ca="1" si="1"/>
        <v>No</v>
      </c>
      <c r="R11" s="163" t="str">
        <f t="shared" ca="1" si="1"/>
        <v>No</v>
      </c>
      <c r="T11" s="167" t="s">
        <v>111</v>
      </c>
      <c r="U11" s="154" t="s">
        <v>130</v>
      </c>
      <c r="V11" s="161"/>
      <c r="W11" s="115"/>
      <c r="X11" s="115"/>
      <c r="Y11" s="115"/>
      <c r="Z11" s="57">
        <f t="shared" ca="1" si="2"/>
        <v>7</v>
      </c>
      <c r="AA11" s="57">
        <f t="shared" ca="1" si="13"/>
        <v>7</v>
      </c>
      <c r="AB11" s="117"/>
      <c r="AC11" s="57" t="str">
        <f t="shared" ca="1" si="3"/>
        <v>No</v>
      </c>
      <c r="AD11" s="61" t="str">
        <f t="shared" ca="1" si="3"/>
        <v>No</v>
      </c>
      <c r="AE11" s="61" t="str">
        <f t="shared" ca="1" si="3"/>
        <v>No</v>
      </c>
      <c r="AF11" s="61" t="str">
        <f t="shared" ca="1" si="3"/>
        <v>No</v>
      </c>
      <c r="AG11" s="61" t="str">
        <f t="shared" ca="1" si="3"/>
        <v>No</v>
      </c>
      <c r="AH11" s="61" t="str">
        <f t="shared" ca="1" si="3"/>
        <v>No</v>
      </c>
      <c r="AI11" s="61" t="str">
        <f t="shared" ca="1" si="3"/>
        <v>No</v>
      </c>
      <c r="AJ11" s="61" t="str">
        <f t="shared" ca="1" si="3"/>
        <v>No</v>
      </c>
      <c r="AK11" s="163" t="str">
        <f t="shared" ca="1" si="3"/>
        <v>No</v>
      </c>
    </row>
    <row r="12" spans="1:38" x14ac:dyDescent="0.3">
      <c r="A12" s="167" t="s">
        <v>111</v>
      </c>
      <c r="B12" s="154" t="s">
        <v>131</v>
      </c>
      <c r="C12" s="79">
        <v>7</v>
      </c>
      <c r="D12" s="57">
        <v>4</v>
      </c>
      <c r="E12" s="57">
        <v>0</v>
      </c>
      <c r="F12" s="57">
        <v>0</v>
      </c>
      <c r="G12" s="57">
        <f t="shared" ca="1" si="0"/>
        <v>11</v>
      </c>
      <c r="H12" s="57">
        <f t="shared" ca="1" si="12"/>
        <v>22</v>
      </c>
      <c r="I12" s="117"/>
      <c r="J12" s="57" t="str">
        <f t="shared" ca="1" si="1"/>
        <v>Yes</v>
      </c>
      <c r="K12" s="61" t="str">
        <f t="shared" ca="1" si="1"/>
        <v>Yes</v>
      </c>
      <c r="L12" s="61" t="str">
        <f t="shared" ca="1" si="1"/>
        <v>Yes</v>
      </c>
      <c r="M12" s="61" t="str">
        <f t="shared" ca="1" si="1"/>
        <v>Yes</v>
      </c>
      <c r="N12" s="61" t="str">
        <f t="shared" ca="1" si="1"/>
        <v>Yes</v>
      </c>
      <c r="O12" s="61" t="str">
        <f t="shared" ca="1" si="1"/>
        <v>Yes</v>
      </c>
      <c r="P12" s="61" t="str">
        <f t="shared" ca="1" si="1"/>
        <v>No</v>
      </c>
      <c r="Q12" s="61" t="str">
        <f t="shared" ca="1" si="1"/>
        <v>No</v>
      </c>
      <c r="R12" s="163" t="str">
        <f t="shared" ca="1" si="1"/>
        <v>No</v>
      </c>
      <c r="T12" s="167" t="s">
        <v>111</v>
      </c>
      <c r="U12" s="154" t="s">
        <v>131</v>
      </c>
      <c r="V12" s="79">
        <v>12</v>
      </c>
      <c r="W12" s="57">
        <v>4</v>
      </c>
      <c r="X12" s="57">
        <v>0</v>
      </c>
      <c r="Y12" s="57">
        <v>0</v>
      </c>
      <c r="Z12" s="57">
        <f t="shared" ca="1" si="2"/>
        <v>18</v>
      </c>
      <c r="AA12" s="57">
        <f t="shared" ca="1" si="13"/>
        <v>34</v>
      </c>
      <c r="AB12" s="117"/>
      <c r="AC12" s="57" t="str">
        <f t="shared" ca="1" si="3"/>
        <v>Yes</v>
      </c>
      <c r="AD12" s="61" t="str">
        <f t="shared" ca="1" si="3"/>
        <v>Yes</v>
      </c>
      <c r="AE12" s="61" t="str">
        <f t="shared" ca="1" si="3"/>
        <v>Yes</v>
      </c>
      <c r="AF12" s="61" t="str">
        <f t="shared" ca="1" si="3"/>
        <v>Yes</v>
      </c>
      <c r="AG12" s="61" t="str">
        <f t="shared" ca="1" si="3"/>
        <v>Yes</v>
      </c>
      <c r="AH12" s="61" t="str">
        <f t="shared" ca="1" si="3"/>
        <v>Yes</v>
      </c>
      <c r="AI12" s="61" t="str">
        <f t="shared" ca="1" si="3"/>
        <v>Yes</v>
      </c>
      <c r="AJ12" s="61" t="str">
        <f t="shared" ca="1" si="3"/>
        <v>Yes</v>
      </c>
      <c r="AK12" s="163" t="str">
        <f t="shared" ca="1" si="3"/>
        <v>Yes</v>
      </c>
    </row>
    <row r="13" spans="1:38" x14ac:dyDescent="0.3">
      <c r="A13" s="167" t="s">
        <v>115</v>
      </c>
      <c r="B13" s="154" t="s">
        <v>134</v>
      </c>
      <c r="C13" s="79">
        <v>2</v>
      </c>
      <c r="D13" s="57">
        <v>2</v>
      </c>
      <c r="E13" s="57">
        <v>0</v>
      </c>
      <c r="F13" s="57">
        <v>0</v>
      </c>
      <c r="G13" s="57">
        <f t="shared" ref="G13:G21" ca="1" si="14">RANDBETWEEN(1,20)</f>
        <v>7</v>
      </c>
      <c r="H13" s="57">
        <f t="shared" ca="1" si="12"/>
        <v>11</v>
      </c>
      <c r="I13" s="117"/>
      <c r="J13" s="57" t="str">
        <f t="shared" ca="1" si="1"/>
        <v>Yes</v>
      </c>
      <c r="K13" s="61" t="str">
        <f t="shared" ca="1" si="1"/>
        <v>No</v>
      </c>
      <c r="L13" s="61" t="str">
        <f t="shared" ca="1" si="1"/>
        <v>No</v>
      </c>
      <c r="M13" s="61" t="str">
        <f t="shared" ca="1" si="1"/>
        <v>No</v>
      </c>
      <c r="N13" s="61" t="str">
        <f t="shared" ca="1" si="1"/>
        <v>No</v>
      </c>
      <c r="O13" s="61" t="str">
        <f t="shared" ca="1" si="1"/>
        <v>No</v>
      </c>
      <c r="P13" s="61" t="str">
        <f t="shared" ca="1" si="1"/>
        <v>No</v>
      </c>
      <c r="Q13" s="61" t="str">
        <f t="shared" ca="1" si="1"/>
        <v>No</v>
      </c>
      <c r="R13" s="163" t="str">
        <f t="shared" ca="1" si="1"/>
        <v>No</v>
      </c>
      <c r="T13" s="167" t="s">
        <v>115</v>
      </c>
      <c r="U13" s="154" t="s">
        <v>132</v>
      </c>
      <c r="V13" s="79">
        <v>2</v>
      </c>
      <c r="W13" s="57">
        <v>2</v>
      </c>
      <c r="X13" s="57">
        <v>0</v>
      </c>
      <c r="Y13" s="57">
        <v>0</v>
      </c>
      <c r="Z13" s="57">
        <f t="shared" ref="Z13:Z21" ca="1" si="15">RANDBETWEEN(1,20)</f>
        <v>7</v>
      </c>
      <c r="AA13" s="57">
        <f t="shared" ca="1" si="13"/>
        <v>11</v>
      </c>
      <c r="AB13" s="117"/>
      <c r="AC13" s="57" t="str">
        <f t="shared" ca="1" si="3"/>
        <v>No</v>
      </c>
      <c r="AD13" s="61" t="str">
        <f t="shared" ca="1" si="3"/>
        <v>No</v>
      </c>
      <c r="AE13" s="61" t="str">
        <f t="shared" ca="1" si="3"/>
        <v>No</v>
      </c>
      <c r="AF13" s="61" t="str">
        <f t="shared" ca="1" si="3"/>
        <v>No</v>
      </c>
      <c r="AG13" s="61" t="str">
        <f t="shared" ca="1" si="3"/>
        <v>No</v>
      </c>
      <c r="AH13" s="61" t="str">
        <f t="shared" ca="1" si="3"/>
        <v>No</v>
      </c>
      <c r="AI13" s="61" t="str">
        <f t="shared" ca="1" si="3"/>
        <v>No</v>
      </c>
      <c r="AJ13" s="61" t="str">
        <f t="shared" ca="1" si="3"/>
        <v>No</v>
      </c>
      <c r="AK13" s="163" t="str">
        <f t="shared" ca="1" si="3"/>
        <v>No</v>
      </c>
    </row>
    <row r="14" spans="1:38" ht="18.600000000000001" x14ac:dyDescent="0.3">
      <c r="A14" s="168" t="s">
        <v>124</v>
      </c>
      <c r="B14" s="154" t="s">
        <v>144</v>
      </c>
      <c r="C14" s="79">
        <v>2</v>
      </c>
      <c r="D14" s="146">
        <v>4</v>
      </c>
      <c r="E14" s="57">
        <v>0</v>
      </c>
      <c r="F14" s="57">
        <v>0</v>
      </c>
      <c r="G14" s="57">
        <f t="shared" ca="1" si="14"/>
        <v>17</v>
      </c>
      <c r="H14" s="57">
        <f t="shared" ref="H14:H15" ca="1" si="16">SUM(C14:G14)</f>
        <v>23</v>
      </c>
      <c r="I14" s="117"/>
      <c r="J14" s="57" t="str">
        <f t="shared" ca="1" si="1"/>
        <v>Yes</v>
      </c>
      <c r="K14" s="61" t="str">
        <f t="shared" ca="1" si="1"/>
        <v>Yes</v>
      </c>
      <c r="L14" s="61" t="str">
        <f t="shared" ca="1" si="1"/>
        <v>Yes</v>
      </c>
      <c r="M14" s="61" t="str">
        <f t="shared" ca="1" si="1"/>
        <v>Yes</v>
      </c>
      <c r="N14" s="61" t="str">
        <f t="shared" ca="1" si="1"/>
        <v>Yes</v>
      </c>
      <c r="O14" s="61" t="str">
        <f t="shared" ca="1" si="1"/>
        <v>Yes</v>
      </c>
      <c r="P14" s="61" t="str">
        <f t="shared" ca="1" si="1"/>
        <v>Yes</v>
      </c>
      <c r="Q14" s="61" t="str">
        <f t="shared" ca="1" si="1"/>
        <v>No</v>
      </c>
      <c r="R14" s="163" t="str">
        <f t="shared" ca="1" si="1"/>
        <v>No</v>
      </c>
      <c r="T14" s="168" t="s">
        <v>124</v>
      </c>
      <c r="U14" s="154" t="s">
        <v>133</v>
      </c>
      <c r="V14" s="79">
        <v>2</v>
      </c>
      <c r="W14" s="57">
        <v>2</v>
      </c>
      <c r="X14" s="146">
        <v>4</v>
      </c>
      <c r="Y14" s="57">
        <v>0</v>
      </c>
      <c r="Z14" s="57">
        <f t="shared" ca="1" si="15"/>
        <v>17</v>
      </c>
      <c r="AA14" s="57">
        <f t="shared" ref="AA14:AA15" ca="1" si="17">SUM(V14:Z14)</f>
        <v>25</v>
      </c>
      <c r="AB14" s="117"/>
      <c r="AC14" s="57" t="str">
        <f t="shared" ca="1" si="3"/>
        <v>Yes</v>
      </c>
      <c r="AD14" s="61" t="str">
        <f t="shared" ca="1" si="3"/>
        <v>Yes</v>
      </c>
      <c r="AE14" s="61" t="str">
        <f t="shared" ca="1" si="3"/>
        <v>Yes</v>
      </c>
      <c r="AF14" s="61" t="str">
        <f t="shared" ca="1" si="3"/>
        <v>Yes</v>
      </c>
      <c r="AG14" s="61" t="str">
        <f t="shared" ca="1" si="3"/>
        <v>Yes</v>
      </c>
      <c r="AH14" s="61" t="str">
        <f t="shared" ca="1" si="3"/>
        <v>Yes</v>
      </c>
      <c r="AI14" s="61" t="str">
        <f t="shared" ca="1" si="3"/>
        <v>Yes</v>
      </c>
      <c r="AJ14" s="61" t="str">
        <f t="shared" ca="1" si="3"/>
        <v>No</v>
      </c>
      <c r="AK14" s="163" t="str">
        <f t="shared" ca="1" si="3"/>
        <v>No</v>
      </c>
    </row>
    <row r="15" spans="1:38" x14ac:dyDescent="0.3">
      <c r="A15" s="167" t="s">
        <v>141</v>
      </c>
      <c r="B15" s="154" t="s">
        <v>134</v>
      </c>
      <c r="C15" s="79">
        <v>2</v>
      </c>
      <c r="D15" s="57">
        <v>0</v>
      </c>
      <c r="E15" s="57">
        <v>0</v>
      </c>
      <c r="F15" s="57">
        <v>0</v>
      </c>
      <c r="G15" s="57">
        <f t="shared" ca="1" si="14"/>
        <v>15</v>
      </c>
      <c r="H15" s="57">
        <f t="shared" ca="1" si="16"/>
        <v>17</v>
      </c>
      <c r="I15" s="117"/>
      <c r="J15" s="57" t="str">
        <f t="shared" ca="1" si="1"/>
        <v>Yes</v>
      </c>
      <c r="K15" s="61" t="str">
        <f t="shared" ca="1" si="1"/>
        <v>Yes</v>
      </c>
      <c r="L15" s="61" t="str">
        <f t="shared" ca="1" si="1"/>
        <v>Yes</v>
      </c>
      <c r="M15" s="61" t="str">
        <f t="shared" ca="1" si="1"/>
        <v>Yes</v>
      </c>
      <c r="N15" s="61" t="str">
        <f t="shared" ca="1" si="1"/>
        <v>No</v>
      </c>
      <c r="O15" s="61" t="str">
        <f t="shared" ca="1" si="1"/>
        <v>No</v>
      </c>
      <c r="P15" s="61" t="str">
        <f t="shared" ca="1" si="1"/>
        <v>No</v>
      </c>
      <c r="Q15" s="61" t="str">
        <f t="shared" ca="1" si="1"/>
        <v>No</v>
      </c>
      <c r="R15" s="163" t="str">
        <f t="shared" ca="1" si="1"/>
        <v>No</v>
      </c>
      <c r="T15" s="167" t="s">
        <v>141</v>
      </c>
      <c r="U15" s="154" t="s">
        <v>142</v>
      </c>
      <c r="V15" s="79">
        <v>-3</v>
      </c>
      <c r="W15" s="57">
        <v>0</v>
      </c>
      <c r="X15" s="57">
        <v>0</v>
      </c>
      <c r="Y15" s="57">
        <v>0</v>
      </c>
      <c r="Z15" s="57">
        <f t="shared" ca="1" si="15"/>
        <v>15</v>
      </c>
      <c r="AA15" s="57">
        <f t="shared" ca="1" si="17"/>
        <v>12</v>
      </c>
      <c r="AB15" s="117"/>
      <c r="AC15" s="57" t="str">
        <f t="shared" ca="1" si="3"/>
        <v>Yes</v>
      </c>
      <c r="AD15" s="61" t="str">
        <f t="shared" ca="1" si="3"/>
        <v>No</v>
      </c>
      <c r="AE15" s="61" t="str">
        <f t="shared" ca="1" si="3"/>
        <v>No</v>
      </c>
      <c r="AF15" s="61" t="str">
        <f t="shared" ca="1" si="3"/>
        <v>No</v>
      </c>
      <c r="AG15" s="61" t="str">
        <f t="shared" ca="1" si="3"/>
        <v>No</v>
      </c>
      <c r="AH15" s="61" t="str">
        <f t="shared" ca="1" si="3"/>
        <v>No</v>
      </c>
      <c r="AI15" s="61" t="str">
        <f t="shared" ca="1" si="3"/>
        <v>No</v>
      </c>
      <c r="AJ15" s="61" t="str">
        <f t="shared" ca="1" si="3"/>
        <v>No</v>
      </c>
      <c r="AK15" s="163" t="str">
        <f t="shared" ca="1" si="3"/>
        <v>No</v>
      </c>
    </row>
    <row r="16" spans="1:38" x14ac:dyDescent="0.3">
      <c r="A16" s="167" t="s">
        <v>121</v>
      </c>
      <c r="B16" s="154" t="s">
        <v>148</v>
      </c>
      <c r="C16" s="79">
        <v>1</v>
      </c>
      <c r="D16" s="57">
        <v>0</v>
      </c>
      <c r="E16" s="57">
        <v>0</v>
      </c>
      <c r="F16" s="57">
        <v>1</v>
      </c>
      <c r="G16" s="57">
        <f t="shared" ca="1" si="14"/>
        <v>3</v>
      </c>
      <c r="H16" s="57">
        <f t="shared" ref="H16" ca="1" si="18">SUM(C16:G16)</f>
        <v>5</v>
      </c>
      <c r="I16" s="117"/>
      <c r="J16" s="57" t="str">
        <f t="shared" ref="J16:R21" ca="1" si="19">IF($H16&gt;J$2-1,"Yes","No")</f>
        <v>No</v>
      </c>
      <c r="K16" s="61" t="str">
        <f t="shared" ca="1" si="19"/>
        <v>No</v>
      </c>
      <c r="L16" s="61" t="str">
        <f t="shared" ca="1" si="19"/>
        <v>No</v>
      </c>
      <c r="M16" s="61" t="str">
        <f t="shared" ca="1" si="19"/>
        <v>No</v>
      </c>
      <c r="N16" s="61" t="str">
        <f t="shared" ca="1" si="19"/>
        <v>No</v>
      </c>
      <c r="O16" s="61" t="str">
        <f t="shared" ca="1" si="19"/>
        <v>No</v>
      </c>
      <c r="P16" s="61" t="str">
        <f t="shared" ca="1" si="19"/>
        <v>No</v>
      </c>
      <c r="Q16" s="61" t="str">
        <f t="shared" ca="1" si="19"/>
        <v>No</v>
      </c>
      <c r="R16" s="163" t="str">
        <f t="shared" ca="1" si="19"/>
        <v>No</v>
      </c>
      <c r="T16" s="167" t="s">
        <v>121</v>
      </c>
      <c r="U16" s="154" t="s">
        <v>134</v>
      </c>
      <c r="V16" s="79">
        <v>1</v>
      </c>
      <c r="W16" s="57">
        <v>0</v>
      </c>
      <c r="X16" s="57">
        <v>0</v>
      </c>
      <c r="Y16" s="57">
        <v>1</v>
      </c>
      <c r="Z16" s="57">
        <f t="shared" ca="1" si="15"/>
        <v>20</v>
      </c>
      <c r="AA16" s="57">
        <f t="shared" ref="AA16" ca="1" si="20">SUM(V16:Z16)</f>
        <v>22</v>
      </c>
      <c r="AB16" s="117"/>
      <c r="AC16" s="57" t="str">
        <f t="shared" ref="AC16:AK21" ca="1" si="21">IF($AA16&gt;AC$2-1,"Yes","No")</f>
        <v>Yes</v>
      </c>
      <c r="AD16" s="61" t="str">
        <f t="shared" ca="1" si="21"/>
        <v>Yes</v>
      </c>
      <c r="AE16" s="61" t="str">
        <f t="shared" ca="1" si="21"/>
        <v>Yes</v>
      </c>
      <c r="AF16" s="61" t="str">
        <f t="shared" ca="1" si="21"/>
        <v>Yes</v>
      </c>
      <c r="AG16" s="61" t="str">
        <f t="shared" ca="1" si="21"/>
        <v>Yes</v>
      </c>
      <c r="AH16" s="61" t="str">
        <f t="shared" ca="1" si="21"/>
        <v>Yes</v>
      </c>
      <c r="AI16" s="61" t="str">
        <f t="shared" ca="1" si="21"/>
        <v>No</v>
      </c>
      <c r="AJ16" s="61" t="str">
        <f t="shared" ca="1" si="21"/>
        <v>No</v>
      </c>
      <c r="AK16" s="163" t="str">
        <f t="shared" ca="1" si="21"/>
        <v>No</v>
      </c>
    </row>
    <row r="17" spans="1:37" x14ac:dyDescent="0.3">
      <c r="A17" s="169" t="s">
        <v>101</v>
      </c>
      <c r="B17" s="173" t="s">
        <v>134</v>
      </c>
      <c r="C17" s="79">
        <v>2</v>
      </c>
      <c r="D17" s="57">
        <v>2</v>
      </c>
      <c r="E17" s="57">
        <v>0</v>
      </c>
      <c r="F17" s="57">
        <v>0</v>
      </c>
      <c r="G17" s="57">
        <f t="shared" ca="1" si="14"/>
        <v>6</v>
      </c>
      <c r="H17" s="57">
        <f t="shared" ref="H17" ca="1" si="22">SUM(C17:G17)</f>
        <v>10</v>
      </c>
      <c r="I17" s="117"/>
      <c r="J17" s="57" t="str">
        <f t="shared" ca="1" si="19"/>
        <v>No</v>
      </c>
      <c r="K17" s="61" t="str">
        <f t="shared" ca="1" si="19"/>
        <v>No</v>
      </c>
      <c r="L17" s="61" t="str">
        <f t="shared" ca="1" si="19"/>
        <v>No</v>
      </c>
      <c r="M17" s="61" t="str">
        <f t="shared" ca="1" si="19"/>
        <v>No</v>
      </c>
      <c r="N17" s="61" t="str">
        <f t="shared" ca="1" si="19"/>
        <v>No</v>
      </c>
      <c r="O17" s="61" t="str">
        <f t="shared" ca="1" si="19"/>
        <v>No</v>
      </c>
      <c r="P17" s="61" t="str">
        <f t="shared" ca="1" si="19"/>
        <v>No</v>
      </c>
      <c r="Q17" s="61" t="str">
        <f t="shared" ca="1" si="19"/>
        <v>No</v>
      </c>
      <c r="R17" s="163" t="str">
        <f t="shared" ca="1" si="19"/>
        <v>No</v>
      </c>
      <c r="T17" s="169" t="s">
        <v>101</v>
      </c>
      <c r="U17" s="173" t="s">
        <v>132</v>
      </c>
      <c r="V17" s="79">
        <v>-3</v>
      </c>
      <c r="W17" s="57">
        <v>2</v>
      </c>
      <c r="X17" s="57">
        <v>0</v>
      </c>
      <c r="Y17" s="57">
        <v>0</v>
      </c>
      <c r="Z17" s="57">
        <f t="shared" ca="1" si="15"/>
        <v>10</v>
      </c>
      <c r="AA17" s="57">
        <f t="shared" ref="AA17:AA18" ca="1" si="23">SUM(V17:Z17)</f>
        <v>9</v>
      </c>
      <c r="AB17" s="117"/>
      <c r="AC17" s="57" t="str">
        <f t="shared" ca="1" si="21"/>
        <v>No</v>
      </c>
      <c r="AD17" s="61" t="str">
        <f t="shared" ca="1" si="21"/>
        <v>No</v>
      </c>
      <c r="AE17" s="61" t="str">
        <f t="shared" ca="1" si="21"/>
        <v>No</v>
      </c>
      <c r="AF17" s="61" t="str">
        <f t="shared" ca="1" si="21"/>
        <v>No</v>
      </c>
      <c r="AG17" s="61" t="str">
        <f t="shared" ca="1" si="21"/>
        <v>No</v>
      </c>
      <c r="AH17" s="61" t="str">
        <f t="shared" ca="1" si="21"/>
        <v>No</v>
      </c>
      <c r="AI17" s="61" t="str">
        <f t="shared" ca="1" si="21"/>
        <v>No</v>
      </c>
      <c r="AJ17" s="61" t="str">
        <f t="shared" ca="1" si="21"/>
        <v>No</v>
      </c>
      <c r="AK17" s="163" t="str">
        <f t="shared" ca="1" si="21"/>
        <v>No</v>
      </c>
    </row>
    <row r="18" spans="1:37" ht="18.600000000000001" x14ac:dyDescent="0.3">
      <c r="A18" s="170" t="s">
        <v>125</v>
      </c>
      <c r="B18" s="173" t="s">
        <v>144</v>
      </c>
      <c r="C18" s="79">
        <v>2</v>
      </c>
      <c r="D18" s="146">
        <v>4</v>
      </c>
      <c r="E18" s="57">
        <v>0</v>
      </c>
      <c r="F18" s="57">
        <v>0</v>
      </c>
      <c r="G18" s="57">
        <f t="shared" ca="1" si="14"/>
        <v>13</v>
      </c>
      <c r="H18" s="57">
        <f t="shared" ref="H18" ca="1" si="24">SUM(C18:G18)</f>
        <v>19</v>
      </c>
      <c r="I18" s="117"/>
      <c r="J18" s="57" t="str">
        <f t="shared" ca="1" si="19"/>
        <v>Yes</v>
      </c>
      <c r="K18" s="61" t="str">
        <f t="shared" ca="1" si="19"/>
        <v>Yes</v>
      </c>
      <c r="L18" s="61" t="str">
        <f t="shared" ca="1" si="19"/>
        <v>Yes</v>
      </c>
      <c r="M18" s="61" t="str">
        <f t="shared" ca="1" si="19"/>
        <v>Yes</v>
      </c>
      <c r="N18" s="61" t="str">
        <f t="shared" ca="1" si="19"/>
        <v>Yes</v>
      </c>
      <c r="O18" s="61" t="str">
        <f t="shared" ca="1" si="19"/>
        <v>No</v>
      </c>
      <c r="P18" s="61" t="str">
        <f t="shared" ca="1" si="19"/>
        <v>No</v>
      </c>
      <c r="Q18" s="61" t="str">
        <f t="shared" ca="1" si="19"/>
        <v>No</v>
      </c>
      <c r="R18" s="163" t="str">
        <f t="shared" ca="1" si="19"/>
        <v>No</v>
      </c>
      <c r="T18" s="170" t="s">
        <v>125</v>
      </c>
      <c r="U18" s="173" t="s">
        <v>133</v>
      </c>
      <c r="V18" s="79">
        <v>-3</v>
      </c>
      <c r="W18" s="57">
        <v>2</v>
      </c>
      <c r="X18" s="146">
        <v>4</v>
      </c>
      <c r="Y18" s="57">
        <v>0</v>
      </c>
      <c r="Z18" s="57">
        <f t="shared" ca="1" si="15"/>
        <v>8</v>
      </c>
      <c r="AA18" s="57">
        <f t="shared" ca="1" si="23"/>
        <v>11</v>
      </c>
      <c r="AB18" s="117"/>
      <c r="AC18" s="57" t="str">
        <f t="shared" ca="1" si="21"/>
        <v>No</v>
      </c>
      <c r="AD18" s="61" t="str">
        <f t="shared" ca="1" si="21"/>
        <v>No</v>
      </c>
      <c r="AE18" s="61" t="str">
        <f t="shared" ca="1" si="21"/>
        <v>No</v>
      </c>
      <c r="AF18" s="61" t="str">
        <f t="shared" ca="1" si="21"/>
        <v>No</v>
      </c>
      <c r="AG18" s="61" t="str">
        <f t="shared" ca="1" si="21"/>
        <v>No</v>
      </c>
      <c r="AH18" s="61" t="str">
        <f t="shared" ca="1" si="21"/>
        <v>No</v>
      </c>
      <c r="AI18" s="61" t="str">
        <f t="shared" ca="1" si="21"/>
        <v>No</v>
      </c>
      <c r="AJ18" s="61" t="str">
        <f t="shared" ca="1" si="21"/>
        <v>No</v>
      </c>
      <c r="AK18" s="163" t="str">
        <f t="shared" ca="1" si="21"/>
        <v>No</v>
      </c>
    </row>
    <row r="19" spans="1:37" x14ac:dyDescent="0.3">
      <c r="A19" s="169" t="s">
        <v>126</v>
      </c>
      <c r="B19" s="173" t="s">
        <v>132</v>
      </c>
      <c r="C19" s="79">
        <v>6</v>
      </c>
      <c r="D19" s="57">
        <v>2</v>
      </c>
      <c r="E19" s="57">
        <v>0</v>
      </c>
      <c r="F19" s="57">
        <v>0</v>
      </c>
      <c r="G19" s="57">
        <f t="shared" ca="1" si="14"/>
        <v>6</v>
      </c>
      <c r="H19" s="57">
        <f t="shared" ref="H19" ca="1" si="25">SUM(C19:G19)</f>
        <v>14</v>
      </c>
      <c r="I19" s="117"/>
      <c r="J19" s="57" t="str">
        <f t="shared" ca="1" si="19"/>
        <v>Yes</v>
      </c>
      <c r="K19" s="61" t="str">
        <f t="shared" ca="1" si="19"/>
        <v>Yes</v>
      </c>
      <c r="L19" s="61" t="str">
        <f t="shared" ca="1" si="19"/>
        <v>No</v>
      </c>
      <c r="M19" s="61" t="str">
        <f t="shared" ca="1" si="19"/>
        <v>No</v>
      </c>
      <c r="N19" s="61" t="str">
        <f t="shared" ca="1" si="19"/>
        <v>No</v>
      </c>
      <c r="O19" s="61" t="str">
        <f t="shared" ca="1" si="19"/>
        <v>No</v>
      </c>
      <c r="P19" s="61" t="str">
        <f t="shared" ca="1" si="19"/>
        <v>No</v>
      </c>
      <c r="Q19" s="61" t="str">
        <f t="shared" ca="1" si="19"/>
        <v>No</v>
      </c>
      <c r="R19" s="163" t="str">
        <f t="shared" ca="1" si="19"/>
        <v>No</v>
      </c>
      <c r="T19" s="169" t="s">
        <v>126</v>
      </c>
      <c r="U19" s="173" t="s">
        <v>132</v>
      </c>
      <c r="V19" s="79">
        <v>1</v>
      </c>
      <c r="W19" s="57">
        <v>2</v>
      </c>
      <c r="X19" s="57">
        <v>0</v>
      </c>
      <c r="Y19" s="57">
        <v>0</v>
      </c>
      <c r="Z19" s="57">
        <f t="shared" ca="1" si="15"/>
        <v>8</v>
      </c>
      <c r="AA19" s="57">
        <f t="shared" ref="AA19" ca="1" si="26">SUM(V19:Z19)</f>
        <v>11</v>
      </c>
      <c r="AB19" s="117"/>
      <c r="AC19" s="57" t="str">
        <f t="shared" ca="1" si="21"/>
        <v>No</v>
      </c>
      <c r="AD19" s="61" t="str">
        <f t="shared" ca="1" si="21"/>
        <v>No</v>
      </c>
      <c r="AE19" s="61" t="str">
        <f t="shared" ca="1" si="21"/>
        <v>No</v>
      </c>
      <c r="AF19" s="61" t="str">
        <f t="shared" ca="1" si="21"/>
        <v>No</v>
      </c>
      <c r="AG19" s="61" t="str">
        <f t="shared" ca="1" si="21"/>
        <v>No</v>
      </c>
      <c r="AH19" s="61" t="str">
        <f t="shared" ca="1" si="21"/>
        <v>No</v>
      </c>
      <c r="AI19" s="61" t="str">
        <f t="shared" ca="1" si="21"/>
        <v>No</v>
      </c>
      <c r="AJ19" s="61" t="str">
        <f t="shared" ca="1" si="21"/>
        <v>No</v>
      </c>
      <c r="AK19" s="163" t="str">
        <f t="shared" ca="1" si="21"/>
        <v>No</v>
      </c>
    </row>
    <row r="20" spans="1:37" x14ac:dyDescent="0.3">
      <c r="A20" s="169" t="s">
        <v>149</v>
      </c>
      <c r="B20" s="173" t="s">
        <v>138</v>
      </c>
      <c r="C20" s="79">
        <v>10</v>
      </c>
      <c r="D20" s="57">
        <v>0</v>
      </c>
      <c r="E20" s="57">
        <v>0</v>
      </c>
      <c r="F20" s="57">
        <v>0</v>
      </c>
      <c r="G20" s="57">
        <f t="shared" ca="1" si="14"/>
        <v>9</v>
      </c>
      <c r="H20" s="57">
        <f t="shared" ref="H20" ca="1" si="27">SUM(C20:G20)</f>
        <v>19</v>
      </c>
      <c r="I20" s="117"/>
      <c r="J20" s="57" t="str">
        <f t="shared" ca="1" si="19"/>
        <v>Yes</v>
      </c>
      <c r="K20" s="61" t="str">
        <f t="shared" ca="1" si="19"/>
        <v>Yes</v>
      </c>
      <c r="L20" s="61" t="str">
        <f t="shared" ca="1" si="19"/>
        <v>Yes</v>
      </c>
      <c r="M20" s="61" t="str">
        <f t="shared" ca="1" si="19"/>
        <v>Yes</v>
      </c>
      <c r="N20" s="61" t="str">
        <f t="shared" ca="1" si="19"/>
        <v>Yes</v>
      </c>
      <c r="O20" s="61" t="str">
        <f t="shared" ca="1" si="19"/>
        <v>No</v>
      </c>
      <c r="P20" s="61" t="str">
        <f t="shared" ca="1" si="19"/>
        <v>No</v>
      </c>
      <c r="Q20" s="61" t="str">
        <f t="shared" ca="1" si="19"/>
        <v>No</v>
      </c>
      <c r="R20" s="163" t="str">
        <f t="shared" ca="1" si="19"/>
        <v>No</v>
      </c>
      <c r="T20" s="169" t="s">
        <v>149</v>
      </c>
      <c r="U20" s="173" t="s">
        <v>136</v>
      </c>
      <c r="V20" s="79">
        <v>2</v>
      </c>
      <c r="W20" s="57">
        <v>2</v>
      </c>
      <c r="X20" s="57">
        <v>0</v>
      </c>
      <c r="Y20" s="57">
        <v>0</v>
      </c>
      <c r="Z20" s="57">
        <f t="shared" ca="1" si="15"/>
        <v>5</v>
      </c>
      <c r="AA20" s="57">
        <f t="shared" ref="AA20" ca="1" si="28">SUM(V20:Z20)</f>
        <v>9</v>
      </c>
      <c r="AB20" s="117"/>
      <c r="AC20" s="57" t="str">
        <f t="shared" ca="1" si="21"/>
        <v>No</v>
      </c>
      <c r="AD20" s="61" t="str">
        <f t="shared" ca="1" si="21"/>
        <v>No</v>
      </c>
      <c r="AE20" s="61" t="str">
        <f t="shared" ca="1" si="21"/>
        <v>No</v>
      </c>
      <c r="AF20" s="61" t="str">
        <f t="shared" ca="1" si="21"/>
        <v>No</v>
      </c>
      <c r="AG20" s="61" t="str">
        <f t="shared" ca="1" si="21"/>
        <v>No</v>
      </c>
      <c r="AH20" s="61" t="str">
        <f t="shared" ca="1" si="21"/>
        <v>No</v>
      </c>
      <c r="AI20" s="61" t="str">
        <f t="shared" ca="1" si="21"/>
        <v>No</v>
      </c>
      <c r="AJ20" s="61" t="str">
        <f t="shared" ca="1" si="21"/>
        <v>No</v>
      </c>
      <c r="AK20" s="163" t="str">
        <f t="shared" ca="1" si="21"/>
        <v>No</v>
      </c>
    </row>
    <row r="21" spans="1:37" x14ac:dyDescent="0.3">
      <c r="A21" s="169" t="s">
        <v>151</v>
      </c>
      <c r="B21" s="173" t="s">
        <v>154</v>
      </c>
      <c r="C21" s="79">
        <v>12</v>
      </c>
      <c r="D21" s="57">
        <v>0</v>
      </c>
      <c r="E21" s="57">
        <v>0</v>
      </c>
      <c r="F21" s="57">
        <v>0</v>
      </c>
      <c r="G21" s="57">
        <f t="shared" ca="1" si="14"/>
        <v>14</v>
      </c>
      <c r="H21" s="57">
        <f t="shared" ref="H21" ca="1" si="29">SUM(C21:G21)</f>
        <v>26</v>
      </c>
      <c r="I21" s="117"/>
      <c r="J21" s="57" t="str">
        <f t="shared" ca="1" si="19"/>
        <v>Yes</v>
      </c>
      <c r="K21" s="61" t="str">
        <f t="shared" ca="1" si="19"/>
        <v>Yes</v>
      </c>
      <c r="L21" s="61" t="str">
        <f t="shared" ca="1" si="19"/>
        <v>Yes</v>
      </c>
      <c r="M21" s="61" t="str">
        <f t="shared" ca="1" si="19"/>
        <v>Yes</v>
      </c>
      <c r="N21" s="61" t="str">
        <f t="shared" ca="1" si="19"/>
        <v>Yes</v>
      </c>
      <c r="O21" s="61" t="str">
        <f t="shared" ca="1" si="19"/>
        <v>Yes</v>
      </c>
      <c r="P21" s="61" t="str">
        <f t="shared" ca="1" si="19"/>
        <v>Yes</v>
      </c>
      <c r="Q21" s="61" t="str">
        <f t="shared" ca="1" si="19"/>
        <v>Yes</v>
      </c>
      <c r="R21" s="163" t="str">
        <f t="shared" ca="1" si="19"/>
        <v>No</v>
      </c>
      <c r="T21" s="169" t="s">
        <v>151</v>
      </c>
      <c r="U21" s="173" t="s">
        <v>136</v>
      </c>
      <c r="V21" s="79">
        <v>12</v>
      </c>
      <c r="W21" s="57">
        <v>2</v>
      </c>
      <c r="X21" s="57">
        <v>0</v>
      </c>
      <c r="Y21" s="57">
        <v>0</v>
      </c>
      <c r="Z21" s="57">
        <f t="shared" ca="1" si="15"/>
        <v>6</v>
      </c>
      <c r="AA21" s="57">
        <f t="shared" ref="AA21" ca="1" si="30">SUM(V21:Z21)</f>
        <v>20</v>
      </c>
      <c r="AB21" s="117"/>
      <c r="AC21" s="57" t="str">
        <f t="shared" ca="1" si="21"/>
        <v>Yes</v>
      </c>
      <c r="AD21" s="61" t="str">
        <f t="shared" ca="1" si="21"/>
        <v>Yes</v>
      </c>
      <c r="AE21" s="61" t="str">
        <f t="shared" ca="1" si="21"/>
        <v>Yes</v>
      </c>
      <c r="AF21" s="61" t="str">
        <f t="shared" ca="1" si="21"/>
        <v>Yes</v>
      </c>
      <c r="AG21" s="61" t="str">
        <f t="shared" ca="1" si="21"/>
        <v>Yes</v>
      </c>
      <c r="AH21" s="61" t="str">
        <f t="shared" ca="1" si="21"/>
        <v>No</v>
      </c>
      <c r="AI21" s="61" t="str">
        <f t="shared" ca="1" si="21"/>
        <v>No</v>
      </c>
      <c r="AJ21" s="61" t="str">
        <f t="shared" ca="1" si="21"/>
        <v>No</v>
      </c>
      <c r="AK21" s="163" t="str">
        <f t="shared" ca="1" si="21"/>
        <v>No</v>
      </c>
    </row>
    <row r="22" spans="1:37" ht="18" x14ac:dyDescent="0.3">
      <c r="B22" s="174"/>
      <c r="C22" s="114"/>
    </row>
    <row r="23" spans="1:37" ht="18" x14ac:dyDescent="0.3">
      <c r="B23" s="164" t="s">
        <v>87</v>
      </c>
      <c r="C23" s="114" t="s">
        <v>90</v>
      </c>
    </row>
    <row r="24" spans="1:37" ht="18" x14ac:dyDescent="0.3">
      <c r="B24" s="164" t="s">
        <v>88</v>
      </c>
      <c r="C24" s="114" t="s">
        <v>89</v>
      </c>
    </row>
    <row r="25" spans="1:37" ht="18" x14ac:dyDescent="0.3">
      <c r="B25" s="164" t="s">
        <v>81</v>
      </c>
      <c r="C25" s="114" t="s">
        <v>82</v>
      </c>
    </row>
    <row r="26" spans="1:37" ht="18" x14ac:dyDescent="0.3">
      <c r="B26" s="164" t="s">
        <v>104</v>
      </c>
      <c r="C26" s="114" t="s">
        <v>105</v>
      </c>
    </row>
    <row r="27" spans="1:37" ht="18" x14ac:dyDescent="0.3">
      <c r="B27" s="164" t="s">
        <v>88</v>
      </c>
      <c r="C27" s="114" t="s">
        <v>96</v>
      </c>
    </row>
    <row r="28" spans="1:37" ht="18" x14ac:dyDescent="0.3">
      <c r="B28" s="164" t="s">
        <v>83</v>
      </c>
      <c r="C28" s="114" t="s">
        <v>84</v>
      </c>
    </row>
    <row r="29" spans="1:37" ht="18" x14ac:dyDescent="0.3">
      <c r="B29" s="164" t="s">
        <v>85</v>
      </c>
      <c r="C29" s="114" t="s">
        <v>86</v>
      </c>
    </row>
    <row r="30" spans="1:37" ht="18" x14ac:dyDescent="0.3">
      <c r="B30" s="164" t="s">
        <v>91</v>
      </c>
      <c r="C30" s="114" t="s">
        <v>92</v>
      </c>
    </row>
    <row r="31" spans="1:37" ht="18" x14ac:dyDescent="0.3">
      <c r="B31" s="164" t="s">
        <v>97</v>
      </c>
      <c r="C31" s="114" t="s">
        <v>140</v>
      </c>
    </row>
    <row r="32" spans="1:37" ht="18" x14ac:dyDescent="0.3">
      <c r="B32" s="164"/>
      <c r="C32" s="114"/>
    </row>
    <row r="33" spans="2:3" ht="18" x14ac:dyDescent="0.3">
      <c r="B33" s="164"/>
      <c r="C33" s="114"/>
    </row>
    <row r="34" spans="2:3" ht="18" x14ac:dyDescent="0.3">
      <c r="B34" s="164"/>
      <c r="C34" s="114"/>
    </row>
    <row r="35" spans="2:3" ht="18" x14ac:dyDescent="0.3">
      <c r="B35" s="164"/>
      <c r="C35" s="114"/>
    </row>
    <row r="36" spans="2:3" ht="18" x14ac:dyDescent="0.3">
      <c r="B36" s="164"/>
      <c r="C36" s="114"/>
    </row>
    <row r="37" spans="2:3" ht="18" x14ac:dyDescent="0.3">
      <c r="B37" s="164"/>
      <c r="C37" s="114"/>
    </row>
    <row r="38" spans="2:3" ht="18" x14ac:dyDescent="0.3">
      <c r="B38" s="164"/>
      <c r="C38" s="114"/>
    </row>
    <row r="39" spans="2:3" ht="18" x14ac:dyDescent="0.3">
      <c r="B39" s="164"/>
      <c r="C39" s="114"/>
    </row>
    <row r="40" spans="2:3" ht="18" x14ac:dyDescent="0.3">
      <c r="B40" s="164"/>
      <c r="C40" s="114"/>
    </row>
    <row r="41" spans="2:3" ht="18" x14ac:dyDescent="0.3">
      <c r="B41" s="164"/>
      <c r="C41" s="114"/>
    </row>
    <row r="42" spans="2:3" ht="18" x14ac:dyDescent="0.3">
      <c r="B42" s="164"/>
      <c r="C42" s="114"/>
    </row>
    <row r="43" spans="2:3" ht="18" x14ac:dyDescent="0.3">
      <c r="B43" s="164"/>
      <c r="C43" s="114"/>
    </row>
    <row r="44" spans="2:3" ht="18" x14ac:dyDescent="0.3">
      <c r="B44" s="164"/>
      <c r="C44" s="114"/>
    </row>
    <row r="45" spans="2:3" ht="18" x14ac:dyDescent="0.3">
      <c r="B45" s="164"/>
      <c r="C45" s="114"/>
    </row>
    <row r="46" spans="2:3" ht="18" x14ac:dyDescent="0.3">
      <c r="B46" s="164"/>
      <c r="C46" s="114"/>
    </row>
    <row r="47" spans="2:3" ht="18" x14ac:dyDescent="0.3">
      <c r="B47" s="164"/>
      <c r="C47" s="114"/>
    </row>
    <row r="48" spans="2:3" ht="18" x14ac:dyDescent="0.3">
      <c r="B48" s="164"/>
      <c r="C48" s="114"/>
    </row>
    <row r="49" spans="2:3" ht="18" x14ac:dyDescent="0.3">
      <c r="B49" s="164"/>
      <c r="C49" s="114"/>
    </row>
    <row r="50" spans="2:3" ht="18" x14ac:dyDescent="0.3">
      <c r="B50" s="164"/>
      <c r="C50" s="114"/>
    </row>
    <row r="51" spans="2:3" ht="18" x14ac:dyDescent="0.3">
      <c r="B51" s="164"/>
      <c r="C51" s="114"/>
    </row>
    <row r="52" spans="2:3" ht="18" x14ac:dyDescent="0.3">
      <c r="B52" s="164"/>
      <c r="C52" s="114"/>
    </row>
    <row r="53" spans="2:3" ht="18" x14ac:dyDescent="0.3">
      <c r="B53" s="164"/>
      <c r="C53" s="114"/>
    </row>
  </sheetData>
  <sortState xmlns:xlrd2="http://schemas.microsoft.com/office/spreadsheetml/2017/richdata2" ref="B3:AJ21">
    <sortCondition ref="S3:S21"/>
    <sortCondition ref="B3:B21"/>
  </sortState>
  <conditionalFormatting sqref="C2:J2 W2:AA2 B1:I1 A54:XFD1048576 D23:XFD24 D25:P28 B29:P29 AM25:XFD29 I17:Q18 AA17:AJ18 AM1:XFD3 AL4:XFD22 S17:S18 A32:A53 D30:XFD53">
    <cfRule type="cellIs" dxfId="1108" priority="3996" operator="equal">
      <formula>"No"</formula>
    </cfRule>
    <cfRule type="cellIs" dxfId="1107" priority="3997" operator="equal">
      <formula>"Yes"</formula>
    </cfRule>
  </conditionalFormatting>
  <conditionalFormatting sqref="G23:G1048576 Z23:Z24 Z30:Z1048576 G1:G2 Z2">
    <cfRule type="cellIs" dxfId="1106" priority="3992" operator="equal">
      <formula>1</formula>
    </cfRule>
    <cfRule type="cellIs" dxfId="1105" priority="3995" operator="equal">
      <formula>20</formula>
    </cfRule>
  </conditionalFormatting>
  <conditionalFormatting sqref="L2">
    <cfRule type="cellIs" dxfId="1104" priority="3604" operator="equal">
      <formula>"No"</formula>
    </cfRule>
    <cfRule type="cellIs" dxfId="1103" priority="3605" operator="equal">
      <formula>"Yes"</formula>
    </cfRule>
  </conditionalFormatting>
  <conditionalFormatting sqref="K2">
    <cfRule type="cellIs" dxfId="1102" priority="3618" operator="equal">
      <formula>"No"</formula>
    </cfRule>
    <cfRule type="cellIs" dxfId="1101" priority="3619" operator="equal">
      <formula>"Yes"</formula>
    </cfRule>
  </conditionalFormatting>
  <conditionalFormatting sqref="N2">
    <cfRule type="cellIs" dxfId="1100" priority="3580" operator="equal">
      <formula>"No"</formula>
    </cfRule>
    <cfRule type="cellIs" dxfId="1099" priority="3581" operator="equal">
      <formula>"Yes"</formula>
    </cfRule>
  </conditionalFormatting>
  <conditionalFormatting sqref="S2:T2">
    <cfRule type="cellIs" dxfId="1098" priority="3614" operator="equal">
      <formula>"No"</formula>
    </cfRule>
    <cfRule type="cellIs" dxfId="1097" priority="3615" operator="equal">
      <formula>"Yes"</formula>
    </cfRule>
  </conditionalFormatting>
  <conditionalFormatting sqref="N2">
    <cfRule type="cellIs" dxfId="1096" priority="3612" operator="equal">
      <formula>"No"</formula>
    </cfRule>
    <cfRule type="cellIs" dxfId="1095" priority="3613" operator="equal">
      <formula>"Yes"</formula>
    </cfRule>
  </conditionalFormatting>
  <conditionalFormatting sqref="O2">
    <cfRule type="cellIs" dxfId="1094" priority="3608" operator="equal">
      <formula>"No"</formula>
    </cfRule>
    <cfRule type="cellIs" dxfId="1093" priority="3609" operator="equal">
      <formula>"Yes"</formula>
    </cfRule>
  </conditionalFormatting>
  <conditionalFormatting sqref="L2">
    <cfRule type="cellIs" dxfId="1092" priority="3592" operator="equal">
      <formula>"No"</formula>
    </cfRule>
    <cfRule type="cellIs" dxfId="1091" priority="3593" operator="equal">
      <formula>"Yes"</formula>
    </cfRule>
  </conditionalFormatting>
  <conditionalFormatting sqref="O2">
    <cfRule type="cellIs" dxfId="1090" priority="3588" operator="equal">
      <formula>"No"</formula>
    </cfRule>
    <cfRule type="cellIs" dxfId="1089" priority="3589" operator="equal">
      <formula>"Yes"</formula>
    </cfRule>
  </conditionalFormatting>
  <conditionalFormatting sqref="S2:T2">
    <cfRule type="cellIs" dxfId="1088" priority="3620" operator="equal">
      <formula>"No"</formula>
    </cfRule>
    <cfRule type="cellIs" dxfId="1087" priority="3621" operator="equal">
      <formula>"Yes"</formula>
    </cfRule>
  </conditionalFormatting>
  <conditionalFormatting sqref="S2:T2">
    <cfRule type="cellIs" dxfId="1086" priority="3576" operator="equal">
      <formula>"No"</formula>
    </cfRule>
    <cfRule type="cellIs" dxfId="1085" priority="3577" operator="equal">
      <formula>"Yes"</formula>
    </cfRule>
  </conditionalFormatting>
  <conditionalFormatting sqref="S2:T2">
    <cfRule type="cellIs" dxfId="1084" priority="3578" operator="equal">
      <formula>"No"</formula>
    </cfRule>
    <cfRule type="cellIs" dxfId="1083" priority="3579" operator="equal">
      <formula>"Yes"</formula>
    </cfRule>
  </conditionalFormatting>
  <conditionalFormatting sqref="Q2">
    <cfRule type="cellIs" dxfId="1082" priority="3568" operator="equal">
      <formula>"No"</formula>
    </cfRule>
    <cfRule type="cellIs" dxfId="1081" priority="3569" operator="equal">
      <formula>"Yes"</formula>
    </cfRule>
  </conditionalFormatting>
  <conditionalFormatting sqref="Q2">
    <cfRule type="cellIs" dxfId="1080" priority="3566" operator="equal">
      <formula>"No"</formula>
    </cfRule>
    <cfRule type="cellIs" dxfId="1079" priority="3567" operator="equal">
      <formula>"Yes"</formula>
    </cfRule>
  </conditionalFormatting>
  <conditionalFormatting sqref="Q2">
    <cfRule type="cellIs" dxfId="1078" priority="3562" operator="equal">
      <formula>"No"</formula>
    </cfRule>
    <cfRule type="cellIs" dxfId="1077" priority="3563" operator="equal">
      <formula>"Yes"</formula>
    </cfRule>
  </conditionalFormatting>
  <conditionalFormatting sqref="M2">
    <cfRule type="cellIs" dxfId="1076" priority="3012" operator="equal">
      <formula>"No"</formula>
    </cfRule>
    <cfRule type="cellIs" dxfId="1075" priority="3013" operator="equal">
      <formula>"Yes"</formula>
    </cfRule>
  </conditionalFormatting>
  <conditionalFormatting sqref="M2">
    <cfRule type="cellIs" dxfId="1074" priority="3016" operator="equal">
      <formula>"No"</formula>
    </cfRule>
    <cfRule type="cellIs" dxfId="1073" priority="3017" operator="equal">
      <formula>"Yes"</formula>
    </cfRule>
  </conditionalFormatting>
  <conditionalFormatting sqref="V1:AB1">
    <cfRule type="cellIs" dxfId="1072" priority="2880" operator="equal">
      <formula>"No"</formula>
    </cfRule>
    <cfRule type="cellIs" dxfId="1071" priority="2881" operator="equal">
      <formula>"Yes"</formula>
    </cfRule>
  </conditionalFormatting>
  <conditionalFormatting sqref="Z1">
    <cfRule type="cellIs" dxfId="1070" priority="2878" operator="equal">
      <formula>1</formula>
    </cfRule>
    <cfRule type="cellIs" dxfId="1069" priority="2879" operator="equal">
      <formula>20</formula>
    </cfRule>
  </conditionalFormatting>
  <conditionalFormatting sqref="M1">
    <cfRule type="cellIs" dxfId="1068" priority="2771" operator="equal">
      <formula>"No"</formula>
    </cfRule>
    <cfRule type="cellIs" dxfId="1067" priority="2772" operator="equal">
      <formula>"Yes"</formula>
    </cfRule>
  </conditionalFormatting>
  <conditionalFormatting sqref="M1">
    <cfRule type="cellIs" dxfId="1066" priority="2773" operator="equal">
      <formula>"No"</formula>
    </cfRule>
    <cfRule type="cellIs" dxfId="1065" priority="2774" operator="equal">
      <formula>"Yes"</formula>
    </cfRule>
  </conditionalFormatting>
  <conditionalFormatting sqref="K1">
    <cfRule type="cellIs" dxfId="1064" priority="2723" operator="equal">
      <formula>"No"</formula>
    </cfRule>
    <cfRule type="cellIs" dxfId="1063" priority="2724" operator="equal">
      <formula>"Yes"</formula>
    </cfRule>
  </conditionalFormatting>
  <conditionalFormatting sqref="K1">
    <cfRule type="cellIs" dxfId="1062" priority="2719" operator="equal">
      <formula>"No"</formula>
    </cfRule>
    <cfRule type="cellIs" dxfId="1061" priority="2720" operator="equal">
      <formula>"Yes"</formula>
    </cfRule>
  </conditionalFormatting>
  <conditionalFormatting sqref="K1">
    <cfRule type="cellIs" dxfId="1060" priority="2721" operator="equal">
      <formula>"No"</formula>
    </cfRule>
    <cfRule type="cellIs" dxfId="1059" priority="2722" operator="equal">
      <formula>"Yes"</formula>
    </cfRule>
  </conditionalFormatting>
  <conditionalFormatting sqref="K1">
    <cfRule type="cellIs" dxfId="1058" priority="2717" operator="equal">
      <formula>"No"</formula>
    </cfRule>
    <cfRule type="cellIs" dxfId="1057" priority="2718" operator="equal">
      <formula>"Yes"</formula>
    </cfRule>
  </conditionalFormatting>
  <conditionalFormatting sqref="L1">
    <cfRule type="cellIs" dxfId="1056" priority="2668" operator="equal">
      <formula>"No"</formula>
    </cfRule>
    <cfRule type="cellIs" dxfId="1055" priority="2669" operator="equal">
      <formula>"Yes"</formula>
    </cfRule>
  </conditionalFormatting>
  <conditionalFormatting sqref="L1">
    <cfRule type="cellIs" dxfId="1054" priority="2664" operator="equal">
      <formula>"No"</formula>
    </cfRule>
    <cfRule type="cellIs" dxfId="1053" priority="2665" operator="equal">
      <formula>"Yes"</formula>
    </cfRule>
  </conditionalFormatting>
  <conditionalFormatting sqref="L1">
    <cfRule type="cellIs" dxfId="1052" priority="2666" operator="equal">
      <formula>"No"</formula>
    </cfRule>
    <cfRule type="cellIs" dxfId="1051" priority="2667" operator="equal">
      <formula>"Yes"</formula>
    </cfRule>
  </conditionalFormatting>
  <conditionalFormatting sqref="L1">
    <cfRule type="cellIs" dxfId="1050" priority="2662" operator="equal">
      <formula>"No"</formula>
    </cfRule>
    <cfRule type="cellIs" dxfId="1049" priority="2663" operator="equal">
      <formula>"Yes"</formula>
    </cfRule>
  </conditionalFormatting>
  <conditionalFormatting sqref="J2">
    <cfRule type="cellIs" dxfId="1048" priority="2616" operator="equal">
      <formula>"No"</formula>
    </cfRule>
    <cfRule type="cellIs" dxfId="1047" priority="2617" operator="equal">
      <formula>"Yes"</formula>
    </cfRule>
  </conditionalFormatting>
  <conditionalFormatting sqref="L2">
    <cfRule type="cellIs" dxfId="1046" priority="2610" operator="equal">
      <formula>"No"</formula>
    </cfRule>
    <cfRule type="cellIs" dxfId="1045" priority="2611" operator="equal">
      <formula>"Yes"</formula>
    </cfRule>
  </conditionalFormatting>
  <conditionalFormatting sqref="L2">
    <cfRule type="cellIs" dxfId="1044" priority="2620" operator="equal">
      <formula>"No"</formula>
    </cfRule>
    <cfRule type="cellIs" dxfId="1043" priority="2621" operator="equal">
      <formula>"Yes"</formula>
    </cfRule>
  </conditionalFormatting>
  <conditionalFormatting sqref="M2">
    <cfRule type="cellIs" dxfId="1042" priority="2618" operator="equal">
      <formula>"No"</formula>
    </cfRule>
    <cfRule type="cellIs" dxfId="1041" priority="2619" operator="equal">
      <formula>"Yes"</formula>
    </cfRule>
  </conditionalFormatting>
  <conditionalFormatting sqref="J2">
    <cfRule type="cellIs" dxfId="1040" priority="2614" operator="equal">
      <formula>"No"</formula>
    </cfRule>
    <cfRule type="cellIs" dxfId="1039" priority="2615" operator="equal">
      <formula>"Yes"</formula>
    </cfRule>
  </conditionalFormatting>
  <conditionalFormatting sqref="M2">
    <cfRule type="cellIs" dxfId="1038" priority="2612" operator="equal">
      <formula>"No"</formula>
    </cfRule>
    <cfRule type="cellIs" dxfId="1037" priority="2613" operator="equal">
      <formula>"Yes"</formula>
    </cfRule>
  </conditionalFormatting>
  <conditionalFormatting sqref="O2">
    <cfRule type="cellIs" dxfId="1036" priority="2608" operator="equal">
      <formula>"No"</formula>
    </cfRule>
    <cfRule type="cellIs" dxfId="1035" priority="2609" operator="equal">
      <formula>"Yes"</formula>
    </cfRule>
  </conditionalFormatting>
  <conditionalFormatting sqref="O2">
    <cfRule type="cellIs" dxfId="1034" priority="2606" operator="equal">
      <formula>"No"</formula>
    </cfRule>
    <cfRule type="cellIs" dxfId="1033" priority="2607" operator="equal">
      <formula>"Yes"</formula>
    </cfRule>
  </conditionalFormatting>
  <conditionalFormatting sqref="O2">
    <cfRule type="cellIs" dxfId="1032" priority="2604" operator="equal">
      <formula>"No"</formula>
    </cfRule>
    <cfRule type="cellIs" dxfId="1031" priority="2605" operator="equal">
      <formula>"Yes"</formula>
    </cfRule>
  </conditionalFormatting>
  <conditionalFormatting sqref="K2">
    <cfRule type="cellIs" dxfId="1030" priority="2600" operator="equal">
      <formula>"No"</formula>
    </cfRule>
    <cfRule type="cellIs" dxfId="1029" priority="2601" operator="equal">
      <formula>"Yes"</formula>
    </cfRule>
  </conditionalFormatting>
  <conditionalFormatting sqref="K2">
    <cfRule type="cellIs" dxfId="1028" priority="2602" operator="equal">
      <formula>"No"</formula>
    </cfRule>
    <cfRule type="cellIs" dxfId="1027" priority="2603" operator="equal">
      <formula>"Yes"</formula>
    </cfRule>
  </conditionalFormatting>
  <conditionalFormatting sqref="N2">
    <cfRule type="cellIs" dxfId="1026" priority="2594" operator="equal">
      <formula>"No"</formula>
    </cfRule>
    <cfRule type="cellIs" dxfId="1025" priority="2595" operator="equal">
      <formula>"Yes"</formula>
    </cfRule>
  </conditionalFormatting>
  <conditionalFormatting sqref="N2">
    <cfRule type="cellIs" dxfId="1024" priority="2598" operator="equal">
      <formula>"No"</formula>
    </cfRule>
    <cfRule type="cellIs" dxfId="1023" priority="2599" operator="equal">
      <formula>"Yes"</formula>
    </cfRule>
  </conditionalFormatting>
  <conditionalFormatting sqref="N2">
    <cfRule type="cellIs" dxfId="1022" priority="2596" operator="equal">
      <formula>"No"</formula>
    </cfRule>
    <cfRule type="cellIs" dxfId="1021" priority="2597" operator="equal">
      <formula>"Yes"</formula>
    </cfRule>
  </conditionalFormatting>
  <conditionalFormatting sqref="M1">
    <cfRule type="cellIs" dxfId="1020" priority="2574" operator="equal">
      <formula>"No"</formula>
    </cfRule>
    <cfRule type="cellIs" dxfId="1019" priority="2575" operator="equal">
      <formula>"Yes"</formula>
    </cfRule>
  </conditionalFormatting>
  <conditionalFormatting sqref="M1">
    <cfRule type="cellIs" dxfId="1018" priority="2576" operator="equal">
      <formula>"No"</formula>
    </cfRule>
    <cfRule type="cellIs" dxfId="1017" priority="2577" operator="equal">
      <formula>"Yes"</formula>
    </cfRule>
  </conditionalFormatting>
  <conditionalFormatting sqref="M1">
    <cfRule type="cellIs" dxfId="1016" priority="2572" operator="equal">
      <formula>"No"</formula>
    </cfRule>
    <cfRule type="cellIs" dxfId="1015" priority="2573" operator="equal">
      <formula>"Yes"</formula>
    </cfRule>
  </conditionalFormatting>
  <conditionalFormatting sqref="K1">
    <cfRule type="cellIs" dxfId="1014" priority="2584" operator="equal">
      <formula>"No"</formula>
    </cfRule>
    <cfRule type="cellIs" dxfId="1013" priority="2585" operator="equal">
      <formula>"Yes"</formula>
    </cfRule>
  </conditionalFormatting>
  <conditionalFormatting sqref="K1">
    <cfRule type="cellIs" dxfId="1012" priority="2586" operator="equal">
      <formula>"No"</formula>
    </cfRule>
    <cfRule type="cellIs" dxfId="1011" priority="2587" operator="equal">
      <formula>"Yes"</formula>
    </cfRule>
  </conditionalFormatting>
  <conditionalFormatting sqref="M1">
    <cfRule type="cellIs" dxfId="1010" priority="2570" operator="equal">
      <formula>"No"</formula>
    </cfRule>
    <cfRule type="cellIs" dxfId="1009" priority="2571" operator="equal">
      <formula>"Yes"</formula>
    </cfRule>
  </conditionalFormatting>
  <conditionalFormatting sqref="L1">
    <cfRule type="cellIs" dxfId="1008" priority="2554" operator="equal">
      <formula>"No"</formula>
    </cfRule>
    <cfRule type="cellIs" dxfId="1007" priority="2555" operator="equal">
      <formula>"Yes"</formula>
    </cfRule>
  </conditionalFormatting>
  <conditionalFormatting sqref="L1">
    <cfRule type="cellIs" dxfId="1006" priority="2560" operator="equal">
      <formula>"No"</formula>
    </cfRule>
    <cfRule type="cellIs" dxfId="1005" priority="2561" operator="equal">
      <formula>"Yes"</formula>
    </cfRule>
  </conditionalFormatting>
  <conditionalFormatting sqref="L1">
    <cfRule type="cellIs" dxfId="1004" priority="2556" operator="equal">
      <formula>"No"</formula>
    </cfRule>
    <cfRule type="cellIs" dxfId="1003" priority="2557" operator="equal">
      <formula>"Yes"</formula>
    </cfRule>
  </conditionalFormatting>
  <conditionalFormatting sqref="L1">
    <cfRule type="cellIs" dxfId="1002" priority="2558" operator="equal">
      <formula>"No"</formula>
    </cfRule>
    <cfRule type="cellIs" dxfId="1001" priority="2559" operator="equal">
      <formula>"Yes"</formula>
    </cfRule>
  </conditionalFormatting>
  <conditionalFormatting sqref="P2">
    <cfRule type="cellIs" dxfId="1000" priority="2546" operator="equal">
      <formula>"No"</formula>
    </cfRule>
    <cfRule type="cellIs" dxfId="999" priority="2547" operator="equal">
      <formula>"Yes"</formula>
    </cfRule>
  </conditionalFormatting>
  <conditionalFormatting sqref="P2">
    <cfRule type="cellIs" dxfId="998" priority="2544" operator="equal">
      <formula>"No"</formula>
    </cfRule>
    <cfRule type="cellIs" dxfId="997" priority="2545" operator="equal">
      <formula>"Yes"</formula>
    </cfRule>
  </conditionalFormatting>
  <conditionalFormatting sqref="P2">
    <cfRule type="cellIs" dxfId="996" priority="2534" operator="equal">
      <formula>"No"</formula>
    </cfRule>
    <cfRule type="cellIs" dxfId="995" priority="2535" operator="equal">
      <formula>"Yes"</formula>
    </cfRule>
  </conditionalFormatting>
  <conditionalFormatting sqref="P2">
    <cfRule type="cellIs" dxfId="994" priority="2532" operator="equal">
      <formula>"No"</formula>
    </cfRule>
    <cfRule type="cellIs" dxfId="993" priority="2533" operator="equal">
      <formula>"Yes"</formula>
    </cfRule>
  </conditionalFormatting>
  <conditionalFormatting sqref="P2">
    <cfRule type="cellIs" dxfId="992" priority="2530" operator="equal">
      <formula>"No"</formula>
    </cfRule>
    <cfRule type="cellIs" dxfId="991" priority="2531" operator="equal">
      <formula>"Yes"</formula>
    </cfRule>
  </conditionalFormatting>
  <conditionalFormatting sqref="AC2">
    <cfRule type="cellIs" dxfId="990" priority="2226" operator="equal">
      <formula>"No"</formula>
    </cfRule>
    <cfRule type="cellIs" dxfId="989" priority="2227" operator="equal">
      <formula>"Yes"</formula>
    </cfRule>
  </conditionalFormatting>
  <conditionalFormatting sqref="AE2">
    <cfRule type="cellIs" dxfId="988" priority="2214" operator="equal">
      <formula>"No"</formula>
    </cfRule>
    <cfRule type="cellIs" dxfId="987" priority="2215" operator="equal">
      <formula>"Yes"</formula>
    </cfRule>
  </conditionalFormatting>
  <conditionalFormatting sqref="AD2">
    <cfRule type="cellIs" dxfId="986" priority="2222" operator="equal">
      <formula>"No"</formula>
    </cfRule>
    <cfRule type="cellIs" dxfId="985" priority="2223" operator="equal">
      <formula>"Yes"</formula>
    </cfRule>
  </conditionalFormatting>
  <conditionalFormatting sqref="AG2">
    <cfRule type="cellIs" dxfId="984" priority="2208" operator="equal">
      <formula>"No"</formula>
    </cfRule>
    <cfRule type="cellIs" dxfId="983" priority="2209" operator="equal">
      <formula>"Yes"</formula>
    </cfRule>
  </conditionalFormatting>
  <conditionalFormatting sqref="AG2">
    <cfRule type="cellIs" dxfId="982" priority="2218" operator="equal">
      <formula>"No"</formula>
    </cfRule>
    <cfRule type="cellIs" dxfId="981" priority="2219" operator="equal">
      <formula>"Yes"</formula>
    </cfRule>
  </conditionalFormatting>
  <conditionalFormatting sqref="AH2">
    <cfRule type="cellIs" dxfId="980" priority="2216" operator="equal">
      <formula>"No"</formula>
    </cfRule>
    <cfRule type="cellIs" dxfId="979" priority="2217" operator="equal">
      <formula>"Yes"</formula>
    </cfRule>
  </conditionalFormatting>
  <conditionalFormatting sqref="AE2">
    <cfRule type="cellIs" dxfId="978" priority="2212" operator="equal">
      <formula>"No"</formula>
    </cfRule>
    <cfRule type="cellIs" dxfId="977" priority="2213" operator="equal">
      <formula>"Yes"</formula>
    </cfRule>
  </conditionalFormatting>
  <conditionalFormatting sqref="AH2">
    <cfRule type="cellIs" dxfId="976" priority="2210" operator="equal">
      <formula>"No"</formula>
    </cfRule>
    <cfRule type="cellIs" dxfId="975" priority="2211" operator="equal">
      <formula>"Yes"</formula>
    </cfRule>
  </conditionalFormatting>
  <conditionalFormatting sqref="AJ2">
    <cfRule type="cellIs" dxfId="974" priority="2202" operator="equal">
      <formula>"No"</formula>
    </cfRule>
    <cfRule type="cellIs" dxfId="973" priority="2203" operator="equal">
      <formula>"Yes"</formula>
    </cfRule>
  </conditionalFormatting>
  <conditionalFormatting sqref="AJ2">
    <cfRule type="cellIs" dxfId="972" priority="2200" operator="equal">
      <formula>"No"</formula>
    </cfRule>
    <cfRule type="cellIs" dxfId="971" priority="2201" operator="equal">
      <formula>"Yes"</formula>
    </cfRule>
  </conditionalFormatting>
  <conditionalFormatting sqref="AJ2">
    <cfRule type="cellIs" dxfId="970" priority="2198" operator="equal">
      <formula>"No"</formula>
    </cfRule>
    <cfRule type="cellIs" dxfId="969" priority="2199" operator="equal">
      <formula>"Yes"</formula>
    </cfRule>
  </conditionalFormatting>
  <conditionalFormatting sqref="AF2">
    <cfRule type="cellIs" dxfId="968" priority="2194" operator="equal">
      <formula>"No"</formula>
    </cfRule>
    <cfRule type="cellIs" dxfId="967" priority="2195" operator="equal">
      <formula>"Yes"</formula>
    </cfRule>
  </conditionalFormatting>
  <conditionalFormatting sqref="AF2">
    <cfRule type="cellIs" dxfId="966" priority="2196" operator="equal">
      <formula>"No"</formula>
    </cfRule>
    <cfRule type="cellIs" dxfId="965" priority="2197" operator="equal">
      <formula>"Yes"</formula>
    </cfRule>
  </conditionalFormatting>
  <conditionalFormatting sqref="AC2">
    <cfRule type="cellIs" dxfId="964" priority="2188" operator="equal">
      <formula>"No"</formula>
    </cfRule>
    <cfRule type="cellIs" dxfId="963" priority="2189" operator="equal">
      <formula>"Yes"</formula>
    </cfRule>
  </conditionalFormatting>
  <conditionalFormatting sqref="AE2">
    <cfRule type="cellIs" dxfId="962" priority="2182" operator="equal">
      <formula>"No"</formula>
    </cfRule>
    <cfRule type="cellIs" dxfId="961" priority="2183" operator="equal">
      <formula>"Yes"</formula>
    </cfRule>
  </conditionalFormatting>
  <conditionalFormatting sqref="AE2">
    <cfRule type="cellIs" dxfId="960" priority="2192" operator="equal">
      <formula>"No"</formula>
    </cfRule>
    <cfRule type="cellIs" dxfId="959" priority="2193" operator="equal">
      <formula>"Yes"</formula>
    </cfRule>
  </conditionalFormatting>
  <conditionalFormatting sqref="AF2">
    <cfRule type="cellIs" dxfId="958" priority="2190" operator="equal">
      <formula>"No"</formula>
    </cfRule>
    <cfRule type="cellIs" dxfId="957" priority="2191" operator="equal">
      <formula>"Yes"</formula>
    </cfRule>
  </conditionalFormatting>
  <conditionalFormatting sqref="AC2">
    <cfRule type="cellIs" dxfId="956" priority="2186" operator="equal">
      <formula>"No"</formula>
    </cfRule>
    <cfRule type="cellIs" dxfId="955" priority="2187" operator="equal">
      <formula>"Yes"</formula>
    </cfRule>
  </conditionalFormatting>
  <conditionalFormatting sqref="AF2">
    <cfRule type="cellIs" dxfId="954" priority="2184" operator="equal">
      <formula>"No"</formula>
    </cfRule>
    <cfRule type="cellIs" dxfId="953" priority="2185" operator="equal">
      <formula>"Yes"</formula>
    </cfRule>
  </conditionalFormatting>
  <conditionalFormatting sqref="AH2">
    <cfRule type="cellIs" dxfId="952" priority="2180" operator="equal">
      <formula>"No"</formula>
    </cfRule>
    <cfRule type="cellIs" dxfId="951" priority="2181" operator="equal">
      <formula>"Yes"</formula>
    </cfRule>
  </conditionalFormatting>
  <conditionalFormatting sqref="AH2">
    <cfRule type="cellIs" dxfId="950" priority="2178" operator="equal">
      <formula>"No"</formula>
    </cfRule>
    <cfRule type="cellIs" dxfId="949" priority="2179" operator="equal">
      <formula>"Yes"</formula>
    </cfRule>
  </conditionalFormatting>
  <conditionalFormatting sqref="AH2">
    <cfRule type="cellIs" dxfId="948" priority="2176" operator="equal">
      <formula>"No"</formula>
    </cfRule>
    <cfRule type="cellIs" dxfId="947" priority="2177" operator="equal">
      <formula>"Yes"</formula>
    </cfRule>
  </conditionalFormatting>
  <conditionalFormatting sqref="AD2">
    <cfRule type="cellIs" dxfId="946" priority="2172" operator="equal">
      <formula>"No"</formula>
    </cfRule>
    <cfRule type="cellIs" dxfId="945" priority="2173" operator="equal">
      <formula>"Yes"</formula>
    </cfRule>
  </conditionalFormatting>
  <conditionalFormatting sqref="AD2">
    <cfRule type="cellIs" dxfId="944" priority="2174" operator="equal">
      <formula>"No"</formula>
    </cfRule>
    <cfRule type="cellIs" dxfId="943" priority="2175" operator="equal">
      <formula>"Yes"</formula>
    </cfRule>
  </conditionalFormatting>
  <conditionalFormatting sqref="AG2">
    <cfRule type="cellIs" dxfId="942" priority="2166" operator="equal">
      <formula>"No"</formula>
    </cfRule>
    <cfRule type="cellIs" dxfId="941" priority="2167" operator="equal">
      <formula>"Yes"</formula>
    </cfRule>
  </conditionalFormatting>
  <conditionalFormatting sqref="AG2">
    <cfRule type="cellIs" dxfId="940" priority="2170" operator="equal">
      <formula>"No"</formula>
    </cfRule>
    <cfRule type="cellIs" dxfId="939" priority="2171" operator="equal">
      <formula>"Yes"</formula>
    </cfRule>
  </conditionalFormatting>
  <conditionalFormatting sqref="AG2">
    <cfRule type="cellIs" dxfId="938" priority="2168" operator="equal">
      <formula>"No"</formula>
    </cfRule>
    <cfRule type="cellIs" dxfId="937" priority="2169" operator="equal">
      <formula>"Yes"</formula>
    </cfRule>
  </conditionalFormatting>
  <conditionalFormatting sqref="AI2">
    <cfRule type="cellIs" dxfId="936" priority="2164" operator="equal">
      <formula>"No"</formula>
    </cfRule>
    <cfRule type="cellIs" dxfId="935" priority="2165" operator="equal">
      <formula>"Yes"</formula>
    </cfRule>
  </conditionalFormatting>
  <conditionalFormatting sqref="AI2">
    <cfRule type="cellIs" dxfId="934" priority="2162" operator="equal">
      <formula>"No"</formula>
    </cfRule>
    <cfRule type="cellIs" dxfId="933" priority="2163" operator="equal">
      <formula>"Yes"</formula>
    </cfRule>
  </conditionalFormatting>
  <conditionalFormatting sqref="AI2">
    <cfRule type="cellIs" dxfId="932" priority="2160" operator="equal">
      <formula>"No"</formula>
    </cfRule>
    <cfRule type="cellIs" dxfId="931" priority="2161" operator="equal">
      <formula>"Yes"</formula>
    </cfRule>
  </conditionalFormatting>
  <conditionalFormatting sqref="AI2">
    <cfRule type="cellIs" dxfId="930" priority="2158" operator="equal">
      <formula>"No"</formula>
    </cfRule>
    <cfRule type="cellIs" dxfId="929" priority="2159" operator="equal">
      <formula>"Yes"</formula>
    </cfRule>
  </conditionalFormatting>
  <conditionalFormatting sqref="AI2">
    <cfRule type="cellIs" dxfId="928" priority="2156" operator="equal">
      <formula>"No"</formula>
    </cfRule>
    <cfRule type="cellIs" dxfId="927" priority="2157" operator="equal">
      <formula>"Yes"</formula>
    </cfRule>
  </conditionalFormatting>
  <conditionalFormatting sqref="AK1">
    <cfRule type="cellIs" dxfId="926" priority="2152" operator="equal">
      <formula>"No"</formula>
    </cfRule>
    <cfRule type="cellIs" dxfId="925" priority="2153" operator="equal">
      <formula>"Yes"</formula>
    </cfRule>
  </conditionalFormatting>
  <conditionalFormatting sqref="AK1">
    <cfRule type="cellIs" dxfId="924" priority="2154" operator="equal">
      <formula>"No"</formula>
    </cfRule>
    <cfRule type="cellIs" dxfId="923" priority="2155" operator="equal">
      <formula>"Yes"</formula>
    </cfRule>
  </conditionalFormatting>
  <conditionalFormatting sqref="AK1">
    <cfRule type="cellIs" dxfId="922" priority="2150" operator="equal">
      <formula>"No"</formula>
    </cfRule>
    <cfRule type="cellIs" dxfId="921" priority="2151" operator="equal">
      <formula>"Yes"</formula>
    </cfRule>
  </conditionalFormatting>
  <conditionalFormatting sqref="AK1">
    <cfRule type="cellIs" dxfId="920" priority="2148" operator="equal">
      <formula>"No"</formula>
    </cfRule>
    <cfRule type="cellIs" dxfId="919" priority="2149" operator="equal">
      <formula>"Yes"</formula>
    </cfRule>
  </conditionalFormatting>
  <conditionalFormatting sqref="AD1">
    <cfRule type="cellIs" dxfId="918" priority="1855" operator="equal">
      <formula>"No"</formula>
    </cfRule>
    <cfRule type="cellIs" dxfId="917" priority="1856" operator="equal">
      <formula>"Yes"</formula>
    </cfRule>
  </conditionalFormatting>
  <conditionalFormatting sqref="AD1">
    <cfRule type="cellIs" dxfId="916" priority="1851" operator="equal">
      <formula>"No"</formula>
    </cfRule>
    <cfRule type="cellIs" dxfId="915" priority="1852" operator="equal">
      <formula>"Yes"</formula>
    </cfRule>
  </conditionalFormatting>
  <conditionalFormatting sqref="AD1">
    <cfRule type="cellIs" dxfId="914" priority="1853" operator="equal">
      <formula>"No"</formula>
    </cfRule>
    <cfRule type="cellIs" dxfId="913" priority="1854" operator="equal">
      <formula>"Yes"</formula>
    </cfRule>
  </conditionalFormatting>
  <conditionalFormatting sqref="AD1">
    <cfRule type="cellIs" dxfId="912" priority="1849" operator="equal">
      <formula>"No"</formula>
    </cfRule>
    <cfRule type="cellIs" dxfId="911" priority="1850" operator="equal">
      <formula>"Yes"</formula>
    </cfRule>
  </conditionalFormatting>
  <conditionalFormatting sqref="AD1">
    <cfRule type="cellIs" dxfId="910" priority="1847" operator="equal">
      <formula>"No"</formula>
    </cfRule>
    <cfRule type="cellIs" dxfId="909" priority="1848" operator="equal">
      <formula>"Yes"</formula>
    </cfRule>
  </conditionalFormatting>
  <conditionalFormatting sqref="R1:U1">
    <cfRule type="cellIs" dxfId="908" priority="1967" operator="equal">
      <formula>"No"</formula>
    </cfRule>
    <cfRule type="cellIs" dxfId="907" priority="1968" operator="equal">
      <formula>"Yes"</formula>
    </cfRule>
  </conditionalFormatting>
  <conditionalFormatting sqref="R1:U1">
    <cfRule type="cellIs" dxfId="906" priority="1969" operator="equal">
      <formula>"No"</formula>
    </cfRule>
    <cfRule type="cellIs" dxfId="905" priority="1970" operator="equal">
      <formula>"Yes"</formula>
    </cfRule>
  </conditionalFormatting>
  <conditionalFormatting sqref="R1:U1">
    <cfRule type="cellIs" dxfId="904" priority="1965" operator="equal">
      <formula>"No"</formula>
    </cfRule>
    <cfRule type="cellIs" dxfId="903" priority="1966" operator="equal">
      <formula>"Yes"</formula>
    </cfRule>
  </conditionalFormatting>
  <conditionalFormatting sqref="R1:U1">
    <cfRule type="cellIs" dxfId="902" priority="1963" operator="equal">
      <formula>"No"</formula>
    </cfRule>
    <cfRule type="cellIs" dxfId="901" priority="1964" operator="equal">
      <formula>"Yes"</formula>
    </cfRule>
  </conditionalFormatting>
  <conditionalFormatting sqref="U2">
    <cfRule type="cellIs" dxfId="900" priority="1909" operator="equal">
      <formula>"No"</formula>
    </cfRule>
    <cfRule type="cellIs" dxfId="899" priority="1910" operator="equal">
      <formula>"Yes"</formula>
    </cfRule>
  </conditionalFormatting>
  <conditionalFormatting sqref="V2">
    <cfRule type="cellIs" dxfId="898" priority="1905" operator="equal">
      <formula>"No"</formula>
    </cfRule>
    <cfRule type="cellIs" dxfId="897" priority="1906" operator="equal">
      <formula>"Yes"</formula>
    </cfRule>
  </conditionalFormatting>
  <conditionalFormatting sqref="B24:C29">
    <cfRule type="cellIs" dxfId="896" priority="1793" operator="equal">
      <formula>"No"</formula>
    </cfRule>
    <cfRule type="cellIs" dxfId="895" priority="1794" operator="equal">
      <formula>"Yes"</formula>
    </cfRule>
  </conditionalFormatting>
  <conditionalFormatting sqref="G3:Q3 Z3:AA3 AC3:AJ3 S3">
    <cfRule type="cellIs" dxfId="894" priority="1271" operator="equal">
      <formula>"No"</formula>
    </cfRule>
    <cfRule type="cellIs" dxfId="893" priority="1272" operator="equal">
      <formula>"Yes"</formula>
    </cfRule>
  </conditionalFormatting>
  <conditionalFormatting sqref="F3">
    <cfRule type="cellIs" dxfId="892" priority="1265" operator="equal">
      <formula>"No"</formula>
    </cfRule>
    <cfRule type="cellIs" dxfId="891" priority="1266" operator="equal">
      <formula>"Yes"</formula>
    </cfRule>
  </conditionalFormatting>
  <conditionalFormatting sqref="G3 Z3">
    <cfRule type="cellIs" dxfId="890" priority="1269" operator="equal">
      <formula>1</formula>
    </cfRule>
    <cfRule type="cellIs" dxfId="889" priority="1270" operator="equal">
      <formula>20</formula>
    </cfRule>
  </conditionalFormatting>
  <conditionalFormatting sqref="G3">
    <cfRule type="cellIs" dxfId="888" priority="1268" operator="equal">
      <formula>19</formula>
    </cfRule>
  </conditionalFormatting>
  <conditionalFormatting sqref="G3 Z3">
    <cfRule type="cellIs" dxfId="887" priority="1267" operator="equal">
      <formula>19</formula>
    </cfRule>
  </conditionalFormatting>
  <conditionalFormatting sqref="C3">
    <cfRule type="cellIs" dxfId="886" priority="1261" operator="equal">
      <formula>"No"</formula>
    </cfRule>
    <cfRule type="cellIs" dxfId="885" priority="1262" operator="equal">
      <formula>"Yes"</formula>
    </cfRule>
  </conditionalFormatting>
  <conditionalFormatting sqref="D3:E3">
    <cfRule type="cellIs" dxfId="884" priority="1259" operator="equal">
      <formula>"No"</formula>
    </cfRule>
    <cfRule type="cellIs" dxfId="883" priority="1260" operator="equal">
      <formula>"Yes"</formula>
    </cfRule>
  </conditionalFormatting>
  <conditionalFormatting sqref="AB3">
    <cfRule type="cellIs" dxfId="882" priority="1203" operator="equal">
      <formula>"No"</formula>
    </cfRule>
    <cfRule type="cellIs" dxfId="881" priority="1204" operator="equal">
      <formula>"Yes"</formula>
    </cfRule>
  </conditionalFormatting>
  <conditionalFormatting sqref="W3:X3">
    <cfRule type="cellIs" dxfId="880" priority="1257" operator="equal">
      <formula>"No"</formula>
    </cfRule>
    <cfRule type="cellIs" dxfId="879" priority="1258" operator="equal">
      <formula>"Yes"</formula>
    </cfRule>
  </conditionalFormatting>
  <conditionalFormatting sqref="Y3">
    <cfRule type="cellIs" dxfId="878" priority="1255" operator="equal">
      <formula>"No"</formula>
    </cfRule>
    <cfRule type="cellIs" dxfId="877" priority="1256" operator="equal">
      <formula>"Yes"</formula>
    </cfRule>
  </conditionalFormatting>
  <conditionalFormatting sqref="V3">
    <cfRule type="cellIs" dxfId="876" priority="1249" operator="equal">
      <formula>"No"</formula>
    </cfRule>
    <cfRule type="cellIs" dxfId="875" priority="1250" operator="equal">
      <formula>"Yes"</formula>
    </cfRule>
  </conditionalFormatting>
  <conditionalFormatting sqref="AB2">
    <cfRule type="cellIs" dxfId="874" priority="1219" operator="equal">
      <formula>"No"</formula>
    </cfRule>
    <cfRule type="cellIs" dxfId="873" priority="1220" operator="equal">
      <formula>"Yes"</formula>
    </cfRule>
  </conditionalFormatting>
  <conditionalFormatting sqref="B23:C23">
    <cfRule type="cellIs" dxfId="872" priority="1161" operator="equal">
      <formula>"No"</formula>
    </cfRule>
    <cfRule type="cellIs" dxfId="871" priority="1162" operator="equal">
      <formula>"Yes"</formula>
    </cfRule>
  </conditionalFormatting>
  <conditionalFormatting sqref="Q25:AL29">
    <cfRule type="cellIs" dxfId="870" priority="1129" operator="equal">
      <formula>"No"</formula>
    </cfRule>
    <cfRule type="cellIs" dxfId="869" priority="1130" operator="equal">
      <formula>"Yes"</formula>
    </cfRule>
  </conditionalFormatting>
  <conditionalFormatting sqref="Z25:Z29">
    <cfRule type="cellIs" dxfId="868" priority="1127" operator="equal">
      <formula>1</formula>
    </cfRule>
    <cfRule type="cellIs" dxfId="867" priority="1128" operator="equal">
      <formula>20</formula>
    </cfRule>
  </conditionalFormatting>
  <conditionalFormatting sqref="B30:C30">
    <cfRule type="cellIs" dxfId="866" priority="1067" operator="equal">
      <formula>"No"</formula>
    </cfRule>
    <cfRule type="cellIs" dxfId="865" priority="1068" operator="equal">
      <formula>"Yes"</formula>
    </cfRule>
  </conditionalFormatting>
  <conditionalFormatting sqref="J1">
    <cfRule type="cellIs" dxfId="864" priority="897" operator="equal">
      <formula>"No"</formula>
    </cfRule>
    <cfRule type="cellIs" dxfId="863" priority="898" operator="equal">
      <formula>"Yes"</formula>
    </cfRule>
  </conditionalFormatting>
  <conditionalFormatting sqref="J1">
    <cfRule type="cellIs" dxfId="862" priority="893" operator="equal">
      <formula>"No"</formula>
    </cfRule>
    <cfRule type="cellIs" dxfId="861" priority="894" operator="equal">
      <formula>"Yes"</formula>
    </cfRule>
  </conditionalFormatting>
  <conditionalFormatting sqref="J1">
    <cfRule type="cellIs" dxfId="860" priority="895" operator="equal">
      <formula>"No"</formula>
    </cfRule>
    <cfRule type="cellIs" dxfId="859" priority="896" operator="equal">
      <formula>"Yes"</formula>
    </cfRule>
  </conditionalFormatting>
  <conditionalFormatting sqref="J1">
    <cfRule type="cellIs" dxfId="858" priority="891" operator="equal">
      <formula>"No"</formula>
    </cfRule>
    <cfRule type="cellIs" dxfId="857" priority="892" operator="equal">
      <formula>"Yes"</formula>
    </cfRule>
  </conditionalFormatting>
  <conditionalFormatting sqref="J1">
    <cfRule type="cellIs" dxfId="856" priority="887" operator="equal">
      <formula>"No"</formula>
    </cfRule>
    <cfRule type="cellIs" dxfId="855" priority="888" operator="equal">
      <formula>"Yes"</formula>
    </cfRule>
  </conditionalFormatting>
  <conditionalFormatting sqref="J1">
    <cfRule type="cellIs" dxfId="854" priority="889" operator="equal">
      <formula>"No"</formula>
    </cfRule>
    <cfRule type="cellIs" dxfId="853" priority="890" operator="equal">
      <formula>"Yes"</formula>
    </cfRule>
  </conditionalFormatting>
  <conditionalFormatting sqref="J1">
    <cfRule type="cellIs" dxfId="852" priority="885" operator="equal">
      <formula>"No"</formula>
    </cfRule>
    <cfRule type="cellIs" dxfId="851" priority="886" operator="equal">
      <formula>"Yes"</formula>
    </cfRule>
  </conditionalFormatting>
  <conditionalFormatting sqref="O1">
    <cfRule type="cellIs" dxfId="850" priority="881" operator="equal">
      <formula>"No"</formula>
    </cfRule>
    <cfRule type="cellIs" dxfId="849" priority="882" operator="equal">
      <formula>"Yes"</formula>
    </cfRule>
  </conditionalFormatting>
  <conditionalFormatting sqref="O1">
    <cfRule type="cellIs" dxfId="848" priority="883" operator="equal">
      <formula>"No"</formula>
    </cfRule>
    <cfRule type="cellIs" dxfId="847" priority="884" operator="equal">
      <formula>"Yes"</formula>
    </cfRule>
  </conditionalFormatting>
  <conditionalFormatting sqref="O1">
    <cfRule type="cellIs" dxfId="846" priority="877" operator="equal">
      <formula>"No"</formula>
    </cfRule>
    <cfRule type="cellIs" dxfId="845" priority="878" operator="equal">
      <formula>"Yes"</formula>
    </cfRule>
  </conditionalFormatting>
  <conditionalFormatting sqref="O1">
    <cfRule type="cellIs" dxfId="844" priority="879" operator="equal">
      <formula>"No"</formula>
    </cfRule>
    <cfRule type="cellIs" dxfId="843" priority="880" operator="equal">
      <formula>"Yes"</formula>
    </cfRule>
  </conditionalFormatting>
  <conditionalFormatting sqref="O1">
    <cfRule type="cellIs" dxfId="842" priority="875" operator="equal">
      <formula>"No"</formula>
    </cfRule>
    <cfRule type="cellIs" dxfId="841" priority="876" operator="equal">
      <formula>"Yes"</formula>
    </cfRule>
  </conditionalFormatting>
  <conditionalFormatting sqref="O1">
    <cfRule type="cellIs" dxfId="840" priority="873" operator="equal">
      <formula>"No"</formula>
    </cfRule>
    <cfRule type="cellIs" dxfId="839" priority="874" operator="equal">
      <formula>"Yes"</formula>
    </cfRule>
  </conditionalFormatting>
  <conditionalFormatting sqref="Q1">
    <cfRule type="cellIs" dxfId="838" priority="790" operator="equal">
      <formula>"No"</formula>
    </cfRule>
    <cfRule type="cellIs" dxfId="837" priority="791" operator="equal">
      <formula>"Yes"</formula>
    </cfRule>
  </conditionalFormatting>
  <conditionalFormatting sqref="Q1">
    <cfRule type="cellIs" dxfId="836" priority="786" operator="equal">
      <formula>"No"</formula>
    </cfRule>
    <cfRule type="cellIs" dxfId="835" priority="787" operator="equal">
      <formula>"Yes"</formula>
    </cfRule>
  </conditionalFormatting>
  <conditionalFormatting sqref="Q1">
    <cfRule type="cellIs" dxfId="834" priority="782" operator="equal">
      <formula>"No"</formula>
    </cfRule>
    <cfRule type="cellIs" dxfId="833" priority="783" operator="equal">
      <formula>"Yes"</formula>
    </cfRule>
  </conditionalFormatting>
  <conditionalFormatting sqref="AG1">
    <cfRule type="cellIs" dxfId="832" priority="778" operator="equal">
      <formula>"No"</formula>
    </cfRule>
    <cfRule type="cellIs" dxfId="831" priority="779" operator="equal">
      <formula>"Yes"</formula>
    </cfRule>
  </conditionalFormatting>
  <conditionalFormatting sqref="AG1">
    <cfRule type="cellIs" dxfId="830" priority="780" operator="equal">
      <formula>"No"</formula>
    </cfRule>
    <cfRule type="cellIs" dxfId="829" priority="781" operator="equal">
      <formula>"Yes"</formula>
    </cfRule>
  </conditionalFormatting>
  <conditionalFormatting sqref="AG1">
    <cfRule type="cellIs" dxfId="828" priority="776" operator="equal">
      <formula>"No"</formula>
    </cfRule>
    <cfRule type="cellIs" dxfId="827" priority="777" operator="equal">
      <formula>"Yes"</formula>
    </cfRule>
  </conditionalFormatting>
  <conditionalFormatting sqref="AG1">
    <cfRule type="cellIs" dxfId="826" priority="772" operator="equal">
      <formula>"No"</formula>
    </cfRule>
    <cfRule type="cellIs" dxfId="825" priority="773" operator="equal">
      <formula>"Yes"</formula>
    </cfRule>
  </conditionalFormatting>
  <conditionalFormatting sqref="AG1">
    <cfRule type="cellIs" dxfId="824" priority="774" operator="equal">
      <formula>"No"</formula>
    </cfRule>
    <cfRule type="cellIs" dxfId="823" priority="775" operator="equal">
      <formula>"Yes"</formula>
    </cfRule>
  </conditionalFormatting>
  <conditionalFormatting sqref="AG1">
    <cfRule type="cellIs" dxfId="822" priority="770" operator="equal">
      <formula>"No"</formula>
    </cfRule>
    <cfRule type="cellIs" dxfId="821" priority="771" operator="equal">
      <formula>"Yes"</formula>
    </cfRule>
  </conditionalFormatting>
  <conditionalFormatting sqref="B31:C31">
    <cfRule type="cellIs" dxfId="820" priority="794" operator="equal">
      <formula>"No"</formula>
    </cfRule>
    <cfRule type="cellIs" dxfId="819" priority="795" operator="equal">
      <formula>"Yes"</formula>
    </cfRule>
  </conditionalFormatting>
  <conditionalFormatting sqref="Q1">
    <cfRule type="cellIs" dxfId="818" priority="784" operator="equal">
      <formula>"No"</formula>
    </cfRule>
    <cfRule type="cellIs" dxfId="817" priority="785" operator="equal">
      <formula>"Yes"</formula>
    </cfRule>
  </conditionalFormatting>
  <conditionalFormatting sqref="Q1">
    <cfRule type="cellIs" dxfId="816" priority="792" operator="equal">
      <formula>"No"</formula>
    </cfRule>
    <cfRule type="cellIs" dxfId="815" priority="793" operator="equal">
      <formula>"Yes"</formula>
    </cfRule>
  </conditionalFormatting>
  <conditionalFormatting sqref="Q1">
    <cfRule type="cellIs" dxfId="814" priority="788" operator="equal">
      <formula>"No"</formula>
    </cfRule>
    <cfRule type="cellIs" dxfId="813" priority="789" operator="equal">
      <formula>"Yes"</formula>
    </cfRule>
  </conditionalFormatting>
  <conditionalFormatting sqref="AG1">
    <cfRule type="cellIs" dxfId="812" priority="768" operator="equal">
      <formula>"No"</formula>
    </cfRule>
    <cfRule type="cellIs" dxfId="811" priority="769" operator="equal">
      <formula>"Yes"</formula>
    </cfRule>
  </conditionalFormatting>
  <conditionalFormatting sqref="P1">
    <cfRule type="cellIs" dxfId="810" priority="764" operator="equal">
      <formula>"No"</formula>
    </cfRule>
    <cfRule type="cellIs" dxfId="809" priority="765" operator="equal">
      <formula>"Yes"</formula>
    </cfRule>
  </conditionalFormatting>
  <conditionalFormatting sqref="P1">
    <cfRule type="cellIs" dxfId="808" priority="766" operator="equal">
      <formula>"No"</formula>
    </cfRule>
    <cfRule type="cellIs" dxfId="807" priority="767" operator="equal">
      <formula>"Yes"</formula>
    </cfRule>
  </conditionalFormatting>
  <conditionalFormatting sqref="P1">
    <cfRule type="cellIs" dxfId="806" priority="760" operator="equal">
      <formula>"No"</formula>
    </cfRule>
    <cfRule type="cellIs" dxfId="805" priority="761" operator="equal">
      <formula>"Yes"</formula>
    </cfRule>
  </conditionalFormatting>
  <conditionalFormatting sqref="P1">
    <cfRule type="cellIs" dxfId="804" priority="762" operator="equal">
      <formula>"No"</formula>
    </cfRule>
    <cfRule type="cellIs" dxfId="803" priority="763" operator="equal">
      <formula>"Yes"</formula>
    </cfRule>
  </conditionalFormatting>
  <conditionalFormatting sqref="P1">
    <cfRule type="cellIs" dxfId="802" priority="758" operator="equal">
      <formula>"No"</formula>
    </cfRule>
    <cfRule type="cellIs" dxfId="801" priority="759" operator="equal">
      <formula>"Yes"</formula>
    </cfRule>
  </conditionalFormatting>
  <conditionalFormatting sqref="P1">
    <cfRule type="cellIs" dxfId="800" priority="756" operator="equal">
      <formula>"No"</formula>
    </cfRule>
    <cfRule type="cellIs" dxfId="799" priority="757" operator="equal">
      <formula>"Yes"</formula>
    </cfRule>
  </conditionalFormatting>
  <conditionalFormatting sqref="G18:H18">
    <cfRule type="cellIs" dxfId="798" priority="754" operator="equal">
      <formula>"No"</formula>
    </cfRule>
    <cfRule type="cellIs" dxfId="797" priority="755" operator="equal">
      <formula>"Yes"</formula>
    </cfRule>
  </conditionalFormatting>
  <conditionalFormatting sqref="G18">
    <cfRule type="cellIs" dxfId="796" priority="752" operator="equal">
      <formula>1</formula>
    </cfRule>
    <cfRule type="cellIs" dxfId="795" priority="753" operator="equal">
      <formula>20</formula>
    </cfRule>
  </conditionalFormatting>
  <conditionalFormatting sqref="G18">
    <cfRule type="cellIs" dxfId="794" priority="751" operator="equal">
      <formula>19</formula>
    </cfRule>
  </conditionalFormatting>
  <conditionalFormatting sqref="G18">
    <cfRule type="cellIs" dxfId="793" priority="750" operator="equal">
      <formula>19</formula>
    </cfRule>
  </conditionalFormatting>
  <conditionalFormatting sqref="D18:F18">
    <cfRule type="cellIs" dxfId="792" priority="748" operator="equal">
      <formula>"No"</formula>
    </cfRule>
    <cfRule type="cellIs" dxfId="791" priority="749" operator="equal">
      <formula>"Yes"</formula>
    </cfRule>
  </conditionalFormatting>
  <conditionalFormatting sqref="C18">
    <cfRule type="cellIs" dxfId="790" priority="746" operator="equal">
      <formula>"No"</formula>
    </cfRule>
    <cfRule type="cellIs" dxfId="789" priority="747" operator="equal">
      <formula>"Yes"</formula>
    </cfRule>
  </conditionalFormatting>
  <conditionalFormatting sqref="G17:H17">
    <cfRule type="cellIs" dxfId="788" priority="744" operator="equal">
      <formula>"No"</formula>
    </cfRule>
    <cfRule type="cellIs" dxfId="787" priority="745" operator="equal">
      <formula>"Yes"</formula>
    </cfRule>
  </conditionalFormatting>
  <conditionalFormatting sqref="G17">
    <cfRule type="cellIs" dxfId="786" priority="742" operator="equal">
      <formula>1</formula>
    </cfRule>
    <cfRule type="cellIs" dxfId="785" priority="743" operator="equal">
      <formula>20</formula>
    </cfRule>
  </conditionalFormatting>
  <conditionalFormatting sqref="G17">
    <cfRule type="cellIs" dxfId="784" priority="741" operator="equal">
      <formula>19</formula>
    </cfRule>
  </conditionalFormatting>
  <conditionalFormatting sqref="G17">
    <cfRule type="cellIs" dxfId="783" priority="740" operator="equal">
      <formula>19</formula>
    </cfRule>
  </conditionalFormatting>
  <conditionalFormatting sqref="E17:F17">
    <cfRule type="cellIs" dxfId="782" priority="738" operator="equal">
      <formula>"No"</formula>
    </cfRule>
    <cfRule type="cellIs" dxfId="781" priority="739" operator="equal">
      <formula>"Yes"</formula>
    </cfRule>
  </conditionalFormatting>
  <conditionalFormatting sqref="C17">
    <cfRule type="cellIs" dxfId="780" priority="736" operator="equal">
      <formula>"No"</formula>
    </cfRule>
    <cfRule type="cellIs" dxfId="779" priority="737" operator="equal">
      <formula>"Yes"</formula>
    </cfRule>
  </conditionalFormatting>
  <conditionalFormatting sqref="D17">
    <cfRule type="cellIs" dxfId="778" priority="734" operator="equal">
      <formula>"No"</formula>
    </cfRule>
    <cfRule type="cellIs" dxfId="777" priority="735" operator="equal">
      <formula>"Yes"</formula>
    </cfRule>
  </conditionalFormatting>
  <conditionalFormatting sqref="D17">
    <cfRule type="cellIs" dxfId="776" priority="732" operator="equal">
      <formula>"No"</formula>
    </cfRule>
    <cfRule type="cellIs" dxfId="775" priority="733" operator="equal">
      <formula>"Yes"</formula>
    </cfRule>
  </conditionalFormatting>
  <conditionalFormatting sqref="Z18">
    <cfRule type="cellIs" dxfId="774" priority="730" operator="equal">
      <formula>"No"</formula>
    </cfRule>
    <cfRule type="cellIs" dxfId="773" priority="731" operator="equal">
      <formula>"Yes"</formula>
    </cfRule>
  </conditionalFormatting>
  <conditionalFormatting sqref="Z18">
    <cfRule type="cellIs" dxfId="772" priority="728" operator="equal">
      <formula>1</formula>
    </cfRule>
    <cfRule type="cellIs" dxfId="771" priority="729" operator="equal">
      <formula>20</formula>
    </cfRule>
  </conditionalFormatting>
  <conditionalFormatting sqref="Z18">
    <cfRule type="cellIs" dxfId="770" priority="727" operator="equal">
      <formula>19</formula>
    </cfRule>
  </conditionalFormatting>
  <conditionalFormatting sqref="Y18">
    <cfRule type="cellIs" dxfId="769" priority="725" operator="equal">
      <formula>"No"</formula>
    </cfRule>
    <cfRule type="cellIs" dxfId="768" priority="726" operator="equal">
      <formula>"Yes"</formula>
    </cfRule>
  </conditionalFormatting>
  <conditionalFormatting sqref="V18">
    <cfRule type="cellIs" dxfId="767" priority="719" operator="equal">
      <formula>"No"</formula>
    </cfRule>
    <cfRule type="cellIs" dxfId="766" priority="720" operator="equal">
      <formula>"Yes"</formula>
    </cfRule>
  </conditionalFormatting>
  <conditionalFormatting sqref="U18">
    <cfRule type="cellIs" dxfId="765" priority="723" operator="equal">
      <formula>"No"</formula>
    </cfRule>
    <cfRule type="cellIs" dxfId="764" priority="724" operator="equal">
      <formula>"Yes"</formula>
    </cfRule>
  </conditionalFormatting>
  <conditionalFormatting sqref="Z17">
    <cfRule type="cellIs" dxfId="763" priority="717" operator="equal">
      <formula>"No"</formula>
    </cfRule>
    <cfRule type="cellIs" dxfId="762" priority="718" operator="equal">
      <formula>"Yes"</formula>
    </cfRule>
  </conditionalFormatting>
  <conditionalFormatting sqref="Z17">
    <cfRule type="cellIs" dxfId="761" priority="715" operator="equal">
      <formula>1</formula>
    </cfRule>
    <cfRule type="cellIs" dxfId="760" priority="716" operator="equal">
      <formula>20</formula>
    </cfRule>
  </conditionalFormatting>
  <conditionalFormatting sqref="Z17">
    <cfRule type="cellIs" dxfId="759" priority="714" operator="equal">
      <formula>19</formula>
    </cfRule>
  </conditionalFormatting>
  <conditionalFormatting sqref="X17:Y17">
    <cfRule type="cellIs" dxfId="758" priority="712" operator="equal">
      <formula>"No"</formula>
    </cfRule>
    <cfRule type="cellIs" dxfId="757" priority="713" operator="equal">
      <formula>"Yes"</formula>
    </cfRule>
  </conditionalFormatting>
  <conditionalFormatting sqref="V17">
    <cfRule type="cellIs" dxfId="756" priority="708" operator="equal">
      <formula>"No"</formula>
    </cfRule>
    <cfRule type="cellIs" dxfId="755" priority="709" operator="equal">
      <formula>"Yes"</formula>
    </cfRule>
  </conditionalFormatting>
  <conditionalFormatting sqref="U17">
    <cfRule type="cellIs" dxfId="754" priority="710" operator="equal">
      <formula>"No"</formula>
    </cfRule>
    <cfRule type="cellIs" dxfId="753" priority="711" operator="equal">
      <formula>"Yes"</formula>
    </cfRule>
  </conditionalFormatting>
  <conditionalFormatting sqref="U3">
    <cfRule type="cellIs" dxfId="752" priority="702" operator="equal">
      <formula>"No"</formula>
    </cfRule>
    <cfRule type="cellIs" dxfId="751" priority="703" operator="equal">
      <formula>"Yes"</formula>
    </cfRule>
  </conditionalFormatting>
  <conditionalFormatting sqref="N1">
    <cfRule type="cellIs" dxfId="750" priority="694" operator="equal">
      <formula>"No"</formula>
    </cfRule>
    <cfRule type="cellIs" dxfId="749" priority="695" operator="equal">
      <formula>"Yes"</formula>
    </cfRule>
  </conditionalFormatting>
  <conditionalFormatting sqref="N1">
    <cfRule type="cellIs" dxfId="748" priority="696" operator="equal">
      <formula>"No"</formula>
    </cfRule>
    <cfRule type="cellIs" dxfId="747" priority="697" operator="equal">
      <formula>"Yes"</formula>
    </cfRule>
  </conditionalFormatting>
  <conditionalFormatting sqref="N1">
    <cfRule type="cellIs" dxfId="746" priority="690" operator="equal">
      <formula>"No"</formula>
    </cfRule>
    <cfRule type="cellIs" dxfId="745" priority="691" operator="equal">
      <formula>"Yes"</formula>
    </cfRule>
  </conditionalFormatting>
  <conditionalFormatting sqref="N1">
    <cfRule type="cellIs" dxfId="744" priority="692" operator="equal">
      <formula>"No"</formula>
    </cfRule>
    <cfRule type="cellIs" dxfId="743" priority="693" operator="equal">
      <formula>"Yes"</formula>
    </cfRule>
  </conditionalFormatting>
  <conditionalFormatting sqref="N1">
    <cfRule type="cellIs" dxfId="742" priority="688" operator="equal">
      <formula>"No"</formula>
    </cfRule>
    <cfRule type="cellIs" dxfId="741" priority="689" operator="equal">
      <formula>"Yes"</formula>
    </cfRule>
  </conditionalFormatting>
  <conditionalFormatting sqref="N1">
    <cfRule type="cellIs" dxfId="740" priority="686" operator="equal">
      <formula>"No"</formula>
    </cfRule>
    <cfRule type="cellIs" dxfId="739" priority="687" operator="equal">
      <formula>"Yes"</formula>
    </cfRule>
  </conditionalFormatting>
  <conditionalFormatting sqref="G4:Q4 Z4:AA4 AC4:AJ4 S1:S4">
    <cfRule type="cellIs" dxfId="738" priority="684" operator="equal">
      <formula>"No"</formula>
    </cfRule>
    <cfRule type="cellIs" dxfId="737" priority="685" operator="equal">
      <formula>"Yes"</formula>
    </cfRule>
  </conditionalFormatting>
  <conditionalFormatting sqref="F4">
    <cfRule type="cellIs" dxfId="736" priority="678" operator="equal">
      <formula>"No"</formula>
    </cfRule>
    <cfRule type="cellIs" dxfId="735" priority="679" operator="equal">
      <formula>"Yes"</formula>
    </cfRule>
  </conditionalFormatting>
  <conditionalFormatting sqref="G4 Z4">
    <cfRule type="cellIs" dxfId="734" priority="682" operator="equal">
      <formula>1</formula>
    </cfRule>
    <cfRule type="cellIs" dxfId="733" priority="683" operator="equal">
      <formula>20</formula>
    </cfRule>
  </conditionalFormatting>
  <conditionalFormatting sqref="G4">
    <cfRule type="cellIs" dxfId="732" priority="681" operator="equal">
      <formula>19</formula>
    </cfRule>
  </conditionalFormatting>
  <conditionalFormatting sqref="G4 Z4">
    <cfRule type="cellIs" dxfId="731" priority="680" operator="equal">
      <formula>19</formula>
    </cfRule>
  </conditionalFormatting>
  <conditionalFormatting sqref="C4">
    <cfRule type="cellIs" dxfId="730" priority="676" operator="equal">
      <formula>"No"</formula>
    </cfRule>
    <cfRule type="cellIs" dxfId="729" priority="677" operator="equal">
      <formula>"Yes"</formula>
    </cfRule>
  </conditionalFormatting>
  <conditionalFormatting sqref="D4:E4">
    <cfRule type="cellIs" dxfId="728" priority="674" operator="equal">
      <formula>"No"</formula>
    </cfRule>
    <cfRule type="cellIs" dxfId="727" priority="675" operator="equal">
      <formula>"Yes"</formula>
    </cfRule>
  </conditionalFormatting>
  <conditionalFormatting sqref="AB4">
    <cfRule type="cellIs" dxfId="726" priority="668" operator="equal">
      <formula>"No"</formula>
    </cfRule>
    <cfRule type="cellIs" dxfId="725" priority="669" operator="equal">
      <formula>"Yes"</formula>
    </cfRule>
  </conditionalFormatting>
  <conditionalFormatting sqref="V4">
    <cfRule type="cellIs" dxfId="724" priority="672" operator="equal">
      <formula>"No"</formula>
    </cfRule>
    <cfRule type="cellIs" dxfId="723" priority="673" operator="equal">
      <formula>"Yes"</formula>
    </cfRule>
  </conditionalFormatting>
  <conditionalFormatting sqref="U4:U7">
    <cfRule type="cellIs" dxfId="722" priority="666" operator="equal">
      <formula>"No"</formula>
    </cfRule>
    <cfRule type="cellIs" dxfId="721" priority="667" operator="equal">
      <formula>"Yes"</formula>
    </cfRule>
  </conditionalFormatting>
  <conditionalFormatting sqref="Y4">
    <cfRule type="cellIs" dxfId="720" priority="664" operator="equal">
      <formula>"No"</formula>
    </cfRule>
    <cfRule type="cellIs" dxfId="719" priority="665" operator="equal">
      <formula>"Yes"</formula>
    </cfRule>
  </conditionalFormatting>
  <conditionalFormatting sqref="W4:X4">
    <cfRule type="cellIs" dxfId="718" priority="662" operator="equal">
      <formula>"No"</formula>
    </cfRule>
    <cfRule type="cellIs" dxfId="717" priority="663" operator="equal">
      <formula>"Yes"</formula>
    </cfRule>
  </conditionalFormatting>
  <conditionalFormatting sqref="G5:Q5 Z5:AA5 AC5:AJ5 S5">
    <cfRule type="cellIs" dxfId="716" priority="660" operator="equal">
      <formula>"No"</formula>
    </cfRule>
    <cfRule type="cellIs" dxfId="715" priority="661" operator="equal">
      <formula>"Yes"</formula>
    </cfRule>
  </conditionalFormatting>
  <conditionalFormatting sqref="F5">
    <cfRule type="cellIs" dxfId="714" priority="654" operator="equal">
      <formula>"No"</formula>
    </cfRule>
    <cfRule type="cellIs" dxfId="713" priority="655" operator="equal">
      <formula>"Yes"</formula>
    </cfRule>
  </conditionalFormatting>
  <conditionalFormatting sqref="G5 Z5">
    <cfRule type="cellIs" dxfId="712" priority="658" operator="equal">
      <formula>1</formula>
    </cfRule>
    <cfRule type="cellIs" dxfId="711" priority="659" operator="equal">
      <formula>20</formula>
    </cfRule>
  </conditionalFormatting>
  <conditionalFormatting sqref="G5">
    <cfRule type="cellIs" dxfId="710" priority="657" operator="equal">
      <formula>19</formula>
    </cfRule>
  </conditionalFormatting>
  <conditionalFormatting sqref="G5 Z5">
    <cfRule type="cellIs" dxfId="709" priority="656" operator="equal">
      <formula>19</formula>
    </cfRule>
  </conditionalFormatting>
  <conditionalFormatting sqref="C5">
    <cfRule type="cellIs" dxfId="708" priority="652" operator="equal">
      <formula>"No"</formula>
    </cfRule>
    <cfRule type="cellIs" dxfId="707" priority="653" operator="equal">
      <formula>"Yes"</formula>
    </cfRule>
  </conditionalFormatting>
  <conditionalFormatting sqref="D5:E5">
    <cfRule type="cellIs" dxfId="706" priority="650" operator="equal">
      <formula>"No"</formula>
    </cfRule>
    <cfRule type="cellIs" dxfId="705" priority="651" operator="equal">
      <formula>"Yes"</formula>
    </cfRule>
  </conditionalFormatting>
  <conditionalFormatting sqref="AB5">
    <cfRule type="cellIs" dxfId="704" priority="644" operator="equal">
      <formula>"No"</formula>
    </cfRule>
    <cfRule type="cellIs" dxfId="703" priority="645" operator="equal">
      <formula>"Yes"</formula>
    </cfRule>
  </conditionalFormatting>
  <conditionalFormatting sqref="U5:U7">
    <cfRule type="cellIs" dxfId="702" priority="642" operator="equal">
      <formula>"No"</formula>
    </cfRule>
    <cfRule type="cellIs" dxfId="701" priority="643" operator="equal">
      <formula>"Yes"</formula>
    </cfRule>
  </conditionalFormatting>
  <conditionalFormatting sqref="D22:AK22">
    <cfRule type="cellIs" dxfId="700" priority="636" operator="equal">
      <formula>"No"</formula>
    </cfRule>
    <cfRule type="cellIs" dxfId="699" priority="637" operator="equal">
      <formula>"Yes"</formula>
    </cfRule>
  </conditionalFormatting>
  <conditionalFormatting sqref="G22 Z22">
    <cfRule type="cellIs" dxfId="698" priority="634" operator="equal">
      <formula>1</formula>
    </cfRule>
    <cfRule type="cellIs" dxfId="697" priority="635" operator="equal">
      <formula>20</formula>
    </cfRule>
  </conditionalFormatting>
  <conditionalFormatting sqref="B22:C22">
    <cfRule type="cellIs" dxfId="696" priority="632" operator="equal">
      <formula>"No"</formula>
    </cfRule>
    <cfRule type="cellIs" dxfId="695" priority="633" operator="equal">
      <formula>"Yes"</formula>
    </cfRule>
  </conditionalFormatting>
  <conditionalFormatting sqref="C6">
    <cfRule type="cellIs" dxfId="694" priority="630" operator="equal">
      <formula>"No"</formula>
    </cfRule>
    <cfRule type="cellIs" dxfId="693" priority="631" operator="equal">
      <formula>"Yes"</formula>
    </cfRule>
  </conditionalFormatting>
  <conditionalFormatting sqref="C7">
    <cfRule type="cellIs" dxfId="692" priority="626" operator="equal">
      <formula>"No"</formula>
    </cfRule>
    <cfRule type="cellIs" dxfId="691" priority="627" operator="equal">
      <formula>"Yes"</formula>
    </cfRule>
  </conditionalFormatting>
  <conditionalFormatting sqref="G6:Q7 Z6:AA7 AC6:AJ7 S6:S7">
    <cfRule type="cellIs" dxfId="690" priority="622" operator="equal">
      <formula>"No"</formula>
    </cfRule>
    <cfRule type="cellIs" dxfId="689" priority="623" operator="equal">
      <formula>"Yes"</formula>
    </cfRule>
  </conditionalFormatting>
  <conditionalFormatting sqref="F6:F7">
    <cfRule type="cellIs" dxfId="688" priority="616" operator="equal">
      <formula>"No"</formula>
    </cfRule>
    <cfRule type="cellIs" dxfId="687" priority="617" operator="equal">
      <formula>"Yes"</formula>
    </cfRule>
  </conditionalFormatting>
  <conditionalFormatting sqref="G6:G7 Z6:Z7">
    <cfRule type="cellIs" dxfId="686" priority="620" operator="equal">
      <formula>1</formula>
    </cfRule>
    <cfRule type="cellIs" dxfId="685" priority="621" operator="equal">
      <formula>20</formula>
    </cfRule>
  </conditionalFormatting>
  <conditionalFormatting sqref="G6:G7">
    <cfRule type="cellIs" dxfId="684" priority="619" operator="equal">
      <formula>19</formula>
    </cfRule>
  </conditionalFormatting>
  <conditionalFormatting sqref="G6:G7 Z6:Z7">
    <cfRule type="cellIs" dxfId="683" priority="618" operator="equal">
      <formula>19</formula>
    </cfRule>
  </conditionalFormatting>
  <conditionalFormatting sqref="D6:E7">
    <cfRule type="cellIs" dxfId="682" priority="614" operator="equal">
      <formula>"No"</formula>
    </cfRule>
    <cfRule type="cellIs" dxfId="681" priority="615" operator="equal">
      <formula>"Yes"</formula>
    </cfRule>
  </conditionalFormatting>
  <conditionalFormatting sqref="AB6:AB7">
    <cfRule type="cellIs" dxfId="680" priority="610" operator="equal">
      <formula>"No"</formula>
    </cfRule>
    <cfRule type="cellIs" dxfId="679" priority="611" operator="equal">
      <formula>"Yes"</formula>
    </cfRule>
  </conditionalFormatting>
  <conditionalFormatting sqref="U6:U7">
    <cfRule type="cellIs" dxfId="678" priority="608" operator="equal">
      <formula>"No"</formula>
    </cfRule>
    <cfRule type="cellIs" dxfId="677" priority="609" operator="equal">
      <formula>"Yes"</formula>
    </cfRule>
  </conditionalFormatting>
  <conditionalFormatting sqref="V6">
    <cfRule type="cellIs" dxfId="676" priority="594" operator="equal">
      <formula>"No"</formula>
    </cfRule>
    <cfRule type="cellIs" dxfId="675" priority="595" operator="equal">
      <formula>"Yes"</formula>
    </cfRule>
  </conditionalFormatting>
  <conditionalFormatting sqref="V6:Y6">
    <cfRule type="cellIs" dxfId="674" priority="600" operator="equal">
      <formula>"No"</formula>
    </cfRule>
    <cfRule type="cellIs" dxfId="673" priority="601" operator="equal">
      <formula>"Yes"</formula>
    </cfRule>
  </conditionalFormatting>
  <conditionalFormatting sqref="V6:Y6">
    <cfRule type="cellIs" dxfId="672" priority="598" operator="equal">
      <formula>"No"</formula>
    </cfRule>
    <cfRule type="cellIs" dxfId="671" priority="599" operator="equal">
      <formula>"Yes"</formula>
    </cfRule>
  </conditionalFormatting>
  <conditionalFormatting sqref="Y6">
    <cfRule type="cellIs" dxfId="670" priority="596" operator="equal">
      <formula>"No"</formula>
    </cfRule>
    <cfRule type="cellIs" dxfId="669" priority="597" operator="equal">
      <formula>"Yes"</formula>
    </cfRule>
  </conditionalFormatting>
  <conditionalFormatting sqref="X6">
    <cfRule type="cellIs" dxfId="668" priority="602" operator="equal">
      <formula>"No"</formula>
    </cfRule>
    <cfRule type="cellIs" dxfId="667" priority="603" operator="equal">
      <formula>"Yes"</formula>
    </cfRule>
  </conditionalFormatting>
  <conditionalFormatting sqref="AF1">
    <cfRule type="cellIs" dxfId="666" priority="590" operator="equal">
      <formula>"No"</formula>
    </cfRule>
    <cfRule type="cellIs" dxfId="665" priority="591" operator="equal">
      <formula>"Yes"</formula>
    </cfRule>
  </conditionalFormatting>
  <conditionalFormatting sqref="AF1">
    <cfRule type="cellIs" dxfId="664" priority="592" operator="equal">
      <formula>"No"</formula>
    </cfRule>
    <cfRule type="cellIs" dxfId="663" priority="593" operator="equal">
      <formula>"Yes"</formula>
    </cfRule>
  </conditionalFormatting>
  <conditionalFormatting sqref="AF1">
    <cfRule type="cellIs" dxfId="662" priority="588" operator="equal">
      <formula>"No"</formula>
    </cfRule>
    <cfRule type="cellIs" dxfId="661" priority="589" operator="equal">
      <formula>"Yes"</formula>
    </cfRule>
  </conditionalFormatting>
  <conditionalFormatting sqref="AF1">
    <cfRule type="cellIs" dxfId="660" priority="584" operator="equal">
      <formula>"No"</formula>
    </cfRule>
    <cfRule type="cellIs" dxfId="659" priority="585" operator="equal">
      <formula>"Yes"</formula>
    </cfRule>
  </conditionalFormatting>
  <conditionalFormatting sqref="AF1">
    <cfRule type="cellIs" dxfId="658" priority="586" operator="equal">
      <formula>"No"</formula>
    </cfRule>
    <cfRule type="cellIs" dxfId="657" priority="587" operator="equal">
      <formula>"Yes"</formula>
    </cfRule>
  </conditionalFormatting>
  <conditionalFormatting sqref="AF1">
    <cfRule type="cellIs" dxfId="656" priority="582" operator="equal">
      <formula>"No"</formula>
    </cfRule>
    <cfRule type="cellIs" dxfId="655" priority="583" operator="equal">
      <formula>"Yes"</formula>
    </cfRule>
  </conditionalFormatting>
  <conditionalFormatting sqref="AF1">
    <cfRule type="cellIs" dxfId="654" priority="580" operator="equal">
      <formula>"No"</formula>
    </cfRule>
    <cfRule type="cellIs" dxfId="653" priority="581" operator="equal">
      <formula>"Yes"</formula>
    </cfRule>
  </conditionalFormatting>
  <conditionalFormatting sqref="I19:Q19 AA19:AJ19 S19">
    <cfRule type="cellIs" dxfId="652" priority="578" operator="equal">
      <formula>"No"</formula>
    </cfRule>
    <cfRule type="cellIs" dxfId="651" priority="579" operator="equal">
      <formula>"Yes"</formula>
    </cfRule>
  </conditionalFormatting>
  <conditionalFormatting sqref="G19:H19">
    <cfRule type="cellIs" dxfId="650" priority="576" operator="equal">
      <formula>"No"</formula>
    </cfRule>
    <cfRule type="cellIs" dxfId="649" priority="577" operator="equal">
      <formula>"Yes"</formula>
    </cfRule>
  </conditionalFormatting>
  <conditionalFormatting sqref="G19">
    <cfRule type="cellIs" dxfId="648" priority="574" operator="equal">
      <formula>1</formula>
    </cfRule>
    <cfRule type="cellIs" dxfId="647" priority="575" operator="equal">
      <formula>20</formula>
    </cfRule>
  </conditionalFormatting>
  <conditionalFormatting sqref="G19">
    <cfRule type="cellIs" dxfId="646" priority="573" operator="equal">
      <formula>19</formula>
    </cfRule>
  </conditionalFormatting>
  <conditionalFormatting sqref="G19">
    <cfRule type="cellIs" dxfId="645" priority="572" operator="equal">
      <formula>19</formula>
    </cfRule>
  </conditionalFormatting>
  <conditionalFormatting sqref="E19:F19">
    <cfRule type="cellIs" dxfId="644" priority="570" operator="equal">
      <formula>"No"</formula>
    </cfRule>
    <cfRule type="cellIs" dxfId="643" priority="571" operator="equal">
      <formula>"Yes"</formula>
    </cfRule>
  </conditionalFormatting>
  <conditionalFormatting sqref="C19">
    <cfRule type="cellIs" dxfId="642" priority="568" operator="equal">
      <formula>"No"</formula>
    </cfRule>
    <cfRule type="cellIs" dxfId="641" priority="569" operator="equal">
      <formula>"Yes"</formula>
    </cfRule>
  </conditionalFormatting>
  <conditionalFormatting sqref="Z19">
    <cfRule type="cellIs" dxfId="640" priority="566" operator="equal">
      <formula>"No"</formula>
    </cfRule>
    <cfRule type="cellIs" dxfId="639" priority="567" operator="equal">
      <formula>"Yes"</formula>
    </cfRule>
  </conditionalFormatting>
  <conditionalFormatting sqref="Z19">
    <cfRule type="cellIs" dxfId="638" priority="564" operator="equal">
      <formula>1</formula>
    </cfRule>
    <cfRule type="cellIs" dxfId="637" priority="565" operator="equal">
      <formula>20</formula>
    </cfRule>
  </conditionalFormatting>
  <conditionalFormatting sqref="Z19">
    <cfRule type="cellIs" dxfId="636" priority="563" operator="equal">
      <formula>19</formula>
    </cfRule>
  </conditionalFormatting>
  <conditionalFormatting sqref="X19:Y19">
    <cfRule type="cellIs" dxfId="635" priority="561" operator="equal">
      <formula>"No"</formula>
    </cfRule>
    <cfRule type="cellIs" dxfId="634" priority="562" operator="equal">
      <formula>"Yes"</formula>
    </cfRule>
  </conditionalFormatting>
  <conditionalFormatting sqref="V19">
    <cfRule type="cellIs" dxfId="633" priority="547" operator="equal">
      <formula>"No"</formula>
    </cfRule>
    <cfRule type="cellIs" dxfId="632" priority="548" operator="equal">
      <formula>"Yes"</formula>
    </cfRule>
  </conditionalFormatting>
  <conditionalFormatting sqref="D19">
    <cfRule type="cellIs" dxfId="631" priority="551" operator="equal">
      <formula>"No"</formula>
    </cfRule>
    <cfRule type="cellIs" dxfId="630" priority="552" operator="equal">
      <formula>"Yes"</formula>
    </cfRule>
  </conditionalFormatting>
  <conditionalFormatting sqref="U19">
    <cfRule type="cellIs" dxfId="629" priority="549" operator="equal">
      <formula>"No"</formula>
    </cfRule>
    <cfRule type="cellIs" dxfId="628" priority="550" operator="equal">
      <formula>"Yes"</formula>
    </cfRule>
  </conditionalFormatting>
  <conditionalFormatting sqref="D19">
    <cfRule type="cellIs" dxfId="627" priority="553" operator="equal">
      <formula>"No"</formula>
    </cfRule>
    <cfRule type="cellIs" dxfId="626" priority="554" operator="equal">
      <formula>"Yes"</formula>
    </cfRule>
  </conditionalFormatting>
  <conditionalFormatting sqref="W19">
    <cfRule type="cellIs" dxfId="625" priority="545" operator="equal">
      <formula>"No"</formula>
    </cfRule>
    <cfRule type="cellIs" dxfId="624" priority="546" operator="equal">
      <formula>"Yes"</formula>
    </cfRule>
  </conditionalFormatting>
  <conditionalFormatting sqref="W19">
    <cfRule type="cellIs" dxfId="623" priority="543" operator="equal">
      <formula>"No"</formula>
    </cfRule>
    <cfRule type="cellIs" dxfId="622" priority="544" operator="equal">
      <formula>"Yes"</formula>
    </cfRule>
  </conditionalFormatting>
  <conditionalFormatting sqref="C8:C9">
    <cfRule type="cellIs" dxfId="621" priority="537" operator="equal">
      <formula>"No"</formula>
    </cfRule>
    <cfRule type="cellIs" dxfId="620" priority="538" operator="equal">
      <formula>"Yes"</formula>
    </cfRule>
  </conditionalFormatting>
  <conditionalFormatting sqref="G8:Q9 Z8:AA9 AC8:AJ9 S8:S9">
    <cfRule type="cellIs" dxfId="619" priority="535" operator="equal">
      <formula>"No"</formula>
    </cfRule>
    <cfRule type="cellIs" dxfId="618" priority="536" operator="equal">
      <formula>"Yes"</formula>
    </cfRule>
  </conditionalFormatting>
  <conditionalFormatting sqref="F8:F9">
    <cfRule type="cellIs" dxfId="617" priority="529" operator="equal">
      <formula>"No"</formula>
    </cfRule>
    <cfRule type="cellIs" dxfId="616" priority="530" operator="equal">
      <formula>"Yes"</formula>
    </cfRule>
  </conditionalFormatting>
  <conditionalFormatting sqref="G8:G9 Z8:Z9">
    <cfRule type="cellIs" dxfId="615" priority="533" operator="equal">
      <formula>1</formula>
    </cfRule>
    <cfRule type="cellIs" dxfId="614" priority="534" operator="equal">
      <formula>20</formula>
    </cfRule>
  </conditionalFormatting>
  <conditionalFormatting sqref="G8:G9">
    <cfRule type="cellIs" dxfId="613" priority="532" operator="equal">
      <formula>19</formula>
    </cfRule>
  </conditionalFormatting>
  <conditionalFormatting sqref="G8:G9 Z8:Z9">
    <cfRule type="cellIs" dxfId="612" priority="531" operator="equal">
      <formula>19</formula>
    </cfRule>
  </conditionalFormatting>
  <conditionalFormatting sqref="D9:E9 E8">
    <cfRule type="cellIs" dxfId="611" priority="527" operator="equal">
      <formula>"No"</formula>
    </cfRule>
    <cfRule type="cellIs" dxfId="610" priority="528" operator="equal">
      <formula>"Yes"</formula>
    </cfRule>
  </conditionalFormatting>
  <conditionalFormatting sqref="AB8:AB9">
    <cfRule type="cellIs" dxfId="609" priority="525" operator="equal">
      <formula>"No"</formula>
    </cfRule>
    <cfRule type="cellIs" dxfId="608" priority="526" operator="equal">
      <formula>"Yes"</formula>
    </cfRule>
  </conditionalFormatting>
  <conditionalFormatting sqref="W8:X9">
    <cfRule type="cellIs" dxfId="607" priority="505" operator="equal">
      <formula>"No"</formula>
    </cfRule>
    <cfRule type="cellIs" dxfId="606" priority="506" operator="equal">
      <formula>"Yes"</formula>
    </cfRule>
  </conditionalFormatting>
  <conditionalFormatting sqref="V8:V9">
    <cfRule type="cellIs" dxfId="605" priority="509" operator="equal">
      <formula>"No"</formula>
    </cfRule>
    <cfRule type="cellIs" dxfId="604" priority="510" operator="equal">
      <formula>"Yes"</formula>
    </cfRule>
  </conditionalFormatting>
  <conditionalFormatting sqref="Y8:Y9">
    <cfRule type="cellIs" dxfId="603" priority="507" operator="equal">
      <formula>"No"</formula>
    </cfRule>
    <cfRule type="cellIs" dxfId="602" priority="508" operator="equal">
      <formula>"Yes"</formula>
    </cfRule>
  </conditionalFormatting>
  <conditionalFormatting sqref="C10:C12">
    <cfRule type="cellIs" dxfId="601" priority="503" operator="equal">
      <formula>"No"</formula>
    </cfRule>
    <cfRule type="cellIs" dxfId="600" priority="504" operator="equal">
      <formula>"Yes"</formula>
    </cfRule>
  </conditionalFormatting>
  <conditionalFormatting sqref="G10:Q12 Z10:AA12 AC10:AJ12 S10:S12">
    <cfRule type="cellIs" dxfId="599" priority="501" operator="equal">
      <formula>"No"</formula>
    </cfRule>
    <cfRule type="cellIs" dxfId="598" priority="502" operator="equal">
      <formula>"Yes"</formula>
    </cfRule>
  </conditionalFormatting>
  <conditionalFormatting sqref="F10:F12">
    <cfRule type="cellIs" dxfId="597" priority="495" operator="equal">
      <formula>"No"</formula>
    </cfRule>
    <cfRule type="cellIs" dxfId="596" priority="496" operator="equal">
      <formula>"Yes"</formula>
    </cfRule>
  </conditionalFormatting>
  <conditionalFormatting sqref="G10:G12 Z10:Z12">
    <cfRule type="cellIs" dxfId="595" priority="499" operator="equal">
      <formula>1</formula>
    </cfRule>
    <cfRule type="cellIs" dxfId="594" priority="500" operator="equal">
      <formula>20</formula>
    </cfRule>
  </conditionalFormatting>
  <conditionalFormatting sqref="G10:G12">
    <cfRule type="cellIs" dxfId="593" priority="498" operator="equal">
      <formula>19</formula>
    </cfRule>
  </conditionalFormatting>
  <conditionalFormatting sqref="G10:G12 Z10:Z12">
    <cfRule type="cellIs" dxfId="592" priority="497" operator="equal">
      <formula>19</formula>
    </cfRule>
  </conditionalFormatting>
  <conditionalFormatting sqref="D10:E12">
    <cfRule type="cellIs" dxfId="591" priority="493" operator="equal">
      <formula>"No"</formula>
    </cfRule>
    <cfRule type="cellIs" dxfId="590" priority="494" operator="equal">
      <formula>"Yes"</formula>
    </cfRule>
  </conditionalFormatting>
  <conditionalFormatting sqref="AB10:AB12">
    <cfRule type="cellIs" dxfId="589" priority="491" operator="equal">
      <formula>"No"</formula>
    </cfRule>
    <cfRule type="cellIs" dxfId="588" priority="492" operator="equal">
      <formula>"Yes"</formula>
    </cfRule>
  </conditionalFormatting>
  <conditionalFormatting sqref="U9:U12">
    <cfRule type="cellIs" dxfId="587" priority="481" operator="equal">
      <formula>"No"</formula>
    </cfRule>
    <cfRule type="cellIs" dxfId="586" priority="482" operator="equal">
      <formula>"Yes"</formula>
    </cfRule>
  </conditionalFormatting>
  <conditionalFormatting sqref="U10:U12">
    <cfRule type="cellIs" dxfId="585" priority="479" operator="equal">
      <formula>"No"</formula>
    </cfRule>
    <cfRule type="cellIs" dxfId="584" priority="480" operator="equal">
      <formula>"Yes"</formula>
    </cfRule>
  </conditionalFormatting>
  <conditionalFormatting sqref="U11:U12">
    <cfRule type="cellIs" dxfId="583" priority="477" operator="equal">
      <formula>"No"</formula>
    </cfRule>
    <cfRule type="cellIs" dxfId="582" priority="478" operator="equal">
      <formula>"Yes"</formula>
    </cfRule>
  </conditionalFormatting>
  <conditionalFormatting sqref="V11">
    <cfRule type="cellIs" dxfId="581" priority="467" operator="equal">
      <formula>"No"</formula>
    </cfRule>
    <cfRule type="cellIs" dxfId="580" priority="468" operator="equal">
      <formula>"Yes"</formula>
    </cfRule>
  </conditionalFormatting>
  <conditionalFormatting sqref="V11:Y11">
    <cfRule type="cellIs" dxfId="579" priority="473" operator="equal">
      <formula>"No"</formula>
    </cfRule>
    <cfRule type="cellIs" dxfId="578" priority="474" operator="equal">
      <formula>"Yes"</formula>
    </cfRule>
  </conditionalFormatting>
  <conditionalFormatting sqref="V11:Y11">
    <cfRule type="cellIs" dxfId="577" priority="471" operator="equal">
      <formula>"No"</formula>
    </cfRule>
    <cfRule type="cellIs" dxfId="576" priority="472" operator="equal">
      <formula>"Yes"</formula>
    </cfRule>
  </conditionalFormatting>
  <conditionalFormatting sqref="Y11">
    <cfRule type="cellIs" dxfId="575" priority="469" operator="equal">
      <formula>"No"</formula>
    </cfRule>
    <cfRule type="cellIs" dxfId="574" priority="470" operator="equal">
      <formula>"Yes"</formula>
    </cfRule>
  </conditionalFormatting>
  <conditionalFormatting sqref="X11">
    <cfRule type="cellIs" dxfId="573" priority="475" operator="equal">
      <formula>"No"</formula>
    </cfRule>
    <cfRule type="cellIs" dxfId="572" priority="476" operator="equal">
      <formula>"Yes"</formula>
    </cfRule>
  </conditionalFormatting>
  <conditionalFormatting sqref="W10:X10">
    <cfRule type="cellIs" dxfId="571" priority="461" operator="equal">
      <formula>"No"</formula>
    </cfRule>
    <cfRule type="cellIs" dxfId="570" priority="462" operator="equal">
      <formula>"Yes"</formula>
    </cfRule>
  </conditionalFormatting>
  <conditionalFormatting sqref="V10">
    <cfRule type="cellIs" dxfId="569" priority="465" operator="equal">
      <formula>"No"</formula>
    </cfRule>
    <cfRule type="cellIs" dxfId="568" priority="466" operator="equal">
      <formula>"Yes"</formula>
    </cfRule>
  </conditionalFormatting>
  <conditionalFormatting sqref="Y10">
    <cfRule type="cellIs" dxfId="567" priority="463" operator="equal">
      <formula>"No"</formula>
    </cfRule>
    <cfRule type="cellIs" dxfId="566" priority="464" operator="equal">
      <formula>"Yes"</formula>
    </cfRule>
  </conditionalFormatting>
  <conditionalFormatting sqref="W12:X12">
    <cfRule type="cellIs" dxfId="565" priority="455" operator="equal">
      <formula>"No"</formula>
    </cfRule>
    <cfRule type="cellIs" dxfId="564" priority="456" operator="equal">
      <formula>"Yes"</formula>
    </cfRule>
  </conditionalFormatting>
  <conditionalFormatting sqref="V12">
    <cfRule type="cellIs" dxfId="563" priority="459" operator="equal">
      <formula>"No"</formula>
    </cfRule>
    <cfRule type="cellIs" dxfId="562" priority="460" operator="equal">
      <formula>"Yes"</formula>
    </cfRule>
  </conditionalFormatting>
  <conditionalFormatting sqref="Y12">
    <cfRule type="cellIs" dxfId="561" priority="457" operator="equal">
      <formula>"No"</formula>
    </cfRule>
    <cfRule type="cellIs" dxfId="560" priority="458" operator="equal">
      <formula>"Yes"</formula>
    </cfRule>
  </conditionalFormatting>
  <conditionalFormatting sqref="V5">
    <cfRule type="cellIs" dxfId="559" priority="453" operator="equal">
      <formula>"No"</formula>
    </cfRule>
    <cfRule type="cellIs" dxfId="558" priority="454" operator="equal">
      <formula>"Yes"</formula>
    </cfRule>
  </conditionalFormatting>
  <conditionalFormatting sqref="Y5">
    <cfRule type="cellIs" dxfId="557" priority="451" operator="equal">
      <formula>"No"</formula>
    </cfRule>
    <cfRule type="cellIs" dxfId="556" priority="452" operator="equal">
      <formula>"Yes"</formula>
    </cfRule>
  </conditionalFormatting>
  <conditionalFormatting sqref="W5:X5">
    <cfRule type="cellIs" dxfId="555" priority="449" operator="equal">
      <formula>"No"</formula>
    </cfRule>
    <cfRule type="cellIs" dxfId="554" priority="450" operator="equal">
      <formula>"Yes"</formula>
    </cfRule>
  </conditionalFormatting>
  <conditionalFormatting sqref="V7">
    <cfRule type="cellIs" dxfId="553" priority="447" operator="equal">
      <formula>"No"</formula>
    </cfRule>
    <cfRule type="cellIs" dxfId="552" priority="448" operator="equal">
      <formula>"Yes"</formula>
    </cfRule>
  </conditionalFormatting>
  <conditionalFormatting sqref="Y7">
    <cfRule type="cellIs" dxfId="551" priority="445" operator="equal">
      <formula>"No"</formula>
    </cfRule>
    <cfRule type="cellIs" dxfId="550" priority="446" operator="equal">
      <formula>"Yes"</formula>
    </cfRule>
  </conditionalFormatting>
  <conditionalFormatting sqref="W7:X7">
    <cfRule type="cellIs" dxfId="549" priority="443" operator="equal">
      <formula>"No"</formula>
    </cfRule>
    <cfRule type="cellIs" dxfId="548" priority="444" operator="equal">
      <formula>"Yes"</formula>
    </cfRule>
  </conditionalFormatting>
  <conditionalFormatting sqref="I13:Q13 AA13:AJ13 S13">
    <cfRule type="cellIs" dxfId="547" priority="441" operator="equal">
      <formula>"No"</formula>
    </cfRule>
    <cfRule type="cellIs" dxfId="546" priority="442" operator="equal">
      <formula>"Yes"</formula>
    </cfRule>
  </conditionalFormatting>
  <conditionalFormatting sqref="G13:H13">
    <cfRule type="cellIs" dxfId="545" priority="439" operator="equal">
      <formula>"No"</formula>
    </cfRule>
    <cfRule type="cellIs" dxfId="544" priority="440" operator="equal">
      <formula>"Yes"</formula>
    </cfRule>
  </conditionalFormatting>
  <conditionalFormatting sqref="G13">
    <cfRule type="cellIs" dxfId="543" priority="437" operator="equal">
      <formula>1</formula>
    </cfRule>
    <cfRule type="cellIs" dxfId="542" priority="438" operator="equal">
      <formula>20</formula>
    </cfRule>
  </conditionalFormatting>
  <conditionalFormatting sqref="G13">
    <cfRule type="cellIs" dxfId="541" priority="436" operator="equal">
      <formula>19</formula>
    </cfRule>
  </conditionalFormatting>
  <conditionalFormatting sqref="G13">
    <cfRule type="cellIs" dxfId="540" priority="435" operator="equal">
      <formula>19</formula>
    </cfRule>
  </conditionalFormatting>
  <conditionalFormatting sqref="E13:F13">
    <cfRule type="cellIs" dxfId="539" priority="433" operator="equal">
      <formula>"No"</formula>
    </cfRule>
    <cfRule type="cellIs" dxfId="538" priority="434" operator="equal">
      <formula>"Yes"</formula>
    </cfRule>
  </conditionalFormatting>
  <conditionalFormatting sqref="C13">
    <cfRule type="cellIs" dxfId="537" priority="431" operator="equal">
      <formula>"No"</formula>
    </cfRule>
    <cfRule type="cellIs" dxfId="536" priority="432" operator="equal">
      <formula>"Yes"</formula>
    </cfRule>
  </conditionalFormatting>
  <conditionalFormatting sqref="D13">
    <cfRule type="cellIs" dxfId="535" priority="429" operator="equal">
      <formula>"No"</formula>
    </cfRule>
    <cfRule type="cellIs" dxfId="534" priority="430" operator="equal">
      <formula>"Yes"</formula>
    </cfRule>
  </conditionalFormatting>
  <conditionalFormatting sqref="D13">
    <cfRule type="cellIs" dxfId="533" priority="427" operator="equal">
      <formula>"No"</formula>
    </cfRule>
    <cfRule type="cellIs" dxfId="532" priority="428" operator="equal">
      <formula>"Yes"</formula>
    </cfRule>
  </conditionalFormatting>
  <conditionalFormatting sqref="Z13">
    <cfRule type="cellIs" dxfId="531" priority="425" operator="equal">
      <formula>"No"</formula>
    </cfRule>
    <cfRule type="cellIs" dxfId="530" priority="426" operator="equal">
      <formula>"Yes"</formula>
    </cfRule>
  </conditionalFormatting>
  <conditionalFormatting sqref="Z13">
    <cfRule type="cellIs" dxfId="529" priority="423" operator="equal">
      <formula>1</formula>
    </cfRule>
    <cfRule type="cellIs" dxfId="528" priority="424" operator="equal">
      <formula>20</formula>
    </cfRule>
  </conditionalFormatting>
  <conditionalFormatting sqref="Z13">
    <cfRule type="cellIs" dxfId="527" priority="422" operator="equal">
      <formula>19</formula>
    </cfRule>
  </conditionalFormatting>
  <conditionalFormatting sqref="X13:Y13">
    <cfRule type="cellIs" dxfId="526" priority="420" operator="equal">
      <formula>"No"</formula>
    </cfRule>
    <cfRule type="cellIs" dxfId="525" priority="421" operator="equal">
      <formula>"Yes"</formula>
    </cfRule>
  </conditionalFormatting>
  <conditionalFormatting sqref="V13">
    <cfRule type="cellIs" dxfId="524" priority="416" operator="equal">
      <formula>"No"</formula>
    </cfRule>
    <cfRule type="cellIs" dxfId="523" priority="417" operator="equal">
      <formula>"Yes"</formula>
    </cfRule>
  </conditionalFormatting>
  <conditionalFormatting sqref="W13">
    <cfRule type="cellIs" dxfId="522" priority="414" operator="equal">
      <formula>"No"</formula>
    </cfRule>
    <cfRule type="cellIs" dxfId="521" priority="415" operator="equal">
      <formula>"Yes"</formula>
    </cfRule>
  </conditionalFormatting>
  <conditionalFormatting sqref="W13">
    <cfRule type="cellIs" dxfId="520" priority="412" operator="equal">
      <formula>"No"</formula>
    </cfRule>
    <cfRule type="cellIs" dxfId="519" priority="413" operator="equal">
      <formula>"Yes"</formula>
    </cfRule>
  </conditionalFormatting>
  <conditionalFormatting sqref="U13">
    <cfRule type="cellIs" dxfId="518" priority="410" operator="equal">
      <formula>"No"</formula>
    </cfRule>
    <cfRule type="cellIs" dxfId="517" priority="411" operator="equal">
      <formula>"Yes"</formula>
    </cfRule>
  </conditionalFormatting>
  <conditionalFormatting sqref="I14:Q14 AA14:AJ14 S14">
    <cfRule type="cellIs" dxfId="516" priority="408" operator="equal">
      <formula>"No"</formula>
    </cfRule>
    <cfRule type="cellIs" dxfId="515" priority="409" operator="equal">
      <formula>"Yes"</formula>
    </cfRule>
  </conditionalFormatting>
  <conditionalFormatting sqref="G14:H14">
    <cfRule type="cellIs" dxfId="514" priority="406" operator="equal">
      <formula>"No"</formula>
    </cfRule>
    <cfRule type="cellIs" dxfId="513" priority="407" operator="equal">
      <formula>"Yes"</formula>
    </cfRule>
  </conditionalFormatting>
  <conditionalFormatting sqref="G14">
    <cfRule type="cellIs" dxfId="512" priority="404" operator="equal">
      <formula>1</formula>
    </cfRule>
    <cfRule type="cellIs" dxfId="511" priority="405" operator="equal">
      <formula>20</formula>
    </cfRule>
  </conditionalFormatting>
  <conditionalFormatting sqref="G14">
    <cfRule type="cellIs" dxfId="510" priority="403" operator="equal">
      <formula>19</formula>
    </cfRule>
  </conditionalFormatting>
  <conditionalFormatting sqref="G14">
    <cfRule type="cellIs" dxfId="509" priority="402" operator="equal">
      <formula>19</formula>
    </cfRule>
  </conditionalFormatting>
  <conditionalFormatting sqref="E14:F14">
    <cfRule type="cellIs" dxfId="508" priority="400" operator="equal">
      <formula>"No"</formula>
    </cfRule>
    <cfRule type="cellIs" dxfId="507" priority="401" operator="equal">
      <formula>"Yes"</formula>
    </cfRule>
  </conditionalFormatting>
  <conditionalFormatting sqref="C14">
    <cfRule type="cellIs" dxfId="506" priority="398" operator="equal">
      <formula>"No"</formula>
    </cfRule>
    <cfRule type="cellIs" dxfId="505" priority="399" operator="equal">
      <formula>"Yes"</formula>
    </cfRule>
  </conditionalFormatting>
  <conditionalFormatting sqref="Z14">
    <cfRule type="cellIs" dxfId="504" priority="392" operator="equal">
      <formula>"No"</formula>
    </cfRule>
    <cfRule type="cellIs" dxfId="503" priority="393" operator="equal">
      <formula>"Yes"</formula>
    </cfRule>
  </conditionalFormatting>
  <conditionalFormatting sqref="Z14">
    <cfRule type="cellIs" dxfId="502" priority="390" operator="equal">
      <formula>1</formula>
    </cfRule>
    <cfRule type="cellIs" dxfId="501" priority="391" operator="equal">
      <formula>20</formula>
    </cfRule>
  </conditionalFormatting>
  <conditionalFormatting sqref="Z14">
    <cfRule type="cellIs" dxfId="500" priority="389" operator="equal">
      <formula>19</formula>
    </cfRule>
  </conditionalFormatting>
  <conditionalFormatting sqref="Y14">
    <cfRule type="cellIs" dxfId="499" priority="387" operator="equal">
      <formula>"No"</formula>
    </cfRule>
    <cfRule type="cellIs" dxfId="498" priority="388" operator="equal">
      <formula>"Yes"</formula>
    </cfRule>
  </conditionalFormatting>
  <conditionalFormatting sqref="V14">
    <cfRule type="cellIs" dxfId="497" priority="385" operator="equal">
      <formula>"No"</formula>
    </cfRule>
    <cfRule type="cellIs" dxfId="496" priority="386" operator="equal">
      <formula>"Yes"</formula>
    </cfRule>
  </conditionalFormatting>
  <conditionalFormatting sqref="U14">
    <cfRule type="cellIs" dxfId="495" priority="379" operator="equal">
      <formula>"No"</formula>
    </cfRule>
    <cfRule type="cellIs" dxfId="494" priority="380" operator="equal">
      <formula>"Yes"</formula>
    </cfRule>
  </conditionalFormatting>
  <conditionalFormatting sqref="D14">
    <cfRule type="cellIs" dxfId="493" priority="377" operator="equal">
      <formula>"No"</formula>
    </cfRule>
    <cfRule type="cellIs" dxfId="492" priority="378" operator="equal">
      <formula>"Yes"</formula>
    </cfRule>
  </conditionalFormatting>
  <conditionalFormatting sqref="AC1">
    <cfRule type="cellIs" dxfId="491" priority="373" operator="equal">
      <formula>"No"</formula>
    </cfRule>
    <cfRule type="cellIs" dxfId="490" priority="374" operator="equal">
      <formula>"Yes"</formula>
    </cfRule>
  </conditionalFormatting>
  <conditionalFormatting sqref="AC1">
    <cfRule type="cellIs" dxfId="489" priority="369" operator="equal">
      <formula>"No"</formula>
    </cfRule>
    <cfRule type="cellIs" dxfId="488" priority="370" operator="equal">
      <formula>"Yes"</formula>
    </cfRule>
  </conditionalFormatting>
  <conditionalFormatting sqref="AC1">
    <cfRule type="cellIs" dxfId="487" priority="371" operator="equal">
      <formula>"No"</formula>
    </cfRule>
    <cfRule type="cellIs" dxfId="486" priority="372" operator="equal">
      <formula>"Yes"</formula>
    </cfRule>
  </conditionalFormatting>
  <conditionalFormatting sqref="AC1">
    <cfRule type="cellIs" dxfId="485" priority="367" operator="equal">
      <formula>"No"</formula>
    </cfRule>
    <cfRule type="cellIs" dxfId="484" priority="368" operator="equal">
      <formula>"Yes"</formula>
    </cfRule>
  </conditionalFormatting>
  <conditionalFormatting sqref="AC1">
    <cfRule type="cellIs" dxfId="483" priority="365" operator="equal">
      <formula>"No"</formula>
    </cfRule>
    <cfRule type="cellIs" dxfId="482" priority="366" operator="equal">
      <formula>"Yes"</formula>
    </cfRule>
  </conditionalFormatting>
  <conditionalFormatting sqref="W14 W17:W18">
    <cfRule type="cellIs" dxfId="481" priority="361" operator="equal">
      <formula>"No"</formula>
    </cfRule>
    <cfRule type="cellIs" dxfId="480" priority="362" operator="equal">
      <formula>"Yes"</formula>
    </cfRule>
  </conditionalFormatting>
  <conditionalFormatting sqref="W14 W17:W18">
    <cfRule type="cellIs" dxfId="479" priority="359" operator="equal">
      <formula>"No"</formula>
    </cfRule>
    <cfRule type="cellIs" dxfId="478" priority="360" operator="equal">
      <formula>"Yes"</formula>
    </cfRule>
  </conditionalFormatting>
  <conditionalFormatting sqref="I16:Q16 AA16:AJ16 S16">
    <cfRule type="cellIs" dxfId="477" priority="357" operator="equal">
      <formula>"No"</formula>
    </cfRule>
    <cfRule type="cellIs" dxfId="476" priority="358" operator="equal">
      <formula>"Yes"</formula>
    </cfRule>
  </conditionalFormatting>
  <conditionalFormatting sqref="G16:H16">
    <cfRule type="cellIs" dxfId="475" priority="355" operator="equal">
      <formula>"No"</formula>
    </cfRule>
    <cfRule type="cellIs" dxfId="474" priority="356" operator="equal">
      <formula>"Yes"</formula>
    </cfRule>
  </conditionalFormatting>
  <conditionalFormatting sqref="G16">
    <cfRule type="cellIs" dxfId="473" priority="353" operator="equal">
      <formula>1</formula>
    </cfRule>
    <cfRule type="cellIs" dxfId="472" priority="354" operator="equal">
      <formula>20</formula>
    </cfRule>
  </conditionalFormatting>
  <conditionalFormatting sqref="G16">
    <cfRule type="cellIs" dxfId="471" priority="352" operator="equal">
      <formula>19</formula>
    </cfRule>
  </conditionalFormatting>
  <conditionalFormatting sqref="G16">
    <cfRule type="cellIs" dxfId="470" priority="351" operator="equal">
      <formula>19</formula>
    </cfRule>
  </conditionalFormatting>
  <conditionalFormatting sqref="Z16">
    <cfRule type="cellIs" dxfId="469" priority="345" operator="equal">
      <formula>"No"</formula>
    </cfRule>
    <cfRule type="cellIs" dxfId="468" priority="346" operator="equal">
      <formula>"Yes"</formula>
    </cfRule>
  </conditionalFormatting>
  <conditionalFormatting sqref="Z16">
    <cfRule type="cellIs" dxfId="467" priority="343" operator="equal">
      <formula>1</formula>
    </cfRule>
    <cfRule type="cellIs" dxfId="466" priority="344" operator="equal">
      <formula>20</formula>
    </cfRule>
  </conditionalFormatting>
  <conditionalFormatting sqref="Z16">
    <cfRule type="cellIs" dxfId="465" priority="342" operator="equal">
      <formula>19</formula>
    </cfRule>
  </conditionalFormatting>
  <conditionalFormatting sqref="V16">
    <cfRule type="cellIs" dxfId="464" priority="316" operator="equal">
      <formula>"No"</formula>
    </cfRule>
    <cfRule type="cellIs" dxfId="463" priority="317" operator="equal">
      <formula>"Yes"</formula>
    </cfRule>
  </conditionalFormatting>
  <conditionalFormatting sqref="U16">
    <cfRule type="cellIs" dxfId="462" priority="324" operator="equal">
      <formula>"No"</formula>
    </cfRule>
    <cfRule type="cellIs" dxfId="461" priority="325" operator="equal">
      <formula>"Yes"</formula>
    </cfRule>
  </conditionalFormatting>
  <conditionalFormatting sqref="D16:F16">
    <cfRule type="cellIs" dxfId="460" priority="322" operator="equal">
      <formula>"No"</formula>
    </cfRule>
    <cfRule type="cellIs" dxfId="459" priority="323" operator="equal">
      <formula>"Yes"</formula>
    </cfRule>
  </conditionalFormatting>
  <conditionalFormatting sqref="C16">
    <cfRule type="cellIs" dxfId="458" priority="320" operator="equal">
      <formula>"No"</formula>
    </cfRule>
    <cfRule type="cellIs" dxfId="457" priority="321" operator="equal">
      <formula>"Yes"</formula>
    </cfRule>
  </conditionalFormatting>
  <conditionalFormatting sqref="W16:Y16">
    <cfRule type="cellIs" dxfId="456" priority="318" operator="equal">
      <formula>"No"</formula>
    </cfRule>
    <cfRule type="cellIs" dxfId="455" priority="319" operator="equal">
      <formula>"Yes"</formula>
    </cfRule>
  </conditionalFormatting>
  <conditionalFormatting sqref="C20:Q20 Z20:AJ20 S20">
    <cfRule type="cellIs" dxfId="454" priority="314" operator="equal">
      <formula>"No"</formula>
    </cfRule>
    <cfRule type="cellIs" dxfId="453" priority="315" operator="equal">
      <formula>"Yes"</formula>
    </cfRule>
  </conditionalFormatting>
  <conditionalFormatting sqref="G20 Z20">
    <cfRule type="cellIs" dxfId="452" priority="312" operator="equal">
      <formula>1</formula>
    </cfRule>
    <cfRule type="cellIs" dxfId="451" priority="313" operator="equal">
      <formula>20</formula>
    </cfRule>
  </conditionalFormatting>
  <conditionalFormatting sqref="G20">
    <cfRule type="cellIs" dxfId="450" priority="311" operator="equal">
      <formula>19</formula>
    </cfRule>
  </conditionalFormatting>
  <conditionalFormatting sqref="G20 Z20">
    <cfRule type="cellIs" dxfId="449" priority="310" operator="equal">
      <formula>19</formula>
    </cfRule>
  </conditionalFormatting>
  <conditionalFormatting sqref="D8">
    <cfRule type="cellIs" dxfId="448" priority="304" operator="equal">
      <formula>"No"</formula>
    </cfRule>
    <cfRule type="cellIs" dxfId="447" priority="305" operator="equal">
      <formula>"Yes"</formula>
    </cfRule>
  </conditionalFormatting>
  <conditionalFormatting sqref="T18">
    <cfRule type="cellIs" dxfId="446" priority="302" operator="equal">
      <formula>"No"</formula>
    </cfRule>
    <cfRule type="cellIs" dxfId="445" priority="303" operator="equal">
      <formula>"Yes"</formula>
    </cfRule>
  </conditionalFormatting>
  <conditionalFormatting sqref="T17">
    <cfRule type="cellIs" dxfId="444" priority="300" operator="equal">
      <formula>"No"</formula>
    </cfRule>
    <cfRule type="cellIs" dxfId="443" priority="301" operator="equal">
      <formula>"Yes"</formula>
    </cfRule>
  </conditionalFormatting>
  <conditionalFormatting sqref="T3">
    <cfRule type="cellIs" dxfId="442" priority="298" operator="equal">
      <formula>"No"</formula>
    </cfRule>
    <cfRule type="cellIs" dxfId="441" priority="299" operator="equal">
      <formula>"Yes"</formula>
    </cfRule>
  </conditionalFormatting>
  <conditionalFormatting sqref="T4:T7">
    <cfRule type="cellIs" dxfId="440" priority="296" operator="equal">
      <formula>"No"</formula>
    </cfRule>
    <cfRule type="cellIs" dxfId="439" priority="297" operator="equal">
      <formula>"Yes"</formula>
    </cfRule>
  </conditionalFormatting>
  <conditionalFormatting sqref="T5:T7">
    <cfRule type="cellIs" dxfId="438" priority="294" operator="equal">
      <formula>"No"</formula>
    </cfRule>
    <cfRule type="cellIs" dxfId="437" priority="295" operator="equal">
      <formula>"Yes"</formula>
    </cfRule>
  </conditionalFormatting>
  <conditionalFormatting sqref="T6:T7">
    <cfRule type="cellIs" dxfId="436" priority="292" operator="equal">
      <formula>"No"</formula>
    </cfRule>
    <cfRule type="cellIs" dxfId="435" priority="293" operator="equal">
      <formula>"Yes"</formula>
    </cfRule>
  </conditionalFormatting>
  <conditionalFormatting sqref="T19">
    <cfRule type="cellIs" dxfId="434" priority="290" operator="equal">
      <formula>"No"</formula>
    </cfRule>
    <cfRule type="cellIs" dxfId="433" priority="291" operator="equal">
      <formula>"Yes"</formula>
    </cfRule>
  </conditionalFormatting>
  <conditionalFormatting sqref="T8">
    <cfRule type="cellIs" dxfId="432" priority="288" operator="equal">
      <formula>"No"</formula>
    </cfRule>
    <cfRule type="cellIs" dxfId="431" priority="289" operator="equal">
      <formula>"Yes"</formula>
    </cfRule>
  </conditionalFormatting>
  <conditionalFormatting sqref="T9:T12">
    <cfRule type="cellIs" dxfId="430" priority="286" operator="equal">
      <formula>"No"</formula>
    </cfRule>
    <cfRule type="cellIs" dxfId="429" priority="287" operator="equal">
      <formula>"Yes"</formula>
    </cfRule>
  </conditionalFormatting>
  <conditionalFormatting sqref="T10:T12">
    <cfRule type="cellIs" dxfId="428" priority="284" operator="equal">
      <formula>"No"</formula>
    </cfRule>
    <cfRule type="cellIs" dxfId="427" priority="285" operator="equal">
      <formula>"Yes"</formula>
    </cfRule>
  </conditionalFormatting>
  <conditionalFormatting sqref="T11:T12">
    <cfRule type="cellIs" dxfId="426" priority="282" operator="equal">
      <formula>"No"</formula>
    </cfRule>
    <cfRule type="cellIs" dxfId="425" priority="283" operator="equal">
      <formula>"Yes"</formula>
    </cfRule>
  </conditionalFormatting>
  <conditionalFormatting sqref="T13">
    <cfRule type="cellIs" dxfId="424" priority="280" operator="equal">
      <formula>"No"</formula>
    </cfRule>
    <cfRule type="cellIs" dxfId="423" priority="281" operator="equal">
      <formula>"Yes"</formula>
    </cfRule>
  </conditionalFormatting>
  <conditionalFormatting sqref="T14">
    <cfRule type="cellIs" dxfId="422" priority="278" operator="equal">
      <formula>"No"</formula>
    </cfRule>
    <cfRule type="cellIs" dxfId="421" priority="279" operator="equal">
      <formula>"Yes"</formula>
    </cfRule>
  </conditionalFormatting>
  <conditionalFormatting sqref="T16">
    <cfRule type="cellIs" dxfId="420" priority="276" operator="equal">
      <formula>"No"</formula>
    </cfRule>
    <cfRule type="cellIs" dxfId="419" priority="277" operator="equal">
      <formula>"Yes"</formula>
    </cfRule>
  </conditionalFormatting>
  <conditionalFormatting sqref="U8">
    <cfRule type="cellIs" dxfId="418" priority="272" operator="equal">
      <formula>"No"</formula>
    </cfRule>
    <cfRule type="cellIs" dxfId="417" priority="273" operator="equal">
      <formula>"Yes"</formula>
    </cfRule>
  </conditionalFormatting>
  <conditionalFormatting sqref="U20">
    <cfRule type="cellIs" dxfId="416" priority="270" operator="equal">
      <formula>"No"</formula>
    </cfRule>
    <cfRule type="cellIs" dxfId="415" priority="271" operator="equal">
      <formula>"Yes"</formula>
    </cfRule>
  </conditionalFormatting>
  <conditionalFormatting sqref="A2">
    <cfRule type="cellIs" dxfId="414" priority="234" operator="equal">
      <formula>"No"</formula>
    </cfRule>
    <cfRule type="cellIs" dxfId="413" priority="235" operator="equal">
      <formula>"Yes"</formula>
    </cfRule>
  </conditionalFormatting>
  <conditionalFormatting sqref="A2">
    <cfRule type="cellIs" dxfId="412" priority="236" operator="equal">
      <formula>"No"</formula>
    </cfRule>
    <cfRule type="cellIs" dxfId="411" priority="237" operator="equal">
      <formula>"Yes"</formula>
    </cfRule>
  </conditionalFormatting>
  <conditionalFormatting sqref="A2">
    <cfRule type="cellIs" dxfId="410" priority="230" operator="equal">
      <formula>"No"</formula>
    </cfRule>
    <cfRule type="cellIs" dxfId="409" priority="231" operator="equal">
      <formula>"Yes"</formula>
    </cfRule>
  </conditionalFormatting>
  <conditionalFormatting sqref="A2">
    <cfRule type="cellIs" dxfId="408" priority="232" operator="equal">
      <formula>"No"</formula>
    </cfRule>
    <cfRule type="cellIs" dxfId="407" priority="233" operator="equal">
      <formula>"Yes"</formula>
    </cfRule>
  </conditionalFormatting>
  <conditionalFormatting sqref="B2">
    <cfRule type="cellIs" dxfId="406" priority="228" operator="equal">
      <formula>"No"</formula>
    </cfRule>
    <cfRule type="cellIs" dxfId="405" priority="229" operator="equal">
      <formula>"Yes"</formula>
    </cfRule>
  </conditionalFormatting>
  <conditionalFormatting sqref="B3">
    <cfRule type="cellIs" dxfId="404" priority="222" operator="equal">
      <formula>"No"</formula>
    </cfRule>
    <cfRule type="cellIs" dxfId="403" priority="223" operator="equal">
      <formula>"Yes"</formula>
    </cfRule>
  </conditionalFormatting>
  <conditionalFormatting sqref="B4:B7">
    <cfRule type="cellIs" dxfId="402" priority="220" operator="equal">
      <formula>"No"</formula>
    </cfRule>
    <cfRule type="cellIs" dxfId="401" priority="221" operator="equal">
      <formula>"Yes"</formula>
    </cfRule>
  </conditionalFormatting>
  <conditionalFormatting sqref="B5:B7">
    <cfRule type="cellIs" dxfId="400" priority="218" operator="equal">
      <formula>"No"</formula>
    </cfRule>
    <cfRule type="cellIs" dxfId="399" priority="219" operator="equal">
      <formula>"Yes"</formula>
    </cfRule>
  </conditionalFormatting>
  <conditionalFormatting sqref="B6:B7">
    <cfRule type="cellIs" dxfId="398" priority="216" operator="equal">
      <formula>"No"</formula>
    </cfRule>
    <cfRule type="cellIs" dxfId="397" priority="217" operator="equal">
      <formula>"Yes"</formula>
    </cfRule>
  </conditionalFormatting>
  <conditionalFormatting sqref="B19">
    <cfRule type="cellIs" dxfId="396" priority="214" operator="equal">
      <formula>"No"</formula>
    </cfRule>
    <cfRule type="cellIs" dxfId="395" priority="215" operator="equal">
      <formula>"Yes"</formula>
    </cfRule>
  </conditionalFormatting>
  <conditionalFormatting sqref="B9:B12">
    <cfRule type="cellIs" dxfId="394" priority="212" operator="equal">
      <formula>"No"</formula>
    </cfRule>
    <cfRule type="cellIs" dxfId="393" priority="213" operator="equal">
      <formula>"Yes"</formula>
    </cfRule>
  </conditionalFormatting>
  <conditionalFormatting sqref="B10:B12">
    <cfRule type="cellIs" dxfId="392" priority="210" operator="equal">
      <formula>"No"</formula>
    </cfRule>
    <cfRule type="cellIs" dxfId="391" priority="211" operator="equal">
      <formula>"Yes"</formula>
    </cfRule>
  </conditionalFormatting>
  <conditionalFormatting sqref="B11:B12">
    <cfRule type="cellIs" dxfId="390" priority="208" operator="equal">
      <formula>"No"</formula>
    </cfRule>
    <cfRule type="cellIs" dxfId="389" priority="209" operator="equal">
      <formula>"Yes"</formula>
    </cfRule>
  </conditionalFormatting>
  <conditionalFormatting sqref="B13">
    <cfRule type="cellIs" dxfId="388" priority="206" operator="equal">
      <formula>"No"</formula>
    </cfRule>
    <cfRule type="cellIs" dxfId="387" priority="207" operator="equal">
      <formula>"Yes"</formula>
    </cfRule>
  </conditionalFormatting>
  <conditionalFormatting sqref="B14">
    <cfRule type="cellIs" dxfId="386" priority="204" operator="equal">
      <formula>"No"</formula>
    </cfRule>
    <cfRule type="cellIs" dxfId="385" priority="205" operator="equal">
      <formula>"Yes"</formula>
    </cfRule>
  </conditionalFormatting>
  <conditionalFormatting sqref="B16">
    <cfRule type="cellIs" dxfId="384" priority="202" operator="equal">
      <formula>"No"</formula>
    </cfRule>
    <cfRule type="cellIs" dxfId="383" priority="203" operator="equal">
      <formula>"Yes"</formula>
    </cfRule>
  </conditionalFormatting>
  <conditionalFormatting sqref="A18">
    <cfRule type="cellIs" dxfId="382" priority="200" operator="equal">
      <formula>"No"</formula>
    </cfRule>
    <cfRule type="cellIs" dxfId="381" priority="201" operator="equal">
      <formula>"Yes"</formula>
    </cfRule>
  </conditionalFormatting>
  <conditionalFormatting sqref="A17">
    <cfRule type="cellIs" dxfId="380" priority="198" operator="equal">
      <formula>"No"</formula>
    </cfRule>
    <cfRule type="cellIs" dxfId="379" priority="199" operator="equal">
      <formula>"Yes"</formula>
    </cfRule>
  </conditionalFormatting>
  <conditionalFormatting sqref="A3">
    <cfRule type="cellIs" dxfId="378" priority="196" operator="equal">
      <formula>"No"</formula>
    </cfRule>
    <cfRule type="cellIs" dxfId="377" priority="197" operator="equal">
      <formula>"Yes"</formula>
    </cfRule>
  </conditionalFormatting>
  <conditionalFormatting sqref="A4:A7">
    <cfRule type="cellIs" dxfId="376" priority="194" operator="equal">
      <formula>"No"</formula>
    </cfRule>
    <cfRule type="cellIs" dxfId="375" priority="195" operator="equal">
      <formula>"Yes"</formula>
    </cfRule>
  </conditionalFormatting>
  <conditionalFormatting sqref="A5:A7">
    <cfRule type="cellIs" dxfId="374" priority="192" operator="equal">
      <formula>"No"</formula>
    </cfRule>
    <cfRule type="cellIs" dxfId="373" priority="193" operator="equal">
      <formula>"Yes"</formula>
    </cfRule>
  </conditionalFormatting>
  <conditionalFormatting sqref="A6:A7">
    <cfRule type="cellIs" dxfId="372" priority="190" operator="equal">
      <formula>"No"</formula>
    </cfRule>
    <cfRule type="cellIs" dxfId="371" priority="191" operator="equal">
      <formula>"Yes"</formula>
    </cfRule>
  </conditionalFormatting>
  <conditionalFormatting sqref="A19">
    <cfRule type="cellIs" dxfId="370" priority="188" operator="equal">
      <formula>"No"</formula>
    </cfRule>
    <cfRule type="cellIs" dxfId="369" priority="189" operator="equal">
      <formula>"Yes"</formula>
    </cfRule>
  </conditionalFormatting>
  <conditionalFormatting sqref="A8">
    <cfRule type="cellIs" dxfId="368" priority="186" operator="equal">
      <formula>"No"</formula>
    </cfRule>
    <cfRule type="cellIs" dxfId="367" priority="187" operator="equal">
      <formula>"Yes"</formula>
    </cfRule>
  </conditionalFormatting>
  <conditionalFormatting sqref="A9:A12">
    <cfRule type="cellIs" dxfId="366" priority="184" operator="equal">
      <formula>"No"</formula>
    </cfRule>
    <cfRule type="cellIs" dxfId="365" priority="185" operator="equal">
      <formula>"Yes"</formula>
    </cfRule>
  </conditionalFormatting>
  <conditionalFormatting sqref="A10:A12">
    <cfRule type="cellIs" dxfId="364" priority="182" operator="equal">
      <formula>"No"</formula>
    </cfRule>
    <cfRule type="cellIs" dxfId="363" priority="183" operator="equal">
      <formula>"Yes"</formula>
    </cfRule>
  </conditionalFormatting>
  <conditionalFormatting sqref="A11:A12">
    <cfRule type="cellIs" dxfId="362" priority="180" operator="equal">
      <formula>"No"</formula>
    </cfRule>
    <cfRule type="cellIs" dxfId="361" priority="181" operator="equal">
      <formula>"Yes"</formula>
    </cfRule>
  </conditionalFormatting>
  <conditionalFormatting sqref="A13">
    <cfRule type="cellIs" dxfId="360" priority="178" operator="equal">
      <formula>"No"</formula>
    </cfRule>
    <cfRule type="cellIs" dxfId="359" priority="179" operator="equal">
      <formula>"Yes"</formula>
    </cfRule>
  </conditionalFormatting>
  <conditionalFormatting sqref="A14">
    <cfRule type="cellIs" dxfId="358" priority="176" operator="equal">
      <formula>"No"</formula>
    </cfRule>
    <cfRule type="cellIs" dxfId="357" priority="177" operator="equal">
      <formula>"Yes"</formula>
    </cfRule>
  </conditionalFormatting>
  <conditionalFormatting sqref="A16">
    <cfRule type="cellIs" dxfId="356" priority="174" operator="equal">
      <formula>"No"</formula>
    </cfRule>
    <cfRule type="cellIs" dxfId="355" priority="175" operator="equal">
      <formula>"Yes"</formula>
    </cfRule>
  </conditionalFormatting>
  <conditionalFormatting sqref="A20">
    <cfRule type="cellIs" dxfId="354" priority="172" operator="equal">
      <formula>"No"</formula>
    </cfRule>
    <cfRule type="cellIs" dxfId="353" priority="173" operator="equal">
      <formula>"Yes"</formula>
    </cfRule>
  </conditionalFormatting>
  <conditionalFormatting sqref="B8">
    <cfRule type="cellIs" dxfId="352" priority="170" operator="equal">
      <formula>"No"</formula>
    </cfRule>
    <cfRule type="cellIs" dxfId="351" priority="171" operator="equal">
      <formula>"Yes"</formula>
    </cfRule>
  </conditionalFormatting>
  <conditionalFormatting sqref="B20">
    <cfRule type="cellIs" dxfId="350" priority="168" operator="equal">
      <formula>"No"</formula>
    </cfRule>
    <cfRule type="cellIs" dxfId="349" priority="169" operator="equal">
      <formula>"Yes"</formula>
    </cfRule>
  </conditionalFormatting>
  <conditionalFormatting sqref="R17:R18">
    <cfRule type="cellIs" dxfId="348" priority="166" operator="equal">
      <formula>"No"</formula>
    </cfRule>
    <cfRule type="cellIs" dxfId="347" priority="167" operator="equal">
      <formula>"Yes"</formula>
    </cfRule>
  </conditionalFormatting>
  <conditionalFormatting sqref="R2">
    <cfRule type="cellIs" dxfId="346" priority="164" operator="equal">
      <formula>"No"</formula>
    </cfRule>
    <cfRule type="cellIs" dxfId="345" priority="165" operator="equal">
      <formula>"Yes"</formula>
    </cfRule>
  </conditionalFormatting>
  <conditionalFormatting sqref="R2">
    <cfRule type="cellIs" dxfId="344" priority="162" operator="equal">
      <formula>"No"</formula>
    </cfRule>
    <cfRule type="cellIs" dxfId="343" priority="163" operator="equal">
      <formula>"Yes"</formula>
    </cfRule>
  </conditionalFormatting>
  <conditionalFormatting sqref="R2">
    <cfRule type="cellIs" dxfId="342" priority="158" operator="equal">
      <formula>"No"</formula>
    </cfRule>
    <cfRule type="cellIs" dxfId="341" priority="159" operator="equal">
      <formula>"Yes"</formula>
    </cfRule>
  </conditionalFormatting>
  <conditionalFormatting sqref="R2">
    <cfRule type="cellIs" dxfId="340" priority="160" operator="equal">
      <formula>"No"</formula>
    </cfRule>
    <cfRule type="cellIs" dxfId="339" priority="161" operator="equal">
      <formula>"Yes"</formula>
    </cfRule>
  </conditionalFormatting>
  <conditionalFormatting sqref="R3">
    <cfRule type="cellIs" dxfId="338" priority="156" operator="equal">
      <formula>"No"</formula>
    </cfRule>
    <cfRule type="cellIs" dxfId="337" priority="157" operator="equal">
      <formula>"Yes"</formula>
    </cfRule>
  </conditionalFormatting>
  <conditionalFormatting sqref="R4">
    <cfRule type="cellIs" dxfId="336" priority="154" operator="equal">
      <formula>"No"</formula>
    </cfRule>
    <cfRule type="cellIs" dxfId="335" priority="155" operator="equal">
      <formula>"Yes"</formula>
    </cfRule>
  </conditionalFormatting>
  <conditionalFormatting sqref="R5">
    <cfRule type="cellIs" dxfId="334" priority="152" operator="equal">
      <formula>"No"</formula>
    </cfRule>
    <cfRule type="cellIs" dxfId="333" priority="153" operator="equal">
      <formula>"Yes"</formula>
    </cfRule>
  </conditionalFormatting>
  <conditionalFormatting sqref="R6:R7">
    <cfRule type="cellIs" dxfId="332" priority="150" operator="equal">
      <formula>"No"</formula>
    </cfRule>
    <cfRule type="cellIs" dxfId="331" priority="151" operator="equal">
      <formula>"Yes"</formula>
    </cfRule>
  </conditionalFormatting>
  <conditionalFormatting sqref="R19">
    <cfRule type="cellIs" dxfId="330" priority="148" operator="equal">
      <formula>"No"</formula>
    </cfRule>
    <cfRule type="cellIs" dxfId="329" priority="149" operator="equal">
      <formula>"Yes"</formula>
    </cfRule>
  </conditionalFormatting>
  <conditionalFormatting sqref="R8:R9">
    <cfRule type="cellIs" dxfId="328" priority="146" operator="equal">
      <formula>"No"</formula>
    </cfRule>
    <cfRule type="cellIs" dxfId="327" priority="147" operator="equal">
      <formula>"Yes"</formula>
    </cfRule>
  </conditionalFormatting>
  <conditionalFormatting sqref="R10:R12">
    <cfRule type="cellIs" dxfId="326" priority="144" operator="equal">
      <formula>"No"</formula>
    </cfRule>
    <cfRule type="cellIs" dxfId="325" priority="145" operator="equal">
      <formula>"Yes"</formula>
    </cfRule>
  </conditionalFormatting>
  <conditionalFormatting sqref="R13">
    <cfRule type="cellIs" dxfId="324" priority="142" operator="equal">
      <formula>"No"</formula>
    </cfRule>
    <cfRule type="cellIs" dxfId="323" priority="143" operator="equal">
      <formula>"Yes"</formula>
    </cfRule>
  </conditionalFormatting>
  <conditionalFormatting sqref="R14">
    <cfRule type="cellIs" dxfId="322" priority="140" operator="equal">
      <formula>"No"</formula>
    </cfRule>
    <cfRule type="cellIs" dxfId="321" priority="141" operator="equal">
      <formula>"Yes"</formula>
    </cfRule>
  </conditionalFormatting>
  <conditionalFormatting sqref="R16">
    <cfRule type="cellIs" dxfId="320" priority="138" operator="equal">
      <formula>"No"</formula>
    </cfRule>
    <cfRule type="cellIs" dxfId="319" priority="139" operator="equal">
      <formula>"Yes"</formula>
    </cfRule>
  </conditionalFormatting>
  <conditionalFormatting sqref="R20">
    <cfRule type="cellIs" dxfId="318" priority="136" operator="equal">
      <formula>"No"</formula>
    </cfRule>
    <cfRule type="cellIs" dxfId="317" priority="137" operator="equal">
      <formula>"Yes"</formula>
    </cfRule>
  </conditionalFormatting>
  <conditionalFormatting sqref="AK17:AK18">
    <cfRule type="cellIs" dxfId="316" priority="134" operator="equal">
      <formula>"No"</formula>
    </cfRule>
    <cfRule type="cellIs" dxfId="315" priority="135" operator="equal">
      <formula>"Yes"</formula>
    </cfRule>
  </conditionalFormatting>
  <conditionalFormatting sqref="AK2">
    <cfRule type="cellIs" dxfId="314" priority="132" operator="equal">
      <formula>"No"</formula>
    </cfRule>
    <cfRule type="cellIs" dxfId="313" priority="133" operator="equal">
      <formula>"Yes"</formula>
    </cfRule>
  </conditionalFormatting>
  <conditionalFormatting sqref="AK2">
    <cfRule type="cellIs" dxfId="312" priority="130" operator="equal">
      <formula>"No"</formula>
    </cfRule>
    <cfRule type="cellIs" dxfId="311" priority="131" operator="equal">
      <formula>"Yes"</formula>
    </cfRule>
  </conditionalFormatting>
  <conditionalFormatting sqref="AK2">
    <cfRule type="cellIs" dxfId="310" priority="126" operator="equal">
      <formula>"No"</formula>
    </cfRule>
    <cfRule type="cellIs" dxfId="309" priority="127" operator="equal">
      <formula>"Yes"</formula>
    </cfRule>
  </conditionalFormatting>
  <conditionalFormatting sqref="AK2">
    <cfRule type="cellIs" dxfId="308" priority="128" operator="equal">
      <formula>"No"</formula>
    </cfRule>
    <cfRule type="cellIs" dxfId="307" priority="129" operator="equal">
      <formula>"Yes"</formula>
    </cfRule>
  </conditionalFormatting>
  <conditionalFormatting sqref="AK3">
    <cfRule type="cellIs" dxfId="306" priority="124" operator="equal">
      <formula>"No"</formula>
    </cfRule>
    <cfRule type="cellIs" dxfId="305" priority="125" operator="equal">
      <formula>"Yes"</formula>
    </cfRule>
  </conditionalFormatting>
  <conditionalFormatting sqref="AK4">
    <cfRule type="cellIs" dxfId="304" priority="122" operator="equal">
      <formula>"No"</formula>
    </cfRule>
    <cfRule type="cellIs" dxfId="303" priority="123" operator="equal">
      <formula>"Yes"</formula>
    </cfRule>
  </conditionalFormatting>
  <conditionalFormatting sqref="AK5">
    <cfRule type="cellIs" dxfId="302" priority="120" operator="equal">
      <formula>"No"</formula>
    </cfRule>
    <cfRule type="cellIs" dxfId="301" priority="121" operator="equal">
      <formula>"Yes"</formula>
    </cfRule>
  </conditionalFormatting>
  <conditionalFormatting sqref="AK6:AK7">
    <cfRule type="cellIs" dxfId="300" priority="118" operator="equal">
      <formula>"No"</formula>
    </cfRule>
    <cfRule type="cellIs" dxfId="299" priority="119" operator="equal">
      <formula>"Yes"</formula>
    </cfRule>
  </conditionalFormatting>
  <conditionalFormatting sqref="AK19">
    <cfRule type="cellIs" dxfId="298" priority="116" operator="equal">
      <formula>"No"</formula>
    </cfRule>
    <cfRule type="cellIs" dxfId="297" priority="117" operator="equal">
      <formula>"Yes"</formula>
    </cfRule>
  </conditionalFormatting>
  <conditionalFormatting sqref="AK8:AK9">
    <cfRule type="cellIs" dxfId="296" priority="114" operator="equal">
      <formula>"No"</formula>
    </cfRule>
    <cfRule type="cellIs" dxfId="295" priority="115" operator="equal">
      <formula>"Yes"</formula>
    </cfRule>
  </conditionalFormatting>
  <conditionalFormatting sqref="AK10:AK12">
    <cfRule type="cellIs" dxfId="294" priority="112" operator="equal">
      <formula>"No"</formula>
    </cfRule>
    <cfRule type="cellIs" dxfId="293" priority="113" operator="equal">
      <formula>"Yes"</formula>
    </cfRule>
  </conditionalFormatting>
  <conditionalFormatting sqref="AK13">
    <cfRule type="cellIs" dxfId="292" priority="110" operator="equal">
      <formula>"No"</formula>
    </cfRule>
    <cfRule type="cellIs" dxfId="291" priority="111" operator="equal">
      <formula>"Yes"</formula>
    </cfRule>
  </conditionalFormatting>
  <conditionalFormatting sqref="AK14">
    <cfRule type="cellIs" dxfId="290" priority="108" operator="equal">
      <formula>"No"</formula>
    </cfRule>
    <cfRule type="cellIs" dxfId="289" priority="109" operator="equal">
      <formula>"Yes"</formula>
    </cfRule>
  </conditionalFormatting>
  <conditionalFormatting sqref="AK16">
    <cfRule type="cellIs" dxfId="288" priority="106" operator="equal">
      <formula>"No"</formula>
    </cfRule>
    <cfRule type="cellIs" dxfId="287" priority="107" operator="equal">
      <formula>"Yes"</formula>
    </cfRule>
  </conditionalFormatting>
  <conditionalFormatting sqref="AK20">
    <cfRule type="cellIs" dxfId="286" priority="104" operator="equal">
      <formula>"No"</formula>
    </cfRule>
    <cfRule type="cellIs" dxfId="285" priority="105" operator="equal">
      <formula>"Yes"</formula>
    </cfRule>
  </conditionalFormatting>
  <conditionalFormatting sqref="B32:C53">
    <cfRule type="cellIs" dxfId="284" priority="102" operator="equal">
      <formula>"No"</formula>
    </cfRule>
    <cfRule type="cellIs" dxfId="283" priority="103" operator="equal">
      <formula>"Yes"</formula>
    </cfRule>
  </conditionalFormatting>
  <conditionalFormatting sqref="X20:Y20">
    <cfRule type="cellIs" dxfId="282" priority="100" operator="equal">
      <formula>"No"</formula>
    </cfRule>
    <cfRule type="cellIs" dxfId="281" priority="101" operator="equal">
      <formula>"Yes"</formula>
    </cfRule>
  </conditionalFormatting>
  <conditionalFormatting sqref="V20">
    <cfRule type="cellIs" dxfId="280" priority="98" operator="equal">
      <formula>"No"</formula>
    </cfRule>
    <cfRule type="cellIs" dxfId="279" priority="99" operator="equal">
      <formula>"Yes"</formula>
    </cfRule>
  </conditionalFormatting>
  <conditionalFormatting sqref="W20">
    <cfRule type="cellIs" dxfId="278" priority="96" operator="equal">
      <formula>"No"</formula>
    </cfRule>
    <cfRule type="cellIs" dxfId="277" priority="97" operator="equal">
      <formula>"Yes"</formula>
    </cfRule>
  </conditionalFormatting>
  <conditionalFormatting sqref="W20">
    <cfRule type="cellIs" dxfId="276" priority="94" operator="equal">
      <formula>"No"</formula>
    </cfRule>
    <cfRule type="cellIs" dxfId="275" priority="95" operator="equal">
      <formula>"Yes"</formula>
    </cfRule>
  </conditionalFormatting>
  <conditionalFormatting sqref="I15:Q15 AA15:AJ15 S15">
    <cfRule type="cellIs" dxfId="274" priority="92" operator="equal">
      <formula>"No"</formula>
    </cfRule>
    <cfRule type="cellIs" dxfId="273" priority="93" operator="equal">
      <formula>"Yes"</formula>
    </cfRule>
  </conditionalFormatting>
  <conditionalFormatting sqref="G15:H15">
    <cfRule type="cellIs" dxfId="272" priority="90" operator="equal">
      <formula>"No"</formula>
    </cfRule>
    <cfRule type="cellIs" dxfId="271" priority="91" operator="equal">
      <formula>"Yes"</formula>
    </cfRule>
  </conditionalFormatting>
  <conditionalFormatting sqref="G15">
    <cfRule type="cellIs" dxfId="270" priority="88" operator="equal">
      <formula>1</formula>
    </cfRule>
    <cfRule type="cellIs" dxfId="269" priority="89" operator="equal">
      <formula>20</formula>
    </cfRule>
  </conditionalFormatting>
  <conditionalFormatting sqref="G15">
    <cfRule type="cellIs" dxfId="268" priority="87" operator="equal">
      <formula>19</formula>
    </cfRule>
  </conditionalFormatting>
  <conditionalFormatting sqref="G15">
    <cfRule type="cellIs" dxfId="267" priority="86" operator="equal">
      <formula>19</formula>
    </cfRule>
  </conditionalFormatting>
  <conditionalFormatting sqref="E15:F15">
    <cfRule type="cellIs" dxfId="266" priority="84" operator="equal">
      <formula>"No"</formula>
    </cfRule>
    <cfRule type="cellIs" dxfId="265" priority="85" operator="equal">
      <formula>"Yes"</formula>
    </cfRule>
  </conditionalFormatting>
  <conditionalFormatting sqref="C15">
    <cfRule type="cellIs" dxfId="264" priority="82" operator="equal">
      <formula>"No"</formula>
    </cfRule>
    <cfRule type="cellIs" dxfId="263" priority="83" operator="equal">
      <formula>"Yes"</formula>
    </cfRule>
  </conditionalFormatting>
  <conditionalFormatting sqref="D15">
    <cfRule type="cellIs" dxfId="262" priority="80" operator="equal">
      <formula>"No"</formula>
    </cfRule>
    <cfRule type="cellIs" dxfId="261" priority="81" operator="equal">
      <formula>"Yes"</formula>
    </cfRule>
  </conditionalFormatting>
  <conditionalFormatting sqref="D15">
    <cfRule type="cellIs" dxfId="260" priority="78" operator="equal">
      <formula>"No"</formula>
    </cfRule>
    <cfRule type="cellIs" dxfId="259" priority="79" operator="equal">
      <formula>"Yes"</formula>
    </cfRule>
  </conditionalFormatting>
  <conditionalFormatting sqref="Z15">
    <cfRule type="cellIs" dxfId="258" priority="76" operator="equal">
      <formula>"No"</formula>
    </cfRule>
    <cfRule type="cellIs" dxfId="257" priority="77" operator="equal">
      <formula>"Yes"</formula>
    </cfRule>
  </conditionalFormatting>
  <conditionalFormatting sqref="Z15">
    <cfRule type="cellIs" dxfId="256" priority="74" operator="equal">
      <formula>1</formula>
    </cfRule>
    <cfRule type="cellIs" dxfId="255" priority="75" operator="equal">
      <formula>20</formula>
    </cfRule>
  </conditionalFormatting>
  <conditionalFormatting sqref="Z15">
    <cfRule type="cellIs" dxfId="254" priority="73" operator="equal">
      <formula>19</formula>
    </cfRule>
  </conditionalFormatting>
  <conditionalFormatting sqref="B15">
    <cfRule type="cellIs" dxfId="253" priority="59" operator="equal">
      <formula>"No"</formula>
    </cfRule>
    <cfRule type="cellIs" dxfId="252" priority="60" operator="equal">
      <formula>"Yes"</formula>
    </cfRule>
  </conditionalFormatting>
  <conditionalFormatting sqref="A15">
    <cfRule type="cellIs" dxfId="251" priority="57" operator="equal">
      <formula>"No"</formula>
    </cfRule>
    <cfRule type="cellIs" dxfId="250" priority="58" operator="equal">
      <formula>"Yes"</formula>
    </cfRule>
  </conditionalFormatting>
  <conditionalFormatting sqref="R15">
    <cfRule type="cellIs" dxfId="249" priority="55" operator="equal">
      <formula>"No"</formula>
    </cfRule>
    <cfRule type="cellIs" dxfId="248" priority="56" operator="equal">
      <formula>"Yes"</formula>
    </cfRule>
  </conditionalFormatting>
  <conditionalFormatting sqref="AK15">
    <cfRule type="cellIs" dxfId="247" priority="53" operator="equal">
      <formula>"No"</formula>
    </cfRule>
    <cfRule type="cellIs" dxfId="246" priority="54" operator="equal">
      <formula>"Yes"</formula>
    </cfRule>
  </conditionalFormatting>
  <conditionalFormatting sqref="X15:Y15">
    <cfRule type="cellIs" dxfId="245" priority="51" operator="equal">
      <formula>"No"</formula>
    </cfRule>
    <cfRule type="cellIs" dxfId="244" priority="52" operator="equal">
      <formula>"Yes"</formula>
    </cfRule>
  </conditionalFormatting>
  <conditionalFormatting sqref="V15">
    <cfRule type="cellIs" dxfId="243" priority="49" operator="equal">
      <formula>"No"</formula>
    </cfRule>
    <cfRule type="cellIs" dxfId="242" priority="50" operator="equal">
      <formula>"Yes"</formula>
    </cfRule>
  </conditionalFormatting>
  <conditionalFormatting sqref="W15">
    <cfRule type="cellIs" dxfId="241" priority="47" operator="equal">
      <formula>"No"</formula>
    </cfRule>
    <cfRule type="cellIs" dxfId="240" priority="48" operator="equal">
      <formula>"Yes"</formula>
    </cfRule>
  </conditionalFormatting>
  <conditionalFormatting sqref="W15">
    <cfRule type="cellIs" dxfId="239" priority="45" operator="equal">
      <formula>"No"</formula>
    </cfRule>
    <cfRule type="cellIs" dxfId="238" priority="46" operator="equal">
      <formula>"Yes"</formula>
    </cfRule>
  </conditionalFormatting>
  <conditionalFormatting sqref="U15">
    <cfRule type="cellIs" dxfId="237" priority="43" operator="equal">
      <formula>"No"</formula>
    </cfRule>
    <cfRule type="cellIs" dxfId="236" priority="44" operator="equal">
      <formula>"Yes"</formula>
    </cfRule>
  </conditionalFormatting>
  <conditionalFormatting sqref="T15">
    <cfRule type="cellIs" dxfId="235" priority="41" operator="equal">
      <formula>"No"</formula>
    </cfRule>
    <cfRule type="cellIs" dxfId="234" priority="42" operator="equal">
      <formula>"Yes"</formula>
    </cfRule>
  </conditionalFormatting>
  <conditionalFormatting sqref="B17">
    <cfRule type="cellIs" dxfId="233" priority="39" operator="equal">
      <formula>"No"</formula>
    </cfRule>
    <cfRule type="cellIs" dxfId="232" priority="40" operator="equal">
      <formula>"Yes"</formula>
    </cfRule>
  </conditionalFormatting>
  <conditionalFormatting sqref="B18">
    <cfRule type="cellIs" dxfId="231" priority="37" operator="equal">
      <formula>"No"</formula>
    </cfRule>
    <cfRule type="cellIs" dxfId="230" priority="38" operator="equal">
      <formula>"Yes"</formula>
    </cfRule>
  </conditionalFormatting>
  <conditionalFormatting sqref="X18">
    <cfRule type="cellIs" dxfId="229" priority="35" operator="equal">
      <formula>"No"</formula>
    </cfRule>
    <cfRule type="cellIs" dxfId="228" priority="36" operator="equal">
      <formula>"Yes"</formula>
    </cfRule>
  </conditionalFormatting>
  <conditionalFormatting sqref="X14">
    <cfRule type="cellIs" dxfId="227" priority="33" operator="equal">
      <formula>"No"</formula>
    </cfRule>
    <cfRule type="cellIs" dxfId="226" priority="34" operator="equal">
      <formula>"Yes"</formula>
    </cfRule>
  </conditionalFormatting>
  <conditionalFormatting sqref="C21:Q21 Z21:AJ21 S21">
    <cfRule type="cellIs" dxfId="225" priority="31" operator="equal">
      <formula>"No"</formula>
    </cfRule>
    <cfRule type="cellIs" dxfId="224" priority="32" operator="equal">
      <formula>"Yes"</formula>
    </cfRule>
  </conditionalFormatting>
  <conditionalFormatting sqref="G21 Z21">
    <cfRule type="cellIs" dxfId="223" priority="29" operator="equal">
      <formula>1</formula>
    </cfRule>
    <cfRule type="cellIs" dxfId="222" priority="30" operator="equal">
      <formula>20</formula>
    </cfRule>
  </conditionalFormatting>
  <conditionalFormatting sqref="G21">
    <cfRule type="cellIs" dxfId="221" priority="28" operator="equal">
      <formula>19</formula>
    </cfRule>
  </conditionalFormatting>
  <conditionalFormatting sqref="G21 Z21">
    <cfRule type="cellIs" dxfId="220" priority="27" operator="equal">
      <formula>19</formula>
    </cfRule>
  </conditionalFormatting>
  <conditionalFormatting sqref="U21">
    <cfRule type="cellIs" dxfId="219" priority="23" operator="equal">
      <formula>"No"</formula>
    </cfRule>
    <cfRule type="cellIs" dxfId="218" priority="24" operator="equal">
      <formula>"Yes"</formula>
    </cfRule>
  </conditionalFormatting>
  <conditionalFormatting sqref="A21">
    <cfRule type="cellIs" dxfId="217" priority="21" operator="equal">
      <formula>"No"</formula>
    </cfRule>
    <cfRule type="cellIs" dxfId="216" priority="22" operator="equal">
      <formula>"Yes"</formula>
    </cfRule>
  </conditionalFormatting>
  <conditionalFormatting sqref="B21">
    <cfRule type="cellIs" dxfId="215" priority="19" operator="equal">
      <formula>"No"</formula>
    </cfRule>
    <cfRule type="cellIs" dxfId="214" priority="20" operator="equal">
      <formula>"Yes"</formula>
    </cfRule>
  </conditionalFormatting>
  <conditionalFormatting sqref="R21">
    <cfRule type="cellIs" dxfId="213" priority="17" operator="equal">
      <formula>"No"</formula>
    </cfRule>
    <cfRule type="cellIs" dxfId="212" priority="18" operator="equal">
      <formula>"Yes"</formula>
    </cfRule>
  </conditionalFormatting>
  <conditionalFormatting sqref="AK21">
    <cfRule type="cellIs" dxfId="211" priority="15" operator="equal">
      <formula>"No"</formula>
    </cfRule>
    <cfRule type="cellIs" dxfId="210" priority="16" operator="equal">
      <formula>"Yes"</formula>
    </cfRule>
  </conditionalFormatting>
  <conditionalFormatting sqref="X21:Y21">
    <cfRule type="cellIs" dxfId="209" priority="13" operator="equal">
      <formula>"No"</formula>
    </cfRule>
    <cfRule type="cellIs" dxfId="208" priority="14" operator="equal">
      <formula>"Yes"</formula>
    </cfRule>
  </conditionalFormatting>
  <conditionalFormatting sqref="W21">
    <cfRule type="cellIs" dxfId="207" priority="9" operator="equal">
      <formula>"No"</formula>
    </cfRule>
    <cfRule type="cellIs" dxfId="206" priority="10" operator="equal">
      <formula>"Yes"</formula>
    </cfRule>
  </conditionalFormatting>
  <conditionalFormatting sqref="W21">
    <cfRule type="cellIs" dxfId="205" priority="7" operator="equal">
      <formula>"No"</formula>
    </cfRule>
    <cfRule type="cellIs" dxfId="204" priority="8" operator="equal">
      <formula>"Yes"</formula>
    </cfRule>
  </conditionalFormatting>
  <conditionalFormatting sqref="T20">
    <cfRule type="cellIs" dxfId="203" priority="5" operator="equal">
      <formula>"No"</formula>
    </cfRule>
    <cfRule type="cellIs" dxfId="202" priority="6" operator="equal">
      <formula>"Yes"</formula>
    </cfRule>
  </conditionalFormatting>
  <conditionalFormatting sqref="T21">
    <cfRule type="cellIs" dxfId="201" priority="3" operator="equal">
      <formula>"No"</formula>
    </cfRule>
    <cfRule type="cellIs" dxfId="200" priority="4" operator="equal">
      <formula>"Yes"</formula>
    </cfRule>
  </conditionalFormatting>
  <conditionalFormatting sqref="V21">
    <cfRule type="cellIs" dxfId="199" priority="1" operator="equal">
      <formula>"No"</formula>
    </cfRule>
    <cfRule type="cellIs" dxfId="198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3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ColWidth="9" defaultRowHeight="15.6" x14ac:dyDescent="0.3"/>
  <cols>
    <col min="1" max="1" width="17.59765625" style="2" bestFit="1" customWidth="1"/>
    <col min="2" max="2" width="15.3984375" style="2" bestFit="1" customWidth="1"/>
    <col min="3" max="3" width="6.3984375" style="2" bestFit="1" customWidth="1"/>
    <col min="4" max="4" width="4.3984375" style="2" bestFit="1" customWidth="1"/>
    <col min="5" max="5" width="5" style="2" bestFit="1" customWidth="1"/>
    <col min="6" max="6" width="1.69921875" style="121" customWidth="1"/>
    <col min="7" max="7" width="3.8984375" style="2" bestFit="1" customWidth="1"/>
    <col min="8" max="8" width="3.8984375" style="2" customWidth="1"/>
    <col min="9" max="10" width="3.8984375" style="2" bestFit="1" customWidth="1"/>
    <col min="11" max="21" width="3.8984375" style="2" customWidth="1"/>
    <col min="22" max="23" width="3.8984375" style="2" bestFit="1" customWidth="1"/>
    <col min="24" max="25" width="3.3984375" style="2" bestFit="1" customWidth="1"/>
    <col min="26" max="26" width="3.3984375" style="24" bestFit="1" customWidth="1"/>
    <col min="27" max="27" width="13" style="2" bestFit="1" customWidth="1"/>
    <col min="28" max="16384" width="9" style="2"/>
  </cols>
  <sheetData>
    <row r="1" spans="1:26" s="1" customFormat="1" ht="16.2" thickBot="1" x14ac:dyDescent="0.35">
      <c r="A1" s="69" t="s">
        <v>6</v>
      </c>
      <c r="B1" s="62" t="s">
        <v>22</v>
      </c>
      <c r="C1" s="63" t="s">
        <v>21</v>
      </c>
      <c r="D1" s="63" t="s">
        <v>1</v>
      </c>
      <c r="E1" s="63" t="s">
        <v>2</v>
      </c>
      <c r="F1" s="121"/>
      <c r="G1" s="62">
        <v>10</v>
      </c>
      <c r="H1" s="62">
        <v>11</v>
      </c>
      <c r="I1" s="62">
        <v>12</v>
      </c>
      <c r="J1" s="62">
        <v>13</v>
      </c>
      <c r="K1" s="62">
        <v>14</v>
      </c>
      <c r="L1" s="62">
        <v>15</v>
      </c>
      <c r="M1" s="62">
        <v>16</v>
      </c>
      <c r="N1" s="62">
        <v>17</v>
      </c>
      <c r="O1" s="62">
        <v>18</v>
      </c>
      <c r="P1" s="62">
        <v>19</v>
      </c>
      <c r="Q1" s="62">
        <v>20</v>
      </c>
      <c r="R1" s="62">
        <v>21</v>
      </c>
      <c r="S1" s="62">
        <v>22</v>
      </c>
      <c r="T1" s="62">
        <v>23</v>
      </c>
      <c r="U1" s="62">
        <v>24</v>
      </c>
      <c r="V1" s="62">
        <v>25</v>
      </c>
      <c r="W1" s="62">
        <v>26</v>
      </c>
      <c r="X1" s="62">
        <v>27</v>
      </c>
      <c r="Y1" s="62">
        <v>28</v>
      </c>
      <c r="Z1" s="70">
        <v>29</v>
      </c>
    </row>
    <row r="2" spans="1:26" x14ac:dyDescent="0.3">
      <c r="A2" s="118" t="s">
        <v>101</v>
      </c>
      <c r="B2" s="2" t="s">
        <v>43</v>
      </c>
      <c r="C2" s="57">
        <v>7</v>
      </c>
      <c r="D2" s="57">
        <f t="shared" ref="D2:D28" ca="1" si="0">RANDBETWEEN(1,20)</f>
        <v>12</v>
      </c>
      <c r="E2" s="57">
        <f t="shared" ref="E2:E28" ca="1" si="1">D2+C2</f>
        <v>19</v>
      </c>
      <c r="G2" s="61" t="str">
        <f t="shared" ref="G2:Z28" ca="1" si="2">IF($E2&gt;G$1-1,"Yes","No")</f>
        <v>Yes</v>
      </c>
      <c r="H2" s="61" t="str">
        <f t="shared" ca="1" si="2"/>
        <v>Yes</v>
      </c>
      <c r="I2" s="61" t="str">
        <f t="shared" ca="1" si="2"/>
        <v>Yes</v>
      </c>
      <c r="J2" s="61" t="str">
        <f t="shared" ca="1" si="2"/>
        <v>Yes</v>
      </c>
      <c r="K2" s="61" t="str">
        <f t="shared" ca="1" si="2"/>
        <v>Yes</v>
      </c>
      <c r="L2" s="61" t="str">
        <f t="shared" ca="1" si="2"/>
        <v>Yes</v>
      </c>
      <c r="M2" s="61" t="str">
        <f t="shared" ca="1" si="2"/>
        <v>Yes</v>
      </c>
      <c r="N2" s="61" t="str">
        <f t="shared" ca="1" si="2"/>
        <v>Yes</v>
      </c>
      <c r="O2" s="61" t="str">
        <f t="shared" ca="1" si="2"/>
        <v>Yes</v>
      </c>
      <c r="P2" s="61" t="str">
        <f t="shared" ca="1" si="2"/>
        <v>Yes</v>
      </c>
      <c r="Q2" s="61" t="str">
        <f t="shared" ca="1" si="2"/>
        <v>No</v>
      </c>
      <c r="R2" s="61" t="str">
        <f t="shared" ca="1" si="2"/>
        <v>No</v>
      </c>
      <c r="S2" s="61" t="str">
        <f t="shared" ca="1" si="2"/>
        <v>No</v>
      </c>
      <c r="T2" s="61" t="str">
        <f t="shared" ca="1" si="2"/>
        <v>No</v>
      </c>
      <c r="U2" s="61" t="str">
        <f t="shared" ca="1" si="2"/>
        <v>No</v>
      </c>
      <c r="V2" s="61" t="str">
        <f t="shared" ca="1" si="2"/>
        <v>No</v>
      </c>
      <c r="W2" s="61" t="str">
        <f t="shared" ca="1" si="2"/>
        <v>No</v>
      </c>
      <c r="X2" s="61" t="str">
        <f t="shared" ca="1" si="2"/>
        <v>No</v>
      </c>
      <c r="Y2" s="61" t="str">
        <f t="shared" ca="1" si="2"/>
        <v>No</v>
      </c>
      <c r="Z2" s="24" t="str">
        <f t="shared" ca="1" si="2"/>
        <v>No</v>
      </c>
    </row>
    <row r="3" spans="1:26" x14ac:dyDescent="0.3">
      <c r="A3" s="118" t="s">
        <v>101</v>
      </c>
      <c r="B3" s="61" t="s">
        <v>44</v>
      </c>
      <c r="C3" s="57">
        <v>5</v>
      </c>
      <c r="D3" s="57">
        <f t="shared" ca="1" si="0"/>
        <v>17</v>
      </c>
      <c r="E3" s="57">
        <f t="shared" ca="1" si="1"/>
        <v>22</v>
      </c>
      <c r="G3" s="61" t="str">
        <f t="shared" ca="1" si="2"/>
        <v>Yes</v>
      </c>
      <c r="H3" s="61" t="str">
        <f t="shared" ca="1" si="2"/>
        <v>Yes</v>
      </c>
      <c r="I3" s="61" t="str">
        <f t="shared" ca="1" si="2"/>
        <v>Yes</v>
      </c>
      <c r="J3" s="61" t="str">
        <f t="shared" ca="1" si="2"/>
        <v>Yes</v>
      </c>
      <c r="K3" s="61" t="str">
        <f t="shared" ca="1" si="2"/>
        <v>Yes</v>
      </c>
      <c r="L3" s="61" t="str">
        <f t="shared" ca="1" si="2"/>
        <v>Yes</v>
      </c>
      <c r="M3" s="61" t="str">
        <f t="shared" ca="1" si="2"/>
        <v>Yes</v>
      </c>
      <c r="N3" s="61" t="str">
        <f t="shared" ca="1" si="2"/>
        <v>Yes</v>
      </c>
      <c r="O3" s="61" t="str">
        <f t="shared" ca="1" si="2"/>
        <v>Yes</v>
      </c>
      <c r="P3" s="61" t="str">
        <f t="shared" ca="1" si="2"/>
        <v>Yes</v>
      </c>
      <c r="Q3" s="61" t="str">
        <f t="shared" ca="1" si="2"/>
        <v>Yes</v>
      </c>
      <c r="R3" s="61" t="str">
        <f t="shared" ca="1" si="2"/>
        <v>Yes</v>
      </c>
      <c r="S3" s="61" t="str">
        <f t="shared" ca="1" si="2"/>
        <v>Yes</v>
      </c>
      <c r="T3" s="61" t="str">
        <f t="shared" ca="1" si="2"/>
        <v>No</v>
      </c>
      <c r="U3" s="61" t="str">
        <f t="shared" ca="1" si="2"/>
        <v>No</v>
      </c>
      <c r="V3" s="61" t="str">
        <f t="shared" ca="1" si="2"/>
        <v>No</v>
      </c>
      <c r="W3" s="61" t="str">
        <f t="shared" ca="1" si="2"/>
        <v>No</v>
      </c>
      <c r="X3" s="61" t="str">
        <f t="shared" ca="1" si="2"/>
        <v>No</v>
      </c>
      <c r="Y3" s="61" t="str">
        <f t="shared" ca="1" si="2"/>
        <v>No</v>
      </c>
      <c r="Z3" s="24" t="str">
        <f t="shared" ca="1" si="2"/>
        <v>No</v>
      </c>
    </row>
    <row r="4" spans="1:26" x14ac:dyDescent="0.3">
      <c r="A4" s="119" t="s">
        <v>101</v>
      </c>
      <c r="B4" s="47" t="s">
        <v>45</v>
      </c>
      <c r="C4" s="58">
        <v>2</v>
      </c>
      <c r="D4" s="58">
        <f t="shared" ca="1" si="0"/>
        <v>18</v>
      </c>
      <c r="E4" s="58">
        <f t="shared" ca="1" si="1"/>
        <v>20</v>
      </c>
      <c r="G4" s="47" t="str">
        <f t="shared" ca="1" si="2"/>
        <v>Yes</v>
      </c>
      <c r="H4" s="47" t="str">
        <f t="shared" ca="1" si="2"/>
        <v>Yes</v>
      </c>
      <c r="I4" s="47" t="str">
        <f t="shared" ca="1" si="2"/>
        <v>Yes</v>
      </c>
      <c r="J4" s="47" t="str">
        <f t="shared" ca="1" si="2"/>
        <v>Yes</v>
      </c>
      <c r="K4" s="47" t="str">
        <f t="shared" ca="1" si="2"/>
        <v>Yes</v>
      </c>
      <c r="L4" s="47" t="str">
        <f t="shared" ca="1" si="2"/>
        <v>Yes</v>
      </c>
      <c r="M4" s="47" t="str">
        <f t="shared" ca="1" si="2"/>
        <v>Yes</v>
      </c>
      <c r="N4" s="47" t="str">
        <f t="shared" ca="1" si="2"/>
        <v>Yes</v>
      </c>
      <c r="O4" s="47" t="str">
        <f t="shared" ca="1" si="2"/>
        <v>Yes</v>
      </c>
      <c r="P4" s="47" t="str">
        <f t="shared" ca="1" si="2"/>
        <v>Yes</v>
      </c>
      <c r="Q4" s="47" t="str">
        <f t="shared" ca="1" si="2"/>
        <v>Yes</v>
      </c>
      <c r="R4" s="47" t="str">
        <f t="shared" ca="1" si="2"/>
        <v>No</v>
      </c>
      <c r="S4" s="47" t="str">
        <f t="shared" ca="1" si="2"/>
        <v>No</v>
      </c>
      <c r="T4" s="47" t="str">
        <f t="shared" ca="1" si="2"/>
        <v>No</v>
      </c>
      <c r="U4" s="47" t="str">
        <f t="shared" ca="1" si="2"/>
        <v>No</v>
      </c>
      <c r="V4" s="47" t="str">
        <f t="shared" ca="1" si="2"/>
        <v>No</v>
      </c>
      <c r="W4" s="47" t="str">
        <f t="shared" ca="1" si="2"/>
        <v>No</v>
      </c>
      <c r="X4" s="47" t="str">
        <f t="shared" ca="1" si="2"/>
        <v>No</v>
      </c>
      <c r="Y4" s="47" t="str">
        <f t="shared" ca="1" si="2"/>
        <v>No</v>
      </c>
      <c r="Z4" s="48" t="str">
        <f t="shared" ca="1" si="2"/>
        <v>No</v>
      </c>
    </row>
    <row r="5" spans="1:26" x14ac:dyDescent="0.3">
      <c r="A5" s="118" t="s">
        <v>126</v>
      </c>
      <c r="B5" s="2" t="s">
        <v>43</v>
      </c>
      <c r="C5" s="57">
        <v>6</v>
      </c>
      <c r="D5" s="57">
        <f t="shared" ref="D5:D13" ca="1" si="3">RANDBETWEEN(1,20)</f>
        <v>8</v>
      </c>
      <c r="E5" s="57">
        <f t="shared" ref="E5:E7" ca="1" si="4">D5+C5</f>
        <v>14</v>
      </c>
      <c r="G5" s="61" t="str">
        <f t="shared" ref="G5:P13" ca="1" si="5">IF($E5&gt;G$1-1,"Yes","No")</f>
        <v>Yes</v>
      </c>
      <c r="H5" s="2" t="str">
        <f t="shared" ca="1" si="5"/>
        <v>Yes</v>
      </c>
      <c r="I5" s="2" t="str">
        <f t="shared" ca="1" si="5"/>
        <v>Yes</v>
      </c>
      <c r="J5" s="2" t="str">
        <f t="shared" ca="1" si="5"/>
        <v>Yes</v>
      </c>
      <c r="K5" s="2" t="str">
        <f t="shared" ca="1" si="5"/>
        <v>Yes</v>
      </c>
      <c r="L5" s="2" t="str">
        <f t="shared" ca="1" si="5"/>
        <v>No</v>
      </c>
      <c r="M5" s="2" t="str">
        <f t="shared" ca="1" si="5"/>
        <v>No</v>
      </c>
      <c r="N5" s="2" t="str">
        <f t="shared" ca="1" si="5"/>
        <v>No</v>
      </c>
      <c r="O5" s="2" t="str">
        <f t="shared" ca="1" si="5"/>
        <v>No</v>
      </c>
      <c r="P5" s="2" t="str">
        <f t="shared" ca="1" si="5"/>
        <v>No</v>
      </c>
      <c r="Q5" s="2" t="str">
        <f t="shared" ref="Q5:Z13" ca="1" si="6">IF($E5&gt;Q$1-1,"Yes","No")</f>
        <v>No</v>
      </c>
      <c r="R5" s="2" t="str">
        <f t="shared" ca="1" si="6"/>
        <v>No</v>
      </c>
      <c r="S5" s="2" t="str">
        <f t="shared" ca="1" si="6"/>
        <v>No</v>
      </c>
      <c r="T5" s="2" t="str">
        <f t="shared" ca="1" si="6"/>
        <v>No</v>
      </c>
      <c r="U5" s="2" t="str">
        <f t="shared" ca="1" si="6"/>
        <v>No</v>
      </c>
      <c r="V5" s="2" t="str">
        <f t="shared" ca="1" si="6"/>
        <v>No</v>
      </c>
      <c r="W5" s="2" t="str">
        <f t="shared" ca="1" si="6"/>
        <v>No</v>
      </c>
      <c r="X5" s="2" t="str">
        <f t="shared" ca="1" si="6"/>
        <v>No</v>
      </c>
      <c r="Y5" s="2" t="str">
        <f t="shared" ca="1" si="6"/>
        <v>No</v>
      </c>
      <c r="Z5" s="24" t="str">
        <f t="shared" ca="1" si="6"/>
        <v>No</v>
      </c>
    </row>
    <row r="6" spans="1:26" x14ac:dyDescent="0.3">
      <c r="A6" s="118" t="s">
        <v>126</v>
      </c>
      <c r="B6" s="2" t="s">
        <v>44</v>
      </c>
      <c r="C6" s="57">
        <v>5</v>
      </c>
      <c r="D6" s="57">
        <f t="shared" ca="1" si="3"/>
        <v>20</v>
      </c>
      <c r="E6" s="57">
        <f t="shared" ca="1" si="4"/>
        <v>25</v>
      </c>
      <c r="G6" s="61" t="str">
        <f t="shared" ca="1" si="5"/>
        <v>Yes</v>
      </c>
      <c r="H6" s="2" t="str">
        <f t="shared" ca="1" si="5"/>
        <v>Yes</v>
      </c>
      <c r="I6" s="2" t="str">
        <f t="shared" ca="1" si="5"/>
        <v>Yes</v>
      </c>
      <c r="J6" s="2" t="str">
        <f t="shared" ca="1" si="5"/>
        <v>Yes</v>
      </c>
      <c r="K6" s="2" t="str">
        <f t="shared" ca="1" si="5"/>
        <v>Yes</v>
      </c>
      <c r="L6" s="2" t="str">
        <f t="shared" ca="1" si="5"/>
        <v>Yes</v>
      </c>
      <c r="M6" s="2" t="str">
        <f t="shared" ca="1" si="5"/>
        <v>Yes</v>
      </c>
      <c r="N6" s="2" t="str">
        <f t="shared" ca="1" si="5"/>
        <v>Yes</v>
      </c>
      <c r="O6" s="2" t="str">
        <f t="shared" ca="1" si="5"/>
        <v>Yes</v>
      </c>
      <c r="P6" s="2" t="str">
        <f t="shared" ca="1" si="5"/>
        <v>Yes</v>
      </c>
      <c r="Q6" s="2" t="str">
        <f t="shared" ca="1" si="6"/>
        <v>Yes</v>
      </c>
      <c r="R6" s="2" t="str">
        <f t="shared" ca="1" si="6"/>
        <v>Yes</v>
      </c>
      <c r="S6" s="2" t="str">
        <f t="shared" ca="1" si="6"/>
        <v>Yes</v>
      </c>
      <c r="T6" s="2" t="str">
        <f t="shared" ca="1" si="6"/>
        <v>Yes</v>
      </c>
      <c r="U6" s="2" t="str">
        <f t="shared" ca="1" si="6"/>
        <v>Yes</v>
      </c>
      <c r="V6" s="2" t="str">
        <f t="shared" ca="1" si="6"/>
        <v>Yes</v>
      </c>
      <c r="W6" s="2" t="str">
        <f t="shared" ca="1" si="6"/>
        <v>No</v>
      </c>
      <c r="X6" s="2" t="str">
        <f t="shared" ca="1" si="6"/>
        <v>No</v>
      </c>
      <c r="Y6" s="2" t="str">
        <f t="shared" ca="1" si="6"/>
        <v>No</v>
      </c>
      <c r="Z6" s="24" t="str">
        <f t="shared" ca="1" si="6"/>
        <v>No</v>
      </c>
    </row>
    <row r="7" spans="1:26" x14ac:dyDescent="0.3">
      <c r="A7" s="119" t="s">
        <v>126</v>
      </c>
      <c r="B7" s="47" t="s">
        <v>45</v>
      </c>
      <c r="C7" s="58">
        <v>2</v>
      </c>
      <c r="D7" s="58">
        <f t="shared" ca="1" si="3"/>
        <v>10</v>
      </c>
      <c r="E7" s="58">
        <f t="shared" ca="1" si="4"/>
        <v>12</v>
      </c>
      <c r="G7" s="47" t="str">
        <f t="shared" ca="1" si="5"/>
        <v>Yes</v>
      </c>
      <c r="H7" s="47" t="str">
        <f t="shared" ca="1" si="5"/>
        <v>Yes</v>
      </c>
      <c r="I7" s="47" t="str">
        <f t="shared" ca="1" si="5"/>
        <v>Yes</v>
      </c>
      <c r="J7" s="47" t="str">
        <f t="shared" ca="1" si="5"/>
        <v>No</v>
      </c>
      <c r="K7" s="47" t="str">
        <f t="shared" ca="1" si="5"/>
        <v>No</v>
      </c>
      <c r="L7" s="47" t="str">
        <f t="shared" ca="1" si="5"/>
        <v>No</v>
      </c>
      <c r="M7" s="47" t="str">
        <f t="shared" ca="1" si="5"/>
        <v>No</v>
      </c>
      <c r="N7" s="47" t="str">
        <f t="shared" ca="1" si="5"/>
        <v>No</v>
      </c>
      <c r="O7" s="47" t="str">
        <f t="shared" ca="1" si="5"/>
        <v>No</v>
      </c>
      <c r="P7" s="47" t="str">
        <f t="shared" ca="1" si="5"/>
        <v>No</v>
      </c>
      <c r="Q7" s="47" t="str">
        <f t="shared" ca="1" si="6"/>
        <v>No</v>
      </c>
      <c r="R7" s="47" t="str">
        <f t="shared" ca="1" si="6"/>
        <v>No</v>
      </c>
      <c r="S7" s="47" t="str">
        <f t="shared" ca="1" si="6"/>
        <v>No</v>
      </c>
      <c r="T7" s="47" t="str">
        <f t="shared" ca="1" si="6"/>
        <v>No</v>
      </c>
      <c r="U7" s="47" t="str">
        <f t="shared" ca="1" si="6"/>
        <v>No</v>
      </c>
      <c r="V7" s="47" t="str">
        <f t="shared" ca="1" si="6"/>
        <v>No</v>
      </c>
      <c r="W7" s="47" t="str">
        <f t="shared" ca="1" si="6"/>
        <v>No</v>
      </c>
      <c r="X7" s="47" t="str">
        <f t="shared" ca="1" si="6"/>
        <v>No</v>
      </c>
      <c r="Y7" s="47" t="str">
        <f t="shared" ca="1" si="6"/>
        <v>No</v>
      </c>
      <c r="Z7" s="48" t="str">
        <f t="shared" ca="1" si="6"/>
        <v>No</v>
      </c>
    </row>
    <row r="8" spans="1:26" x14ac:dyDescent="0.3">
      <c r="A8" s="156" t="s">
        <v>149</v>
      </c>
      <c r="B8" s="2" t="s">
        <v>43</v>
      </c>
      <c r="C8" s="57">
        <v>4</v>
      </c>
      <c r="D8" s="57">
        <f t="shared" ca="1" si="3"/>
        <v>1</v>
      </c>
      <c r="E8" s="57">
        <f t="shared" ref="E8:E10" ca="1" si="7">D8+C8</f>
        <v>5</v>
      </c>
      <c r="G8" s="61" t="str">
        <f t="shared" ca="1" si="5"/>
        <v>No</v>
      </c>
      <c r="H8" s="2" t="str">
        <f t="shared" ca="1" si="5"/>
        <v>No</v>
      </c>
      <c r="I8" s="2" t="str">
        <f t="shared" ca="1" si="5"/>
        <v>No</v>
      </c>
      <c r="J8" s="2" t="str">
        <f t="shared" ca="1" si="5"/>
        <v>No</v>
      </c>
      <c r="K8" s="2" t="str">
        <f t="shared" ca="1" si="5"/>
        <v>No</v>
      </c>
      <c r="L8" s="2" t="str">
        <f t="shared" ca="1" si="5"/>
        <v>No</v>
      </c>
      <c r="M8" s="2" t="str">
        <f t="shared" ca="1" si="5"/>
        <v>No</v>
      </c>
      <c r="N8" s="2" t="str">
        <f t="shared" ca="1" si="5"/>
        <v>No</v>
      </c>
      <c r="O8" s="2" t="str">
        <f t="shared" ca="1" si="5"/>
        <v>No</v>
      </c>
      <c r="P8" s="2" t="str">
        <f t="shared" ca="1" si="5"/>
        <v>No</v>
      </c>
      <c r="Q8" s="2" t="str">
        <f t="shared" ca="1" si="6"/>
        <v>No</v>
      </c>
      <c r="R8" s="2" t="str">
        <f t="shared" ca="1" si="6"/>
        <v>No</v>
      </c>
      <c r="S8" s="2" t="str">
        <f t="shared" ca="1" si="6"/>
        <v>No</v>
      </c>
      <c r="T8" s="2" t="str">
        <f t="shared" ca="1" si="6"/>
        <v>No</v>
      </c>
      <c r="U8" s="2" t="str">
        <f t="shared" ca="1" si="6"/>
        <v>No</v>
      </c>
      <c r="V8" s="2" t="str">
        <f t="shared" ca="1" si="6"/>
        <v>No</v>
      </c>
      <c r="W8" s="2" t="str">
        <f t="shared" ca="1" si="6"/>
        <v>No</v>
      </c>
      <c r="X8" s="2" t="str">
        <f t="shared" ca="1" si="6"/>
        <v>No</v>
      </c>
      <c r="Y8" s="2" t="str">
        <f t="shared" ca="1" si="6"/>
        <v>No</v>
      </c>
      <c r="Z8" s="24" t="str">
        <f t="shared" ca="1" si="6"/>
        <v>No</v>
      </c>
    </row>
    <row r="9" spans="1:26" x14ac:dyDescent="0.3">
      <c r="A9" s="156" t="s">
        <v>149</v>
      </c>
      <c r="B9" s="61" t="s">
        <v>44</v>
      </c>
      <c r="C9" s="57">
        <v>4</v>
      </c>
      <c r="D9" s="57">
        <f t="shared" ca="1" si="3"/>
        <v>17</v>
      </c>
      <c r="E9" s="57">
        <f t="shared" ca="1" si="7"/>
        <v>21</v>
      </c>
      <c r="G9" s="61" t="str">
        <f t="shared" ca="1" si="5"/>
        <v>Yes</v>
      </c>
      <c r="H9" s="2" t="str">
        <f t="shared" ca="1" si="5"/>
        <v>Yes</v>
      </c>
      <c r="I9" s="2" t="str">
        <f t="shared" ca="1" si="5"/>
        <v>Yes</v>
      </c>
      <c r="J9" s="2" t="str">
        <f t="shared" ca="1" si="5"/>
        <v>Yes</v>
      </c>
      <c r="K9" s="2" t="str">
        <f t="shared" ca="1" si="5"/>
        <v>Yes</v>
      </c>
      <c r="L9" s="2" t="str">
        <f t="shared" ca="1" si="5"/>
        <v>Yes</v>
      </c>
      <c r="M9" s="2" t="str">
        <f t="shared" ca="1" si="5"/>
        <v>Yes</v>
      </c>
      <c r="N9" s="2" t="str">
        <f t="shared" ca="1" si="5"/>
        <v>Yes</v>
      </c>
      <c r="O9" s="2" t="str">
        <f t="shared" ca="1" si="5"/>
        <v>Yes</v>
      </c>
      <c r="P9" s="2" t="str">
        <f t="shared" ca="1" si="5"/>
        <v>Yes</v>
      </c>
      <c r="Q9" s="2" t="str">
        <f t="shared" ca="1" si="6"/>
        <v>Yes</v>
      </c>
      <c r="R9" s="2" t="str">
        <f t="shared" ca="1" si="6"/>
        <v>Yes</v>
      </c>
      <c r="S9" s="2" t="str">
        <f t="shared" ca="1" si="6"/>
        <v>No</v>
      </c>
      <c r="T9" s="2" t="str">
        <f t="shared" ca="1" si="6"/>
        <v>No</v>
      </c>
      <c r="U9" s="2" t="str">
        <f t="shared" ca="1" si="6"/>
        <v>No</v>
      </c>
      <c r="V9" s="2" t="str">
        <f t="shared" ca="1" si="6"/>
        <v>No</v>
      </c>
      <c r="W9" s="2" t="str">
        <f t="shared" ca="1" si="6"/>
        <v>No</v>
      </c>
      <c r="X9" s="2" t="str">
        <f t="shared" ca="1" si="6"/>
        <v>No</v>
      </c>
      <c r="Y9" s="2" t="str">
        <f t="shared" ca="1" si="6"/>
        <v>No</v>
      </c>
      <c r="Z9" s="24" t="str">
        <f t="shared" ca="1" si="6"/>
        <v>No</v>
      </c>
    </row>
    <row r="10" spans="1:26" x14ac:dyDescent="0.3">
      <c r="A10" s="157" t="s">
        <v>149</v>
      </c>
      <c r="B10" s="47" t="s">
        <v>45</v>
      </c>
      <c r="C10" s="58">
        <v>5</v>
      </c>
      <c r="D10" s="58">
        <f t="shared" ca="1" si="3"/>
        <v>1</v>
      </c>
      <c r="E10" s="58">
        <f t="shared" ca="1" si="7"/>
        <v>6</v>
      </c>
      <c r="G10" s="47" t="str">
        <f t="shared" ca="1" si="5"/>
        <v>No</v>
      </c>
      <c r="H10" s="47" t="str">
        <f t="shared" ca="1" si="5"/>
        <v>No</v>
      </c>
      <c r="I10" s="47" t="str">
        <f t="shared" ca="1" si="5"/>
        <v>No</v>
      </c>
      <c r="J10" s="47" t="str">
        <f t="shared" ca="1" si="5"/>
        <v>No</v>
      </c>
      <c r="K10" s="47" t="str">
        <f t="shared" ca="1" si="5"/>
        <v>No</v>
      </c>
      <c r="L10" s="47" t="str">
        <f t="shared" ca="1" si="5"/>
        <v>No</v>
      </c>
      <c r="M10" s="47" t="str">
        <f t="shared" ca="1" si="5"/>
        <v>No</v>
      </c>
      <c r="N10" s="47" t="str">
        <f t="shared" ca="1" si="5"/>
        <v>No</v>
      </c>
      <c r="O10" s="47" t="str">
        <f t="shared" ca="1" si="5"/>
        <v>No</v>
      </c>
      <c r="P10" s="47" t="str">
        <f t="shared" ca="1" si="5"/>
        <v>No</v>
      </c>
      <c r="Q10" s="47" t="str">
        <f t="shared" ca="1" si="6"/>
        <v>No</v>
      </c>
      <c r="R10" s="47" t="str">
        <f t="shared" ca="1" si="6"/>
        <v>No</v>
      </c>
      <c r="S10" s="47" t="str">
        <f t="shared" ca="1" si="6"/>
        <v>No</v>
      </c>
      <c r="T10" s="47" t="str">
        <f t="shared" ca="1" si="6"/>
        <v>No</v>
      </c>
      <c r="U10" s="47" t="str">
        <f t="shared" ca="1" si="6"/>
        <v>No</v>
      </c>
      <c r="V10" s="47" t="str">
        <f t="shared" ca="1" si="6"/>
        <v>No</v>
      </c>
      <c r="W10" s="47" t="str">
        <f t="shared" ca="1" si="6"/>
        <v>No</v>
      </c>
      <c r="X10" s="47" t="str">
        <f t="shared" ca="1" si="6"/>
        <v>No</v>
      </c>
      <c r="Y10" s="47" t="str">
        <f t="shared" ca="1" si="6"/>
        <v>No</v>
      </c>
      <c r="Z10" s="48" t="str">
        <f t="shared" ca="1" si="6"/>
        <v>No</v>
      </c>
    </row>
    <row r="11" spans="1:26" x14ac:dyDescent="0.3">
      <c r="A11" s="156" t="s">
        <v>150</v>
      </c>
      <c r="B11" s="2" t="s">
        <v>43</v>
      </c>
      <c r="C11" s="57">
        <v>3</v>
      </c>
      <c r="D11" s="57">
        <f t="shared" ca="1" si="3"/>
        <v>5</v>
      </c>
      <c r="E11" s="57">
        <f t="shared" ref="E11:E13" ca="1" si="8">D11+C11</f>
        <v>8</v>
      </c>
      <c r="G11" s="61" t="str">
        <f t="shared" ca="1" si="5"/>
        <v>No</v>
      </c>
      <c r="H11" s="2" t="str">
        <f t="shared" ca="1" si="5"/>
        <v>No</v>
      </c>
      <c r="I11" s="2" t="str">
        <f t="shared" ca="1" si="5"/>
        <v>No</v>
      </c>
      <c r="J11" s="2" t="str">
        <f t="shared" ca="1" si="5"/>
        <v>No</v>
      </c>
      <c r="K11" s="2" t="str">
        <f t="shared" ca="1" si="5"/>
        <v>No</v>
      </c>
      <c r="L11" s="2" t="str">
        <f t="shared" ca="1" si="5"/>
        <v>No</v>
      </c>
      <c r="M11" s="2" t="str">
        <f t="shared" ca="1" si="5"/>
        <v>No</v>
      </c>
      <c r="N11" s="2" t="str">
        <f t="shared" ca="1" si="5"/>
        <v>No</v>
      </c>
      <c r="O11" s="2" t="str">
        <f t="shared" ca="1" si="5"/>
        <v>No</v>
      </c>
      <c r="P11" s="2" t="str">
        <f t="shared" ca="1" si="5"/>
        <v>No</v>
      </c>
      <c r="Q11" s="2" t="str">
        <f t="shared" ca="1" si="6"/>
        <v>No</v>
      </c>
      <c r="R11" s="2" t="str">
        <f t="shared" ca="1" si="6"/>
        <v>No</v>
      </c>
      <c r="S11" s="2" t="str">
        <f t="shared" ca="1" si="6"/>
        <v>No</v>
      </c>
      <c r="T11" s="2" t="str">
        <f t="shared" ca="1" si="6"/>
        <v>No</v>
      </c>
      <c r="U11" s="2" t="str">
        <f t="shared" ca="1" si="6"/>
        <v>No</v>
      </c>
      <c r="V11" s="2" t="str">
        <f t="shared" ca="1" si="6"/>
        <v>No</v>
      </c>
      <c r="W11" s="2" t="str">
        <f t="shared" ca="1" si="6"/>
        <v>No</v>
      </c>
      <c r="X11" s="2" t="str">
        <f t="shared" ca="1" si="6"/>
        <v>No</v>
      </c>
      <c r="Y11" s="2" t="str">
        <f t="shared" ca="1" si="6"/>
        <v>No</v>
      </c>
      <c r="Z11" s="24" t="str">
        <f t="shared" ca="1" si="6"/>
        <v>No</v>
      </c>
    </row>
    <row r="12" spans="1:26" x14ac:dyDescent="0.3">
      <c r="A12" s="156" t="s">
        <v>150</v>
      </c>
      <c r="B12" s="61" t="s">
        <v>44</v>
      </c>
      <c r="C12" s="57">
        <v>1</v>
      </c>
      <c r="D12" s="57">
        <f t="shared" ca="1" si="3"/>
        <v>10</v>
      </c>
      <c r="E12" s="57">
        <f t="shared" ca="1" si="8"/>
        <v>11</v>
      </c>
      <c r="G12" s="61" t="str">
        <f t="shared" ca="1" si="5"/>
        <v>Yes</v>
      </c>
      <c r="H12" s="2" t="str">
        <f t="shared" ca="1" si="5"/>
        <v>Yes</v>
      </c>
      <c r="I12" s="2" t="str">
        <f t="shared" ca="1" si="5"/>
        <v>No</v>
      </c>
      <c r="J12" s="2" t="str">
        <f t="shared" ca="1" si="5"/>
        <v>No</v>
      </c>
      <c r="K12" s="2" t="str">
        <f t="shared" ca="1" si="5"/>
        <v>No</v>
      </c>
      <c r="L12" s="2" t="str">
        <f t="shared" ca="1" si="5"/>
        <v>No</v>
      </c>
      <c r="M12" s="2" t="str">
        <f t="shared" ca="1" si="5"/>
        <v>No</v>
      </c>
      <c r="N12" s="2" t="str">
        <f t="shared" ca="1" si="5"/>
        <v>No</v>
      </c>
      <c r="O12" s="2" t="str">
        <f t="shared" ca="1" si="5"/>
        <v>No</v>
      </c>
      <c r="P12" s="2" t="str">
        <f t="shared" ca="1" si="5"/>
        <v>No</v>
      </c>
      <c r="Q12" s="2" t="str">
        <f t="shared" ca="1" si="6"/>
        <v>No</v>
      </c>
      <c r="R12" s="2" t="str">
        <f t="shared" ca="1" si="6"/>
        <v>No</v>
      </c>
      <c r="S12" s="2" t="str">
        <f t="shared" ca="1" si="6"/>
        <v>No</v>
      </c>
      <c r="T12" s="2" t="str">
        <f t="shared" ca="1" si="6"/>
        <v>No</v>
      </c>
      <c r="U12" s="2" t="str">
        <f t="shared" ca="1" si="6"/>
        <v>No</v>
      </c>
      <c r="V12" s="2" t="str">
        <f t="shared" ca="1" si="6"/>
        <v>No</v>
      </c>
      <c r="W12" s="2" t="str">
        <f t="shared" ca="1" si="6"/>
        <v>No</v>
      </c>
      <c r="X12" s="2" t="str">
        <f t="shared" ca="1" si="6"/>
        <v>No</v>
      </c>
      <c r="Y12" s="2" t="str">
        <f t="shared" ca="1" si="6"/>
        <v>No</v>
      </c>
      <c r="Z12" s="24" t="str">
        <f t="shared" ca="1" si="6"/>
        <v>No</v>
      </c>
    </row>
    <row r="13" spans="1:26" x14ac:dyDescent="0.3">
      <c r="A13" s="157" t="s">
        <v>150</v>
      </c>
      <c r="B13" s="47" t="s">
        <v>45</v>
      </c>
      <c r="C13" s="58">
        <v>1</v>
      </c>
      <c r="D13" s="58">
        <f t="shared" ca="1" si="3"/>
        <v>14</v>
      </c>
      <c r="E13" s="58">
        <f t="shared" ca="1" si="8"/>
        <v>15</v>
      </c>
      <c r="G13" s="47" t="str">
        <f t="shared" ca="1" si="5"/>
        <v>Yes</v>
      </c>
      <c r="H13" s="47" t="str">
        <f t="shared" ca="1" si="5"/>
        <v>Yes</v>
      </c>
      <c r="I13" s="47" t="str">
        <f t="shared" ca="1" si="5"/>
        <v>Yes</v>
      </c>
      <c r="J13" s="47" t="str">
        <f t="shared" ca="1" si="5"/>
        <v>Yes</v>
      </c>
      <c r="K13" s="47" t="str">
        <f t="shared" ca="1" si="5"/>
        <v>Yes</v>
      </c>
      <c r="L13" s="47" t="str">
        <f t="shared" ca="1" si="5"/>
        <v>Yes</v>
      </c>
      <c r="M13" s="47" t="str">
        <f t="shared" ca="1" si="5"/>
        <v>No</v>
      </c>
      <c r="N13" s="47" t="str">
        <f t="shared" ca="1" si="5"/>
        <v>No</v>
      </c>
      <c r="O13" s="47" t="str">
        <f t="shared" ca="1" si="5"/>
        <v>No</v>
      </c>
      <c r="P13" s="47" t="str">
        <f t="shared" ca="1" si="5"/>
        <v>No</v>
      </c>
      <c r="Q13" s="47" t="str">
        <f t="shared" ca="1" si="6"/>
        <v>No</v>
      </c>
      <c r="R13" s="47" t="str">
        <f t="shared" ca="1" si="6"/>
        <v>No</v>
      </c>
      <c r="S13" s="47" t="str">
        <f t="shared" ca="1" si="6"/>
        <v>No</v>
      </c>
      <c r="T13" s="47" t="str">
        <f t="shared" ca="1" si="6"/>
        <v>No</v>
      </c>
      <c r="U13" s="47" t="str">
        <f t="shared" ca="1" si="6"/>
        <v>No</v>
      </c>
      <c r="V13" s="47" t="str">
        <f t="shared" ca="1" si="6"/>
        <v>No</v>
      </c>
      <c r="W13" s="47" t="str">
        <f t="shared" ca="1" si="6"/>
        <v>No</v>
      </c>
      <c r="X13" s="47" t="str">
        <f t="shared" ca="1" si="6"/>
        <v>No</v>
      </c>
      <c r="Y13" s="47" t="str">
        <f t="shared" ca="1" si="6"/>
        <v>No</v>
      </c>
      <c r="Z13" s="48" t="str">
        <f t="shared" ca="1" si="6"/>
        <v>No</v>
      </c>
    </row>
    <row r="14" spans="1:26" x14ac:dyDescent="0.3">
      <c r="A14" s="55" t="s">
        <v>116</v>
      </c>
      <c r="B14" s="2" t="s">
        <v>43</v>
      </c>
      <c r="C14" s="57">
        <v>7</v>
      </c>
      <c r="D14" s="57">
        <f t="shared" ca="1" si="0"/>
        <v>10</v>
      </c>
      <c r="E14" s="57">
        <f t="shared" ref="E14:E16" ca="1" si="9">D14+C14</f>
        <v>17</v>
      </c>
      <c r="G14" s="61" t="str">
        <f t="shared" ca="1" si="2"/>
        <v>Yes</v>
      </c>
      <c r="H14" s="61" t="str">
        <f t="shared" ca="1" si="2"/>
        <v>Yes</v>
      </c>
      <c r="I14" s="61" t="str">
        <f t="shared" ca="1" si="2"/>
        <v>Yes</v>
      </c>
      <c r="J14" s="61" t="str">
        <f t="shared" ca="1" si="2"/>
        <v>Yes</v>
      </c>
      <c r="K14" s="61" t="str">
        <f t="shared" ca="1" si="2"/>
        <v>Yes</v>
      </c>
      <c r="L14" s="61" t="str">
        <f t="shared" ca="1" si="2"/>
        <v>Yes</v>
      </c>
      <c r="M14" s="61" t="str">
        <f t="shared" ca="1" si="2"/>
        <v>Yes</v>
      </c>
      <c r="N14" s="61" t="str">
        <f t="shared" ca="1" si="2"/>
        <v>Yes</v>
      </c>
      <c r="O14" s="61" t="str">
        <f t="shared" ca="1" si="2"/>
        <v>No</v>
      </c>
      <c r="P14" s="61" t="str">
        <f t="shared" ca="1" si="2"/>
        <v>No</v>
      </c>
      <c r="Q14" s="61" t="str">
        <f t="shared" ca="1" si="2"/>
        <v>No</v>
      </c>
      <c r="R14" s="61" t="str">
        <f t="shared" ca="1" si="2"/>
        <v>No</v>
      </c>
      <c r="S14" s="61" t="str">
        <f t="shared" ca="1" si="2"/>
        <v>No</v>
      </c>
      <c r="T14" s="61" t="str">
        <f t="shared" ca="1" si="2"/>
        <v>No</v>
      </c>
      <c r="U14" s="61" t="str">
        <f t="shared" ca="1" si="2"/>
        <v>No</v>
      </c>
      <c r="V14" s="61" t="str">
        <f t="shared" ref="V14:Z14" ca="1" si="10">IF($E14&gt;V$1-1,"Yes","No")</f>
        <v>No</v>
      </c>
      <c r="W14" s="61" t="str">
        <f t="shared" ca="1" si="10"/>
        <v>No</v>
      </c>
      <c r="X14" s="61" t="str">
        <f t="shared" ca="1" si="10"/>
        <v>No</v>
      </c>
      <c r="Y14" s="61" t="str">
        <f t="shared" ca="1" si="10"/>
        <v>No</v>
      </c>
      <c r="Z14" s="24" t="str">
        <f t="shared" ca="1" si="10"/>
        <v>No</v>
      </c>
    </row>
    <row r="15" spans="1:26" x14ac:dyDescent="0.3">
      <c r="A15" s="55" t="s">
        <v>116</v>
      </c>
      <c r="B15" s="61" t="s">
        <v>44</v>
      </c>
      <c r="C15" s="57">
        <v>5</v>
      </c>
      <c r="D15" s="57">
        <f t="shared" ca="1" si="0"/>
        <v>14</v>
      </c>
      <c r="E15" s="57">
        <f t="shared" ca="1" si="9"/>
        <v>19</v>
      </c>
      <c r="G15" s="61" t="str">
        <f t="shared" ref="G15:Z19" ca="1" si="11">IF($E15&gt;G$1-1,"Yes","No")</f>
        <v>Yes</v>
      </c>
      <c r="H15" s="61" t="str">
        <f t="shared" ca="1" si="11"/>
        <v>Yes</v>
      </c>
      <c r="I15" s="61" t="str">
        <f t="shared" ca="1" si="11"/>
        <v>Yes</v>
      </c>
      <c r="J15" s="61" t="str">
        <f t="shared" ca="1" si="11"/>
        <v>Yes</v>
      </c>
      <c r="K15" s="61" t="str">
        <f t="shared" ca="1" si="11"/>
        <v>Yes</v>
      </c>
      <c r="L15" s="61" t="str">
        <f t="shared" ca="1" si="11"/>
        <v>Yes</v>
      </c>
      <c r="M15" s="61" t="str">
        <f t="shared" ca="1" si="11"/>
        <v>Yes</v>
      </c>
      <c r="N15" s="61" t="str">
        <f t="shared" ca="1" si="11"/>
        <v>Yes</v>
      </c>
      <c r="O15" s="61" t="str">
        <f t="shared" ca="1" si="11"/>
        <v>Yes</v>
      </c>
      <c r="P15" s="61" t="str">
        <f t="shared" ca="1" si="11"/>
        <v>Yes</v>
      </c>
      <c r="Q15" s="61" t="str">
        <f t="shared" ca="1" si="11"/>
        <v>No</v>
      </c>
      <c r="R15" s="61" t="str">
        <f t="shared" ca="1" si="11"/>
        <v>No</v>
      </c>
      <c r="S15" s="61" t="str">
        <f t="shared" ca="1" si="11"/>
        <v>No</v>
      </c>
      <c r="T15" s="61" t="str">
        <f t="shared" ca="1" si="11"/>
        <v>No</v>
      </c>
      <c r="U15" s="61" t="str">
        <f t="shared" ca="1" si="11"/>
        <v>No</v>
      </c>
      <c r="V15" s="61" t="str">
        <f t="shared" ca="1" si="11"/>
        <v>No</v>
      </c>
      <c r="W15" s="61" t="str">
        <f t="shared" ca="1" si="11"/>
        <v>No</v>
      </c>
      <c r="X15" s="61" t="str">
        <f t="shared" ca="1" si="11"/>
        <v>No</v>
      </c>
      <c r="Y15" s="61" t="str">
        <f t="shared" ca="1" si="11"/>
        <v>No</v>
      </c>
      <c r="Z15" s="24" t="str">
        <f t="shared" ca="1" si="11"/>
        <v>No</v>
      </c>
    </row>
    <row r="16" spans="1:26" x14ac:dyDescent="0.3">
      <c r="A16" s="56" t="s">
        <v>116</v>
      </c>
      <c r="B16" s="47" t="s">
        <v>45</v>
      </c>
      <c r="C16" s="58">
        <v>2</v>
      </c>
      <c r="D16" s="58">
        <f t="shared" ca="1" si="0"/>
        <v>14</v>
      </c>
      <c r="E16" s="58">
        <f t="shared" ca="1" si="9"/>
        <v>16</v>
      </c>
      <c r="G16" s="47" t="str">
        <f t="shared" ca="1" si="11"/>
        <v>Yes</v>
      </c>
      <c r="H16" s="47" t="str">
        <f t="shared" ca="1" si="11"/>
        <v>Yes</v>
      </c>
      <c r="I16" s="47" t="str">
        <f t="shared" ca="1" si="11"/>
        <v>Yes</v>
      </c>
      <c r="J16" s="47" t="str">
        <f t="shared" ca="1" si="11"/>
        <v>Yes</v>
      </c>
      <c r="K16" s="47" t="str">
        <f t="shared" ca="1" si="11"/>
        <v>Yes</v>
      </c>
      <c r="L16" s="47" t="str">
        <f t="shared" ca="1" si="11"/>
        <v>Yes</v>
      </c>
      <c r="M16" s="47" t="str">
        <f t="shared" ca="1" si="11"/>
        <v>Yes</v>
      </c>
      <c r="N16" s="47" t="str">
        <f t="shared" ca="1" si="11"/>
        <v>No</v>
      </c>
      <c r="O16" s="47" t="str">
        <f t="shared" ca="1" si="11"/>
        <v>No</v>
      </c>
      <c r="P16" s="47" t="str">
        <f t="shared" ca="1" si="11"/>
        <v>No</v>
      </c>
      <c r="Q16" s="47" t="str">
        <f t="shared" ca="1" si="11"/>
        <v>No</v>
      </c>
      <c r="R16" s="47" t="str">
        <f t="shared" ca="1" si="11"/>
        <v>No</v>
      </c>
      <c r="S16" s="47" t="str">
        <f t="shared" ca="1" si="11"/>
        <v>No</v>
      </c>
      <c r="T16" s="47" t="str">
        <f t="shared" ca="1" si="11"/>
        <v>No</v>
      </c>
      <c r="U16" s="47" t="str">
        <f t="shared" ca="1" si="11"/>
        <v>No</v>
      </c>
      <c r="V16" s="47" t="str">
        <f t="shared" ca="1" si="11"/>
        <v>No</v>
      </c>
      <c r="W16" s="47" t="str">
        <f t="shared" ca="1" si="11"/>
        <v>No</v>
      </c>
      <c r="X16" s="47" t="str">
        <f t="shared" ca="1" si="11"/>
        <v>No</v>
      </c>
      <c r="Y16" s="47" t="str">
        <f t="shared" ca="1" si="11"/>
        <v>No</v>
      </c>
      <c r="Z16" s="48" t="str">
        <f t="shared" ca="1" si="11"/>
        <v>No</v>
      </c>
    </row>
    <row r="17" spans="1:26" x14ac:dyDescent="0.3">
      <c r="A17" s="55" t="s">
        <v>143</v>
      </c>
      <c r="B17" s="2" t="s">
        <v>43</v>
      </c>
      <c r="C17" s="57">
        <v>5</v>
      </c>
      <c r="D17" s="57">
        <f t="shared" ca="1" si="0"/>
        <v>5</v>
      </c>
      <c r="E17" s="57">
        <f t="shared" ref="E17:E19" ca="1" si="12">D17+C17</f>
        <v>10</v>
      </c>
      <c r="G17" s="61" t="str">
        <f t="shared" ca="1" si="11"/>
        <v>Yes</v>
      </c>
      <c r="H17" s="61" t="str">
        <f t="shared" ca="1" si="11"/>
        <v>No</v>
      </c>
      <c r="I17" s="61" t="str">
        <f t="shared" ca="1" si="11"/>
        <v>No</v>
      </c>
      <c r="J17" s="61" t="str">
        <f t="shared" ca="1" si="11"/>
        <v>No</v>
      </c>
      <c r="K17" s="61" t="str">
        <f t="shared" ca="1" si="11"/>
        <v>No</v>
      </c>
      <c r="L17" s="61" t="str">
        <f t="shared" ca="1" si="11"/>
        <v>No</v>
      </c>
      <c r="M17" s="61" t="str">
        <f t="shared" ca="1" si="11"/>
        <v>No</v>
      </c>
      <c r="N17" s="61" t="str">
        <f t="shared" ca="1" si="11"/>
        <v>No</v>
      </c>
      <c r="O17" s="61" t="str">
        <f t="shared" ca="1" si="11"/>
        <v>No</v>
      </c>
      <c r="P17" s="61" t="str">
        <f t="shared" ca="1" si="11"/>
        <v>No</v>
      </c>
      <c r="Q17" s="61" t="str">
        <f t="shared" ca="1" si="11"/>
        <v>No</v>
      </c>
      <c r="R17" s="61" t="str">
        <f t="shared" ca="1" si="11"/>
        <v>No</v>
      </c>
      <c r="S17" s="61" t="str">
        <f t="shared" ca="1" si="11"/>
        <v>No</v>
      </c>
      <c r="T17" s="61" t="str">
        <f t="shared" ca="1" si="11"/>
        <v>No</v>
      </c>
      <c r="U17" s="61" t="str">
        <f t="shared" ca="1" si="11"/>
        <v>No</v>
      </c>
      <c r="V17" s="61" t="str">
        <f t="shared" ca="1" si="11"/>
        <v>No</v>
      </c>
      <c r="W17" s="61" t="str">
        <f t="shared" ca="1" si="11"/>
        <v>No</v>
      </c>
      <c r="X17" s="61" t="str">
        <f t="shared" ca="1" si="11"/>
        <v>No</v>
      </c>
      <c r="Y17" s="61" t="str">
        <f t="shared" ca="1" si="11"/>
        <v>No</v>
      </c>
      <c r="Z17" s="24" t="str">
        <f t="shared" ca="1" si="11"/>
        <v>No</v>
      </c>
    </row>
    <row r="18" spans="1:26" x14ac:dyDescent="0.3">
      <c r="A18" s="55" t="s">
        <v>143</v>
      </c>
      <c r="B18" s="61" t="s">
        <v>44</v>
      </c>
      <c r="C18" s="57">
        <v>0</v>
      </c>
      <c r="D18" s="57">
        <f t="shared" ca="1" si="0"/>
        <v>12</v>
      </c>
      <c r="E18" s="57">
        <f t="shared" ca="1" si="12"/>
        <v>12</v>
      </c>
      <c r="G18" s="61" t="str">
        <f t="shared" ca="1" si="11"/>
        <v>Yes</v>
      </c>
      <c r="H18" s="61" t="str">
        <f t="shared" ca="1" si="11"/>
        <v>Yes</v>
      </c>
      <c r="I18" s="61" t="str">
        <f t="shared" ca="1" si="11"/>
        <v>Yes</v>
      </c>
      <c r="J18" s="61" t="str">
        <f t="shared" ca="1" si="11"/>
        <v>No</v>
      </c>
      <c r="K18" s="61" t="str">
        <f t="shared" ca="1" si="11"/>
        <v>No</v>
      </c>
      <c r="L18" s="61" t="str">
        <f t="shared" ca="1" si="11"/>
        <v>No</v>
      </c>
      <c r="M18" s="61" t="str">
        <f t="shared" ca="1" si="11"/>
        <v>No</v>
      </c>
      <c r="N18" s="61" t="str">
        <f t="shared" ca="1" si="11"/>
        <v>No</v>
      </c>
      <c r="O18" s="61" t="str">
        <f t="shared" ca="1" si="11"/>
        <v>No</v>
      </c>
      <c r="P18" s="61" t="str">
        <f t="shared" ca="1" si="11"/>
        <v>No</v>
      </c>
      <c r="Q18" s="61" t="str">
        <f t="shared" ca="1" si="11"/>
        <v>No</v>
      </c>
      <c r="R18" s="61" t="str">
        <f t="shared" ca="1" si="11"/>
        <v>No</v>
      </c>
      <c r="S18" s="61" t="str">
        <f t="shared" ca="1" si="11"/>
        <v>No</v>
      </c>
      <c r="T18" s="61" t="str">
        <f t="shared" ca="1" si="11"/>
        <v>No</v>
      </c>
      <c r="U18" s="61" t="str">
        <f t="shared" ca="1" si="11"/>
        <v>No</v>
      </c>
      <c r="V18" s="61" t="str">
        <f t="shared" ca="1" si="11"/>
        <v>No</v>
      </c>
      <c r="W18" s="61" t="str">
        <f t="shared" ca="1" si="11"/>
        <v>No</v>
      </c>
      <c r="X18" s="61" t="str">
        <f t="shared" ca="1" si="11"/>
        <v>No</v>
      </c>
      <c r="Y18" s="61" t="str">
        <f t="shared" ca="1" si="11"/>
        <v>No</v>
      </c>
      <c r="Z18" s="24" t="str">
        <f t="shared" ca="1" si="11"/>
        <v>No</v>
      </c>
    </row>
    <row r="19" spans="1:26" x14ac:dyDescent="0.3">
      <c r="A19" s="56" t="s">
        <v>143</v>
      </c>
      <c r="B19" s="47" t="s">
        <v>45</v>
      </c>
      <c r="C19" s="58">
        <v>0</v>
      </c>
      <c r="D19" s="58">
        <f t="shared" ca="1" si="0"/>
        <v>14</v>
      </c>
      <c r="E19" s="58">
        <f t="shared" ca="1" si="12"/>
        <v>14</v>
      </c>
      <c r="G19" s="47" t="str">
        <f t="shared" ca="1" si="11"/>
        <v>Yes</v>
      </c>
      <c r="H19" s="47" t="str">
        <f t="shared" ca="1" si="11"/>
        <v>Yes</v>
      </c>
      <c r="I19" s="47" t="str">
        <f t="shared" ca="1" si="11"/>
        <v>Yes</v>
      </c>
      <c r="J19" s="47" t="str">
        <f t="shared" ca="1" si="11"/>
        <v>Yes</v>
      </c>
      <c r="K19" s="47" t="str">
        <f t="shared" ca="1" si="11"/>
        <v>Yes</v>
      </c>
      <c r="L19" s="47" t="str">
        <f t="shared" ca="1" si="11"/>
        <v>No</v>
      </c>
      <c r="M19" s="47" t="str">
        <f t="shared" ca="1" si="11"/>
        <v>No</v>
      </c>
      <c r="N19" s="47" t="str">
        <f t="shared" ca="1" si="11"/>
        <v>No</v>
      </c>
      <c r="O19" s="47" t="str">
        <f t="shared" ca="1" si="11"/>
        <v>No</v>
      </c>
      <c r="P19" s="47" t="str">
        <f t="shared" ca="1" si="11"/>
        <v>No</v>
      </c>
      <c r="Q19" s="47" t="str">
        <f t="shared" ca="1" si="11"/>
        <v>No</v>
      </c>
      <c r="R19" s="47" t="str">
        <f t="shared" ca="1" si="11"/>
        <v>No</v>
      </c>
      <c r="S19" s="47" t="str">
        <f t="shared" ca="1" si="11"/>
        <v>No</v>
      </c>
      <c r="T19" s="47" t="str">
        <f t="shared" ca="1" si="11"/>
        <v>No</v>
      </c>
      <c r="U19" s="47" t="str">
        <f t="shared" ca="1" si="11"/>
        <v>No</v>
      </c>
      <c r="V19" s="47" t="str">
        <f t="shared" ca="1" si="11"/>
        <v>No</v>
      </c>
      <c r="W19" s="47" t="str">
        <f t="shared" ca="1" si="11"/>
        <v>No</v>
      </c>
      <c r="X19" s="47" t="str">
        <f t="shared" ca="1" si="11"/>
        <v>No</v>
      </c>
      <c r="Y19" s="47" t="str">
        <f t="shared" ca="1" si="11"/>
        <v>No</v>
      </c>
      <c r="Z19" s="48" t="str">
        <f t="shared" ca="1" si="11"/>
        <v>No</v>
      </c>
    </row>
    <row r="20" spans="1:26" x14ac:dyDescent="0.3">
      <c r="A20" s="55" t="s">
        <v>112</v>
      </c>
      <c r="B20" s="2" t="s">
        <v>43</v>
      </c>
      <c r="C20" s="57">
        <v>5</v>
      </c>
      <c r="D20" s="57">
        <f t="shared" ca="1" si="0"/>
        <v>7</v>
      </c>
      <c r="E20" s="57">
        <f t="shared" ref="E20:E22" ca="1" si="13">D20+C20</f>
        <v>12</v>
      </c>
      <c r="G20" s="61" t="str">
        <f t="shared" ca="1" si="2"/>
        <v>Yes</v>
      </c>
      <c r="H20" s="2" t="str">
        <f t="shared" ca="1" si="2"/>
        <v>Yes</v>
      </c>
      <c r="I20" s="2" t="str">
        <f t="shared" ca="1" si="2"/>
        <v>Yes</v>
      </c>
      <c r="J20" s="2" t="str">
        <f t="shared" ca="1" si="2"/>
        <v>No</v>
      </c>
      <c r="K20" s="2" t="str">
        <f t="shared" ca="1" si="2"/>
        <v>No</v>
      </c>
      <c r="L20" s="2" t="str">
        <f t="shared" ca="1" si="2"/>
        <v>No</v>
      </c>
      <c r="M20" s="2" t="str">
        <f t="shared" ca="1" si="2"/>
        <v>No</v>
      </c>
      <c r="N20" s="2" t="str">
        <f t="shared" ca="1" si="2"/>
        <v>No</v>
      </c>
      <c r="O20" s="2" t="str">
        <f t="shared" ca="1" si="2"/>
        <v>No</v>
      </c>
      <c r="P20" s="2" t="str">
        <f t="shared" ca="1" si="2"/>
        <v>No</v>
      </c>
      <c r="Q20" s="2" t="str">
        <f t="shared" ca="1" si="2"/>
        <v>No</v>
      </c>
      <c r="R20" s="2" t="str">
        <f t="shared" ca="1" si="2"/>
        <v>No</v>
      </c>
      <c r="S20" s="2" t="str">
        <f t="shared" ca="1" si="2"/>
        <v>No</v>
      </c>
      <c r="T20" s="2" t="str">
        <f t="shared" ca="1" si="2"/>
        <v>No</v>
      </c>
      <c r="U20" s="2" t="str">
        <f t="shared" ca="1" si="2"/>
        <v>No</v>
      </c>
      <c r="V20" s="2" t="str">
        <f t="shared" ca="1" si="2"/>
        <v>No</v>
      </c>
      <c r="W20" s="2" t="str">
        <f t="shared" ca="1" si="2"/>
        <v>No</v>
      </c>
      <c r="X20" s="2" t="str">
        <f t="shared" ca="1" si="2"/>
        <v>No</v>
      </c>
      <c r="Y20" s="2" t="str">
        <f t="shared" ca="1" si="2"/>
        <v>No</v>
      </c>
      <c r="Z20" s="24" t="str">
        <f t="shared" ca="1" si="2"/>
        <v>No</v>
      </c>
    </row>
    <row r="21" spans="1:26" x14ac:dyDescent="0.3">
      <c r="A21" s="55" t="s">
        <v>112</v>
      </c>
      <c r="B21" s="61" t="s">
        <v>44</v>
      </c>
      <c r="C21" s="57">
        <v>3</v>
      </c>
      <c r="D21" s="57">
        <f t="shared" ca="1" si="0"/>
        <v>10</v>
      </c>
      <c r="E21" s="57">
        <f t="shared" ca="1" si="13"/>
        <v>13</v>
      </c>
      <c r="G21" s="61" t="str">
        <f t="shared" ca="1" si="2"/>
        <v>Yes</v>
      </c>
      <c r="H21" s="61" t="str">
        <f t="shared" ca="1" si="2"/>
        <v>Yes</v>
      </c>
      <c r="I21" s="61" t="str">
        <f t="shared" ca="1" si="2"/>
        <v>Yes</v>
      </c>
      <c r="J21" s="61" t="str">
        <f t="shared" ca="1" si="2"/>
        <v>Yes</v>
      </c>
      <c r="K21" s="61" t="str">
        <f t="shared" ca="1" si="2"/>
        <v>No</v>
      </c>
      <c r="L21" s="61" t="str">
        <f t="shared" ca="1" si="2"/>
        <v>No</v>
      </c>
      <c r="M21" s="61" t="str">
        <f t="shared" ca="1" si="2"/>
        <v>No</v>
      </c>
      <c r="N21" s="61" t="str">
        <f t="shared" ca="1" si="2"/>
        <v>No</v>
      </c>
      <c r="O21" s="61" t="str">
        <f t="shared" ca="1" si="2"/>
        <v>No</v>
      </c>
      <c r="P21" s="61" t="str">
        <f t="shared" ca="1" si="2"/>
        <v>No</v>
      </c>
      <c r="Q21" s="61" t="str">
        <f t="shared" ca="1" si="2"/>
        <v>No</v>
      </c>
      <c r="R21" s="61" t="str">
        <f t="shared" ca="1" si="2"/>
        <v>No</v>
      </c>
      <c r="S21" s="61" t="str">
        <f t="shared" ca="1" si="2"/>
        <v>No</v>
      </c>
      <c r="T21" s="61" t="str">
        <f t="shared" ca="1" si="2"/>
        <v>No</v>
      </c>
      <c r="U21" s="61" t="str">
        <f t="shared" ca="1" si="2"/>
        <v>No</v>
      </c>
      <c r="V21" s="61" t="str">
        <f t="shared" ca="1" si="2"/>
        <v>No</v>
      </c>
      <c r="W21" s="61" t="str">
        <f t="shared" ca="1" si="2"/>
        <v>No</v>
      </c>
      <c r="X21" s="61" t="str">
        <f t="shared" ca="1" si="2"/>
        <v>No</v>
      </c>
      <c r="Y21" s="61" t="str">
        <f t="shared" ca="1" si="2"/>
        <v>No</v>
      </c>
      <c r="Z21" s="24" t="str">
        <f t="shared" ca="1" si="2"/>
        <v>No</v>
      </c>
    </row>
    <row r="22" spans="1:26" x14ac:dyDescent="0.3">
      <c r="A22" s="56" t="s">
        <v>112</v>
      </c>
      <c r="B22" s="47" t="s">
        <v>45</v>
      </c>
      <c r="C22" s="58">
        <v>9</v>
      </c>
      <c r="D22" s="58">
        <f t="shared" ca="1" si="0"/>
        <v>3</v>
      </c>
      <c r="E22" s="58">
        <f t="shared" ca="1" si="13"/>
        <v>12</v>
      </c>
      <c r="G22" s="47" t="str">
        <f t="shared" ca="1" si="2"/>
        <v>Yes</v>
      </c>
      <c r="H22" s="47" t="str">
        <f t="shared" ca="1" si="2"/>
        <v>Yes</v>
      </c>
      <c r="I22" s="47" t="str">
        <f t="shared" ca="1" si="2"/>
        <v>Yes</v>
      </c>
      <c r="J22" s="47" t="str">
        <f t="shared" ca="1" si="2"/>
        <v>No</v>
      </c>
      <c r="K22" s="47" t="str">
        <f t="shared" ca="1" si="2"/>
        <v>No</v>
      </c>
      <c r="L22" s="47" t="str">
        <f t="shared" ca="1" si="2"/>
        <v>No</v>
      </c>
      <c r="M22" s="47" t="str">
        <f t="shared" ca="1" si="2"/>
        <v>No</v>
      </c>
      <c r="N22" s="47" t="str">
        <f t="shared" ca="1" si="2"/>
        <v>No</v>
      </c>
      <c r="O22" s="47" t="str">
        <f t="shared" ca="1" si="2"/>
        <v>No</v>
      </c>
      <c r="P22" s="47" t="str">
        <f t="shared" ca="1" si="2"/>
        <v>No</v>
      </c>
      <c r="Q22" s="47" t="str">
        <f t="shared" ca="1" si="2"/>
        <v>No</v>
      </c>
      <c r="R22" s="47" t="str">
        <f t="shared" ca="1" si="2"/>
        <v>No</v>
      </c>
      <c r="S22" s="47" t="str">
        <f t="shared" ca="1" si="2"/>
        <v>No</v>
      </c>
      <c r="T22" s="47" t="str">
        <f t="shared" ca="1" si="2"/>
        <v>No</v>
      </c>
      <c r="U22" s="47" t="str">
        <f t="shared" ca="1" si="2"/>
        <v>No</v>
      </c>
      <c r="V22" s="47" t="str">
        <f t="shared" ca="1" si="2"/>
        <v>No</v>
      </c>
      <c r="W22" s="47" t="str">
        <f t="shared" ca="1" si="2"/>
        <v>No</v>
      </c>
      <c r="X22" s="47" t="str">
        <f t="shared" ca="1" si="2"/>
        <v>No</v>
      </c>
      <c r="Y22" s="47" t="str">
        <f t="shared" ca="1" si="2"/>
        <v>No</v>
      </c>
      <c r="Z22" s="48" t="str">
        <f t="shared" ca="1" si="2"/>
        <v>No</v>
      </c>
    </row>
    <row r="23" spans="1:26" x14ac:dyDescent="0.3">
      <c r="A23" s="55" t="s">
        <v>111</v>
      </c>
      <c r="B23" s="2" t="s">
        <v>43</v>
      </c>
      <c r="C23" s="57">
        <v>11</v>
      </c>
      <c r="D23" s="57">
        <f t="shared" ca="1" si="0"/>
        <v>10</v>
      </c>
      <c r="E23" s="57">
        <f t="shared" ref="E23:E25" ca="1" si="14">D23+C23</f>
        <v>21</v>
      </c>
      <c r="G23" s="61" t="str">
        <f t="shared" ca="1" si="2"/>
        <v>Yes</v>
      </c>
      <c r="H23" s="2" t="str">
        <f t="shared" ca="1" si="2"/>
        <v>Yes</v>
      </c>
      <c r="I23" s="2" t="str">
        <f t="shared" ca="1" si="2"/>
        <v>Yes</v>
      </c>
      <c r="J23" s="2" t="str">
        <f t="shared" ca="1" si="2"/>
        <v>Yes</v>
      </c>
      <c r="K23" s="2" t="str">
        <f t="shared" ca="1" si="2"/>
        <v>Yes</v>
      </c>
      <c r="L23" s="2" t="str">
        <f t="shared" ca="1" si="2"/>
        <v>Yes</v>
      </c>
      <c r="M23" s="2" t="str">
        <f t="shared" ca="1" si="2"/>
        <v>Yes</v>
      </c>
      <c r="N23" s="2" t="str">
        <f t="shared" ca="1" si="2"/>
        <v>Yes</v>
      </c>
      <c r="O23" s="2" t="str">
        <f t="shared" ca="1" si="2"/>
        <v>Yes</v>
      </c>
      <c r="P23" s="2" t="str">
        <f t="shared" ca="1" si="2"/>
        <v>Yes</v>
      </c>
      <c r="Q23" s="2" t="str">
        <f t="shared" ca="1" si="2"/>
        <v>Yes</v>
      </c>
      <c r="R23" s="2" t="str">
        <f t="shared" ca="1" si="2"/>
        <v>Yes</v>
      </c>
      <c r="S23" s="2" t="str">
        <f t="shared" ca="1" si="2"/>
        <v>No</v>
      </c>
      <c r="T23" s="2" t="str">
        <f t="shared" ca="1" si="2"/>
        <v>No</v>
      </c>
      <c r="U23" s="2" t="str">
        <f t="shared" ca="1" si="2"/>
        <v>No</v>
      </c>
      <c r="V23" s="2" t="str">
        <f t="shared" ca="1" si="2"/>
        <v>No</v>
      </c>
      <c r="W23" s="2" t="str">
        <f t="shared" ca="1" si="2"/>
        <v>No</v>
      </c>
      <c r="X23" s="2" t="str">
        <f t="shared" ca="1" si="2"/>
        <v>No</v>
      </c>
      <c r="Y23" s="2" t="str">
        <f t="shared" ca="1" si="2"/>
        <v>No</v>
      </c>
      <c r="Z23" s="24" t="str">
        <f t="shared" ca="1" si="2"/>
        <v>No</v>
      </c>
    </row>
    <row r="24" spans="1:26" x14ac:dyDescent="0.3">
      <c r="A24" s="55" t="s">
        <v>111</v>
      </c>
      <c r="B24" s="61" t="s">
        <v>44</v>
      </c>
      <c r="C24" s="57">
        <v>8</v>
      </c>
      <c r="D24" s="57">
        <f t="shared" ca="1" si="0"/>
        <v>8</v>
      </c>
      <c r="E24" s="57">
        <f t="shared" ca="1" si="14"/>
        <v>16</v>
      </c>
      <c r="G24" s="61" t="str">
        <f t="shared" ca="1" si="2"/>
        <v>Yes</v>
      </c>
      <c r="H24" s="61" t="str">
        <f t="shared" ca="1" si="2"/>
        <v>Yes</v>
      </c>
      <c r="I24" s="61" t="str">
        <f t="shared" ca="1" si="2"/>
        <v>Yes</v>
      </c>
      <c r="J24" s="61" t="str">
        <f t="shared" ca="1" si="2"/>
        <v>Yes</v>
      </c>
      <c r="K24" s="61" t="str">
        <f t="shared" ca="1" si="2"/>
        <v>Yes</v>
      </c>
      <c r="L24" s="61" t="str">
        <f t="shared" ca="1" si="2"/>
        <v>Yes</v>
      </c>
      <c r="M24" s="61" t="str">
        <f t="shared" ca="1" si="2"/>
        <v>Yes</v>
      </c>
      <c r="N24" s="61" t="str">
        <f t="shared" ca="1" si="2"/>
        <v>No</v>
      </c>
      <c r="O24" s="61" t="str">
        <f t="shared" ca="1" si="2"/>
        <v>No</v>
      </c>
      <c r="P24" s="61" t="str">
        <f t="shared" ca="1" si="2"/>
        <v>No</v>
      </c>
      <c r="Q24" s="61" t="str">
        <f t="shared" ca="1" si="2"/>
        <v>No</v>
      </c>
      <c r="R24" s="61" t="str">
        <f t="shared" ca="1" si="2"/>
        <v>No</v>
      </c>
      <c r="S24" s="61" t="str">
        <f t="shared" ca="1" si="2"/>
        <v>No</v>
      </c>
      <c r="T24" s="61" t="str">
        <f t="shared" ca="1" si="2"/>
        <v>No</v>
      </c>
      <c r="U24" s="61" t="str">
        <f t="shared" ca="1" si="2"/>
        <v>No</v>
      </c>
      <c r="V24" s="61" t="str">
        <f t="shared" ca="1" si="2"/>
        <v>No</v>
      </c>
      <c r="W24" s="61" t="str">
        <f t="shared" ca="1" si="2"/>
        <v>No</v>
      </c>
      <c r="X24" s="61" t="str">
        <f t="shared" ca="1" si="2"/>
        <v>No</v>
      </c>
      <c r="Y24" s="61" t="str">
        <f t="shared" ca="1" si="2"/>
        <v>No</v>
      </c>
      <c r="Z24" s="24" t="str">
        <f t="shared" ca="1" si="2"/>
        <v>No</v>
      </c>
    </row>
    <row r="25" spans="1:26" x14ac:dyDescent="0.3">
      <c r="A25" s="56" t="s">
        <v>111</v>
      </c>
      <c r="B25" s="47" t="s">
        <v>45</v>
      </c>
      <c r="C25" s="58">
        <v>7</v>
      </c>
      <c r="D25" s="58">
        <f t="shared" ca="1" si="0"/>
        <v>9</v>
      </c>
      <c r="E25" s="58">
        <f t="shared" ca="1" si="14"/>
        <v>16</v>
      </c>
      <c r="G25" s="47" t="str">
        <f t="shared" ca="1" si="2"/>
        <v>Yes</v>
      </c>
      <c r="H25" s="47" t="str">
        <f t="shared" ca="1" si="2"/>
        <v>Yes</v>
      </c>
      <c r="I25" s="47" t="str">
        <f t="shared" ca="1" si="2"/>
        <v>Yes</v>
      </c>
      <c r="J25" s="47" t="str">
        <f t="shared" ca="1" si="2"/>
        <v>Yes</v>
      </c>
      <c r="K25" s="47" t="str">
        <f t="shared" ca="1" si="2"/>
        <v>Yes</v>
      </c>
      <c r="L25" s="47" t="str">
        <f t="shared" ca="1" si="2"/>
        <v>Yes</v>
      </c>
      <c r="M25" s="47" t="str">
        <f t="shared" ca="1" si="2"/>
        <v>Yes</v>
      </c>
      <c r="N25" s="47" t="str">
        <f t="shared" ca="1" si="2"/>
        <v>No</v>
      </c>
      <c r="O25" s="47" t="str">
        <f t="shared" ca="1" si="2"/>
        <v>No</v>
      </c>
      <c r="P25" s="47" t="str">
        <f t="shared" ca="1" si="2"/>
        <v>No</v>
      </c>
      <c r="Q25" s="47" t="str">
        <f t="shared" ca="1" si="2"/>
        <v>No</v>
      </c>
      <c r="R25" s="47" t="str">
        <f t="shared" ca="1" si="2"/>
        <v>No</v>
      </c>
      <c r="S25" s="47" t="str">
        <f t="shared" ca="1" si="2"/>
        <v>No</v>
      </c>
      <c r="T25" s="47" t="str">
        <f t="shared" ca="1" si="2"/>
        <v>No</v>
      </c>
      <c r="U25" s="47" t="str">
        <f t="shared" ca="1" si="2"/>
        <v>No</v>
      </c>
      <c r="V25" s="47" t="str">
        <f t="shared" ca="1" si="2"/>
        <v>No</v>
      </c>
      <c r="W25" s="47" t="str">
        <f t="shared" ca="1" si="2"/>
        <v>No</v>
      </c>
      <c r="X25" s="47" t="str">
        <f t="shared" ca="1" si="2"/>
        <v>No</v>
      </c>
      <c r="Y25" s="47" t="str">
        <f t="shared" ca="1" si="2"/>
        <v>No</v>
      </c>
      <c r="Z25" s="48" t="str">
        <f t="shared" ca="1" si="2"/>
        <v>No</v>
      </c>
    </row>
    <row r="26" spans="1:26" x14ac:dyDescent="0.3">
      <c r="A26" s="55" t="s">
        <v>102</v>
      </c>
      <c r="B26" s="2" t="s">
        <v>43</v>
      </c>
      <c r="C26" s="57">
        <v>3</v>
      </c>
      <c r="D26" s="57">
        <f t="shared" ca="1" si="0"/>
        <v>3</v>
      </c>
      <c r="E26" s="57">
        <f t="shared" ca="1" si="1"/>
        <v>6</v>
      </c>
      <c r="G26" s="61" t="str">
        <f t="shared" ca="1" si="2"/>
        <v>No</v>
      </c>
      <c r="H26" s="2" t="str">
        <f t="shared" ca="1" si="2"/>
        <v>No</v>
      </c>
      <c r="I26" s="2" t="str">
        <f t="shared" ca="1" si="2"/>
        <v>No</v>
      </c>
      <c r="J26" s="2" t="str">
        <f t="shared" ca="1" si="2"/>
        <v>No</v>
      </c>
      <c r="K26" s="2" t="str">
        <f t="shared" ca="1" si="2"/>
        <v>No</v>
      </c>
      <c r="L26" s="2" t="str">
        <f t="shared" ca="1" si="2"/>
        <v>No</v>
      </c>
      <c r="M26" s="2" t="str">
        <f t="shared" ca="1" si="2"/>
        <v>No</v>
      </c>
      <c r="N26" s="2" t="str">
        <f t="shared" ca="1" si="2"/>
        <v>No</v>
      </c>
      <c r="O26" s="2" t="str">
        <f t="shared" ca="1" si="2"/>
        <v>No</v>
      </c>
      <c r="P26" s="2" t="str">
        <f t="shared" ca="1" si="2"/>
        <v>No</v>
      </c>
      <c r="Q26" s="2" t="str">
        <f t="shared" ca="1" si="2"/>
        <v>No</v>
      </c>
      <c r="R26" s="2" t="str">
        <f t="shared" ca="1" si="2"/>
        <v>No</v>
      </c>
      <c r="S26" s="2" t="str">
        <f t="shared" ca="1" si="2"/>
        <v>No</v>
      </c>
      <c r="T26" s="2" t="str">
        <f t="shared" ca="1" si="2"/>
        <v>No</v>
      </c>
      <c r="U26" s="2" t="str">
        <f t="shared" ca="1" si="2"/>
        <v>No</v>
      </c>
      <c r="V26" s="2" t="str">
        <f t="shared" ca="1" si="2"/>
        <v>No</v>
      </c>
      <c r="W26" s="2" t="str">
        <f t="shared" ca="1" si="2"/>
        <v>No</v>
      </c>
      <c r="X26" s="2" t="str">
        <f t="shared" ca="1" si="2"/>
        <v>No</v>
      </c>
      <c r="Y26" s="2" t="str">
        <f t="shared" ca="1" si="2"/>
        <v>No</v>
      </c>
      <c r="Z26" s="24" t="str">
        <f t="shared" ca="1" si="2"/>
        <v>No</v>
      </c>
    </row>
    <row r="27" spans="1:26" x14ac:dyDescent="0.3">
      <c r="A27" s="55" t="s">
        <v>102</v>
      </c>
      <c r="B27" s="61" t="s">
        <v>44</v>
      </c>
      <c r="C27" s="57">
        <v>8</v>
      </c>
      <c r="D27" s="57">
        <f t="shared" ca="1" si="0"/>
        <v>5</v>
      </c>
      <c r="E27" s="57">
        <f t="shared" ca="1" si="1"/>
        <v>13</v>
      </c>
      <c r="G27" s="61" t="str">
        <f t="shared" ca="1" si="2"/>
        <v>Yes</v>
      </c>
      <c r="H27" s="61" t="str">
        <f t="shared" ca="1" si="2"/>
        <v>Yes</v>
      </c>
      <c r="I27" s="61" t="str">
        <f t="shared" ca="1" si="2"/>
        <v>Yes</v>
      </c>
      <c r="J27" s="61" t="str">
        <f t="shared" ca="1" si="2"/>
        <v>Yes</v>
      </c>
      <c r="K27" s="61" t="str">
        <f t="shared" ca="1" si="2"/>
        <v>No</v>
      </c>
      <c r="L27" s="61" t="str">
        <f t="shared" ca="1" si="2"/>
        <v>No</v>
      </c>
      <c r="M27" s="61" t="str">
        <f t="shared" ca="1" si="2"/>
        <v>No</v>
      </c>
      <c r="N27" s="61" t="str">
        <f t="shared" ca="1" si="2"/>
        <v>No</v>
      </c>
      <c r="O27" s="61" t="str">
        <f t="shared" ca="1" si="2"/>
        <v>No</v>
      </c>
      <c r="P27" s="61" t="str">
        <f t="shared" ca="1" si="2"/>
        <v>No</v>
      </c>
      <c r="Q27" s="61" t="str">
        <f t="shared" ca="1" si="2"/>
        <v>No</v>
      </c>
      <c r="R27" s="61" t="str">
        <f t="shared" ca="1" si="2"/>
        <v>No</v>
      </c>
      <c r="S27" s="61" t="str">
        <f t="shared" ca="1" si="2"/>
        <v>No</v>
      </c>
      <c r="T27" s="61" t="str">
        <f t="shared" ca="1" si="2"/>
        <v>No</v>
      </c>
      <c r="U27" s="61" t="str">
        <f t="shared" ca="1" si="2"/>
        <v>No</v>
      </c>
      <c r="V27" s="61" t="str">
        <f t="shared" ca="1" si="2"/>
        <v>No</v>
      </c>
      <c r="W27" s="61" t="str">
        <f t="shared" ca="1" si="2"/>
        <v>No</v>
      </c>
      <c r="X27" s="61" t="str">
        <f t="shared" ca="1" si="2"/>
        <v>No</v>
      </c>
      <c r="Y27" s="61" t="str">
        <f t="shared" ca="1" si="2"/>
        <v>No</v>
      </c>
      <c r="Z27" s="24" t="str">
        <f t="shared" ca="1" si="2"/>
        <v>No</v>
      </c>
    </row>
    <row r="28" spans="1:26" x14ac:dyDescent="0.3">
      <c r="A28" s="56" t="s">
        <v>102</v>
      </c>
      <c r="B28" s="47" t="s">
        <v>45</v>
      </c>
      <c r="C28" s="58">
        <v>4</v>
      </c>
      <c r="D28" s="58">
        <f t="shared" ca="1" si="0"/>
        <v>5</v>
      </c>
      <c r="E28" s="58">
        <f t="shared" ca="1" si="1"/>
        <v>9</v>
      </c>
      <c r="G28" s="47" t="str">
        <f t="shared" ca="1" si="2"/>
        <v>No</v>
      </c>
      <c r="H28" s="47" t="str">
        <f t="shared" ca="1" si="2"/>
        <v>No</v>
      </c>
      <c r="I28" s="47" t="str">
        <f t="shared" ca="1" si="2"/>
        <v>No</v>
      </c>
      <c r="J28" s="47" t="str">
        <f t="shared" ca="1" si="2"/>
        <v>No</v>
      </c>
      <c r="K28" s="47" t="str">
        <f t="shared" ca="1" si="2"/>
        <v>No</v>
      </c>
      <c r="L28" s="47" t="str">
        <f t="shared" ca="1" si="2"/>
        <v>No</v>
      </c>
      <c r="M28" s="47" t="str">
        <f t="shared" ca="1" si="2"/>
        <v>No</v>
      </c>
      <c r="N28" s="47" t="str">
        <f t="shared" ca="1" si="2"/>
        <v>No</v>
      </c>
      <c r="O28" s="47" t="str">
        <f t="shared" ca="1" si="2"/>
        <v>No</v>
      </c>
      <c r="P28" s="47" t="str">
        <f t="shared" ca="1" si="2"/>
        <v>No</v>
      </c>
      <c r="Q28" s="47" t="str">
        <f t="shared" ca="1" si="2"/>
        <v>No</v>
      </c>
      <c r="R28" s="47" t="str">
        <f t="shared" ca="1" si="2"/>
        <v>No</v>
      </c>
      <c r="S28" s="47" t="str">
        <f t="shared" ca="1" si="2"/>
        <v>No</v>
      </c>
      <c r="T28" s="47" t="str">
        <f t="shared" ca="1" si="2"/>
        <v>No</v>
      </c>
      <c r="U28" s="47" t="str">
        <f t="shared" ca="1" si="2"/>
        <v>No</v>
      </c>
      <c r="V28" s="47" t="str">
        <f t="shared" ca="1" si="2"/>
        <v>No</v>
      </c>
      <c r="W28" s="47" t="str">
        <f t="shared" ca="1" si="2"/>
        <v>No</v>
      </c>
      <c r="X28" s="47" t="str">
        <f t="shared" ca="1" si="2"/>
        <v>No</v>
      </c>
      <c r="Y28" s="47" t="str">
        <f t="shared" ca="1" si="2"/>
        <v>No</v>
      </c>
      <c r="Z28" s="48" t="str">
        <f t="shared" ca="1" si="2"/>
        <v>No</v>
      </c>
    </row>
    <row r="29" spans="1:26" x14ac:dyDescent="0.3">
      <c r="A29" s="55" t="s">
        <v>103</v>
      </c>
      <c r="B29" s="2" t="s">
        <v>43</v>
      </c>
      <c r="C29" s="57">
        <v>10</v>
      </c>
      <c r="D29" s="57">
        <f t="shared" ref="D29:D31" ca="1" si="15">RANDBETWEEN(1,20)</f>
        <v>11</v>
      </c>
      <c r="E29" s="57">
        <f t="shared" ref="E29:E31" ca="1" si="16">D29+C29</f>
        <v>21</v>
      </c>
      <c r="G29" s="61" t="str">
        <f t="shared" ref="G29:U29" ca="1" si="17">IF($E29&gt;G$1-1,"Yes","No")</f>
        <v>Yes</v>
      </c>
      <c r="H29" s="2" t="str">
        <f t="shared" ca="1" si="17"/>
        <v>Yes</v>
      </c>
      <c r="I29" s="2" t="str">
        <f t="shared" ca="1" si="17"/>
        <v>Yes</v>
      </c>
      <c r="J29" s="2" t="str">
        <f t="shared" ca="1" si="17"/>
        <v>Yes</v>
      </c>
      <c r="K29" s="2" t="str">
        <f t="shared" ca="1" si="17"/>
        <v>Yes</v>
      </c>
      <c r="L29" s="2" t="str">
        <f t="shared" ca="1" si="17"/>
        <v>Yes</v>
      </c>
      <c r="M29" s="2" t="str">
        <f t="shared" ca="1" si="17"/>
        <v>Yes</v>
      </c>
      <c r="N29" s="2" t="str">
        <f t="shared" ca="1" si="17"/>
        <v>Yes</v>
      </c>
      <c r="O29" s="2" t="str">
        <f t="shared" ca="1" si="17"/>
        <v>Yes</v>
      </c>
      <c r="P29" s="2" t="str">
        <f t="shared" ca="1" si="17"/>
        <v>Yes</v>
      </c>
      <c r="Q29" s="2" t="str">
        <f t="shared" ca="1" si="17"/>
        <v>Yes</v>
      </c>
      <c r="R29" s="2" t="str">
        <f t="shared" ca="1" si="17"/>
        <v>Yes</v>
      </c>
      <c r="S29" s="2" t="str">
        <f t="shared" ca="1" si="17"/>
        <v>No</v>
      </c>
      <c r="T29" s="2" t="str">
        <f t="shared" ca="1" si="17"/>
        <v>No</v>
      </c>
      <c r="U29" s="2" t="str">
        <f t="shared" ca="1" si="17"/>
        <v>No</v>
      </c>
      <c r="V29" s="2" t="str">
        <f t="shared" ref="V29:Z29" ca="1" si="18">IF($E29&gt;V$1-1,"Yes","No")</f>
        <v>No</v>
      </c>
      <c r="W29" s="2" t="str">
        <f t="shared" ca="1" si="18"/>
        <v>No</v>
      </c>
      <c r="X29" s="2" t="str">
        <f t="shared" ca="1" si="18"/>
        <v>No</v>
      </c>
      <c r="Y29" s="2" t="str">
        <f t="shared" ca="1" si="18"/>
        <v>No</v>
      </c>
      <c r="Z29" s="24" t="str">
        <f t="shared" ca="1" si="18"/>
        <v>No</v>
      </c>
    </row>
    <row r="30" spans="1:26" x14ac:dyDescent="0.3">
      <c r="A30" s="55" t="s">
        <v>103</v>
      </c>
      <c r="B30" s="61" t="s">
        <v>44</v>
      </c>
      <c r="C30" s="57">
        <v>7</v>
      </c>
      <c r="D30" s="57">
        <f t="shared" ca="1" si="15"/>
        <v>9</v>
      </c>
      <c r="E30" s="57">
        <f t="shared" ca="1" si="16"/>
        <v>16</v>
      </c>
      <c r="G30" s="61" t="str">
        <f t="shared" ref="G30:Z31" ca="1" si="19">IF($E30&gt;G$1-1,"Yes","No")</f>
        <v>Yes</v>
      </c>
      <c r="H30" s="2" t="str">
        <f t="shared" ca="1" si="19"/>
        <v>Yes</v>
      </c>
      <c r="I30" s="2" t="str">
        <f t="shared" ca="1" si="19"/>
        <v>Yes</v>
      </c>
      <c r="J30" s="2" t="str">
        <f t="shared" ca="1" si="19"/>
        <v>Yes</v>
      </c>
      <c r="K30" s="2" t="str">
        <f t="shared" ca="1" si="19"/>
        <v>Yes</v>
      </c>
      <c r="L30" s="2" t="str">
        <f t="shared" ca="1" si="19"/>
        <v>Yes</v>
      </c>
      <c r="M30" s="2" t="str">
        <f t="shared" ca="1" si="19"/>
        <v>Yes</v>
      </c>
      <c r="N30" s="2" t="str">
        <f t="shared" ca="1" si="19"/>
        <v>No</v>
      </c>
      <c r="O30" s="2" t="str">
        <f t="shared" ca="1" si="19"/>
        <v>No</v>
      </c>
      <c r="P30" s="2" t="str">
        <f t="shared" ca="1" si="19"/>
        <v>No</v>
      </c>
      <c r="Q30" s="2" t="str">
        <f t="shared" ca="1" si="19"/>
        <v>No</v>
      </c>
      <c r="R30" s="2" t="str">
        <f t="shared" ca="1" si="19"/>
        <v>No</v>
      </c>
      <c r="S30" s="2" t="str">
        <f t="shared" ca="1" si="19"/>
        <v>No</v>
      </c>
      <c r="T30" s="2" t="str">
        <f t="shared" ca="1" si="19"/>
        <v>No</v>
      </c>
      <c r="U30" s="2" t="str">
        <f t="shared" ca="1" si="19"/>
        <v>No</v>
      </c>
      <c r="V30" s="2" t="str">
        <f t="shared" ca="1" si="19"/>
        <v>No</v>
      </c>
      <c r="W30" s="2" t="str">
        <f t="shared" ca="1" si="19"/>
        <v>No</v>
      </c>
      <c r="X30" s="2" t="str">
        <f t="shared" ca="1" si="19"/>
        <v>No</v>
      </c>
      <c r="Y30" s="2" t="str">
        <f t="shared" ca="1" si="19"/>
        <v>No</v>
      </c>
      <c r="Z30" s="24" t="str">
        <f t="shared" ca="1" si="19"/>
        <v>No</v>
      </c>
    </row>
    <row r="31" spans="1:26" x14ac:dyDescent="0.3">
      <c r="A31" s="56" t="s">
        <v>103</v>
      </c>
      <c r="B31" s="47" t="s">
        <v>45</v>
      </c>
      <c r="C31" s="58">
        <v>8</v>
      </c>
      <c r="D31" s="58">
        <f t="shared" ca="1" si="15"/>
        <v>20</v>
      </c>
      <c r="E31" s="58">
        <f t="shared" ca="1" si="16"/>
        <v>28</v>
      </c>
      <c r="G31" s="47" t="str">
        <f t="shared" ca="1" si="19"/>
        <v>Yes</v>
      </c>
      <c r="H31" s="47" t="str">
        <f t="shared" ca="1" si="19"/>
        <v>Yes</v>
      </c>
      <c r="I31" s="47" t="str">
        <f t="shared" ca="1" si="19"/>
        <v>Yes</v>
      </c>
      <c r="J31" s="47" t="str">
        <f t="shared" ca="1" si="19"/>
        <v>Yes</v>
      </c>
      <c r="K31" s="47" t="str">
        <f t="shared" ca="1" si="19"/>
        <v>Yes</v>
      </c>
      <c r="L31" s="47" t="str">
        <f t="shared" ca="1" si="19"/>
        <v>Yes</v>
      </c>
      <c r="M31" s="47" t="str">
        <f t="shared" ca="1" si="19"/>
        <v>Yes</v>
      </c>
      <c r="N31" s="47" t="str">
        <f t="shared" ca="1" si="19"/>
        <v>Yes</v>
      </c>
      <c r="O31" s="47" t="str">
        <f t="shared" ca="1" si="19"/>
        <v>Yes</v>
      </c>
      <c r="P31" s="47" t="str">
        <f t="shared" ca="1" si="19"/>
        <v>Yes</v>
      </c>
      <c r="Q31" s="47" t="str">
        <f t="shared" ca="1" si="19"/>
        <v>Yes</v>
      </c>
      <c r="R31" s="47" t="str">
        <f t="shared" ca="1" si="19"/>
        <v>Yes</v>
      </c>
      <c r="S31" s="47" t="str">
        <f t="shared" ca="1" si="19"/>
        <v>Yes</v>
      </c>
      <c r="T31" s="47" t="str">
        <f t="shared" ca="1" si="19"/>
        <v>Yes</v>
      </c>
      <c r="U31" s="47" t="str">
        <f t="shared" ca="1" si="19"/>
        <v>Yes</v>
      </c>
      <c r="V31" s="47" t="str">
        <f t="shared" ca="1" si="19"/>
        <v>Yes</v>
      </c>
      <c r="W31" s="47" t="str">
        <f t="shared" ca="1" si="19"/>
        <v>Yes</v>
      </c>
      <c r="X31" s="47" t="str">
        <f t="shared" ca="1" si="19"/>
        <v>Yes</v>
      </c>
      <c r="Y31" s="47" t="str">
        <f t="shared" ca="1" si="19"/>
        <v>Yes</v>
      </c>
      <c r="Z31" s="48" t="str">
        <f t="shared" ca="1" si="19"/>
        <v>No</v>
      </c>
    </row>
    <row r="32" spans="1:26" x14ac:dyDescent="0.3">
      <c r="A32" s="153" t="s">
        <v>122</v>
      </c>
      <c r="B32" s="2" t="s">
        <v>43</v>
      </c>
      <c r="C32" s="57">
        <v>0</v>
      </c>
      <c r="D32" s="57">
        <f ca="1">RANDBETWEEN(1,20)</f>
        <v>17</v>
      </c>
      <c r="E32" s="57">
        <f ca="1">D32+C32</f>
        <v>17</v>
      </c>
      <c r="G32" s="47" t="str">
        <f t="shared" ref="G32:P34" ca="1" si="20">IF($E32&gt;G$1-1,"Yes","No")</f>
        <v>Yes</v>
      </c>
      <c r="H32" s="47" t="str">
        <f t="shared" ca="1" si="20"/>
        <v>Yes</v>
      </c>
      <c r="I32" s="47" t="str">
        <f t="shared" ca="1" si="20"/>
        <v>Yes</v>
      </c>
      <c r="J32" s="47" t="str">
        <f t="shared" ca="1" si="20"/>
        <v>Yes</v>
      </c>
      <c r="K32" s="47" t="str">
        <f t="shared" ca="1" si="20"/>
        <v>Yes</v>
      </c>
      <c r="L32" s="47" t="str">
        <f t="shared" ca="1" si="20"/>
        <v>Yes</v>
      </c>
      <c r="M32" s="47" t="str">
        <f t="shared" ca="1" si="20"/>
        <v>Yes</v>
      </c>
      <c r="N32" s="47" t="str">
        <f t="shared" ca="1" si="20"/>
        <v>Yes</v>
      </c>
      <c r="O32" s="47" t="str">
        <f t="shared" ca="1" si="20"/>
        <v>No</v>
      </c>
      <c r="P32" s="47" t="str">
        <f t="shared" ca="1" si="20"/>
        <v>No</v>
      </c>
      <c r="Q32" s="47" t="str">
        <f t="shared" ref="Q32:Z34" ca="1" si="21">IF($E32&gt;Q$1-1,"Yes","No")</f>
        <v>No</v>
      </c>
      <c r="R32" s="47" t="str">
        <f t="shared" ca="1" si="21"/>
        <v>No</v>
      </c>
      <c r="S32" s="47" t="str">
        <f t="shared" ca="1" si="21"/>
        <v>No</v>
      </c>
      <c r="T32" s="47" t="str">
        <f t="shared" ca="1" si="21"/>
        <v>No</v>
      </c>
      <c r="U32" s="47" t="str">
        <f t="shared" ca="1" si="21"/>
        <v>No</v>
      </c>
      <c r="V32" s="47" t="str">
        <f t="shared" ca="1" si="21"/>
        <v>No</v>
      </c>
      <c r="W32" s="47" t="str">
        <f t="shared" ca="1" si="21"/>
        <v>No</v>
      </c>
      <c r="X32" s="47" t="str">
        <f t="shared" ca="1" si="21"/>
        <v>No</v>
      </c>
      <c r="Y32" s="47" t="str">
        <f t="shared" ca="1" si="21"/>
        <v>No</v>
      </c>
      <c r="Z32" s="48" t="str">
        <f t="shared" ca="1" si="21"/>
        <v>No</v>
      </c>
    </row>
    <row r="33" spans="1:26" x14ac:dyDescent="0.3">
      <c r="A33" s="154" t="s">
        <v>122</v>
      </c>
      <c r="B33" s="2" t="s">
        <v>44</v>
      </c>
      <c r="C33" s="57">
        <v>1</v>
      </c>
      <c r="D33" s="57">
        <f t="shared" ref="D33:D34" ca="1" si="22">RANDBETWEEN(1,20)</f>
        <v>18</v>
      </c>
      <c r="E33" s="57">
        <f t="shared" ref="E33:E34" ca="1" si="23">D33+C33</f>
        <v>19</v>
      </c>
      <c r="G33" s="47" t="str">
        <f t="shared" ca="1" si="20"/>
        <v>Yes</v>
      </c>
      <c r="H33" s="47" t="str">
        <f t="shared" ca="1" si="20"/>
        <v>Yes</v>
      </c>
      <c r="I33" s="47" t="str">
        <f t="shared" ca="1" si="20"/>
        <v>Yes</v>
      </c>
      <c r="J33" s="47" t="str">
        <f t="shared" ca="1" si="20"/>
        <v>Yes</v>
      </c>
      <c r="K33" s="47" t="str">
        <f t="shared" ca="1" si="20"/>
        <v>Yes</v>
      </c>
      <c r="L33" s="47" t="str">
        <f t="shared" ca="1" si="20"/>
        <v>Yes</v>
      </c>
      <c r="M33" s="47" t="str">
        <f t="shared" ca="1" si="20"/>
        <v>Yes</v>
      </c>
      <c r="N33" s="47" t="str">
        <f t="shared" ca="1" si="20"/>
        <v>Yes</v>
      </c>
      <c r="O33" s="47" t="str">
        <f t="shared" ca="1" si="20"/>
        <v>Yes</v>
      </c>
      <c r="P33" s="47" t="str">
        <f t="shared" ca="1" si="20"/>
        <v>Yes</v>
      </c>
      <c r="Q33" s="47" t="str">
        <f t="shared" ca="1" si="21"/>
        <v>No</v>
      </c>
      <c r="R33" s="47" t="str">
        <f t="shared" ca="1" si="21"/>
        <v>No</v>
      </c>
      <c r="S33" s="47" t="str">
        <f t="shared" ca="1" si="21"/>
        <v>No</v>
      </c>
      <c r="T33" s="47" t="str">
        <f t="shared" ca="1" si="21"/>
        <v>No</v>
      </c>
      <c r="U33" s="47" t="str">
        <f t="shared" ca="1" si="21"/>
        <v>No</v>
      </c>
      <c r="V33" s="47" t="str">
        <f t="shared" ca="1" si="21"/>
        <v>No</v>
      </c>
      <c r="W33" s="47" t="str">
        <f t="shared" ca="1" si="21"/>
        <v>No</v>
      </c>
      <c r="X33" s="47" t="str">
        <f t="shared" ca="1" si="21"/>
        <v>No</v>
      </c>
      <c r="Y33" s="47" t="str">
        <f t="shared" ca="1" si="21"/>
        <v>No</v>
      </c>
      <c r="Z33" s="48" t="str">
        <f t="shared" ca="1" si="21"/>
        <v>No</v>
      </c>
    </row>
    <row r="34" spans="1:26" x14ac:dyDescent="0.3">
      <c r="A34" s="155" t="s">
        <v>122</v>
      </c>
      <c r="B34" s="47" t="s">
        <v>45</v>
      </c>
      <c r="C34" s="58">
        <v>2</v>
      </c>
      <c r="D34" s="58">
        <f t="shared" ca="1" si="22"/>
        <v>5</v>
      </c>
      <c r="E34" s="58">
        <f t="shared" ca="1" si="23"/>
        <v>7</v>
      </c>
      <c r="G34" s="47" t="str">
        <f t="shared" ca="1" si="20"/>
        <v>No</v>
      </c>
      <c r="H34" s="47" t="str">
        <f t="shared" ca="1" si="20"/>
        <v>No</v>
      </c>
      <c r="I34" s="47" t="str">
        <f t="shared" ca="1" si="20"/>
        <v>No</v>
      </c>
      <c r="J34" s="47" t="str">
        <f t="shared" ca="1" si="20"/>
        <v>No</v>
      </c>
      <c r="K34" s="47" t="str">
        <f t="shared" ca="1" si="20"/>
        <v>No</v>
      </c>
      <c r="L34" s="47" t="str">
        <f t="shared" ca="1" si="20"/>
        <v>No</v>
      </c>
      <c r="M34" s="47" t="str">
        <f t="shared" ca="1" si="20"/>
        <v>No</v>
      </c>
      <c r="N34" s="47" t="str">
        <f t="shared" ca="1" si="20"/>
        <v>No</v>
      </c>
      <c r="O34" s="47" t="str">
        <f t="shared" ca="1" si="20"/>
        <v>No</v>
      </c>
      <c r="P34" s="47" t="str">
        <f t="shared" ca="1" si="20"/>
        <v>No</v>
      </c>
      <c r="Q34" s="47" t="str">
        <f t="shared" ca="1" si="21"/>
        <v>No</v>
      </c>
      <c r="R34" s="47" t="str">
        <f t="shared" ca="1" si="21"/>
        <v>No</v>
      </c>
      <c r="S34" s="47" t="str">
        <f t="shared" ca="1" si="21"/>
        <v>No</v>
      </c>
      <c r="T34" s="47" t="str">
        <f t="shared" ca="1" si="21"/>
        <v>No</v>
      </c>
      <c r="U34" s="47" t="str">
        <f t="shared" ca="1" si="21"/>
        <v>No</v>
      </c>
      <c r="V34" s="47" t="str">
        <f t="shared" ca="1" si="21"/>
        <v>No</v>
      </c>
      <c r="W34" s="47" t="str">
        <f t="shared" ca="1" si="21"/>
        <v>No</v>
      </c>
      <c r="X34" s="47" t="str">
        <f t="shared" ca="1" si="21"/>
        <v>No</v>
      </c>
      <c r="Y34" s="47" t="str">
        <f t="shared" ca="1" si="21"/>
        <v>No</v>
      </c>
      <c r="Z34" s="48" t="str">
        <f t="shared" ca="1" si="21"/>
        <v>No</v>
      </c>
    </row>
    <row r="35" spans="1:26" x14ac:dyDescent="0.3">
      <c r="A35" s="56"/>
      <c r="B35" s="47" t="s">
        <v>98</v>
      </c>
      <c r="C35" s="58"/>
      <c r="D35" s="58">
        <f ca="1">RANDBETWEEN(1,20)</f>
        <v>15</v>
      </c>
      <c r="E35" s="58">
        <f t="shared" ref="E35" ca="1" si="24">D35+C35</f>
        <v>15</v>
      </c>
      <c r="G35" s="47" t="str">
        <f t="shared" ref="G35:P43" ca="1" si="25">IF($E35&gt;G$1-1,"Yes","No")</f>
        <v>Yes</v>
      </c>
      <c r="H35" s="47" t="str">
        <f t="shared" ca="1" si="25"/>
        <v>Yes</v>
      </c>
      <c r="I35" s="47" t="str">
        <f t="shared" ca="1" si="25"/>
        <v>Yes</v>
      </c>
      <c r="J35" s="47" t="str">
        <f t="shared" ca="1" si="25"/>
        <v>Yes</v>
      </c>
      <c r="K35" s="47" t="str">
        <f t="shared" ca="1" si="25"/>
        <v>Yes</v>
      </c>
      <c r="L35" s="47" t="str">
        <f t="shared" ca="1" si="25"/>
        <v>Yes</v>
      </c>
      <c r="M35" s="47" t="str">
        <f t="shared" ca="1" si="25"/>
        <v>No</v>
      </c>
      <c r="N35" s="47" t="str">
        <f t="shared" ca="1" si="25"/>
        <v>No</v>
      </c>
      <c r="O35" s="47" t="str">
        <f t="shared" ca="1" si="25"/>
        <v>No</v>
      </c>
      <c r="P35" s="47" t="str">
        <f t="shared" ca="1" si="25"/>
        <v>No</v>
      </c>
      <c r="Q35" s="47" t="str">
        <f t="shared" ref="Q35:Z43" ca="1" si="26">IF($E35&gt;Q$1-1,"Yes","No")</f>
        <v>No</v>
      </c>
      <c r="R35" s="47" t="str">
        <f t="shared" ca="1" si="26"/>
        <v>No</v>
      </c>
      <c r="S35" s="47" t="str">
        <f t="shared" ca="1" si="26"/>
        <v>No</v>
      </c>
      <c r="T35" s="47" t="str">
        <f t="shared" ca="1" si="26"/>
        <v>No</v>
      </c>
      <c r="U35" s="47" t="str">
        <f t="shared" ca="1" si="26"/>
        <v>No</v>
      </c>
      <c r="V35" s="47" t="str">
        <f t="shared" ca="1" si="26"/>
        <v>No</v>
      </c>
      <c r="W35" s="47" t="str">
        <f t="shared" ca="1" si="26"/>
        <v>No</v>
      </c>
      <c r="X35" s="47" t="str">
        <f t="shared" ca="1" si="26"/>
        <v>No</v>
      </c>
      <c r="Y35" s="47" t="str">
        <f t="shared" ca="1" si="26"/>
        <v>No</v>
      </c>
      <c r="Z35" s="48" t="str">
        <f t="shared" ca="1" si="26"/>
        <v>No</v>
      </c>
    </row>
    <row r="36" spans="1:26" x14ac:dyDescent="0.3">
      <c r="A36" s="56"/>
      <c r="B36" s="47" t="s">
        <v>99</v>
      </c>
      <c r="C36" s="58"/>
      <c r="D36" s="58">
        <f ca="1">RANDBETWEEN(1,20)</f>
        <v>6</v>
      </c>
      <c r="E36" s="58">
        <f t="shared" ref="E36" ca="1" si="27">D36+C36</f>
        <v>6</v>
      </c>
      <c r="G36" s="47" t="str">
        <f t="shared" ca="1" si="25"/>
        <v>No</v>
      </c>
      <c r="H36" s="47" t="str">
        <f t="shared" ca="1" si="25"/>
        <v>No</v>
      </c>
      <c r="I36" s="47" t="str">
        <f t="shared" ca="1" si="25"/>
        <v>No</v>
      </c>
      <c r="J36" s="47" t="str">
        <f t="shared" ca="1" si="25"/>
        <v>No</v>
      </c>
      <c r="K36" s="47" t="str">
        <f t="shared" ca="1" si="25"/>
        <v>No</v>
      </c>
      <c r="L36" s="47" t="str">
        <f t="shared" ca="1" si="25"/>
        <v>No</v>
      </c>
      <c r="M36" s="47" t="str">
        <f t="shared" ca="1" si="25"/>
        <v>No</v>
      </c>
      <c r="N36" s="47" t="str">
        <f t="shared" ca="1" si="25"/>
        <v>No</v>
      </c>
      <c r="O36" s="47" t="str">
        <f t="shared" ca="1" si="25"/>
        <v>No</v>
      </c>
      <c r="P36" s="47" t="str">
        <f t="shared" ca="1" si="25"/>
        <v>No</v>
      </c>
      <c r="Q36" s="47" t="str">
        <f t="shared" ca="1" si="26"/>
        <v>No</v>
      </c>
      <c r="R36" s="47" t="str">
        <f t="shared" ca="1" si="26"/>
        <v>No</v>
      </c>
      <c r="S36" s="47" t="str">
        <f t="shared" ca="1" si="26"/>
        <v>No</v>
      </c>
      <c r="T36" s="47" t="str">
        <f t="shared" ca="1" si="26"/>
        <v>No</v>
      </c>
      <c r="U36" s="47" t="str">
        <f t="shared" ca="1" si="26"/>
        <v>No</v>
      </c>
      <c r="V36" s="47" t="str">
        <f t="shared" ca="1" si="26"/>
        <v>No</v>
      </c>
      <c r="W36" s="47" t="str">
        <f t="shared" ca="1" si="26"/>
        <v>No</v>
      </c>
      <c r="X36" s="47" t="str">
        <f t="shared" ca="1" si="26"/>
        <v>No</v>
      </c>
      <c r="Y36" s="47" t="str">
        <f t="shared" ca="1" si="26"/>
        <v>No</v>
      </c>
      <c r="Z36" s="48" t="str">
        <f t="shared" ca="1" si="26"/>
        <v>No</v>
      </c>
    </row>
    <row r="37" spans="1:26" x14ac:dyDescent="0.3">
      <c r="A37" s="56"/>
      <c r="B37" s="47" t="s">
        <v>79</v>
      </c>
      <c r="C37" s="58"/>
      <c r="D37" s="58">
        <f ca="1">RANDBETWEEN(1,20)</f>
        <v>16</v>
      </c>
      <c r="E37" s="58">
        <f t="shared" ref="E37" ca="1" si="28">D37+C37</f>
        <v>16</v>
      </c>
      <c r="G37" s="47" t="str">
        <f t="shared" ca="1" si="25"/>
        <v>Yes</v>
      </c>
      <c r="H37" s="47" t="str">
        <f t="shared" ca="1" si="25"/>
        <v>Yes</v>
      </c>
      <c r="I37" s="47" t="str">
        <f t="shared" ca="1" si="25"/>
        <v>Yes</v>
      </c>
      <c r="J37" s="47" t="str">
        <f t="shared" ca="1" si="25"/>
        <v>Yes</v>
      </c>
      <c r="K37" s="47" t="str">
        <f t="shared" ca="1" si="25"/>
        <v>Yes</v>
      </c>
      <c r="L37" s="47" t="str">
        <f t="shared" ca="1" si="25"/>
        <v>Yes</v>
      </c>
      <c r="M37" s="47" t="str">
        <f t="shared" ca="1" si="25"/>
        <v>Yes</v>
      </c>
      <c r="N37" s="47" t="str">
        <f t="shared" ca="1" si="25"/>
        <v>No</v>
      </c>
      <c r="O37" s="47" t="str">
        <f t="shared" ca="1" si="25"/>
        <v>No</v>
      </c>
      <c r="P37" s="47" t="str">
        <f t="shared" ca="1" si="25"/>
        <v>No</v>
      </c>
      <c r="Q37" s="47" t="str">
        <f t="shared" ca="1" si="26"/>
        <v>No</v>
      </c>
      <c r="R37" s="47" t="str">
        <f t="shared" ca="1" si="26"/>
        <v>No</v>
      </c>
      <c r="S37" s="47" t="str">
        <f t="shared" ca="1" si="26"/>
        <v>No</v>
      </c>
      <c r="T37" s="47" t="str">
        <f t="shared" ca="1" si="26"/>
        <v>No</v>
      </c>
      <c r="U37" s="47" t="str">
        <f t="shared" ca="1" si="26"/>
        <v>No</v>
      </c>
      <c r="V37" s="47" t="str">
        <f t="shared" ca="1" si="26"/>
        <v>No</v>
      </c>
      <c r="W37" s="47" t="str">
        <f t="shared" ca="1" si="26"/>
        <v>No</v>
      </c>
      <c r="X37" s="47" t="str">
        <f t="shared" ca="1" si="26"/>
        <v>No</v>
      </c>
      <c r="Y37" s="47" t="str">
        <f t="shared" ca="1" si="26"/>
        <v>No</v>
      </c>
      <c r="Z37" s="48" t="str">
        <f t="shared" ca="1" si="26"/>
        <v>No</v>
      </c>
    </row>
    <row r="38" spans="1:26" x14ac:dyDescent="0.3">
      <c r="A38" s="56"/>
      <c r="B38" s="47" t="s">
        <v>78</v>
      </c>
      <c r="C38" s="58"/>
      <c r="D38" s="58">
        <f ca="1">RANDBETWEEN(1,20)</f>
        <v>1</v>
      </c>
      <c r="E38" s="58">
        <f t="shared" ref="E38" ca="1" si="29">D38+C38</f>
        <v>1</v>
      </c>
      <c r="G38" s="47" t="str">
        <f t="shared" ca="1" si="25"/>
        <v>No</v>
      </c>
      <c r="H38" s="47" t="str">
        <f t="shared" ca="1" si="25"/>
        <v>No</v>
      </c>
      <c r="I38" s="47" t="str">
        <f t="shared" ca="1" si="25"/>
        <v>No</v>
      </c>
      <c r="J38" s="47" t="str">
        <f t="shared" ca="1" si="25"/>
        <v>No</v>
      </c>
      <c r="K38" s="47" t="str">
        <f t="shared" ca="1" si="25"/>
        <v>No</v>
      </c>
      <c r="L38" s="47" t="str">
        <f t="shared" ca="1" si="25"/>
        <v>No</v>
      </c>
      <c r="M38" s="47" t="str">
        <f t="shared" ca="1" si="25"/>
        <v>No</v>
      </c>
      <c r="N38" s="47" t="str">
        <f t="shared" ca="1" si="25"/>
        <v>No</v>
      </c>
      <c r="O38" s="47" t="str">
        <f t="shared" ca="1" si="25"/>
        <v>No</v>
      </c>
      <c r="P38" s="47" t="str">
        <f t="shared" ca="1" si="25"/>
        <v>No</v>
      </c>
      <c r="Q38" s="47" t="str">
        <f t="shared" ca="1" si="26"/>
        <v>No</v>
      </c>
      <c r="R38" s="47" t="str">
        <f t="shared" ca="1" si="26"/>
        <v>No</v>
      </c>
      <c r="S38" s="47" t="str">
        <f t="shared" ca="1" si="26"/>
        <v>No</v>
      </c>
      <c r="T38" s="47" t="str">
        <f t="shared" ca="1" si="26"/>
        <v>No</v>
      </c>
      <c r="U38" s="47" t="str">
        <f t="shared" ca="1" si="26"/>
        <v>No</v>
      </c>
      <c r="V38" s="47" t="str">
        <f t="shared" ca="1" si="26"/>
        <v>No</v>
      </c>
      <c r="W38" s="47" t="str">
        <f t="shared" ca="1" si="26"/>
        <v>No</v>
      </c>
      <c r="X38" s="47" t="str">
        <f t="shared" ca="1" si="26"/>
        <v>No</v>
      </c>
      <c r="Y38" s="47" t="str">
        <f t="shared" ca="1" si="26"/>
        <v>No</v>
      </c>
      <c r="Z38" s="48" t="str">
        <f t="shared" ca="1" si="26"/>
        <v>No</v>
      </c>
    </row>
    <row r="39" spans="1:26" x14ac:dyDescent="0.3">
      <c r="A39" s="56"/>
      <c r="B39" s="47" t="s">
        <v>93</v>
      </c>
      <c r="C39" s="58"/>
      <c r="D39" s="58">
        <f t="shared" ref="D39:D43" ca="1" si="30">RANDBETWEEN(1,20)</f>
        <v>15</v>
      </c>
      <c r="E39" s="58">
        <f t="shared" ref="E39:E41" ca="1" si="31">D39+C39</f>
        <v>15</v>
      </c>
      <c r="G39" s="47" t="str">
        <f t="shared" ca="1" si="25"/>
        <v>Yes</v>
      </c>
      <c r="H39" s="47" t="str">
        <f t="shared" ca="1" si="25"/>
        <v>Yes</v>
      </c>
      <c r="I39" s="47" t="str">
        <f t="shared" ca="1" si="25"/>
        <v>Yes</v>
      </c>
      <c r="J39" s="47" t="str">
        <f t="shared" ca="1" si="25"/>
        <v>Yes</v>
      </c>
      <c r="K39" s="47" t="str">
        <f t="shared" ca="1" si="25"/>
        <v>Yes</v>
      </c>
      <c r="L39" s="47" t="str">
        <f t="shared" ca="1" si="25"/>
        <v>Yes</v>
      </c>
      <c r="M39" s="47" t="str">
        <f t="shared" ca="1" si="25"/>
        <v>No</v>
      </c>
      <c r="N39" s="47" t="str">
        <f t="shared" ca="1" si="25"/>
        <v>No</v>
      </c>
      <c r="O39" s="47" t="str">
        <f t="shared" ca="1" si="25"/>
        <v>No</v>
      </c>
      <c r="P39" s="47" t="str">
        <f t="shared" ca="1" si="25"/>
        <v>No</v>
      </c>
      <c r="Q39" s="47" t="str">
        <f t="shared" ca="1" si="26"/>
        <v>No</v>
      </c>
      <c r="R39" s="47" t="str">
        <f t="shared" ca="1" si="26"/>
        <v>No</v>
      </c>
      <c r="S39" s="47" t="str">
        <f t="shared" ca="1" si="26"/>
        <v>No</v>
      </c>
      <c r="T39" s="47" t="str">
        <f t="shared" ca="1" si="26"/>
        <v>No</v>
      </c>
      <c r="U39" s="47" t="str">
        <f t="shared" ca="1" si="26"/>
        <v>No</v>
      </c>
      <c r="V39" s="47" t="str">
        <f t="shared" ca="1" si="26"/>
        <v>No</v>
      </c>
      <c r="W39" s="47" t="str">
        <f t="shared" ca="1" si="26"/>
        <v>No</v>
      </c>
      <c r="X39" s="47" t="str">
        <f t="shared" ca="1" si="26"/>
        <v>No</v>
      </c>
      <c r="Y39" s="47" t="str">
        <f t="shared" ca="1" si="26"/>
        <v>No</v>
      </c>
      <c r="Z39" s="48" t="str">
        <f t="shared" ca="1" si="26"/>
        <v>No</v>
      </c>
    </row>
    <row r="40" spans="1:26" x14ac:dyDescent="0.3">
      <c r="A40" s="56"/>
      <c r="B40" s="47" t="s">
        <v>95</v>
      </c>
      <c r="C40" s="58"/>
      <c r="D40" s="58">
        <f t="shared" ca="1" si="30"/>
        <v>2</v>
      </c>
      <c r="E40" s="58">
        <f t="shared" ca="1" si="31"/>
        <v>2</v>
      </c>
      <c r="G40" s="47" t="str">
        <f t="shared" ca="1" si="25"/>
        <v>No</v>
      </c>
      <c r="H40" s="47" t="str">
        <f t="shared" ca="1" si="25"/>
        <v>No</v>
      </c>
      <c r="I40" s="47" t="str">
        <f t="shared" ca="1" si="25"/>
        <v>No</v>
      </c>
      <c r="J40" s="47" t="str">
        <f t="shared" ca="1" si="25"/>
        <v>No</v>
      </c>
      <c r="K40" s="47" t="str">
        <f t="shared" ca="1" si="25"/>
        <v>No</v>
      </c>
      <c r="L40" s="47" t="str">
        <f t="shared" ca="1" si="25"/>
        <v>No</v>
      </c>
      <c r="M40" s="47" t="str">
        <f t="shared" ca="1" si="25"/>
        <v>No</v>
      </c>
      <c r="N40" s="47" t="str">
        <f t="shared" ca="1" si="25"/>
        <v>No</v>
      </c>
      <c r="O40" s="47" t="str">
        <f t="shared" ca="1" si="25"/>
        <v>No</v>
      </c>
      <c r="P40" s="47" t="str">
        <f t="shared" ca="1" si="25"/>
        <v>No</v>
      </c>
      <c r="Q40" s="47" t="str">
        <f t="shared" ca="1" si="26"/>
        <v>No</v>
      </c>
      <c r="R40" s="47" t="str">
        <f t="shared" ca="1" si="26"/>
        <v>No</v>
      </c>
      <c r="S40" s="47" t="str">
        <f t="shared" ca="1" si="26"/>
        <v>No</v>
      </c>
      <c r="T40" s="47" t="str">
        <f t="shared" ca="1" si="26"/>
        <v>No</v>
      </c>
      <c r="U40" s="47" t="str">
        <f t="shared" ca="1" si="26"/>
        <v>No</v>
      </c>
      <c r="V40" s="47" t="str">
        <f t="shared" ca="1" si="26"/>
        <v>No</v>
      </c>
      <c r="W40" s="47" t="str">
        <f t="shared" ca="1" si="26"/>
        <v>No</v>
      </c>
      <c r="X40" s="47" t="str">
        <f t="shared" ca="1" si="26"/>
        <v>No</v>
      </c>
      <c r="Y40" s="47" t="str">
        <f t="shared" ca="1" si="26"/>
        <v>No</v>
      </c>
      <c r="Z40" s="48" t="str">
        <f t="shared" ca="1" si="26"/>
        <v>No</v>
      </c>
    </row>
    <row r="41" spans="1:26" x14ac:dyDescent="0.3">
      <c r="A41" s="56"/>
      <c r="B41" s="47" t="s">
        <v>94</v>
      </c>
      <c r="C41" s="58"/>
      <c r="D41" s="58">
        <f t="shared" ca="1" si="30"/>
        <v>3</v>
      </c>
      <c r="E41" s="58">
        <f t="shared" ca="1" si="31"/>
        <v>3</v>
      </c>
      <c r="G41" s="47" t="str">
        <f t="shared" ca="1" si="25"/>
        <v>No</v>
      </c>
      <c r="H41" s="47" t="str">
        <f t="shared" ca="1" si="25"/>
        <v>No</v>
      </c>
      <c r="I41" s="47" t="str">
        <f t="shared" ca="1" si="25"/>
        <v>No</v>
      </c>
      <c r="J41" s="47" t="str">
        <f t="shared" ca="1" si="25"/>
        <v>No</v>
      </c>
      <c r="K41" s="47" t="str">
        <f t="shared" ca="1" si="25"/>
        <v>No</v>
      </c>
      <c r="L41" s="47" t="str">
        <f t="shared" ca="1" si="25"/>
        <v>No</v>
      </c>
      <c r="M41" s="47" t="str">
        <f t="shared" ca="1" si="25"/>
        <v>No</v>
      </c>
      <c r="N41" s="47" t="str">
        <f t="shared" ca="1" si="25"/>
        <v>No</v>
      </c>
      <c r="O41" s="47" t="str">
        <f t="shared" ca="1" si="25"/>
        <v>No</v>
      </c>
      <c r="P41" s="47" t="str">
        <f t="shared" ca="1" si="25"/>
        <v>No</v>
      </c>
      <c r="Q41" s="47" t="str">
        <f t="shared" ca="1" si="26"/>
        <v>No</v>
      </c>
      <c r="R41" s="47" t="str">
        <f t="shared" ca="1" si="26"/>
        <v>No</v>
      </c>
      <c r="S41" s="47" t="str">
        <f t="shared" ca="1" si="26"/>
        <v>No</v>
      </c>
      <c r="T41" s="47" t="str">
        <f t="shared" ca="1" si="26"/>
        <v>No</v>
      </c>
      <c r="U41" s="47" t="str">
        <f t="shared" ca="1" si="26"/>
        <v>No</v>
      </c>
      <c r="V41" s="47" t="str">
        <f t="shared" ca="1" si="26"/>
        <v>No</v>
      </c>
      <c r="W41" s="47" t="str">
        <f t="shared" ca="1" si="26"/>
        <v>No</v>
      </c>
      <c r="X41" s="47" t="str">
        <f t="shared" ca="1" si="26"/>
        <v>No</v>
      </c>
      <c r="Y41" s="47" t="str">
        <f t="shared" ca="1" si="26"/>
        <v>No</v>
      </c>
      <c r="Z41" s="48" t="str">
        <f t="shared" ca="1" si="26"/>
        <v>No</v>
      </c>
    </row>
    <row r="42" spans="1:26" x14ac:dyDescent="0.3">
      <c r="A42" s="56" t="s">
        <v>102</v>
      </c>
      <c r="B42" s="47" t="s">
        <v>106</v>
      </c>
      <c r="C42" s="58">
        <v>8</v>
      </c>
      <c r="D42" s="58">
        <f t="shared" ca="1" si="30"/>
        <v>14</v>
      </c>
      <c r="E42" s="58">
        <f t="shared" ref="E42" ca="1" si="32">D42+C42</f>
        <v>22</v>
      </c>
      <c r="G42" s="47" t="str">
        <f t="shared" ca="1" si="25"/>
        <v>Yes</v>
      </c>
      <c r="H42" s="47" t="str">
        <f t="shared" ca="1" si="25"/>
        <v>Yes</v>
      </c>
      <c r="I42" s="47" t="str">
        <f t="shared" ca="1" si="25"/>
        <v>Yes</v>
      </c>
      <c r="J42" s="47" t="str">
        <f t="shared" ca="1" si="25"/>
        <v>Yes</v>
      </c>
      <c r="K42" s="47" t="str">
        <f t="shared" ca="1" si="25"/>
        <v>Yes</v>
      </c>
      <c r="L42" s="47" t="str">
        <f t="shared" ca="1" si="25"/>
        <v>Yes</v>
      </c>
      <c r="M42" s="47" t="str">
        <f t="shared" ca="1" si="25"/>
        <v>Yes</v>
      </c>
      <c r="N42" s="47" t="str">
        <f t="shared" ca="1" si="25"/>
        <v>Yes</v>
      </c>
      <c r="O42" s="47" t="str">
        <f t="shared" ca="1" si="25"/>
        <v>Yes</v>
      </c>
      <c r="P42" s="47" t="str">
        <f t="shared" ca="1" si="25"/>
        <v>Yes</v>
      </c>
      <c r="Q42" s="47" t="str">
        <f t="shared" ca="1" si="26"/>
        <v>Yes</v>
      </c>
      <c r="R42" s="47" t="str">
        <f t="shared" ca="1" si="26"/>
        <v>Yes</v>
      </c>
      <c r="S42" s="47" t="str">
        <f t="shared" ca="1" si="26"/>
        <v>Yes</v>
      </c>
      <c r="T42" s="47" t="str">
        <f t="shared" ca="1" si="26"/>
        <v>No</v>
      </c>
      <c r="U42" s="47" t="str">
        <f t="shared" ca="1" si="26"/>
        <v>No</v>
      </c>
      <c r="V42" s="47" t="str">
        <f t="shared" ca="1" si="26"/>
        <v>No</v>
      </c>
      <c r="W42" s="47" t="str">
        <f t="shared" ca="1" si="26"/>
        <v>No</v>
      </c>
      <c r="X42" s="47" t="str">
        <f t="shared" ca="1" si="26"/>
        <v>No</v>
      </c>
      <c r="Y42" s="47" t="str">
        <f t="shared" ca="1" si="26"/>
        <v>No</v>
      </c>
      <c r="Z42" s="48" t="str">
        <f t="shared" ca="1" si="26"/>
        <v>No</v>
      </c>
    </row>
    <row r="43" spans="1:26" x14ac:dyDescent="0.3">
      <c r="A43" s="56" t="s">
        <v>102</v>
      </c>
      <c r="B43" s="47" t="s">
        <v>107</v>
      </c>
      <c r="C43" s="58">
        <v>9</v>
      </c>
      <c r="D43" s="58">
        <f t="shared" ca="1" si="30"/>
        <v>19</v>
      </c>
      <c r="E43" s="58">
        <f t="shared" ref="E43" ca="1" si="33">D43+C43</f>
        <v>28</v>
      </c>
      <c r="G43" s="47" t="str">
        <f t="shared" ca="1" si="25"/>
        <v>Yes</v>
      </c>
      <c r="H43" s="47" t="str">
        <f t="shared" ca="1" si="25"/>
        <v>Yes</v>
      </c>
      <c r="I43" s="47" t="str">
        <f t="shared" ca="1" si="25"/>
        <v>Yes</v>
      </c>
      <c r="J43" s="47" t="str">
        <f t="shared" ca="1" si="25"/>
        <v>Yes</v>
      </c>
      <c r="K43" s="47" t="str">
        <f t="shared" ca="1" si="25"/>
        <v>Yes</v>
      </c>
      <c r="L43" s="47" t="str">
        <f t="shared" ca="1" si="25"/>
        <v>Yes</v>
      </c>
      <c r="M43" s="47" t="str">
        <f t="shared" ca="1" si="25"/>
        <v>Yes</v>
      </c>
      <c r="N43" s="47" t="str">
        <f t="shared" ca="1" si="25"/>
        <v>Yes</v>
      </c>
      <c r="O43" s="47" t="str">
        <f t="shared" ca="1" si="25"/>
        <v>Yes</v>
      </c>
      <c r="P43" s="47" t="str">
        <f t="shared" ca="1" si="25"/>
        <v>Yes</v>
      </c>
      <c r="Q43" s="47" t="str">
        <f t="shared" ca="1" si="26"/>
        <v>Yes</v>
      </c>
      <c r="R43" s="47" t="str">
        <f t="shared" ca="1" si="26"/>
        <v>Yes</v>
      </c>
      <c r="S43" s="47" t="str">
        <f t="shared" ca="1" si="26"/>
        <v>Yes</v>
      </c>
      <c r="T43" s="47" t="str">
        <f t="shared" ca="1" si="26"/>
        <v>Yes</v>
      </c>
      <c r="U43" s="47" t="str">
        <f t="shared" ca="1" si="26"/>
        <v>Yes</v>
      </c>
      <c r="V43" s="47" t="str">
        <f t="shared" ca="1" si="26"/>
        <v>Yes</v>
      </c>
      <c r="W43" s="47" t="str">
        <f t="shared" ca="1" si="26"/>
        <v>Yes</v>
      </c>
      <c r="X43" s="47" t="str">
        <f t="shared" ca="1" si="26"/>
        <v>Yes</v>
      </c>
      <c r="Y43" s="47" t="str">
        <f t="shared" ca="1" si="26"/>
        <v>Yes</v>
      </c>
      <c r="Z43" s="48" t="str">
        <f t="shared" ca="1" si="26"/>
        <v>No</v>
      </c>
    </row>
  </sheetData>
  <sortState xmlns:xlrd2="http://schemas.microsoft.com/office/spreadsheetml/2017/richdata2" ref="A2:O25">
    <sortCondition ref="A2:A25"/>
    <sortCondition ref="B2:B25"/>
  </sortState>
  <conditionalFormatting sqref="D44:D1048576">
    <cfRule type="cellIs" dxfId="197" priority="1035" operator="equal">
      <formula>20</formula>
    </cfRule>
    <cfRule type="cellIs" dxfId="196" priority="1036" operator="equal">
      <formula>1</formula>
    </cfRule>
  </conditionalFormatting>
  <conditionalFormatting sqref="G2:Z4">
    <cfRule type="cellIs" dxfId="195" priority="495" operator="equal">
      <formula>"No"</formula>
    </cfRule>
    <cfRule type="cellIs" dxfId="194" priority="496" operator="equal">
      <formula>"Yes"</formula>
    </cfRule>
  </conditionalFormatting>
  <conditionalFormatting sqref="G2:Z2">
    <cfRule type="cellIs" dxfId="193" priority="493" operator="equal">
      <formula>"No"</formula>
    </cfRule>
    <cfRule type="cellIs" dxfId="192" priority="494" operator="equal">
      <formula>"Yes"</formula>
    </cfRule>
  </conditionalFormatting>
  <conditionalFormatting sqref="G3:Z4">
    <cfRule type="cellIs" dxfId="191" priority="491" operator="equal">
      <formula>"No"</formula>
    </cfRule>
    <cfRule type="cellIs" dxfId="190" priority="492" operator="equal">
      <formula>"Yes"</formula>
    </cfRule>
  </conditionalFormatting>
  <conditionalFormatting sqref="G26:Z28">
    <cfRule type="cellIs" dxfId="189" priority="485" operator="equal">
      <formula>"No"</formula>
    </cfRule>
    <cfRule type="cellIs" dxfId="188" priority="486" operator="equal">
      <formula>"Yes"</formula>
    </cfRule>
  </conditionalFormatting>
  <conditionalFormatting sqref="G26:Z26">
    <cfRule type="cellIs" dxfId="187" priority="483" operator="equal">
      <formula>"No"</formula>
    </cfRule>
    <cfRule type="cellIs" dxfId="186" priority="484" operator="equal">
      <formula>"Yes"</formula>
    </cfRule>
  </conditionalFormatting>
  <conditionalFormatting sqref="G27:Z28">
    <cfRule type="cellIs" dxfId="185" priority="481" operator="equal">
      <formula>"No"</formula>
    </cfRule>
    <cfRule type="cellIs" dxfId="184" priority="482" operator="equal">
      <formula>"Yes"</formula>
    </cfRule>
  </conditionalFormatting>
  <conditionalFormatting sqref="A37">
    <cfRule type="cellIs" dxfId="183" priority="437" operator="equal">
      <formula>"No"</formula>
    </cfRule>
    <cfRule type="cellIs" dxfId="182" priority="438" operator="equal">
      <formula>"Yes"</formula>
    </cfRule>
  </conditionalFormatting>
  <conditionalFormatting sqref="G37:Z37">
    <cfRule type="cellIs" dxfId="181" priority="435" operator="equal">
      <formula>"No"</formula>
    </cfRule>
    <cfRule type="cellIs" dxfId="180" priority="436" operator="equal">
      <formula>"Yes"</formula>
    </cfRule>
  </conditionalFormatting>
  <conditionalFormatting sqref="G37:Z37">
    <cfRule type="cellIs" dxfId="179" priority="433" operator="equal">
      <formula>"No"</formula>
    </cfRule>
    <cfRule type="cellIs" dxfId="178" priority="434" operator="equal">
      <formula>"Yes"</formula>
    </cfRule>
  </conditionalFormatting>
  <conditionalFormatting sqref="G39:Z39">
    <cfRule type="cellIs" dxfId="177" priority="429" operator="equal">
      <formula>"No"</formula>
    </cfRule>
    <cfRule type="cellIs" dxfId="176" priority="430" operator="equal">
      <formula>"Yes"</formula>
    </cfRule>
  </conditionalFormatting>
  <conditionalFormatting sqref="G39:Z39">
    <cfRule type="cellIs" dxfId="175" priority="427" operator="equal">
      <formula>"No"</formula>
    </cfRule>
    <cfRule type="cellIs" dxfId="174" priority="428" operator="equal">
      <formula>"Yes"</formula>
    </cfRule>
  </conditionalFormatting>
  <conditionalFormatting sqref="G29:Z31">
    <cfRule type="cellIs" dxfId="173" priority="267" operator="equal">
      <formula>"No"</formula>
    </cfRule>
    <cfRule type="cellIs" dxfId="172" priority="268" operator="equal">
      <formula>"Yes"</formula>
    </cfRule>
  </conditionalFormatting>
  <conditionalFormatting sqref="G29:Z29">
    <cfRule type="cellIs" dxfId="171" priority="265" operator="equal">
      <formula>"No"</formula>
    </cfRule>
    <cfRule type="cellIs" dxfId="170" priority="266" operator="equal">
      <formula>"Yes"</formula>
    </cfRule>
  </conditionalFormatting>
  <conditionalFormatting sqref="G30:Z31">
    <cfRule type="cellIs" dxfId="169" priority="261" operator="equal">
      <formula>"No"</formula>
    </cfRule>
    <cfRule type="cellIs" dxfId="168" priority="262" operator="equal">
      <formula>"Yes"</formula>
    </cfRule>
  </conditionalFormatting>
  <conditionalFormatting sqref="G5:Z5">
    <cfRule type="cellIs" dxfId="167" priority="255" operator="equal">
      <formula>"No"</formula>
    </cfRule>
    <cfRule type="cellIs" dxfId="166" priority="256" operator="equal">
      <formula>"Yes"</formula>
    </cfRule>
  </conditionalFormatting>
  <conditionalFormatting sqref="G5:Z7">
    <cfRule type="cellIs" dxfId="165" priority="257" operator="equal">
      <formula>"No"</formula>
    </cfRule>
    <cfRule type="cellIs" dxfId="164" priority="258" operator="equal">
      <formula>"Yes"</formula>
    </cfRule>
  </conditionalFormatting>
  <conditionalFormatting sqref="G6:Z7">
    <cfRule type="cellIs" dxfId="163" priority="251" operator="equal">
      <formula>"No"</formula>
    </cfRule>
    <cfRule type="cellIs" dxfId="162" priority="252" operator="equal">
      <formula>"Yes"</formula>
    </cfRule>
  </conditionalFormatting>
  <conditionalFormatting sqref="A38:A39">
    <cfRule type="cellIs" dxfId="161" priority="215" operator="equal">
      <formula>"No"</formula>
    </cfRule>
    <cfRule type="cellIs" dxfId="160" priority="216" operator="equal">
      <formula>"Yes"</formula>
    </cfRule>
  </conditionalFormatting>
  <conditionalFormatting sqref="G38:Z38">
    <cfRule type="cellIs" dxfId="159" priority="213" operator="equal">
      <formula>"No"</formula>
    </cfRule>
    <cfRule type="cellIs" dxfId="158" priority="214" operator="equal">
      <formula>"Yes"</formula>
    </cfRule>
  </conditionalFormatting>
  <conditionalFormatting sqref="G38:Z38">
    <cfRule type="cellIs" dxfId="157" priority="211" operator="equal">
      <formula>"No"</formula>
    </cfRule>
    <cfRule type="cellIs" dxfId="156" priority="212" operator="equal">
      <formula>"Yes"</formula>
    </cfRule>
  </conditionalFormatting>
  <conditionalFormatting sqref="G41:Z41">
    <cfRule type="cellIs" dxfId="155" priority="209" operator="equal">
      <formula>"No"</formula>
    </cfRule>
    <cfRule type="cellIs" dxfId="154" priority="210" operator="equal">
      <formula>"Yes"</formula>
    </cfRule>
  </conditionalFormatting>
  <conditionalFormatting sqref="G41:Z41">
    <cfRule type="cellIs" dxfId="153" priority="207" operator="equal">
      <formula>"No"</formula>
    </cfRule>
    <cfRule type="cellIs" dxfId="152" priority="208" operator="equal">
      <formula>"Yes"</formula>
    </cfRule>
  </conditionalFormatting>
  <conditionalFormatting sqref="A41">
    <cfRule type="cellIs" dxfId="151" priority="205" operator="equal">
      <formula>"No"</formula>
    </cfRule>
    <cfRule type="cellIs" dxfId="150" priority="206" operator="equal">
      <formula>"Yes"</formula>
    </cfRule>
  </conditionalFormatting>
  <conditionalFormatting sqref="G40:Z40">
    <cfRule type="cellIs" dxfId="149" priority="193" operator="equal">
      <formula>"No"</formula>
    </cfRule>
    <cfRule type="cellIs" dxfId="148" priority="194" operator="equal">
      <formula>"Yes"</formula>
    </cfRule>
  </conditionalFormatting>
  <conditionalFormatting sqref="G40:Z40">
    <cfRule type="cellIs" dxfId="147" priority="191" operator="equal">
      <formula>"No"</formula>
    </cfRule>
    <cfRule type="cellIs" dxfId="146" priority="192" operator="equal">
      <formula>"Yes"</formula>
    </cfRule>
  </conditionalFormatting>
  <conditionalFormatting sqref="A40">
    <cfRule type="cellIs" dxfId="145" priority="189" operator="equal">
      <formula>"No"</formula>
    </cfRule>
    <cfRule type="cellIs" dxfId="144" priority="190" operator="equal">
      <formula>"Yes"</formula>
    </cfRule>
  </conditionalFormatting>
  <conditionalFormatting sqref="A35">
    <cfRule type="cellIs" dxfId="143" priority="139" operator="equal">
      <formula>"No"</formula>
    </cfRule>
    <cfRule type="cellIs" dxfId="142" priority="140" operator="equal">
      <formula>"Yes"</formula>
    </cfRule>
  </conditionalFormatting>
  <conditionalFormatting sqref="G35:Z35">
    <cfRule type="cellIs" dxfId="141" priority="137" operator="equal">
      <formula>"No"</formula>
    </cfRule>
    <cfRule type="cellIs" dxfId="140" priority="138" operator="equal">
      <formula>"Yes"</formula>
    </cfRule>
  </conditionalFormatting>
  <conditionalFormatting sqref="G35:Z35">
    <cfRule type="cellIs" dxfId="139" priority="135" operator="equal">
      <formula>"No"</formula>
    </cfRule>
    <cfRule type="cellIs" dxfId="138" priority="136" operator="equal">
      <formula>"Yes"</formula>
    </cfRule>
  </conditionalFormatting>
  <conditionalFormatting sqref="G36:Z36">
    <cfRule type="cellIs" dxfId="137" priority="131" operator="equal">
      <formula>"No"</formula>
    </cfRule>
    <cfRule type="cellIs" dxfId="136" priority="132" operator="equal">
      <formula>"Yes"</formula>
    </cfRule>
  </conditionalFormatting>
  <conditionalFormatting sqref="G36:Z36">
    <cfRule type="cellIs" dxfId="135" priority="129" operator="equal">
      <formula>"No"</formula>
    </cfRule>
    <cfRule type="cellIs" dxfId="134" priority="130" operator="equal">
      <formula>"Yes"</formula>
    </cfRule>
  </conditionalFormatting>
  <conditionalFormatting sqref="A36">
    <cfRule type="cellIs" dxfId="133" priority="127" operator="equal">
      <formula>"No"</formula>
    </cfRule>
    <cfRule type="cellIs" dxfId="132" priority="128" operator="equal">
      <formula>"Yes"</formula>
    </cfRule>
  </conditionalFormatting>
  <conditionalFormatting sqref="A2">
    <cfRule type="cellIs" dxfId="131" priority="117" operator="equal">
      <formula>"No"</formula>
    </cfRule>
    <cfRule type="cellIs" dxfId="130" priority="118" operator="equal">
      <formula>"Yes"</formula>
    </cfRule>
  </conditionalFormatting>
  <conditionalFormatting sqref="A3:A4">
    <cfRule type="cellIs" dxfId="129" priority="115" operator="equal">
      <formula>"No"</formula>
    </cfRule>
    <cfRule type="cellIs" dxfId="128" priority="116" operator="equal">
      <formula>"Yes"</formula>
    </cfRule>
  </conditionalFormatting>
  <conditionalFormatting sqref="A26">
    <cfRule type="cellIs" dxfId="127" priority="113" operator="equal">
      <formula>"No"</formula>
    </cfRule>
    <cfRule type="cellIs" dxfId="126" priority="114" operator="equal">
      <formula>"Yes"</formula>
    </cfRule>
  </conditionalFormatting>
  <conditionalFormatting sqref="A27:A28">
    <cfRule type="cellIs" dxfId="125" priority="111" operator="equal">
      <formula>"No"</formula>
    </cfRule>
    <cfRule type="cellIs" dxfId="124" priority="112" operator="equal">
      <formula>"Yes"</formula>
    </cfRule>
  </conditionalFormatting>
  <conditionalFormatting sqref="A29">
    <cfRule type="cellIs" dxfId="123" priority="109" operator="equal">
      <formula>"No"</formula>
    </cfRule>
    <cfRule type="cellIs" dxfId="122" priority="110" operator="equal">
      <formula>"Yes"</formula>
    </cfRule>
  </conditionalFormatting>
  <conditionalFormatting sqref="A30:A31">
    <cfRule type="cellIs" dxfId="121" priority="107" operator="equal">
      <formula>"No"</formula>
    </cfRule>
    <cfRule type="cellIs" dxfId="120" priority="108" operator="equal">
      <formula>"Yes"</formula>
    </cfRule>
  </conditionalFormatting>
  <conditionalFormatting sqref="G42:Z42">
    <cfRule type="cellIs" dxfId="119" priority="105" operator="equal">
      <formula>"No"</formula>
    </cfRule>
    <cfRule type="cellIs" dxfId="118" priority="106" operator="equal">
      <formula>"Yes"</formula>
    </cfRule>
  </conditionalFormatting>
  <conditionalFormatting sqref="G42:Z42">
    <cfRule type="cellIs" dxfId="117" priority="103" operator="equal">
      <formula>"No"</formula>
    </cfRule>
    <cfRule type="cellIs" dxfId="116" priority="104" operator="equal">
      <formula>"Yes"</formula>
    </cfRule>
  </conditionalFormatting>
  <conditionalFormatting sqref="A42">
    <cfRule type="cellIs" dxfId="115" priority="101" operator="equal">
      <formula>"No"</formula>
    </cfRule>
    <cfRule type="cellIs" dxfId="114" priority="102" operator="equal">
      <formula>"Yes"</formula>
    </cfRule>
  </conditionalFormatting>
  <conditionalFormatting sqref="G43:Z43">
    <cfRule type="cellIs" dxfId="113" priority="99" operator="equal">
      <formula>"No"</formula>
    </cfRule>
    <cfRule type="cellIs" dxfId="112" priority="100" operator="equal">
      <formula>"Yes"</formula>
    </cfRule>
  </conditionalFormatting>
  <conditionalFormatting sqref="G43:Z43">
    <cfRule type="cellIs" dxfId="111" priority="97" operator="equal">
      <formula>"No"</formula>
    </cfRule>
    <cfRule type="cellIs" dxfId="110" priority="98" operator="equal">
      <formula>"Yes"</formula>
    </cfRule>
  </conditionalFormatting>
  <conditionalFormatting sqref="A43">
    <cfRule type="cellIs" dxfId="109" priority="95" operator="equal">
      <formula>"No"</formula>
    </cfRule>
    <cfRule type="cellIs" dxfId="108" priority="96" operator="equal">
      <formula>"Yes"</formula>
    </cfRule>
  </conditionalFormatting>
  <conditionalFormatting sqref="A5">
    <cfRule type="cellIs" dxfId="107" priority="93" operator="equal">
      <formula>"No"</formula>
    </cfRule>
    <cfRule type="cellIs" dxfId="106" priority="94" operator="equal">
      <formula>"Yes"</formula>
    </cfRule>
  </conditionalFormatting>
  <conditionalFormatting sqref="A6:A7">
    <cfRule type="cellIs" dxfId="105" priority="91" operator="equal">
      <formula>"No"</formula>
    </cfRule>
    <cfRule type="cellIs" dxfId="104" priority="92" operator="equal">
      <formula>"Yes"</formula>
    </cfRule>
  </conditionalFormatting>
  <conditionalFormatting sqref="G20:Z22">
    <cfRule type="cellIs" dxfId="103" priority="89" operator="equal">
      <formula>"No"</formula>
    </cfRule>
    <cfRule type="cellIs" dxfId="102" priority="90" operator="equal">
      <formula>"Yes"</formula>
    </cfRule>
  </conditionalFormatting>
  <conditionalFormatting sqref="G20:Z20">
    <cfRule type="cellIs" dxfId="101" priority="87" operator="equal">
      <formula>"No"</formula>
    </cfRule>
    <cfRule type="cellIs" dxfId="100" priority="88" operator="equal">
      <formula>"Yes"</formula>
    </cfRule>
  </conditionalFormatting>
  <conditionalFormatting sqref="G21:Z22">
    <cfRule type="cellIs" dxfId="99" priority="85" operator="equal">
      <formula>"No"</formula>
    </cfRule>
    <cfRule type="cellIs" dxfId="98" priority="86" operator="equal">
      <formula>"Yes"</formula>
    </cfRule>
  </conditionalFormatting>
  <conditionalFormatting sqref="A20">
    <cfRule type="cellIs" dxfId="97" priority="83" operator="equal">
      <formula>"No"</formula>
    </cfRule>
    <cfRule type="cellIs" dxfId="96" priority="84" operator="equal">
      <formula>"Yes"</formula>
    </cfRule>
  </conditionalFormatting>
  <conditionalFormatting sqref="A21:A22">
    <cfRule type="cellIs" dxfId="95" priority="81" operator="equal">
      <formula>"No"</formula>
    </cfRule>
    <cfRule type="cellIs" dxfId="94" priority="82" operator="equal">
      <formula>"Yes"</formula>
    </cfRule>
  </conditionalFormatting>
  <conditionalFormatting sqref="G23:Z25">
    <cfRule type="cellIs" dxfId="93" priority="79" operator="equal">
      <formula>"No"</formula>
    </cfRule>
    <cfRule type="cellIs" dxfId="92" priority="80" operator="equal">
      <formula>"Yes"</formula>
    </cfRule>
  </conditionalFormatting>
  <conditionalFormatting sqref="G23:Z23">
    <cfRule type="cellIs" dxfId="91" priority="77" operator="equal">
      <formula>"No"</formula>
    </cfRule>
    <cfRule type="cellIs" dxfId="90" priority="78" operator="equal">
      <formula>"Yes"</formula>
    </cfRule>
  </conditionalFormatting>
  <conditionalFormatting sqref="G24:Z25">
    <cfRule type="cellIs" dxfId="89" priority="75" operator="equal">
      <formula>"No"</formula>
    </cfRule>
    <cfRule type="cellIs" dxfId="88" priority="76" operator="equal">
      <formula>"Yes"</formula>
    </cfRule>
  </conditionalFormatting>
  <conditionalFormatting sqref="A23">
    <cfRule type="cellIs" dxfId="87" priority="73" operator="equal">
      <formula>"No"</formula>
    </cfRule>
    <cfRule type="cellIs" dxfId="86" priority="74" operator="equal">
      <formula>"Yes"</formula>
    </cfRule>
  </conditionalFormatting>
  <conditionalFormatting sqref="A24:A25">
    <cfRule type="cellIs" dxfId="85" priority="71" operator="equal">
      <formula>"No"</formula>
    </cfRule>
    <cfRule type="cellIs" dxfId="84" priority="72" operator="equal">
      <formula>"Yes"</formula>
    </cfRule>
  </conditionalFormatting>
  <conditionalFormatting sqref="G14:Z16">
    <cfRule type="cellIs" dxfId="83" priority="69" operator="equal">
      <formula>"No"</formula>
    </cfRule>
    <cfRule type="cellIs" dxfId="82" priority="70" operator="equal">
      <formula>"Yes"</formula>
    </cfRule>
  </conditionalFormatting>
  <conditionalFormatting sqref="G14:Z14">
    <cfRule type="cellIs" dxfId="81" priority="67" operator="equal">
      <formula>"No"</formula>
    </cfRule>
    <cfRule type="cellIs" dxfId="80" priority="68" operator="equal">
      <formula>"Yes"</formula>
    </cfRule>
  </conditionalFormatting>
  <conditionalFormatting sqref="G15:Z16">
    <cfRule type="cellIs" dxfId="79" priority="65" operator="equal">
      <formula>"No"</formula>
    </cfRule>
    <cfRule type="cellIs" dxfId="78" priority="66" operator="equal">
      <formula>"Yes"</formula>
    </cfRule>
  </conditionalFormatting>
  <conditionalFormatting sqref="A14">
    <cfRule type="cellIs" dxfId="77" priority="59" operator="equal">
      <formula>"No"</formula>
    </cfRule>
    <cfRule type="cellIs" dxfId="76" priority="60" operator="equal">
      <formula>"Yes"</formula>
    </cfRule>
  </conditionalFormatting>
  <conditionalFormatting sqref="A15:A16">
    <cfRule type="cellIs" dxfId="75" priority="57" operator="equal">
      <formula>"No"</formula>
    </cfRule>
    <cfRule type="cellIs" dxfId="74" priority="58" operator="equal">
      <formula>"Yes"</formula>
    </cfRule>
  </conditionalFormatting>
  <conditionalFormatting sqref="G32:Z32">
    <cfRule type="cellIs" dxfId="73" priority="41" operator="equal">
      <formula>"No"</formula>
    </cfRule>
    <cfRule type="cellIs" dxfId="72" priority="42" operator="equal">
      <formula>"Yes"</formula>
    </cfRule>
  </conditionalFormatting>
  <conditionalFormatting sqref="A33:A34">
    <cfRule type="cellIs" dxfId="71" priority="49" operator="equal">
      <formula>"No"</formula>
    </cfRule>
    <cfRule type="cellIs" dxfId="70" priority="50" operator="equal">
      <formula>"Yes"</formula>
    </cfRule>
  </conditionalFormatting>
  <conditionalFormatting sqref="A32">
    <cfRule type="cellIs" dxfId="69" priority="51" operator="equal">
      <formula>"No"</formula>
    </cfRule>
    <cfRule type="cellIs" dxfId="68" priority="52" operator="equal">
      <formula>"Yes"</formula>
    </cfRule>
  </conditionalFormatting>
  <conditionalFormatting sqref="G33:Z33">
    <cfRule type="cellIs" dxfId="67" priority="35" operator="equal">
      <formula>"No"</formula>
    </cfRule>
    <cfRule type="cellIs" dxfId="66" priority="36" operator="equal">
      <formula>"Yes"</formula>
    </cfRule>
  </conditionalFormatting>
  <conditionalFormatting sqref="G34:Z34">
    <cfRule type="cellIs" dxfId="65" priority="33" operator="equal">
      <formula>"No"</formula>
    </cfRule>
    <cfRule type="cellIs" dxfId="64" priority="34" operator="equal">
      <formula>"Yes"</formula>
    </cfRule>
  </conditionalFormatting>
  <conditionalFormatting sqref="D32:D34">
    <cfRule type="cellIs" dxfId="63" priority="43" operator="equal">
      <formula>20</formula>
    </cfRule>
    <cfRule type="cellIs" dxfId="62" priority="44" operator="equal">
      <formula>1</formula>
    </cfRule>
  </conditionalFormatting>
  <conditionalFormatting sqref="G32:Z32">
    <cfRule type="cellIs" dxfId="61" priority="39" operator="equal">
      <formula>"No"</formula>
    </cfRule>
    <cfRule type="cellIs" dxfId="60" priority="40" operator="equal">
      <formula>"Yes"</formula>
    </cfRule>
  </conditionalFormatting>
  <conditionalFormatting sqref="G33:Z33">
    <cfRule type="cellIs" dxfId="59" priority="37" operator="equal">
      <formula>"No"</formula>
    </cfRule>
    <cfRule type="cellIs" dxfId="58" priority="38" operator="equal">
      <formula>"Yes"</formula>
    </cfRule>
  </conditionalFormatting>
  <conditionalFormatting sqref="G34:Z34">
    <cfRule type="cellIs" dxfId="57" priority="31" operator="equal">
      <formula>"No"</formula>
    </cfRule>
    <cfRule type="cellIs" dxfId="56" priority="32" operator="equal">
      <formula>"Yes"</formula>
    </cfRule>
  </conditionalFormatting>
  <conditionalFormatting sqref="G9:Z10">
    <cfRule type="cellIs" dxfId="55" priority="21" operator="equal">
      <formula>"No"</formula>
    </cfRule>
    <cfRule type="cellIs" dxfId="54" priority="22" operator="equal">
      <formula>"Yes"</formula>
    </cfRule>
  </conditionalFormatting>
  <conditionalFormatting sqref="A8">
    <cfRule type="cellIs" dxfId="53" priority="29" operator="equal">
      <formula>"No"</formula>
    </cfRule>
    <cfRule type="cellIs" dxfId="52" priority="30" operator="equal">
      <formula>"Yes"</formula>
    </cfRule>
  </conditionalFormatting>
  <conditionalFormatting sqref="A9:A10">
    <cfRule type="cellIs" dxfId="51" priority="27" operator="equal">
      <formula>"No"</formula>
    </cfRule>
    <cfRule type="cellIs" dxfId="50" priority="28" operator="equal">
      <formula>"Yes"</formula>
    </cfRule>
  </conditionalFormatting>
  <conditionalFormatting sqref="G8:Z8">
    <cfRule type="cellIs" dxfId="49" priority="23" operator="equal">
      <formula>"No"</formula>
    </cfRule>
    <cfRule type="cellIs" dxfId="48" priority="24" operator="equal">
      <formula>"Yes"</formula>
    </cfRule>
  </conditionalFormatting>
  <conditionalFormatting sqref="G8:Z10">
    <cfRule type="cellIs" dxfId="47" priority="25" operator="equal">
      <formula>"No"</formula>
    </cfRule>
    <cfRule type="cellIs" dxfId="46" priority="26" operator="equal">
      <formula>"Yes"</formula>
    </cfRule>
  </conditionalFormatting>
  <conditionalFormatting sqref="G17:Z19">
    <cfRule type="cellIs" dxfId="45" priority="19" operator="equal">
      <formula>"No"</formula>
    </cfRule>
    <cfRule type="cellIs" dxfId="44" priority="20" operator="equal">
      <formula>"Yes"</formula>
    </cfRule>
  </conditionalFormatting>
  <conditionalFormatting sqref="G17:Z17">
    <cfRule type="cellIs" dxfId="43" priority="17" operator="equal">
      <formula>"No"</formula>
    </cfRule>
    <cfRule type="cellIs" dxfId="42" priority="18" operator="equal">
      <formula>"Yes"</formula>
    </cfRule>
  </conditionalFormatting>
  <conditionalFormatting sqref="G18:Z19">
    <cfRule type="cellIs" dxfId="41" priority="15" operator="equal">
      <formula>"No"</formula>
    </cfRule>
    <cfRule type="cellIs" dxfId="40" priority="16" operator="equal">
      <formula>"Yes"</formula>
    </cfRule>
  </conditionalFormatting>
  <conditionalFormatting sqref="A17">
    <cfRule type="cellIs" dxfId="39" priority="13" operator="equal">
      <formula>"No"</formula>
    </cfRule>
    <cfRule type="cellIs" dxfId="38" priority="14" operator="equal">
      <formula>"Yes"</formula>
    </cfRule>
  </conditionalFormatting>
  <conditionalFormatting sqref="A18:A19">
    <cfRule type="cellIs" dxfId="37" priority="11" operator="equal">
      <formula>"No"</formula>
    </cfRule>
    <cfRule type="cellIs" dxfId="36" priority="12" operator="equal">
      <formula>"Yes"</formula>
    </cfRule>
  </conditionalFormatting>
  <conditionalFormatting sqref="G12:Z13">
    <cfRule type="cellIs" dxfId="35" priority="1" operator="equal">
      <formula>"No"</formula>
    </cfRule>
    <cfRule type="cellIs" dxfId="34" priority="2" operator="equal">
      <formula>"Yes"</formula>
    </cfRule>
  </conditionalFormatting>
  <conditionalFormatting sqref="A11">
    <cfRule type="cellIs" dxfId="33" priority="9" operator="equal">
      <formula>"No"</formula>
    </cfRule>
    <cfRule type="cellIs" dxfId="32" priority="10" operator="equal">
      <formula>"Yes"</formula>
    </cfRule>
  </conditionalFormatting>
  <conditionalFormatting sqref="A12:A13">
    <cfRule type="cellIs" dxfId="31" priority="7" operator="equal">
      <formula>"No"</formula>
    </cfRule>
    <cfRule type="cellIs" dxfId="30" priority="8" operator="equal">
      <formula>"Yes"</formula>
    </cfRule>
  </conditionalFormatting>
  <conditionalFormatting sqref="G11:Z11">
    <cfRule type="cellIs" dxfId="29" priority="3" operator="equal">
      <formula>"No"</formula>
    </cfRule>
    <cfRule type="cellIs" dxfId="28" priority="4" operator="equal">
      <formula>"Yes"</formula>
    </cfRule>
  </conditionalFormatting>
  <conditionalFormatting sqref="G11:Z13">
    <cfRule type="cellIs" dxfId="27" priority="5" operator="equal">
      <formula>"No"</formula>
    </cfRule>
    <cfRule type="cellIs" dxfId="26" priority="6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16" sqref="A16"/>
    </sheetView>
  </sheetViews>
  <sheetFormatPr defaultColWidth="9" defaultRowHeight="15.6" x14ac:dyDescent="0.3"/>
  <cols>
    <col min="1" max="1" width="20.5" style="2" bestFit="1" customWidth="1"/>
    <col min="2" max="2" width="6.09765625" style="2" bestFit="1" customWidth="1"/>
    <col min="3" max="3" width="13" style="2" bestFit="1" customWidth="1"/>
    <col min="4" max="4" width="3.8984375" style="2" bestFit="1" customWidth="1"/>
    <col min="5" max="5" width="6.3984375" style="2" bestFit="1" customWidth="1"/>
    <col min="6" max="6" width="7.3984375" style="2" bestFit="1" customWidth="1"/>
    <col min="7" max="7" width="4.19921875" style="2" bestFit="1" customWidth="1"/>
    <col min="8" max="8" width="4.69921875" style="2" bestFit="1" customWidth="1"/>
    <col min="9" max="9" width="4.59765625" style="2" bestFit="1" customWidth="1"/>
    <col min="10" max="10" width="7.19921875" style="2" bestFit="1" customWidth="1"/>
    <col min="11" max="11" width="5.3984375" style="2" bestFit="1" customWidth="1"/>
    <col min="12" max="12" width="4.09765625" style="2" bestFit="1" customWidth="1"/>
    <col min="13" max="13" width="5.3984375" style="2" bestFit="1" customWidth="1"/>
    <col min="14" max="14" width="6.09765625" style="2" bestFit="1" customWidth="1"/>
    <col min="15" max="15" width="4.3984375" style="2" bestFit="1" customWidth="1"/>
    <col min="16" max="16" width="5.69921875" style="2" bestFit="1" customWidth="1"/>
    <col min="17" max="17" width="6.19921875" style="2" bestFit="1" customWidth="1"/>
    <col min="18" max="18" width="7.8984375" style="2" bestFit="1" customWidth="1"/>
    <col min="19" max="19" width="9" style="2" bestFit="1" customWidth="1"/>
    <col min="20" max="20" width="7.3984375" style="2" bestFit="1" customWidth="1"/>
    <col min="21" max="21" width="4.3984375" style="2" bestFit="1" customWidth="1"/>
    <col min="22" max="22" width="6.59765625" style="2" hidden="1" customWidth="1"/>
    <col min="23" max="23" width="7.3984375" style="2" bestFit="1" customWidth="1"/>
    <col min="24" max="16384" width="9" style="2"/>
  </cols>
  <sheetData>
    <row r="1" spans="1:23" s="1" customFormat="1" ht="16.2" thickBot="1" x14ac:dyDescent="0.35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1" customFormat="1" ht="31.8" thickBot="1" x14ac:dyDescent="0.35">
      <c r="A2" s="18" t="s">
        <v>6</v>
      </c>
      <c r="B2" s="49" t="s">
        <v>46</v>
      </c>
      <c r="C2" s="142" t="s">
        <v>27</v>
      </c>
      <c r="D2" s="143"/>
      <c r="E2" s="46" t="s">
        <v>29</v>
      </c>
      <c r="F2" s="20" t="s">
        <v>30</v>
      </c>
      <c r="G2" s="32" t="s">
        <v>31</v>
      </c>
      <c r="H2" s="30" t="s">
        <v>32</v>
      </c>
      <c r="I2" s="28" t="s">
        <v>33</v>
      </c>
      <c r="J2" s="44" t="s">
        <v>34</v>
      </c>
      <c r="K2" s="19" t="s">
        <v>48</v>
      </c>
      <c r="L2" s="34" t="s">
        <v>35</v>
      </c>
      <c r="M2" s="38" t="s">
        <v>36</v>
      </c>
      <c r="N2" s="40" t="s">
        <v>37</v>
      </c>
      <c r="O2" s="42" t="s">
        <v>38</v>
      </c>
      <c r="P2" s="19" t="s">
        <v>39</v>
      </c>
      <c r="Q2" s="36" t="s">
        <v>40</v>
      </c>
      <c r="R2" s="20" t="s">
        <v>49</v>
      </c>
      <c r="S2" s="26" t="s">
        <v>47</v>
      </c>
      <c r="T2" s="52" t="s">
        <v>0</v>
      </c>
      <c r="U2" s="67" t="s">
        <v>28</v>
      </c>
      <c r="V2" s="66" t="s">
        <v>50</v>
      </c>
      <c r="W2" s="54" t="s">
        <v>41</v>
      </c>
    </row>
    <row r="3" spans="1:23" x14ac:dyDescent="0.3">
      <c r="A3" s="122" t="s">
        <v>67</v>
      </c>
      <c r="B3" s="123">
        <v>1</v>
      </c>
      <c r="C3" s="124" t="s">
        <v>42</v>
      </c>
      <c r="D3" s="125">
        <v>0</v>
      </c>
      <c r="E3" s="126">
        <v>6</v>
      </c>
      <c r="F3" s="127"/>
      <c r="G3" s="128">
        <v>11</v>
      </c>
      <c r="H3" s="129"/>
      <c r="I3" s="130"/>
      <c r="J3" s="131"/>
      <c r="K3" s="132"/>
      <c r="L3" s="133"/>
      <c r="M3" s="134"/>
      <c r="N3" s="135"/>
      <c r="O3" s="136"/>
      <c r="P3" s="132"/>
      <c r="Q3" s="137"/>
      <c r="R3" s="127">
        <f t="shared" ref="R3:R8" si="0">SUM(E3:Q3)</f>
        <v>17</v>
      </c>
      <c r="S3" s="138"/>
      <c r="T3" s="139">
        <v>17</v>
      </c>
      <c r="U3" s="140">
        <v>21</v>
      </c>
      <c r="V3" s="112">
        <f t="shared" ref="V3:V8" si="1">U3+T3-(R3+S3)</f>
        <v>21</v>
      </c>
      <c r="W3" s="80">
        <f t="shared" ref="W3:W8" si="2">SMALL(U3:V3,1)</f>
        <v>21</v>
      </c>
    </row>
    <row r="4" spans="1:23" x14ac:dyDescent="0.3">
      <c r="A4" s="25" t="s">
        <v>100</v>
      </c>
      <c r="B4" s="50">
        <v>1</v>
      </c>
      <c r="C4" s="110" t="s">
        <v>42</v>
      </c>
      <c r="D4" s="65">
        <v>0</v>
      </c>
      <c r="E4" s="51"/>
      <c r="F4" s="23"/>
      <c r="G4" s="33">
        <v>23</v>
      </c>
      <c r="H4" s="31"/>
      <c r="I4" s="29"/>
      <c r="J4" s="45"/>
      <c r="K4" s="22"/>
      <c r="L4" s="35"/>
      <c r="M4" s="39"/>
      <c r="N4" s="41"/>
      <c r="O4" s="43"/>
      <c r="P4" s="22"/>
      <c r="Q4" s="37"/>
      <c r="R4" s="23">
        <f t="shared" si="0"/>
        <v>23</v>
      </c>
      <c r="S4" s="27"/>
      <c r="T4" s="53">
        <v>15</v>
      </c>
      <c r="U4" s="68">
        <v>47</v>
      </c>
      <c r="V4" s="113">
        <f t="shared" si="1"/>
        <v>39</v>
      </c>
      <c r="W4" s="81">
        <f t="shared" si="2"/>
        <v>39</v>
      </c>
    </row>
    <row r="5" spans="1:23" x14ac:dyDescent="0.3">
      <c r="A5" s="25" t="s">
        <v>80</v>
      </c>
      <c r="B5" s="50">
        <v>1</v>
      </c>
      <c r="C5" s="110" t="s">
        <v>42</v>
      </c>
      <c r="D5" s="65">
        <v>0</v>
      </c>
      <c r="E5" s="51"/>
      <c r="F5" s="23"/>
      <c r="G5" s="33"/>
      <c r="H5" s="31"/>
      <c r="I5" s="29"/>
      <c r="J5" s="45"/>
      <c r="K5" s="22">
        <v>1</v>
      </c>
      <c r="L5" s="35"/>
      <c r="M5" s="39"/>
      <c r="N5" s="41"/>
      <c r="O5" s="43"/>
      <c r="P5" s="22"/>
      <c r="Q5" s="37">
        <v>20</v>
      </c>
      <c r="R5" s="23">
        <f t="shared" si="0"/>
        <v>21</v>
      </c>
      <c r="S5" s="27"/>
      <c r="T5" s="53">
        <v>15</v>
      </c>
      <c r="U5" s="68">
        <v>23</v>
      </c>
      <c r="V5" s="113">
        <f t="shared" si="1"/>
        <v>17</v>
      </c>
      <c r="W5" s="81">
        <f t="shared" si="2"/>
        <v>17</v>
      </c>
    </row>
    <row r="6" spans="1:23" x14ac:dyDescent="0.3">
      <c r="A6" s="25" t="s">
        <v>68</v>
      </c>
      <c r="B6" s="50">
        <v>1</v>
      </c>
      <c r="C6" s="110" t="s">
        <v>42</v>
      </c>
      <c r="D6" s="65">
        <v>0</v>
      </c>
      <c r="E6" s="51"/>
      <c r="F6" s="23"/>
      <c r="G6" s="33">
        <v>11</v>
      </c>
      <c r="H6" s="31"/>
      <c r="I6" s="29"/>
      <c r="J6" s="45"/>
      <c r="K6" s="22">
        <v>12</v>
      </c>
      <c r="L6" s="35"/>
      <c r="M6" s="39"/>
      <c r="N6" s="41"/>
      <c r="O6" s="43"/>
      <c r="P6" s="22"/>
      <c r="Q6" s="37"/>
      <c r="R6" s="23">
        <f t="shared" si="0"/>
        <v>23</v>
      </c>
      <c r="S6" s="27"/>
      <c r="T6" s="53">
        <v>7</v>
      </c>
      <c r="U6" s="68">
        <v>23</v>
      </c>
      <c r="V6" s="113">
        <f t="shared" si="1"/>
        <v>7</v>
      </c>
      <c r="W6" s="81">
        <f t="shared" si="2"/>
        <v>7</v>
      </c>
    </row>
    <row r="7" spans="1:23" x14ac:dyDescent="0.3">
      <c r="A7" s="25" t="s">
        <v>51</v>
      </c>
      <c r="B7" s="50">
        <v>1</v>
      </c>
      <c r="C7" s="110" t="s">
        <v>42</v>
      </c>
      <c r="D7" s="65">
        <v>0</v>
      </c>
      <c r="E7" s="51"/>
      <c r="F7" s="23"/>
      <c r="G7" s="33">
        <v>23</v>
      </c>
      <c r="H7" s="31"/>
      <c r="I7" s="29"/>
      <c r="J7" s="45"/>
      <c r="K7" s="22">
        <v>25</v>
      </c>
      <c r="L7" s="35"/>
      <c r="M7" s="39"/>
      <c r="N7" s="41"/>
      <c r="O7" s="43"/>
      <c r="P7" s="22"/>
      <c r="Q7" s="37"/>
      <c r="R7" s="23">
        <f t="shared" si="0"/>
        <v>48</v>
      </c>
      <c r="S7" s="27">
        <v>1</v>
      </c>
      <c r="T7" s="53">
        <v>28</v>
      </c>
      <c r="U7" s="68">
        <v>42</v>
      </c>
      <c r="V7" s="113">
        <f t="shared" si="1"/>
        <v>21</v>
      </c>
      <c r="W7" s="81">
        <f t="shared" si="2"/>
        <v>21</v>
      </c>
    </row>
    <row r="8" spans="1:23" x14ac:dyDescent="0.3">
      <c r="A8" s="25" t="s">
        <v>52</v>
      </c>
      <c r="B8" s="50">
        <v>1</v>
      </c>
      <c r="C8" s="110" t="s">
        <v>42</v>
      </c>
      <c r="D8" s="65">
        <v>0</v>
      </c>
      <c r="E8" s="51">
        <v>2</v>
      </c>
      <c r="F8" s="23"/>
      <c r="G8" s="33">
        <v>11</v>
      </c>
      <c r="H8" s="31"/>
      <c r="I8" s="29"/>
      <c r="J8" s="45"/>
      <c r="K8" s="22"/>
      <c r="L8" s="35"/>
      <c r="M8" s="39"/>
      <c r="N8" s="41"/>
      <c r="O8" s="43"/>
      <c r="P8" s="22"/>
      <c r="Q8" s="37"/>
      <c r="R8" s="23">
        <f t="shared" si="0"/>
        <v>13</v>
      </c>
      <c r="S8" s="27"/>
      <c r="T8" s="53">
        <v>5</v>
      </c>
      <c r="U8" s="68">
        <v>33</v>
      </c>
      <c r="V8" s="113">
        <f t="shared" si="1"/>
        <v>25</v>
      </c>
      <c r="W8" s="81">
        <f t="shared" si="2"/>
        <v>25</v>
      </c>
    </row>
    <row r="9" spans="1:23" x14ac:dyDescent="0.3">
      <c r="A9" s="147" t="s">
        <v>101</v>
      </c>
      <c r="B9" s="148">
        <v>1</v>
      </c>
      <c r="C9" s="110" t="s">
        <v>42</v>
      </c>
      <c r="D9" s="65">
        <v>0</v>
      </c>
      <c r="E9" s="51">
        <v>13</v>
      </c>
      <c r="F9" s="23"/>
      <c r="G9" s="33"/>
      <c r="H9" s="31"/>
      <c r="I9" s="29"/>
      <c r="J9" s="45"/>
      <c r="K9" s="22"/>
      <c r="L9" s="35"/>
      <c r="M9" s="39"/>
      <c r="N9" s="41"/>
      <c r="O9" s="43"/>
      <c r="P9" s="22"/>
      <c r="Q9" s="37"/>
      <c r="R9" s="23">
        <f t="shared" ref="R9" si="3">SUM(E9:Q9)</f>
        <v>13</v>
      </c>
      <c r="S9" s="27"/>
      <c r="T9" s="53"/>
      <c r="U9" s="68">
        <v>28</v>
      </c>
      <c r="V9" s="113">
        <f t="shared" ref="V9" si="4">U9+T9-(R9+S9)</f>
        <v>15</v>
      </c>
      <c r="W9" s="81">
        <f t="shared" ref="W9" si="5">SMALL(U9:V9,1)</f>
        <v>15</v>
      </c>
    </row>
    <row r="10" spans="1:23" x14ac:dyDescent="0.3">
      <c r="A10" s="147" t="s">
        <v>126</v>
      </c>
      <c r="B10" s="148">
        <v>1</v>
      </c>
      <c r="C10" s="110" t="s">
        <v>109</v>
      </c>
      <c r="D10" s="65">
        <v>5</v>
      </c>
      <c r="E10" s="51"/>
      <c r="F10" s="23"/>
      <c r="G10" s="33"/>
      <c r="H10" s="31"/>
      <c r="I10" s="29"/>
      <c r="J10" s="45"/>
      <c r="K10" s="22">
        <v>12</v>
      </c>
      <c r="L10" s="35"/>
      <c r="M10" s="39"/>
      <c r="N10" s="41"/>
      <c r="O10" s="43"/>
      <c r="P10" s="22"/>
      <c r="Q10" s="37"/>
      <c r="R10" s="23">
        <f t="shared" ref="R10:R11" si="6">SUM(E10:Q10)</f>
        <v>12</v>
      </c>
      <c r="S10" s="27"/>
      <c r="T10" s="53"/>
      <c r="U10" s="68">
        <v>25</v>
      </c>
      <c r="V10" s="113">
        <f t="shared" ref="V10" si="7">U10+T10-(R10+S10)</f>
        <v>13</v>
      </c>
      <c r="W10" s="81">
        <f t="shared" ref="W10" si="8">SMALL(U10:V10,1)</f>
        <v>13</v>
      </c>
    </row>
    <row r="11" spans="1:23" x14ac:dyDescent="0.3">
      <c r="A11" s="158" t="s">
        <v>149</v>
      </c>
      <c r="B11" s="159">
        <v>1</v>
      </c>
      <c r="C11" s="110" t="s">
        <v>137</v>
      </c>
      <c r="D11" s="65">
        <v>10</v>
      </c>
      <c r="E11" s="51"/>
      <c r="F11" s="23"/>
      <c r="G11" s="33"/>
      <c r="H11" s="31"/>
      <c r="I11" s="29"/>
      <c r="J11" s="45"/>
      <c r="K11" s="22">
        <v>21</v>
      </c>
      <c r="L11" s="35"/>
      <c r="M11" s="39"/>
      <c r="N11" s="41"/>
      <c r="O11" s="43"/>
      <c r="P11" s="22"/>
      <c r="Q11" s="37"/>
      <c r="R11" s="23">
        <f t="shared" si="6"/>
        <v>21</v>
      </c>
      <c r="S11" s="27"/>
      <c r="T11" s="53">
        <v>15</v>
      </c>
      <c r="U11" s="68">
        <v>66</v>
      </c>
      <c r="V11" s="113">
        <f t="shared" ref="V11" si="9">U11+T11-(R11+S11)</f>
        <v>60</v>
      </c>
      <c r="W11" s="81">
        <f t="shared" ref="W11" si="10">SMALL(U11:V11,1)</f>
        <v>60</v>
      </c>
    </row>
    <row r="12" spans="1:23" x14ac:dyDescent="0.3">
      <c r="A12" s="158" t="s">
        <v>150</v>
      </c>
      <c r="B12" s="159">
        <v>1</v>
      </c>
      <c r="C12" s="110" t="s">
        <v>42</v>
      </c>
      <c r="D12" s="65">
        <v>0</v>
      </c>
      <c r="E12" s="51"/>
      <c r="F12" s="23"/>
      <c r="G12" s="33"/>
      <c r="H12" s="31"/>
      <c r="I12" s="29"/>
      <c r="J12" s="45"/>
      <c r="K12" s="22"/>
      <c r="L12" s="35"/>
      <c r="M12" s="39"/>
      <c r="N12" s="41"/>
      <c r="O12" s="43"/>
      <c r="P12" s="22"/>
      <c r="Q12" s="37"/>
      <c r="R12" s="23">
        <f t="shared" ref="R12" si="11">SUM(E12:Q12)</f>
        <v>0</v>
      </c>
      <c r="S12" s="27"/>
      <c r="T12" s="53"/>
      <c r="U12" s="68">
        <v>70</v>
      </c>
      <c r="V12" s="113">
        <f t="shared" ref="V12" si="12">U12+T12-(R12+S12)</f>
        <v>70</v>
      </c>
      <c r="W12" s="81">
        <f t="shared" ref="W12" si="13">SMALL(U12:V12,1)</f>
        <v>70</v>
      </c>
    </row>
    <row r="13" spans="1:23" x14ac:dyDescent="0.3">
      <c r="A13" s="141" t="s">
        <v>102</v>
      </c>
      <c r="B13" s="120">
        <v>2</v>
      </c>
      <c r="C13" s="110" t="s">
        <v>42</v>
      </c>
      <c r="D13" s="65">
        <v>0</v>
      </c>
      <c r="E13" s="51"/>
      <c r="F13" s="23">
        <v>30</v>
      </c>
      <c r="G13" s="33"/>
      <c r="H13" s="31"/>
      <c r="I13" s="29"/>
      <c r="J13" s="45"/>
      <c r="K13" s="22"/>
      <c r="L13" s="35"/>
      <c r="M13" s="39"/>
      <c r="N13" s="41"/>
      <c r="O13" s="43"/>
      <c r="P13" s="22"/>
      <c r="Q13" s="37">
        <v>10</v>
      </c>
      <c r="R13" s="23">
        <f t="shared" ref="R13:R15" si="14">SUM(E13:Q13)</f>
        <v>40</v>
      </c>
      <c r="S13" s="27"/>
      <c r="T13" s="53">
        <v>27</v>
      </c>
      <c r="U13" s="68">
        <v>42</v>
      </c>
      <c r="V13" s="113">
        <f t="shared" ref="V13:V15" si="15">U13+T13-R13</f>
        <v>29</v>
      </c>
      <c r="W13" s="81">
        <f t="shared" ref="W13:W15" si="16">SMALL(U13:V13,1)</f>
        <v>29</v>
      </c>
    </row>
    <row r="14" spans="1:23" x14ac:dyDescent="0.3">
      <c r="A14" s="141" t="s">
        <v>103</v>
      </c>
      <c r="B14" s="120">
        <v>2</v>
      </c>
      <c r="C14" s="110" t="s">
        <v>42</v>
      </c>
      <c r="D14" s="65">
        <v>5</v>
      </c>
      <c r="E14" s="51"/>
      <c r="F14" s="23">
        <v>95</v>
      </c>
      <c r="G14" s="33"/>
      <c r="H14" s="31"/>
      <c r="I14" s="29"/>
      <c r="J14" s="45"/>
      <c r="K14" s="22"/>
      <c r="L14" s="35"/>
      <c r="M14" s="39"/>
      <c r="N14" s="41"/>
      <c r="O14" s="43"/>
      <c r="P14" s="22"/>
      <c r="Q14" s="37">
        <v>11</v>
      </c>
      <c r="R14" s="23">
        <f t="shared" si="14"/>
        <v>106</v>
      </c>
      <c r="S14" s="27"/>
      <c r="T14" s="53"/>
      <c r="U14" s="68">
        <v>95</v>
      </c>
      <c r="V14" s="113">
        <f t="shared" si="15"/>
        <v>-11</v>
      </c>
      <c r="W14" s="81">
        <f t="shared" si="16"/>
        <v>-11</v>
      </c>
    </row>
    <row r="15" spans="1:23" x14ac:dyDescent="0.3">
      <c r="A15" s="141" t="s">
        <v>110</v>
      </c>
      <c r="B15" s="120">
        <v>2</v>
      </c>
      <c r="C15" s="110" t="s">
        <v>42</v>
      </c>
      <c r="D15" s="65">
        <v>0</v>
      </c>
      <c r="E15" s="51">
        <v>10</v>
      </c>
      <c r="F15" s="23">
        <v>37</v>
      </c>
      <c r="G15" s="33"/>
      <c r="H15" s="31"/>
      <c r="I15" s="29"/>
      <c r="J15" s="45"/>
      <c r="K15" s="22"/>
      <c r="L15" s="35"/>
      <c r="M15" s="39"/>
      <c r="N15" s="41"/>
      <c r="O15" s="43"/>
      <c r="P15" s="22"/>
      <c r="Q15" s="37">
        <v>22</v>
      </c>
      <c r="R15" s="23">
        <f t="shared" si="14"/>
        <v>69</v>
      </c>
      <c r="S15" s="27"/>
      <c r="T15" s="53">
        <v>24</v>
      </c>
      <c r="U15" s="68">
        <v>40</v>
      </c>
      <c r="V15" s="113">
        <f t="shared" si="15"/>
        <v>-5</v>
      </c>
      <c r="W15" s="81">
        <f t="shared" si="16"/>
        <v>-5</v>
      </c>
    </row>
    <row r="16" spans="1:23" x14ac:dyDescent="0.3">
      <c r="A16" s="141" t="s">
        <v>111</v>
      </c>
      <c r="B16" s="120">
        <v>2</v>
      </c>
      <c r="C16" s="110" t="s">
        <v>42</v>
      </c>
      <c r="D16" s="65">
        <v>0</v>
      </c>
      <c r="E16" s="51">
        <v>15</v>
      </c>
      <c r="F16" s="23">
        <v>29</v>
      </c>
      <c r="G16" s="33"/>
      <c r="H16" s="31"/>
      <c r="I16" s="29"/>
      <c r="J16" s="45"/>
      <c r="K16" s="22"/>
      <c r="L16" s="35"/>
      <c r="M16" s="39"/>
      <c r="N16" s="41"/>
      <c r="O16" s="43"/>
      <c r="P16" s="22"/>
      <c r="Q16" s="37">
        <v>24</v>
      </c>
      <c r="R16" s="23">
        <f t="shared" ref="R16:R17" si="17">SUM(E16:Q16)</f>
        <v>68</v>
      </c>
      <c r="S16" s="27"/>
      <c r="T16" s="53"/>
      <c r="U16" s="68">
        <v>114</v>
      </c>
      <c r="V16" s="113">
        <f t="shared" ref="V16" si="18">U16+T16-R16</f>
        <v>46</v>
      </c>
      <c r="W16" s="81">
        <f t="shared" ref="W16:W17" si="19">SMALL(U16:V16,1)</f>
        <v>46</v>
      </c>
    </row>
    <row r="17" spans="1:23" x14ac:dyDescent="0.3">
      <c r="A17" s="141" t="s">
        <v>115</v>
      </c>
      <c r="B17" s="120">
        <v>2</v>
      </c>
      <c r="C17" s="110" t="s">
        <v>42</v>
      </c>
      <c r="D17" s="65">
        <v>0</v>
      </c>
      <c r="E17" s="51">
        <v>31</v>
      </c>
      <c r="F17" s="23"/>
      <c r="G17" s="33"/>
      <c r="H17" s="31"/>
      <c r="I17" s="29"/>
      <c r="J17" s="45"/>
      <c r="K17" s="22"/>
      <c r="L17" s="35"/>
      <c r="M17" s="39"/>
      <c r="N17" s="41"/>
      <c r="O17" s="43"/>
      <c r="P17" s="22"/>
      <c r="Q17" s="37"/>
      <c r="R17" s="23">
        <f t="shared" si="17"/>
        <v>31</v>
      </c>
      <c r="S17" s="27"/>
      <c r="T17" s="53"/>
      <c r="U17" s="68">
        <v>28</v>
      </c>
      <c r="V17" s="113">
        <f t="shared" ref="V17" si="20">U17+T17-(R17+S17)</f>
        <v>-3</v>
      </c>
      <c r="W17" s="81">
        <f t="shared" si="19"/>
        <v>-3</v>
      </c>
    </row>
    <row r="18" spans="1:23" x14ac:dyDescent="0.3">
      <c r="A18" s="141" t="s">
        <v>141</v>
      </c>
      <c r="B18" s="120">
        <v>2</v>
      </c>
      <c r="C18" s="110" t="s">
        <v>42</v>
      </c>
      <c r="D18" s="65">
        <v>0</v>
      </c>
      <c r="E18" s="51">
        <v>9</v>
      </c>
      <c r="F18" s="23"/>
      <c r="G18" s="33"/>
      <c r="H18" s="31"/>
      <c r="I18" s="29"/>
      <c r="J18" s="45"/>
      <c r="K18" s="22"/>
      <c r="L18" s="35"/>
      <c r="M18" s="39"/>
      <c r="N18" s="41"/>
      <c r="O18" s="43"/>
      <c r="P18" s="22"/>
      <c r="Q18" s="37">
        <v>2</v>
      </c>
      <c r="R18" s="23">
        <f t="shared" ref="R18" si="21">SUM(E18:Q18)</f>
        <v>11</v>
      </c>
      <c r="S18" s="27"/>
      <c r="T18" s="53"/>
      <c r="U18" s="68">
        <v>13</v>
      </c>
      <c r="V18" s="113">
        <f t="shared" ref="V18" si="22">U18+T18-(R18+S18)</f>
        <v>2</v>
      </c>
      <c r="W18" s="81">
        <f t="shared" ref="W18" si="23">SMALL(U18:V18,1)</f>
        <v>2</v>
      </c>
    </row>
    <row r="19" spans="1:23" x14ac:dyDescent="0.3">
      <c r="A19" s="151" t="s">
        <v>121</v>
      </c>
      <c r="B19" s="120">
        <v>2</v>
      </c>
      <c r="C19" s="152" t="s">
        <v>120</v>
      </c>
      <c r="D19" s="65">
        <v>5</v>
      </c>
      <c r="E19" s="51">
        <v>6</v>
      </c>
      <c r="F19" s="23"/>
      <c r="G19" s="33"/>
      <c r="H19" s="31"/>
      <c r="I19" s="29"/>
      <c r="J19" s="45"/>
      <c r="K19" s="22"/>
      <c r="L19" s="35"/>
      <c r="M19" s="39"/>
      <c r="N19" s="41"/>
      <c r="O19" s="43"/>
      <c r="P19" s="22"/>
      <c r="Q19" s="37"/>
      <c r="R19" s="23">
        <f t="shared" ref="R19" si="24">SUM(E19:Q19)</f>
        <v>6</v>
      </c>
      <c r="S19" s="27"/>
      <c r="T19" s="53"/>
      <c r="U19" s="68">
        <v>6</v>
      </c>
      <c r="V19" s="113">
        <f t="shared" ref="V19" si="25">U19+T19-(R19+S19)</f>
        <v>0</v>
      </c>
      <c r="W19" s="81">
        <f t="shared" ref="W19" si="26">SMALL(U19:V19,1)</f>
        <v>0</v>
      </c>
    </row>
  </sheetData>
  <sortState xmlns:xlrd2="http://schemas.microsoft.com/office/spreadsheetml/2017/richdata2" ref="A3:W8">
    <sortCondition ref="B3:B8"/>
    <sortCondition ref="A3:A8"/>
  </sortState>
  <conditionalFormatting sqref="W2">
    <cfRule type="cellIs" dxfId="25" priority="131" operator="lessThan">
      <formula>1</formula>
    </cfRule>
  </conditionalFormatting>
  <conditionalFormatting sqref="W3 W9">
    <cfRule type="cellIs" dxfId="24" priority="123" stopIfTrue="1" operator="lessThan">
      <formula>0.5</formula>
    </cfRule>
  </conditionalFormatting>
  <conditionalFormatting sqref="W3 W8:W9">
    <cfRule type="cellIs" dxfId="23" priority="1177" operator="lessThan">
      <formula>$U3/2</formula>
    </cfRule>
  </conditionalFormatting>
  <conditionalFormatting sqref="W4:W6">
    <cfRule type="cellIs" dxfId="22" priority="71" stopIfTrue="1" operator="lessThan">
      <formula>0.5</formula>
    </cfRule>
  </conditionalFormatting>
  <conditionalFormatting sqref="W4:W6">
    <cfRule type="cellIs" dxfId="21" priority="72" operator="lessThan">
      <formula>$U4/2</formula>
    </cfRule>
  </conditionalFormatting>
  <conditionalFormatting sqref="W7">
    <cfRule type="cellIs" dxfId="20" priority="67" stopIfTrue="1" operator="lessThan">
      <formula>0.5</formula>
    </cfRule>
  </conditionalFormatting>
  <conditionalFormatting sqref="W7">
    <cfRule type="cellIs" dxfId="19" priority="68" operator="lessThan">
      <formula>$U7/2</formula>
    </cfRule>
  </conditionalFormatting>
  <conditionalFormatting sqref="W13:W15">
    <cfRule type="cellIs" dxfId="18" priority="21" stopIfTrue="1" operator="lessThan">
      <formula>0.5</formula>
    </cfRule>
  </conditionalFormatting>
  <conditionalFormatting sqref="W13:W15">
    <cfRule type="cellIs" dxfId="17" priority="22" operator="lessThan">
      <formula>$U13/2</formula>
    </cfRule>
  </conditionalFormatting>
  <conditionalFormatting sqref="W13:W15">
    <cfRule type="cellIs" dxfId="16" priority="20" stopIfTrue="1" operator="lessThan">
      <formula>0.5</formula>
    </cfRule>
  </conditionalFormatting>
  <conditionalFormatting sqref="W8">
    <cfRule type="cellIs" dxfId="15" priority="16" stopIfTrue="1" operator="lessThan">
      <formula>0.5</formula>
    </cfRule>
  </conditionalFormatting>
  <conditionalFormatting sqref="W10">
    <cfRule type="cellIs" dxfId="14" priority="14" stopIfTrue="1" operator="lessThan">
      <formula>0.5</formula>
    </cfRule>
  </conditionalFormatting>
  <conditionalFormatting sqref="W10">
    <cfRule type="cellIs" dxfId="13" priority="15" operator="lessThan">
      <formula>$U10/2</formula>
    </cfRule>
  </conditionalFormatting>
  <conditionalFormatting sqref="W16">
    <cfRule type="cellIs" dxfId="12" priority="12" stopIfTrue="1" operator="lessThan">
      <formula>0.5</formula>
    </cfRule>
  </conditionalFormatting>
  <conditionalFormatting sqref="W16">
    <cfRule type="cellIs" dxfId="11" priority="13" operator="lessThan">
      <formula>$U16/2</formula>
    </cfRule>
  </conditionalFormatting>
  <conditionalFormatting sqref="W16">
    <cfRule type="cellIs" dxfId="10" priority="11" stopIfTrue="1" operator="lessThan">
      <formula>0.5</formula>
    </cfRule>
  </conditionalFormatting>
  <conditionalFormatting sqref="W17">
    <cfRule type="cellIs" dxfId="9" priority="9" stopIfTrue="1" operator="lessThan">
      <formula>0.5</formula>
    </cfRule>
  </conditionalFormatting>
  <conditionalFormatting sqref="W17">
    <cfRule type="cellIs" dxfId="8" priority="10" operator="lessThan">
      <formula>$U17/2</formula>
    </cfRule>
  </conditionalFormatting>
  <conditionalFormatting sqref="W19">
    <cfRule type="cellIs" dxfId="7" priority="7" stopIfTrue="1" operator="lessThan">
      <formula>0.5</formula>
    </cfRule>
  </conditionalFormatting>
  <conditionalFormatting sqref="W19">
    <cfRule type="cellIs" dxfId="6" priority="8" operator="lessThan">
      <formula>$U19/2</formula>
    </cfRule>
  </conditionalFormatting>
  <conditionalFormatting sqref="W11">
    <cfRule type="cellIs" dxfId="5" priority="5" stopIfTrue="1" operator="lessThan">
      <formula>0.5</formula>
    </cfRule>
  </conditionalFormatting>
  <conditionalFormatting sqref="W11">
    <cfRule type="cellIs" dxfId="4" priority="6" operator="lessThan">
      <formula>$U11/2</formula>
    </cfRule>
  </conditionalFormatting>
  <conditionalFormatting sqref="W18">
    <cfRule type="cellIs" dxfId="3" priority="3" stopIfTrue="1" operator="lessThan">
      <formula>0.5</formula>
    </cfRule>
  </conditionalFormatting>
  <conditionalFormatting sqref="W18">
    <cfRule type="cellIs" dxfId="2" priority="4" operator="lessThan">
      <formula>$U18/2</formula>
    </cfRule>
  </conditionalFormatting>
  <conditionalFormatting sqref="W12">
    <cfRule type="cellIs" dxfId="1" priority="1" stopIfTrue="1" operator="lessThan">
      <formula>0.5</formula>
    </cfRule>
  </conditionalFormatting>
  <conditionalFormatting sqref="W12">
    <cfRule type="cellIs" dxfId="0" priority="2" operator="lessThan">
      <formula>$U12/2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showGridLines="0" zoomScaleNormal="100" workbookViewId="0"/>
  </sheetViews>
  <sheetFormatPr defaultColWidth="9" defaultRowHeight="15.6" x14ac:dyDescent="0.3"/>
  <cols>
    <col min="1" max="1" width="1.8984375" style="2" customWidth="1"/>
    <col min="2" max="2" width="8.59765625" style="1" bestFit="1" customWidth="1"/>
    <col min="3" max="3" width="2.8984375" style="2" bestFit="1" customWidth="1"/>
    <col min="4" max="8" width="3.8984375" style="2" bestFit="1" customWidth="1"/>
    <col min="9" max="14" width="8.69921875" style="2" customWidth="1"/>
    <col min="15" max="16384" width="9" style="2"/>
  </cols>
  <sheetData>
    <row r="1" spans="1:16" s="1" customFormat="1" ht="16.8" thickTop="1" thickBot="1" x14ac:dyDescent="0.35">
      <c r="B1" s="13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5" t="s">
        <v>20</v>
      </c>
    </row>
    <row r="2" spans="1:16" x14ac:dyDescent="0.3">
      <c r="B2" s="10" t="s">
        <v>13</v>
      </c>
      <c r="C2" s="11">
        <f ca="1">RANDBETWEEN(1,3)</f>
        <v>2</v>
      </c>
      <c r="D2" s="11">
        <f ca="1">RANDBETWEEN(1,3)+RANDBETWEEN(1,3)</f>
        <v>4</v>
      </c>
      <c r="E2" s="11">
        <f ca="1">RANDBETWEEN(1,3)+RANDBETWEEN(1,3)+RANDBETWEEN(1,3)</f>
        <v>6</v>
      </c>
      <c r="F2" s="11">
        <f ca="1">RANDBETWEEN(1,3)+RANDBETWEEN(1,3)+RANDBETWEEN(1,3)+RANDBETWEEN(1,3)</f>
        <v>9</v>
      </c>
      <c r="G2" s="11">
        <f ca="1">RANDBETWEEN(1,3)+RANDBETWEEN(1,3)+RANDBETWEEN(1,3)+RANDBETWEEN(1,3)+RANDBETWEEN(1,3)</f>
        <v>14</v>
      </c>
      <c r="H2" s="12">
        <f ca="1">RANDBETWEEN(1,3)+RANDBETWEEN(1,3)+RANDBETWEEN(1,3)+RANDBETWEEN(1,3)+RANDBETWEEN(1,3)+RANDBETWEEN(1,3)</f>
        <v>9</v>
      </c>
      <c r="L2" s="1"/>
      <c r="M2" s="1"/>
      <c r="N2" s="1"/>
      <c r="O2" s="1"/>
      <c r="P2" s="1"/>
    </row>
    <row r="3" spans="1:16" x14ac:dyDescent="0.3">
      <c r="B3" s="4" t="s">
        <v>12</v>
      </c>
      <c r="C3" s="5">
        <f ca="1">RANDBETWEEN(1,4)</f>
        <v>4</v>
      </c>
      <c r="D3" s="5">
        <f ca="1">RANDBETWEEN(1,4)+RANDBETWEEN(1,4)</f>
        <v>5</v>
      </c>
      <c r="E3" s="5">
        <f ca="1">RANDBETWEEN(1,4)+RANDBETWEEN(1,4)+RANDBETWEEN(1,4)</f>
        <v>7</v>
      </c>
      <c r="F3" s="5">
        <f ca="1">RANDBETWEEN(1,4)+RANDBETWEEN(1,4)+RANDBETWEEN(1,4)+RANDBETWEEN(1,4)</f>
        <v>12</v>
      </c>
      <c r="G3" s="5">
        <f ca="1">RANDBETWEEN(1,4)+RANDBETWEEN(1,4)+RANDBETWEEN(1,4)+RANDBETWEEN(1,4)+RANDBETWEEN(1,4)</f>
        <v>13</v>
      </c>
      <c r="H3" s="6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4" t="s">
        <v>11</v>
      </c>
      <c r="C4" s="5">
        <f ca="1">RANDBETWEEN(1,6)</f>
        <v>4</v>
      </c>
      <c r="D4" s="5">
        <f ca="1">RANDBETWEEN(1,6)+RANDBETWEEN(1,6)</f>
        <v>7</v>
      </c>
      <c r="E4" s="5">
        <f ca="1">RANDBETWEEN(1,6)+RANDBETWEEN(1,6)+RANDBETWEEN(1,6)</f>
        <v>14</v>
      </c>
      <c r="F4" s="5">
        <f ca="1">RANDBETWEEN(1,6)+RANDBETWEEN(1,6)+RANDBETWEEN(1,6)+RANDBETWEEN(1,6)</f>
        <v>10</v>
      </c>
      <c r="G4" s="5">
        <f ca="1">RANDBETWEEN(1,6)+RANDBETWEEN(1,6)+RANDBETWEEN(1,6)+RANDBETWEEN(1,6)+RANDBETWEEN(1,6)</f>
        <v>14</v>
      </c>
      <c r="H4" s="6">
        <f ca="1">RANDBETWEEN(1,6)+RANDBETWEEN(1,6)+RANDBETWEEN(1,6)+RANDBETWEEN(1,6)+RANDBETWEEN(1,6)+RANDBETWEEN(1,6)</f>
        <v>24</v>
      </c>
      <c r="L4" s="1"/>
      <c r="M4" s="1"/>
      <c r="N4" s="1"/>
      <c r="O4" s="1"/>
      <c r="P4" s="1"/>
    </row>
    <row r="5" spans="1:16" x14ac:dyDescent="0.3">
      <c r="B5" s="4" t="s">
        <v>10</v>
      </c>
      <c r="C5" s="5">
        <f ca="1">RANDBETWEEN(1,8)</f>
        <v>5</v>
      </c>
      <c r="D5" s="5">
        <f ca="1">RANDBETWEEN(1,8)+RANDBETWEEN(1,8)</f>
        <v>6</v>
      </c>
      <c r="E5" s="5">
        <f ca="1">RANDBETWEEN(1,8)+RANDBETWEEN(1,8)+RANDBETWEEN(1,8)</f>
        <v>8</v>
      </c>
      <c r="F5" s="5">
        <f ca="1">RANDBETWEEN(1,8)+RANDBETWEEN(1,8)+RANDBETWEEN(1,8)+RANDBETWEEN(1,8)</f>
        <v>18</v>
      </c>
      <c r="G5" s="5">
        <f ca="1">RANDBETWEEN(1,8)+RANDBETWEEN(1,8)+RANDBETWEEN(1,8)+RANDBETWEEN(1,8)+RANDBETWEEN(1,8)</f>
        <v>22</v>
      </c>
      <c r="H5" s="6">
        <f ca="1">RANDBETWEEN(1,8)+RANDBETWEEN(1,8)+RANDBETWEEN(1,8)+RANDBETWEEN(1,8)+RANDBETWEEN(1,8)+RANDBETWEEN(1,8)</f>
        <v>29</v>
      </c>
      <c r="L5" s="1"/>
      <c r="M5" s="1"/>
      <c r="N5" s="1"/>
      <c r="O5" s="1"/>
      <c r="P5" s="1"/>
    </row>
    <row r="6" spans="1:16" x14ac:dyDescent="0.3">
      <c r="B6" s="4" t="s">
        <v>9</v>
      </c>
      <c r="C6" s="5">
        <f ca="1">RANDBETWEEN(1,10)</f>
        <v>1</v>
      </c>
      <c r="D6" s="5">
        <f ca="1">RANDBETWEEN(1,10)+RANDBETWEEN(1,10)</f>
        <v>16</v>
      </c>
      <c r="E6" s="5">
        <f ca="1">RANDBETWEEN(1,10)+RANDBETWEEN(1,10)+RANDBETWEEN(1,10)</f>
        <v>15</v>
      </c>
      <c r="F6" s="5">
        <f ca="1">RANDBETWEEN(1,10)+RANDBETWEEN(1,10)+RANDBETWEEN(1,10)+RANDBETWEEN(1,10)</f>
        <v>21</v>
      </c>
      <c r="G6" s="5">
        <f ca="1">RANDBETWEEN(1,10)+RANDBETWEEN(1,10)+RANDBETWEEN(1,10)+RANDBETWEEN(1,10)+RANDBETWEEN(1,10)</f>
        <v>25</v>
      </c>
      <c r="H6" s="6">
        <f ca="1">RANDBETWEEN(1,10)+RANDBETWEEN(1,10)+RANDBETWEEN(1,10)+RANDBETWEEN(1,10)+RANDBETWEEN(1,10)+RANDBETWEEN(1,10)</f>
        <v>35</v>
      </c>
      <c r="L6" s="1"/>
      <c r="M6" s="1"/>
      <c r="N6" s="1"/>
      <c r="O6" s="1"/>
      <c r="P6" s="1"/>
    </row>
    <row r="7" spans="1:16" x14ac:dyDescent="0.3">
      <c r="B7" s="4" t="s">
        <v>8</v>
      </c>
      <c r="C7" s="5">
        <f ca="1">RANDBETWEEN(1,12)</f>
        <v>3</v>
      </c>
      <c r="D7" s="5">
        <f ca="1">RANDBETWEEN(1,12)+RANDBETWEEN(1,12)</f>
        <v>8</v>
      </c>
      <c r="E7" s="5">
        <f ca="1">RANDBETWEEN(1,12)+RANDBETWEEN(1,12)+RANDBETWEEN(1,12)</f>
        <v>12</v>
      </c>
      <c r="F7" s="5">
        <f ca="1">RANDBETWEEN(1,12)+RANDBETWEEN(1,12)+RANDBETWEEN(1,12)+RANDBETWEEN(1,12)</f>
        <v>24</v>
      </c>
      <c r="G7" s="5">
        <f ca="1">RANDBETWEEN(1,12)+RANDBETWEEN(1,12)+RANDBETWEEN(1,12)+RANDBETWEEN(1,12)+RANDBETWEEN(1,12)</f>
        <v>27</v>
      </c>
      <c r="H7" s="6">
        <f ca="1">RANDBETWEEN(1,12)+RANDBETWEEN(1,12)+RANDBETWEEN(1,12)+RANDBETWEEN(1,12)+RANDBETWEEN(1,12)+RANDBETWEEN(1,12)</f>
        <v>33</v>
      </c>
      <c r="L7" s="1"/>
      <c r="M7" s="1"/>
      <c r="N7" s="1"/>
      <c r="O7" s="1"/>
      <c r="P7" s="1"/>
    </row>
    <row r="8" spans="1:16" x14ac:dyDescent="0.3">
      <c r="B8" s="4" t="s">
        <v>7</v>
      </c>
      <c r="C8" s="5">
        <f ca="1">RANDBETWEEN(1,20)</f>
        <v>4</v>
      </c>
      <c r="D8" s="5">
        <f ca="1">RANDBETWEEN(1,20)+RANDBETWEEN(1,20)</f>
        <v>17</v>
      </c>
      <c r="E8" s="5">
        <f ca="1">RANDBETWEEN(1,20)+RANDBETWEEN(1,20)+RANDBETWEEN(1,20)</f>
        <v>40</v>
      </c>
      <c r="F8" s="5">
        <f ca="1">RANDBETWEEN(1,20)+RANDBETWEEN(1,20)+RANDBETWEEN(1,20)+RANDBETWEEN(1,20)</f>
        <v>24</v>
      </c>
      <c r="G8" s="5">
        <f ca="1">RANDBETWEEN(1,20)+RANDBETWEEN(1,20)+RANDBETWEEN(1,20)+RANDBETWEEN(1,20)+RANDBETWEEN(1,20)</f>
        <v>80</v>
      </c>
      <c r="H8" s="6">
        <f ca="1">RANDBETWEEN(1,20)+RANDBETWEEN(1,20)+RANDBETWEEN(1,20)+RANDBETWEEN(1,20)+RANDBETWEEN(1,20)+RANDBETWEEN(1,20)</f>
        <v>72</v>
      </c>
      <c r="L8" s="1"/>
      <c r="M8" s="1"/>
      <c r="N8" s="1"/>
      <c r="O8" s="1"/>
      <c r="P8" s="1"/>
    </row>
    <row r="9" spans="1:16" ht="16.2" thickBot="1" x14ac:dyDescent="0.35">
      <c r="B9" s="7" t="s">
        <v>23</v>
      </c>
      <c r="C9" s="8">
        <f ca="1">RANDBETWEEN(1,100)</f>
        <v>15</v>
      </c>
      <c r="D9" s="8">
        <f ca="1">RANDBETWEEN(1,100)+RANDBETWEEN(1,100)</f>
        <v>35</v>
      </c>
      <c r="E9" s="8">
        <f ca="1">RANDBETWEEN(1,100)+RANDBETWEEN(1,100)+RANDBETWEEN(1,100)</f>
        <v>150</v>
      </c>
      <c r="F9" s="8">
        <f ca="1">RANDBETWEEN(1,100)+RANDBETWEEN(1,100)+RANDBETWEEN(1,100)+RANDBETWEEN(1,100)</f>
        <v>329</v>
      </c>
      <c r="G9" s="8">
        <f ca="1">RANDBETWEEN(1,100)+RANDBETWEEN(1,100)+RANDBETWEEN(1,100)+RANDBETWEEN(1,100)+RANDBETWEEN(1,100)</f>
        <v>230</v>
      </c>
      <c r="H9" s="9">
        <f ca="1">RANDBETWEEN(1,100)+RANDBETWEEN(1,100)+RANDBETWEEN(1,100)+RANDBETWEEN(1,100)+RANDBETWEEN(1,100)+RANDBETWEEN(1,100)</f>
        <v>256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7" x14ac:dyDescent="0.3">
      <c r="A17" s="1"/>
      <c r="C17" s="1"/>
      <c r="D17" s="1"/>
      <c r="E17" s="1"/>
      <c r="F17" s="1"/>
    </row>
    <row r="18" spans="1:7" x14ac:dyDescent="0.3">
      <c r="A18" s="1"/>
      <c r="C18" s="1"/>
      <c r="D18" s="1"/>
      <c r="E18" s="1"/>
      <c r="F18" s="1"/>
    </row>
    <row r="19" spans="1:7" x14ac:dyDescent="0.3">
      <c r="A19" s="1"/>
      <c r="C19" s="1"/>
      <c r="D19" s="1"/>
      <c r="E19" s="1"/>
      <c r="F19" s="1"/>
    </row>
    <row r="20" spans="1:7" x14ac:dyDescent="0.3">
      <c r="A20" s="1"/>
      <c r="C20" s="1"/>
      <c r="D20" s="1"/>
      <c r="E20" s="1"/>
      <c r="F20" s="1"/>
    </row>
    <row r="21" spans="1:7" x14ac:dyDescent="0.3">
      <c r="A21" s="1"/>
      <c r="C21" s="1"/>
      <c r="D21" s="1"/>
      <c r="E21" s="1"/>
      <c r="F21" s="1"/>
    </row>
    <row r="22" spans="1:7" x14ac:dyDescent="0.3">
      <c r="A22" s="1"/>
      <c r="C22" s="1"/>
      <c r="D22" s="1"/>
      <c r="E22" s="1"/>
      <c r="F22" s="1"/>
    </row>
    <row r="23" spans="1:7" x14ac:dyDescent="0.3">
      <c r="A23" s="1"/>
      <c r="C23" s="1"/>
      <c r="D23" s="1"/>
      <c r="E23" s="1"/>
      <c r="F23" s="1"/>
    </row>
    <row r="24" spans="1:7" x14ac:dyDescent="0.3">
      <c r="A24" s="1"/>
      <c r="C24" s="1"/>
      <c r="D24" s="1"/>
      <c r="E24" s="1"/>
      <c r="F24" s="1"/>
    </row>
    <row r="25" spans="1:7" x14ac:dyDescent="0.3">
      <c r="A25" s="1"/>
      <c r="C25" s="1"/>
      <c r="D25" s="1"/>
      <c r="E25" s="1"/>
      <c r="F25" s="1"/>
    </row>
    <row r="26" spans="1:7" x14ac:dyDescent="0.3">
      <c r="A26" s="1"/>
      <c r="C26" s="1"/>
      <c r="D26" s="1"/>
      <c r="E26" s="1"/>
      <c r="F26" s="1"/>
    </row>
    <row r="27" spans="1:7" x14ac:dyDescent="0.3">
      <c r="A27" s="1"/>
      <c r="C27" s="1"/>
      <c r="D27" s="1"/>
      <c r="E27" s="1"/>
      <c r="F27" s="1"/>
    </row>
    <row r="28" spans="1:7" x14ac:dyDescent="0.3">
      <c r="A28" s="1"/>
      <c r="C28" s="1"/>
      <c r="D28" s="1"/>
      <c r="E28" s="1"/>
      <c r="F28" s="1"/>
    </row>
    <row r="29" spans="1:7" x14ac:dyDescent="0.3">
      <c r="A29" s="1"/>
      <c r="C29" s="1"/>
      <c r="D29" s="1"/>
      <c r="E29" s="1"/>
      <c r="F29" s="1"/>
    </row>
    <row r="30" spans="1:7" x14ac:dyDescent="0.3">
      <c r="A30" s="1"/>
      <c r="C30" s="1"/>
      <c r="D30" s="1"/>
      <c r="E30" s="1"/>
      <c r="F30" s="1"/>
    </row>
    <row r="31" spans="1:7" x14ac:dyDescent="0.3">
      <c r="C31" s="1"/>
      <c r="D31" s="1"/>
      <c r="E31" s="1"/>
      <c r="F31" s="1"/>
      <c r="G31" s="1"/>
    </row>
    <row r="32" spans="1:7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2013-04-24T14:49:32Z</cp:lastPrinted>
  <dcterms:created xsi:type="dcterms:W3CDTF">2011-08-12T18:00:42Z</dcterms:created>
  <dcterms:modified xsi:type="dcterms:W3CDTF">2021-05-15T18:51:57Z</dcterms:modified>
</cp:coreProperties>
</file>