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585" windowWidth="12120" windowHeight="1012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G3" i="3" l="1"/>
  <c r="H3" i="3" s="1"/>
  <c r="Y3" i="3"/>
  <c r="Z3" i="3" s="1"/>
  <c r="G4" i="3"/>
  <c r="H4" i="3" s="1"/>
  <c r="Y4" i="3"/>
  <c r="Z4" i="3" s="1"/>
  <c r="J4" i="3" l="1"/>
  <c r="N4" i="3"/>
  <c r="K4" i="3"/>
  <c r="M4" i="3"/>
  <c r="O4" i="3"/>
  <c r="Q4" i="3"/>
  <c r="L4" i="3"/>
  <c r="P4" i="3"/>
  <c r="K3" i="3"/>
  <c r="M3" i="3"/>
  <c r="O3" i="3"/>
  <c r="Q3" i="3"/>
  <c r="J3" i="3"/>
  <c r="L3" i="3"/>
  <c r="N3" i="3"/>
  <c r="P3" i="3"/>
  <c r="AC4" i="3"/>
  <c r="AE4" i="3"/>
  <c r="AG4" i="3"/>
  <c r="AI4" i="3"/>
  <c r="AB4" i="3"/>
  <c r="AD4" i="3"/>
  <c r="AF4" i="3"/>
  <c r="AH4" i="3"/>
  <c r="AB3" i="3"/>
  <c r="AF3" i="3"/>
  <c r="AH3" i="3"/>
  <c r="AC3" i="3"/>
  <c r="AE3" i="3"/>
  <c r="AG3" i="3"/>
  <c r="AI3" i="3"/>
  <c r="AD3" i="3"/>
  <c r="G5" i="3"/>
  <c r="H5" i="3" s="1"/>
  <c r="Y5" i="3"/>
  <c r="Z5" i="3" s="1"/>
  <c r="G6" i="3"/>
  <c r="H6" i="3" s="1"/>
  <c r="Y6" i="3"/>
  <c r="Z6" i="3" s="1"/>
  <c r="G7" i="3"/>
  <c r="H7" i="3" s="1"/>
  <c r="Y7" i="3"/>
  <c r="Z7" i="3" s="1"/>
  <c r="AD7" i="3" s="1"/>
  <c r="Y9" i="3"/>
  <c r="Z9" i="3" s="1"/>
  <c r="AI9" i="3" s="1"/>
  <c r="Y8" i="3"/>
  <c r="Z8" i="3" s="1"/>
  <c r="G9" i="3"/>
  <c r="H9" i="3" s="1"/>
  <c r="G8" i="3"/>
  <c r="H8" i="3" s="1"/>
  <c r="AH7" i="3" l="1"/>
  <c r="AC7" i="3"/>
  <c r="AE7" i="3"/>
  <c r="AG7" i="3"/>
  <c r="AI7" i="3"/>
  <c r="K7" i="3"/>
  <c r="M7" i="3"/>
  <c r="O7" i="3"/>
  <c r="Q7" i="3"/>
  <c r="J7" i="3"/>
  <c r="L7" i="3"/>
  <c r="N7" i="3"/>
  <c r="K6" i="3"/>
  <c r="M6" i="3"/>
  <c r="O6" i="3"/>
  <c r="Q6" i="3"/>
  <c r="J6" i="3"/>
  <c r="L6" i="3"/>
  <c r="N6" i="3"/>
  <c r="P6" i="3"/>
  <c r="K5" i="3"/>
  <c r="M5" i="3"/>
  <c r="O5" i="3"/>
  <c r="Q5" i="3"/>
  <c r="J5" i="3"/>
  <c r="L5" i="3"/>
  <c r="N5" i="3"/>
  <c r="P5" i="3"/>
  <c r="AF7" i="3"/>
  <c r="AB7" i="3"/>
  <c r="P7" i="3"/>
  <c r="AC6" i="3"/>
  <c r="AE6" i="3"/>
  <c r="AG6" i="3"/>
  <c r="AI6" i="3"/>
  <c r="AB6" i="3"/>
  <c r="AD6" i="3"/>
  <c r="AF6" i="3"/>
  <c r="AH6" i="3"/>
  <c r="AC5" i="3"/>
  <c r="AE5" i="3"/>
  <c r="AG5" i="3"/>
  <c r="AI5" i="3"/>
  <c r="AB5" i="3"/>
  <c r="AD5" i="3"/>
  <c r="AF5" i="3"/>
  <c r="AH5" i="3"/>
  <c r="P8" i="3"/>
  <c r="N8" i="3"/>
  <c r="L8" i="3"/>
  <c r="Q8" i="3"/>
  <c r="O8" i="3"/>
  <c r="M8" i="3"/>
  <c r="K8" i="3"/>
  <c r="J8" i="3"/>
  <c r="Q9" i="3"/>
  <c r="O9" i="3"/>
  <c r="M9" i="3"/>
  <c r="K9" i="3"/>
  <c r="P9" i="3"/>
  <c r="N9" i="3"/>
  <c r="L9" i="3"/>
  <c r="J9" i="3"/>
  <c r="AH8" i="3"/>
  <c r="AF8" i="3"/>
  <c r="AB8" i="3"/>
  <c r="AI8" i="3"/>
  <c r="AG8" i="3"/>
  <c r="AE8" i="3"/>
  <c r="AC8" i="3"/>
  <c r="AD8" i="3"/>
  <c r="AB9" i="3"/>
  <c r="AD9" i="3"/>
  <c r="AF9" i="3"/>
  <c r="AH9" i="3"/>
  <c r="AC9" i="3"/>
  <c r="AE9" i="3"/>
  <c r="AG9" i="3"/>
  <c r="D2" i="13" l="1"/>
  <c r="D3" i="13"/>
  <c r="D4" i="13"/>
  <c r="D5" i="13"/>
  <c r="D15" i="13"/>
  <c r="D6" i="13"/>
  <c r="D14" i="13"/>
  <c r="D7" i="13"/>
  <c r="D8" i="13"/>
  <c r="D9" i="13"/>
  <c r="D10" i="13"/>
  <c r="D11" i="13"/>
  <c r="G10" i="3" l="1"/>
  <c r="H10" i="3" s="1"/>
  <c r="J10" i="3" s="1"/>
  <c r="Y10" i="3"/>
  <c r="Z10" i="3" s="1"/>
  <c r="AB10" i="3" s="1"/>
  <c r="P10" i="3" l="1"/>
  <c r="L10" i="3"/>
  <c r="N10" i="3"/>
  <c r="AH10" i="3"/>
  <c r="AD10" i="3"/>
  <c r="AF10" i="3"/>
  <c r="K10" i="3"/>
  <c r="M10" i="3"/>
  <c r="O10" i="3"/>
  <c r="Q10" i="3"/>
  <c r="AC10" i="3"/>
  <c r="AE10" i="3"/>
  <c r="AG10" i="3"/>
  <c r="AI10" i="3"/>
  <c r="D2" i="10" l="1"/>
  <c r="E2" i="10" s="1"/>
  <c r="H2" i="10" l="1"/>
  <c r="J2" i="10"/>
  <c r="L2" i="10"/>
  <c r="N2" i="10"/>
  <c r="P2" i="10"/>
  <c r="R2" i="10"/>
  <c r="T2" i="10"/>
  <c r="V2" i="10"/>
  <c r="X2" i="10"/>
  <c r="Z2" i="10"/>
  <c r="G2" i="10"/>
  <c r="I2" i="10"/>
  <c r="K2" i="10"/>
  <c r="M2" i="10"/>
  <c r="O2" i="10"/>
  <c r="Q2" i="10"/>
  <c r="S2" i="10"/>
  <c r="U2" i="10"/>
  <c r="W2" i="10"/>
  <c r="Y2" i="10"/>
  <c r="D13" i="13" l="1"/>
  <c r="S10" i="14"/>
  <c r="W10" i="14" s="1"/>
  <c r="X10" i="14" s="1"/>
  <c r="Y11" i="3"/>
  <c r="Z11" i="3" s="1"/>
  <c r="G11" i="3"/>
  <c r="H11" i="3" s="1"/>
  <c r="D3" i="10" l="1"/>
  <c r="E3" i="10" s="1"/>
  <c r="D4" i="10"/>
  <c r="E4" i="10" s="1"/>
  <c r="D5" i="10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I10" i="10" s="1"/>
  <c r="D11" i="10"/>
  <c r="E11" i="10" s="1"/>
  <c r="I11" i="10" s="1"/>
  <c r="D12" i="10"/>
  <c r="E12" i="10" s="1"/>
  <c r="G12" i="10" s="1"/>
  <c r="D13" i="10"/>
  <c r="E13" i="10" s="1"/>
  <c r="D14" i="10"/>
  <c r="E14" i="10" s="1"/>
  <c r="I14" i="10" s="1"/>
  <c r="D15" i="10"/>
  <c r="E15" i="10" s="1"/>
  <c r="I15" i="10" s="1"/>
  <c r="D16" i="10"/>
  <c r="E16" i="10" s="1"/>
  <c r="G16" i="10" s="1"/>
  <c r="D17" i="10"/>
  <c r="E17" i="10" s="1"/>
  <c r="D18" i="10"/>
  <c r="E18" i="10" s="1"/>
  <c r="I18" i="10" s="1"/>
  <c r="D19" i="10"/>
  <c r="E19" i="10" s="1"/>
  <c r="D20" i="10"/>
  <c r="E20" i="10" s="1"/>
  <c r="M20" i="10" s="1"/>
  <c r="D21" i="10"/>
  <c r="E21" i="10" s="1"/>
  <c r="I21" i="10" s="1"/>
  <c r="D22" i="10"/>
  <c r="E22" i="10" s="1"/>
  <c r="G22" i="10" s="1"/>
  <c r="D23" i="10"/>
  <c r="E23" i="10" s="1"/>
  <c r="I23" i="10" s="1"/>
  <c r="D24" i="10"/>
  <c r="E24" i="10" s="1"/>
  <c r="G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U10" i="10" l="1"/>
  <c r="U16" i="10"/>
  <c r="M16" i="10"/>
  <c r="U12" i="10"/>
  <c r="Y16" i="10"/>
  <c r="Q16" i="10"/>
  <c r="I16" i="10"/>
  <c r="U15" i="10"/>
  <c r="U14" i="10"/>
  <c r="M12" i="10"/>
  <c r="M10" i="10"/>
  <c r="U22" i="10"/>
  <c r="X24" i="10"/>
  <c r="T24" i="10"/>
  <c r="M22" i="10"/>
  <c r="Y12" i="10"/>
  <c r="Q12" i="10"/>
  <c r="I12" i="10"/>
  <c r="U11" i="10"/>
  <c r="G4" i="10"/>
  <c r="V4" i="10"/>
  <c r="Q23" i="10"/>
  <c r="Y22" i="10"/>
  <c r="Q22" i="10"/>
  <c r="I22" i="10"/>
  <c r="M14" i="10"/>
  <c r="M11" i="10"/>
  <c r="Y23" i="10"/>
  <c r="H6" i="10"/>
  <c r="V6" i="10"/>
  <c r="N6" i="10"/>
  <c r="P24" i="10"/>
  <c r="L24" i="10"/>
  <c r="U21" i="10"/>
  <c r="M21" i="10"/>
  <c r="U18" i="10"/>
  <c r="M18" i="10"/>
  <c r="M15" i="10"/>
  <c r="Z24" i="10"/>
  <c r="V24" i="10"/>
  <c r="R24" i="10"/>
  <c r="N24" i="10"/>
  <c r="I24" i="10"/>
  <c r="W22" i="10"/>
  <c r="S22" i="10"/>
  <c r="O22" i="10"/>
  <c r="K22" i="10"/>
  <c r="Y21" i="10"/>
  <c r="Q21" i="10"/>
  <c r="Y18" i="10"/>
  <c r="Q18" i="10"/>
  <c r="W16" i="10"/>
  <c r="S16" i="10"/>
  <c r="O16" i="10"/>
  <c r="K16" i="10"/>
  <c r="Y15" i="10"/>
  <c r="Q15" i="10"/>
  <c r="Y14" i="10"/>
  <c r="Q14" i="10"/>
  <c r="W12" i="10"/>
  <c r="S12" i="10"/>
  <c r="O12" i="10"/>
  <c r="K12" i="10"/>
  <c r="Y11" i="10"/>
  <c r="Q11" i="10"/>
  <c r="Y10" i="10"/>
  <c r="Q10" i="10"/>
  <c r="N4" i="10"/>
  <c r="G3" i="10"/>
  <c r="N3" i="10"/>
  <c r="V3" i="10"/>
  <c r="J3" i="10"/>
  <c r="R3" i="10"/>
  <c r="Z3" i="10"/>
  <c r="H8" i="10"/>
  <c r="N8" i="10"/>
  <c r="R8" i="10"/>
  <c r="V8" i="10"/>
  <c r="Z8" i="10"/>
  <c r="J8" i="10"/>
  <c r="P8" i="10"/>
  <c r="T8" i="10"/>
  <c r="X8" i="10"/>
  <c r="H7" i="10"/>
  <c r="N7" i="10"/>
  <c r="V7" i="10"/>
  <c r="J7" i="10"/>
  <c r="R7" i="10"/>
  <c r="Z7" i="10"/>
  <c r="G5" i="10"/>
  <c r="N5" i="10"/>
  <c r="V5" i="10"/>
  <c r="J5" i="10"/>
  <c r="R5" i="10"/>
  <c r="Z5" i="10"/>
  <c r="U20" i="10"/>
  <c r="U23" i="10"/>
  <c r="M23" i="10"/>
  <c r="Z6" i="10"/>
  <c r="R6" i="10"/>
  <c r="J6" i="10"/>
  <c r="Z4" i="10"/>
  <c r="R4" i="10"/>
  <c r="J4" i="10"/>
  <c r="I17" i="10"/>
  <c r="Q17" i="10"/>
  <c r="Y17" i="10"/>
  <c r="I13" i="10"/>
  <c r="Q13" i="10"/>
  <c r="Y13" i="10"/>
  <c r="G20" i="10"/>
  <c r="K20" i="10"/>
  <c r="O20" i="10"/>
  <c r="S20" i="10"/>
  <c r="W20" i="10"/>
  <c r="U17" i="10"/>
  <c r="U13" i="10"/>
  <c r="Y24" i="10"/>
  <c r="W24" i="10"/>
  <c r="U24" i="10"/>
  <c r="S24" i="10"/>
  <c r="Q24" i="10"/>
  <c r="O24" i="10"/>
  <c r="M24" i="10"/>
  <c r="K24" i="10"/>
  <c r="Y20" i="10"/>
  <c r="Q20" i="10"/>
  <c r="I20" i="10"/>
  <c r="G18" i="10"/>
  <c r="K18" i="10"/>
  <c r="O18" i="10"/>
  <c r="S18" i="10"/>
  <c r="W18" i="10"/>
  <c r="M17" i="10"/>
  <c r="G14" i="10"/>
  <c r="K14" i="10"/>
  <c r="O14" i="10"/>
  <c r="S14" i="10"/>
  <c r="W14" i="10"/>
  <c r="M13" i="10"/>
  <c r="G10" i="10"/>
  <c r="K10" i="10"/>
  <c r="O10" i="10"/>
  <c r="S10" i="10"/>
  <c r="W10" i="10"/>
  <c r="Y8" i="10"/>
  <c r="W8" i="10"/>
  <c r="U8" i="10"/>
  <c r="S8" i="10"/>
  <c r="Q8" i="10"/>
  <c r="O8" i="10"/>
  <c r="L8" i="10"/>
  <c r="X7" i="10"/>
  <c r="T7" i="10"/>
  <c r="P7" i="10"/>
  <c r="L7" i="10"/>
  <c r="X6" i="10"/>
  <c r="T6" i="10"/>
  <c r="P6" i="10"/>
  <c r="L6" i="10"/>
  <c r="X5" i="10"/>
  <c r="T5" i="10"/>
  <c r="P5" i="10"/>
  <c r="L5" i="10"/>
  <c r="H5" i="10"/>
  <c r="X4" i="10"/>
  <c r="T4" i="10"/>
  <c r="P4" i="10"/>
  <c r="L4" i="10"/>
  <c r="H4" i="10"/>
  <c r="X3" i="10"/>
  <c r="T3" i="10"/>
  <c r="P3" i="10"/>
  <c r="L3" i="10"/>
  <c r="H3" i="10"/>
  <c r="H31" i="10"/>
  <c r="J31" i="10"/>
  <c r="L31" i="10"/>
  <c r="N31" i="10"/>
  <c r="P31" i="10"/>
  <c r="R31" i="10"/>
  <c r="T31" i="10"/>
  <c r="V31" i="10"/>
  <c r="X31" i="10"/>
  <c r="Z31" i="10"/>
  <c r="I31" i="10"/>
  <c r="K31" i="10"/>
  <c r="O31" i="10"/>
  <c r="S31" i="10"/>
  <c r="W31" i="10"/>
  <c r="G31" i="10"/>
  <c r="M31" i="10"/>
  <c r="Q31" i="10"/>
  <c r="U31" i="10"/>
  <c r="Y31" i="10"/>
  <c r="H29" i="10"/>
  <c r="J29" i="10"/>
  <c r="L29" i="10"/>
  <c r="N29" i="10"/>
  <c r="P29" i="10"/>
  <c r="R29" i="10"/>
  <c r="T29" i="10"/>
  <c r="V29" i="10"/>
  <c r="X29" i="10"/>
  <c r="Z29" i="10"/>
  <c r="I29" i="10"/>
  <c r="M29" i="10"/>
  <c r="Q29" i="10"/>
  <c r="U29" i="10"/>
  <c r="W29" i="10"/>
  <c r="G29" i="10"/>
  <c r="K29" i="10"/>
  <c r="O29" i="10"/>
  <c r="S29" i="10"/>
  <c r="Y29" i="10"/>
  <c r="H27" i="10"/>
  <c r="J27" i="10"/>
  <c r="L27" i="10"/>
  <c r="N27" i="10"/>
  <c r="P27" i="10"/>
  <c r="R27" i="10"/>
  <c r="T27" i="10"/>
  <c r="V27" i="10"/>
  <c r="X27" i="10"/>
  <c r="Z27" i="10"/>
  <c r="G27" i="10"/>
  <c r="I27" i="10"/>
  <c r="K27" i="10"/>
  <c r="M27" i="10"/>
  <c r="Q27" i="10"/>
  <c r="S27" i="10"/>
  <c r="U27" i="10"/>
  <c r="Y27" i="10"/>
  <c r="O27" i="10"/>
  <c r="W27" i="10"/>
  <c r="H25" i="10"/>
  <c r="J25" i="10"/>
  <c r="L25" i="10"/>
  <c r="N25" i="10"/>
  <c r="P25" i="10"/>
  <c r="R25" i="10"/>
  <c r="T25" i="10"/>
  <c r="V25" i="10"/>
  <c r="X25" i="10"/>
  <c r="Z25" i="10"/>
  <c r="G25" i="10"/>
  <c r="I25" i="10"/>
  <c r="K25" i="10"/>
  <c r="M25" i="10"/>
  <c r="O25" i="10"/>
  <c r="S25" i="10"/>
  <c r="U25" i="10"/>
  <c r="W25" i="10"/>
  <c r="Y25" i="10"/>
  <c r="Q25" i="10"/>
  <c r="H30" i="10"/>
  <c r="J30" i="10"/>
  <c r="L30" i="10"/>
  <c r="N30" i="10"/>
  <c r="P30" i="10"/>
  <c r="R30" i="10"/>
  <c r="T30" i="10"/>
  <c r="V30" i="10"/>
  <c r="X30" i="10"/>
  <c r="Z30" i="10"/>
  <c r="I30" i="10"/>
  <c r="K30" i="10"/>
  <c r="M30" i="10"/>
  <c r="O30" i="10"/>
  <c r="S30" i="10"/>
  <c r="U30" i="10"/>
  <c r="Y30" i="10"/>
  <c r="G30" i="10"/>
  <c r="Q30" i="10"/>
  <c r="W30" i="10"/>
  <c r="H28" i="10"/>
  <c r="J28" i="10"/>
  <c r="L28" i="10"/>
  <c r="N28" i="10"/>
  <c r="P28" i="10"/>
  <c r="R28" i="10"/>
  <c r="T28" i="10"/>
  <c r="V28" i="10"/>
  <c r="X28" i="10"/>
  <c r="Z28" i="10"/>
  <c r="I28" i="10"/>
  <c r="K28" i="10"/>
  <c r="M28" i="10"/>
  <c r="O28" i="10"/>
  <c r="S28" i="10"/>
  <c r="U28" i="10"/>
  <c r="Y28" i="10"/>
  <c r="G28" i="10"/>
  <c r="Q28" i="10"/>
  <c r="W28" i="10"/>
  <c r="H26" i="10"/>
  <c r="J26" i="10"/>
  <c r="L26" i="10"/>
  <c r="N26" i="10"/>
  <c r="P26" i="10"/>
  <c r="R26" i="10"/>
  <c r="T26" i="10"/>
  <c r="V26" i="10"/>
  <c r="X26" i="10"/>
  <c r="Z26" i="10"/>
  <c r="G26" i="10"/>
  <c r="I26" i="10"/>
  <c r="K26" i="10"/>
  <c r="M26" i="10"/>
  <c r="O26" i="10"/>
  <c r="Q26" i="10"/>
  <c r="S26" i="10"/>
  <c r="U26" i="10"/>
  <c r="Y26" i="10"/>
  <c r="W26" i="10"/>
  <c r="H19" i="10"/>
  <c r="J19" i="10"/>
  <c r="L19" i="10"/>
  <c r="N19" i="10"/>
  <c r="P19" i="10"/>
  <c r="R19" i="10"/>
  <c r="T19" i="10"/>
  <c r="V19" i="10"/>
  <c r="X19" i="10"/>
  <c r="Z19" i="10"/>
  <c r="H9" i="10"/>
  <c r="J9" i="10"/>
  <c r="L9" i="10"/>
  <c r="N9" i="10"/>
  <c r="P9" i="10"/>
  <c r="R9" i="10"/>
  <c r="T9" i="10"/>
  <c r="V9" i="10"/>
  <c r="X9" i="10"/>
  <c r="Z9" i="10"/>
  <c r="H23" i="10"/>
  <c r="J23" i="10"/>
  <c r="L23" i="10"/>
  <c r="N23" i="10"/>
  <c r="P23" i="10"/>
  <c r="R23" i="10"/>
  <c r="T23" i="10"/>
  <c r="V23" i="10"/>
  <c r="X23" i="10"/>
  <c r="Z23" i="10"/>
  <c r="H21" i="10"/>
  <c r="J21" i="10"/>
  <c r="L21" i="10"/>
  <c r="N21" i="10"/>
  <c r="P21" i="10"/>
  <c r="R21" i="10"/>
  <c r="T21" i="10"/>
  <c r="V21" i="10"/>
  <c r="X21" i="10"/>
  <c r="Z21" i="10"/>
  <c r="Y19" i="10"/>
  <c r="U19" i="10"/>
  <c r="Q19" i="10"/>
  <c r="M19" i="10"/>
  <c r="I19" i="10"/>
  <c r="H17" i="10"/>
  <c r="J17" i="10"/>
  <c r="L17" i="10"/>
  <c r="N17" i="10"/>
  <c r="P17" i="10"/>
  <c r="R17" i="10"/>
  <c r="T17" i="10"/>
  <c r="V17" i="10"/>
  <c r="X17" i="10"/>
  <c r="Z17" i="10"/>
  <c r="H15" i="10"/>
  <c r="J15" i="10"/>
  <c r="L15" i="10"/>
  <c r="N15" i="10"/>
  <c r="P15" i="10"/>
  <c r="R15" i="10"/>
  <c r="T15" i="10"/>
  <c r="V15" i="10"/>
  <c r="X15" i="10"/>
  <c r="Z15" i="10"/>
  <c r="H13" i="10"/>
  <c r="J13" i="10"/>
  <c r="L13" i="10"/>
  <c r="N13" i="10"/>
  <c r="P13" i="10"/>
  <c r="R13" i="10"/>
  <c r="T13" i="10"/>
  <c r="V13" i="10"/>
  <c r="X13" i="10"/>
  <c r="Z13" i="10"/>
  <c r="H11" i="10"/>
  <c r="J11" i="10"/>
  <c r="L11" i="10"/>
  <c r="N11" i="10"/>
  <c r="P11" i="10"/>
  <c r="R11" i="10"/>
  <c r="T11" i="10"/>
  <c r="V11" i="10"/>
  <c r="X11" i="10"/>
  <c r="Z11" i="10"/>
  <c r="Y9" i="10"/>
  <c r="U9" i="10"/>
  <c r="Q9" i="10"/>
  <c r="M9" i="10"/>
  <c r="I9" i="10"/>
  <c r="H24" i="10"/>
  <c r="J24" i="10"/>
  <c r="W23" i="10"/>
  <c r="S23" i="10"/>
  <c r="O23" i="10"/>
  <c r="K23" i="10"/>
  <c r="G23" i="10"/>
  <c r="H22" i="10"/>
  <c r="J22" i="10"/>
  <c r="L22" i="10"/>
  <c r="N22" i="10"/>
  <c r="P22" i="10"/>
  <c r="R22" i="10"/>
  <c r="T22" i="10"/>
  <c r="V22" i="10"/>
  <c r="X22" i="10"/>
  <c r="Z22" i="10"/>
  <c r="W21" i="10"/>
  <c r="S21" i="10"/>
  <c r="O21" i="10"/>
  <c r="K21" i="10"/>
  <c r="G21" i="10"/>
  <c r="H20" i="10"/>
  <c r="J20" i="10"/>
  <c r="L20" i="10"/>
  <c r="N20" i="10"/>
  <c r="P20" i="10"/>
  <c r="R20" i="10"/>
  <c r="T20" i="10"/>
  <c r="V20" i="10"/>
  <c r="X20" i="10"/>
  <c r="Z20" i="10"/>
  <c r="W19" i="10"/>
  <c r="S19" i="10"/>
  <c r="O19" i="10"/>
  <c r="K19" i="10"/>
  <c r="G19" i="10"/>
  <c r="H18" i="10"/>
  <c r="J18" i="10"/>
  <c r="L18" i="10"/>
  <c r="N18" i="10"/>
  <c r="P18" i="10"/>
  <c r="R18" i="10"/>
  <c r="T18" i="10"/>
  <c r="V18" i="10"/>
  <c r="X18" i="10"/>
  <c r="Z18" i="10"/>
  <c r="W17" i="10"/>
  <c r="S17" i="10"/>
  <c r="O17" i="10"/>
  <c r="K17" i="10"/>
  <c r="G17" i="10"/>
  <c r="H16" i="10"/>
  <c r="J16" i="10"/>
  <c r="L16" i="10"/>
  <c r="N16" i="10"/>
  <c r="P16" i="10"/>
  <c r="R16" i="10"/>
  <c r="T16" i="10"/>
  <c r="V16" i="10"/>
  <c r="X16" i="10"/>
  <c r="Z16" i="10"/>
  <c r="W15" i="10"/>
  <c r="S15" i="10"/>
  <c r="O15" i="10"/>
  <c r="K15" i="10"/>
  <c r="G15" i="10"/>
  <c r="H14" i="10"/>
  <c r="J14" i="10"/>
  <c r="L14" i="10"/>
  <c r="N14" i="10"/>
  <c r="P14" i="10"/>
  <c r="R14" i="10"/>
  <c r="T14" i="10"/>
  <c r="V14" i="10"/>
  <c r="X14" i="10"/>
  <c r="Z14" i="10"/>
  <c r="W13" i="10"/>
  <c r="S13" i="10"/>
  <c r="O13" i="10"/>
  <c r="K13" i="10"/>
  <c r="G13" i="10"/>
  <c r="H12" i="10"/>
  <c r="J12" i="10"/>
  <c r="L12" i="10"/>
  <c r="N12" i="10"/>
  <c r="P12" i="10"/>
  <c r="R12" i="10"/>
  <c r="T12" i="10"/>
  <c r="V12" i="10"/>
  <c r="X12" i="10"/>
  <c r="Z12" i="10"/>
  <c r="W11" i="10"/>
  <c r="S11" i="10"/>
  <c r="O11" i="10"/>
  <c r="K11" i="10"/>
  <c r="G11" i="10"/>
  <c r="H10" i="10"/>
  <c r="J10" i="10"/>
  <c r="L10" i="10"/>
  <c r="N10" i="10"/>
  <c r="P10" i="10"/>
  <c r="R10" i="10"/>
  <c r="T10" i="10"/>
  <c r="V10" i="10"/>
  <c r="X10" i="10"/>
  <c r="Z10" i="10"/>
  <c r="W9" i="10"/>
  <c r="S9" i="10"/>
  <c r="O9" i="10"/>
  <c r="K9" i="10"/>
  <c r="G9" i="10"/>
  <c r="G8" i="10"/>
  <c r="I8" i="10"/>
  <c r="K8" i="10"/>
  <c r="M8" i="10"/>
  <c r="G7" i="10"/>
  <c r="I7" i="10"/>
  <c r="K7" i="10"/>
  <c r="M7" i="10"/>
  <c r="O7" i="10"/>
  <c r="Q7" i="10"/>
  <c r="S7" i="10"/>
  <c r="U7" i="10"/>
  <c r="W7" i="10"/>
  <c r="Y7" i="10"/>
  <c r="G6" i="10"/>
  <c r="I6" i="10"/>
  <c r="K6" i="10"/>
  <c r="M6" i="10"/>
  <c r="O6" i="10"/>
  <c r="Q6" i="10"/>
  <c r="S6" i="10"/>
  <c r="U6" i="10"/>
  <c r="W6" i="10"/>
  <c r="Y6" i="10"/>
  <c r="Y5" i="10"/>
  <c r="W5" i="10"/>
  <c r="U5" i="10"/>
  <c r="S5" i="10"/>
  <c r="Q5" i="10"/>
  <c r="O5" i="10"/>
  <c r="M5" i="10"/>
  <c r="K5" i="10"/>
  <c r="I5" i="10"/>
  <c r="Y4" i="10"/>
  <c r="W4" i="10"/>
  <c r="U4" i="10"/>
  <c r="S4" i="10"/>
  <c r="Q4" i="10"/>
  <c r="O4" i="10"/>
  <c r="M4" i="10"/>
  <c r="K4" i="10"/>
  <c r="I4" i="10"/>
  <c r="Y3" i="10"/>
  <c r="W3" i="10"/>
  <c r="U3" i="10"/>
  <c r="S3" i="10"/>
  <c r="Q3" i="10"/>
  <c r="O3" i="10"/>
  <c r="M3" i="10"/>
  <c r="K3" i="10"/>
  <c r="I3" i="10"/>
  <c r="Z32" i="10"/>
  <c r="X32" i="10"/>
  <c r="V32" i="10"/>
  <c r="T32" i="10"/>
  <c r="R32" i="10"/>
  <c r="P32" i="10"/>
  <c r="N32" i="10"/>
  <c r="L32" i="10"/>
  <c r="J32" i="10"/>
  <c r="H32" i="10"/>
  <c r="W32" i="10"/>
  <c r="U32" i="10"/>
  <c r="S32" i="10"/>
  <c r="Q32" i="10"/>
  <c r="O32" i="10"/>
  <c r="M32" i="10"/>
  <c r="K32" i="10"/>
  <c r="I32" i="10"/>
  <c r="G32" i="10"/>
  <c r="Y32" i="10"/>
  <c r="E11" i="13" l="1"/>
  <c r="E10" i="13"/>
  <c r="S16" i="14"/>
  <c r="W16" i="14" s="1"/>
  <c r="X16" i="14" s="1"/>
  <c r="S15" i="14"/>
  <c r="W15" i="14" s="1"/>
  <c r="X15" i="14" s="1"/>
  <c r="E4" i="13" l="1"/>
  <c r="E2" i="13"/>
  <c r="L11" i="13" l="1"/>
  <c r="H12" i="13"/>
  <c r="H11" i="13"/>
  <c r="H10" i="13"/>
  <c r="H13" i="13" l="1"/>
  <c r="H14" i="13"/>
  <c r="D36" i="10"/>
  <c r="E36" i="10" s="1"/>
  <c r="D37" i="10"/>
  <c r="E37" i="10" s="1"/>
  <c r="Z37" i="10" s="1"/>
  <c r="D38" i="10"/>
  <c r="E38" i="10" s="1"/>
  <c r="D39" i="10"/>
  <c r="E39" i="10" s="1"/>
  <c r="N39" i="10" s="1"/>
  <c r="D34" i="10"/>
  <c r="E34" i="10" s="1"/>
  <c r="L36" i="10" l="1"/>
  <c r="X36" i="10"/>
  <c r="P36" i="10"/>
  <c r="V39" i="10"/>
  <c r="T36" i="10"/>
  <c r="G38" i="10"/>
  <c r="N38" i="10"/>
  <c r="R38" i="10"/>
  <c r="V38" i="10"/>
  <c r="Z38" i="10"/>
  <c r="G39" i="10"/>
  <c r="L39" i="10"/>
  <c r="P39" i="10"/>
  <c r="T39" i="10"/>
  <c r="X39" i="10"/>
  <c r="T38" i="10"/>
  <c r="G37" i="10"/>
  <c r="X37" i="10"/>
  <c r="Z39" i="10"/>
  <c r="R39" i="10"/>
  <c r="J39" i="10"/>
  <c r="X38" i="10"/>
  <c r="P38" i="10"/>
  <c r="V37" i="10"/>
  <c r="H36" i="10"/>
  <c r="J36" i="10"/>
  <c r="N36" i="10"/>
  <c r="R36" i="10"/>
  <c r="V36" i="10"/>
  <c r="Z36" i="10"/>
  <c r="H39" i="10"/>
  <c r="L38" i="10"/>
  <c r="J38" i="10"/>
  <c r="H38" i="10"/>
  <c r="T37" i="10"/>
  <c r="R37" i="10"/>
  <c r="P37" i="10"/>
  <c r="N37" i="10"/>
  <c r="L37" i="10"/>
  <c r="J37" i="10"/>
  <c r="H37" i="10"/>
  <c r="Y39" i="10"/>
  <c r="W39" i="10"/>
  <c r="U39" i="10"/>
  <c r="S39" i="10"/>
  <c r="Q39" i="10"/>
  <c r="O39" i="10"/>
  <c r="M39" i="10"/>
  <c r="K39" i="10"/>
  <c r="I39" i="10"/>
  <c r="Y38" i="10"/>
  <c r="W38" i="10"/>
  <c r="U38" i="10"/>
  <c r="S38" i="10"/>
  <c r="Q38" i="10"/>
  <c r="O38" i="10"/>
  <c r="M38" i="10"/>
  <c r="K38" i="10"/>
  <c r="I38" i="10"/>
  <c r="Y37" i="10"/>
  <c r="W37" i="10"/>
  <c r="U37" i="10"/>
  <c r="S37" i="10"/>
  <c r="Q37" i="10"/>
  <c r="O37" i="10"/>
  <c r="M37" i="10"/>
  <c r="K37" i="10"/>
  <c r="I37" i="10"/>
  <c r="Y36" i="10"/>
  <c r="W36" i="10"/>
  <c r="U36" i="10"/>
  <c r="S36" i="10"/>
  <c r="Q36" i="10"/>
  <c r="O36" i="10"/>
  <c r="M36" i="10"/>
  <c r="K36" i="10"/>
  <c r="I36" i="10"/>
  <c r="G36" i="10"/>
  <c r="Z34" i="10"/>
  <c r="X34" i="10"/>
  <c r="V34" i="10"/>
  <c r="T34" i="10"/>
  <c r="R34" i="10"/>
  <c r="P34" i="10"/>
  <c r="N34" i="10"/>
  <c r="L34" i="10"/>
  <c r="J34" i="10"/>
  <c r="H34" i="10"/>
  <c r="W34" i="10"/>
  <c r="U34" i="10"/>
  <c r="S34" i="10"/>
  <c r="Q34" i="10"/>
  <c r="O34" i="10"/>
  <c r="M34" i="10"/>
  <c r="K34" i="10"/>
  <c r="I34" i="10"/>
  <c r="G34" i="10"/>
  <c r="Y34" i="10"/>
  <c r="D35" i="10" l="1"/>
  <c r="E35" i="10" s="1"/>
  <c r="G35" i="10" s="1"/>
  <c r="D33" i="10"/>
  <c r="E33" i="10" s="1"/>
  <c r="Y35" i="10" l="1"/>
  <c r="U35" i="10"/>
  <c r="Q35" i="10"/>
  <c r="M35" i="10"/>
  <c r="I35" i="10"/>
  <c r="W35" i="10"/>
  <c r="S35" i="10"/>
  <c r="O35" i="10"/>
  <c r="K35" i="10"/>
  <c r="I33" i="10"/>
  <c r="M33" i="10"/>
  <c r="Q33" i="10"/>
  <c r="W33" i="10"/>
  <c r="H33" i="10"/>
  <c r="J33" i="10"/>
  <c r="L33" i="10"/>
  <c r="N33" i="10"/>
  <c r="P33" i="10"/>
  <c r="R33" i="10"/>
  <c r="T33" i="10"/>
  <c r="V33" i="10"/>
  <c r="X33" i="10"/>
  <c r="Z33" i="10"/>
  <c r="G33" i="10"/>
  <c r="K33" i="10"/>
  <c r="O33" i="10"/>
  <c r="S33" i="10"/>
  <c r="U33" i="10"/>
  <c r="Y33" i="10"/>
  <c r="H35" i="10"/>
  <c r="J35" i="10"/>
  <c r="L35" i="10"/>
  <c r="N35" i="10"/>
  <c r="P35" i="10"/>
  <c r="R35" i="10"/>
  <c r="T35" i="10"/>
  <c r="V35" i="10"/>
  <c r="X35" i="10"/>
  <c r="Z35" i="10"/>
  <c r="E15" i="13" l="1"/>
  <c r="E5" i="13"/>
  <c r="E7" i="13"/>
  <c r="E13" i="13"/>
  <c r="E14" i="13"/>
  <c r="E6" i="13"/>
  <c r="E8" i="13"/>
  <c r="E3" i="13"/>
  <c r="E9" i="13"/>
  <c r="S14" i="14" l="1"/>
  <c r="W14" i="14" s="1"/>
  <c r="X14" i="14" s="1"/>
  <c r="S13" i="14"/>
  <c r="W13" i="14" s="1"/>
  <c r="X13" i="14" s="1"/>
  <c r="AI11" i="3" l="1"/>
  <c r="P11" i="3"/>
  <c r="K11" i="3" l="1"/>
  <c r="M11" i="3"/>
  <c r="O11" i="3"/>
  <c r="Q11" i="3"/>
  <c r="J11" i="3"/>
  <c r="L11" i="3"/>
  <c r="N11" i="3"/>
  <c r="AB11" i="3"/>
  <c r="AD11" i="3"/>
  <c r="AF11" i="3"/>
  <c r="AH11" i="3"/>
  <c r="AC11" i="3"/>
  <c r="AE11" i="3"/>
  <c r="AG11" i="3"/>
  <c r="S9" i="14" l="1"/>
  <c r="W9" i="14" s="1"/>
  <c r="S3" i="14" l="1"/>
  <c r="W3" i="14" s="1"/>
  <c r="X3" i="14" s="1"/>
  <c r="S4" i="14"/>
  <c r="W4" i="14" s="1"/>
  <c r="X4" i="14" s="1"/>
  <c r="S5" i="14"/>
  <c r="W5" i="14" s="1"/>
  <c r="X5" i="14" s="1"/>
  <c r="S6" i="14"/>
  <c r="W6" i="14" s="1"/>
  <c r="X6" i="14" s="1"/>
  <c r="S7" i="14"/>
  <c r="W7" i="14" s="1"/>
  <c r="X7" i="14" s="1"/>
  <c r="S8" i="14"/>
  <c r="W8" i="14" s="1"/>
  <c r="X8" i="14" s="1"/>
  <c r="S12" i="14" l="1"/>
  <c r="W12" i="14" s="1"/>
  <c r="X12" i="14" s="1"/>
  <c r="S11" i="14" l="1"/>
  <c r="W11" i="14" s="1"/>
  <c r="X11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B4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V5" authorId="0">
      <text>
        <r>
          <rPr>
            <sz val="12"/>
            <color indexed="81"/>
            <rFont val="Times New Roman"/>
            <family val="1"/>
          </rPr>
          <t>cat’s grace +2</t>
        </r>
      </text>
    </comment>
    <comment ref="B9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B10" authorId="0">
      <text>
        <r>
          <rPr>
            <sz val="12"/>
            <color indexed="81"/>
            <rFont val="Times New Roman"/>
            <family val="1"/>
          </rPr>
          <t>Dmg:  2d4; Crit x4; Wt: 10; Type:  Piercing</t>
        </r>
      </text>
    </comment>
    <comment ref="X10" authorId="0">
      <text>
        <r>
          <rPr>
            <sz val="12"/>
            <color indexed="81"/>
            <rFont val="Times New Roman"/>
            <family val="1"/>
          </rPr>
          <t>resounding bonus +1</t>
        </r>
      </text>
    </comment>
  </commentList>
</comments>
</file>

<file path=xl/sharedStrings.xml><?xml version="1.0" encoding="utf-8"?>
<sst xmlns="http://schemas.openxmlformats.org/spreadsheetml/2006/main" count="273" uniqueCount="154">
  <si>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</si>
  <si>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</si>
  <si>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</si>
  <si>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</si>
  <si>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</si>
  <si>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</si>
  <si>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</si>
  <si>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</si>
  <si>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</si>
  <si>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</si>
  <si>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</si>
  <si>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</si>
  <si>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</si>
  <si>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</si>
  <si>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</si>
  <si>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</si>
  <si>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</si>
  <si>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</si>
  <si>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</si>
  <si>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</si>
  <si>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</si>
  <si>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</si>
  <si>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</si>
  <si>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</si>
  <si>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</si>
  <si>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</si>
  <si>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</si>
  <si>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</si>
  <si>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</si>
  <si>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</si>
  <si>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</si>
  <si>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</si>
  <si>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</si>
  <si>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</si>
  <si>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</si>
  <si>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</si>
  <si>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</si>
  <si>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</si>
  <si>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</si>
  <si>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</si>
  <si>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</si>
  <si>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</si>
  <si>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</si>
  <si>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</si>
  <si>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</si>
  <si>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</si>
  <si>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</si>
  <si>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</si>
  <si>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</si>
  <si>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</si>
  <si>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</si>
  <si>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</si>
  <si>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</si>
  <si>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</si>
  <si>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</si>
  <si>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</si>
  <si>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</si>
  <si>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</si>
  <si>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</si>
  <si>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</si>
  <si>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</si>
  <si>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</si>
  <si>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</si>
  <si>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</si>
  <si>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</si>
  <si>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</si>
  <si>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</si>
  <si>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</si>
  <si>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Faram</t>
  </si>
  <si>
    <t>ninja</t>
  </si>
  <si>
    <t>centaur</t>
  </si>
  <si>
    <t>Arena CR</t>
  </si>
  <si>
    <t>Campaign CR</t>
  </si>
  <si>
    <t>Multiple encounters</t>
  </si>
  <si>
    <t>Single encounter</t>
  </si>
  <si>
    <t>Total Levels</t>
  </si>
  <si>
    <t>rogue / diviner</t>
  </si>
  <si>
    <t>diviner</t>
  </si>
  <si>
    <t>Spot</t>
  </si>
  <si>
    <t>Listen</t>
  </si>
  <si>
    <t>Eriven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</si>
  <si>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</si>
  <si>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</si>
  <si>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</si>
  <si>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</si>
  <si>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</si>
  <si>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</si>
  <si>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cg</t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</si>
  <si>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</si>
  <si>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</si>
  <si>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</si>
  <si>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</si>
  <si>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</si>
  <si>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Constitution</t>
  </si>
  <si>
    <t>Strength</t>
  </si>
  <si>
    <t>Opposed Grapple</t>
  </si>
  <si>
    <r>
      <t xml:space="preserve">Adds </t>
    </r>
    <r>
      <rPr>
        <i/>
        <sz val="12"/>
        <color theme="1"/>
        <rFont val="Times New Roman"/>
        <family val="1"/>
      </rPr>
      <t>barkskin</t>
    </r>
    <r>
      <rPr>
        <sz val="12"/>
        <color theme="1"/>
        <rFont val="Times New Roman"/>
        <family val="1"/>
      </rPr>
      <t xml:space="preserve"> +2 bonus</t>
    </r>
  </si>
  <si>
    <t>r</t>
  </si>
  <si>
    <t>Move Silently</t>
  </si>
  <si>
    <t>Hide</t>
  </si>
  <si>
    <t>Demitri</t>
  </si>
  <si>
    <t>sh</t>
  </si>
  <si>
    <r>
      <t xml:space="preserve">Adds </t>
    </r>
    <r>
      <rPr>
        <i/>
        <sz val="12"/>
        <color theme="1"/>
        <rFont val="Times New Roman"/>
        <family val="1"/>
      </rPr>
      <t>shield</t>
    </r>
    <r>
      <rPr>
        <sz val="12"/>
        <color theme="1"/>
        <rFont val="Times New Roman"/>
        <family val="1"/>
      </rPr>
      <t xml:space="preserve"> +4 bonus</t>
    </r>
  </si>
  <si>
    <t>Tumble</t>
  </si>
  <si>
    <t>Ride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</si>
  <si>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</si>
  <si>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t>Attack Type</t>
  </si>
  <si>
    <t>Tengrand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</si>
  <si>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bonus/penalty</t>
    </r>
  </si>
  <si>
    <r>
      <t>Tengrand/Faram</t>
    </r>
    <r>
      <rPr>
        <b/>
        <vertAlign val="superscript"/>
        <sz val="12"/>
        <color theme="1"/>
        <rFont val="Times New Roman"/>
        <family val="1"/>
      </rPr>
      <t>ma, sh</t>
    </r>
  </si>
  <si>
    <t>ranger</t>
  </si>
  <si>
    <r>
      <t>Eriven/Ti’ki/Jadin</t>
    </r>
    <r>
      <rPr>
        <b/>
        <vertAlign val="superscript"/>
        <sz val="12"/>
        <color theme="1"/>
        <rFont val="Times New Roman"/>
        <family val="1"/>
      </rPr>
      <t>cg</t>
    </r>
  </si>
  <si>
    <t>Aegis/Jadin</t>
  </si>
  <si>
    <t>Jump</t>
  </si>
  <si>
    <t>Dispel</t>
  </si>
  <si>
    <t>Concentration</t>
  </si>
  <si>
    <t>Poison</t>
  </si>
  <si>
    <t>hammer, elbows</t>
  </si>
  <si>
    <t>Ambivalencia</t>
  </si>
  <si>
    <t>Saavedra Leprechat</t>
  </si>
  <si>
    <t>Glookxiatu</t>
  </si>
  <si>
    <t>Aurelium</t>
  </si>
  <si>
    <t>Saavedra</t>
  </si>
  <si>
    <t>shard hvy xbow</t>
  </si>
  <si>
    <t>Keen Rapier</t>
  </si>
  <si>
    <t>Aquan Shortbow</t>
  </si>
  <si>
    <t>Claw, tail</t>
  </si>
  <si>
    <t>Bite</t>
  </si>
  <si>
    <t>construct</t>
  </si>
  <si>
    <t>construct / fighter</t>
  </si>
  <si>
    <t>Inana</t>
  </si>
  <si>
    <r>
      <t>Ottovon</t>
    </r>
    <r>
      <rPr>
        <i/>
        <vertAlign val="superscript"/>
        <sz val="12"/>
        <color rgb="FFFF0000"/>
        <rFont val="Times New Roman"/>
        <family val="1"/>
      </rPr>
      <t>cg</t>
    </r>
  </si>
  <si>
    <r>
      <t>Ottovon</t>
    </r>
    <r>
      <rPr>
        <b/>
        <vertAlign val="superscript"/>
        <sz val="12"/>
        <color theme="1"/>
        <rFont val="Times New Roman"/>
        <family val="1"/>
      </rPr>
      <t>cg</t>
    </r>
  </si>
  <si>
    <t>lucky longsword</t>
  </si>
  <si>
    <t>qr crossbow</t>
  </si>
  <si>
    <t>breath weapon</t>
  </si>
  <si>
    <t>tail sweep</t>
  </si>
  <si>
    <t>Ottovon</t>
  </si>
  <si>
    <t>snatch/grapple</t>
  </si>
  <si>
    <t>bite, crush</t>
  </si>
  <si>
    <r>
      <t>Aurelium/Saavedra/Ottovon</t>
    </r>
    <r>
      <rPr>
        <b/>
        <vertAlign val="superscript"/>
        <sz val="12"/>
        <color theme="1"/>
        <rFont val="Times New Roman"/>
        <family val="1"/>
      </rPr>
      <t>cg</t>
    </r>
  </si>
  <si>
    <t>Celestial hippogriff</t>
  </si>
  <si>
    <t>bite</t>
  </si>
  <si>
    <t>hippogriff</t>
  </si>
  <si>
    <t>Resist A.C.E.</t>
  </si>
  <si>
    <t>claws</t>
  </si>
  <si>
    <t>Glookxiatu/Inana</t>
  </si>
  <si>
    <r>
      <t>Demitri</t>
    </r>
    <r>
      <rPr>
        <b/>
        <vertAlign val="superscript"/>
        <sz val="12"/>
        <color theme="1"/>
        <rFont val="Times New Roman"/>
        <family val="1"/>
      </rPr>
      <t>sof</t>
    </r>
  </si>
  <si>
    <t>Nonlethal</t>
  </si>
  <si>
    <t>hippogriff/Ambivalencia FF</t>
  </si>
  <si>
    <t>?</t>
  </si>
  <si>
    <t>Aurelium Ignaçe III</t>
  </si>
  <si>
    <t>Rapier of Speed</t>
  </si>
  <si>
    <t>Shortbow 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</si>
</sst>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  <font>
      <b/>
      <sz val="12"/>
      <color indexed="81"/>
      <name val="Times New Roman"/>
      <family val="1"/>
    </font>
    <font>
      <b/>
      <sz val="12"/>
      <color rgb="FFFFFF00"/>
      <name val="Times New Roman"/>
      <family val="1"/>
    </font>
    <font>
      <sz val="12"/>
      <color rgb="FFFFFF00"/>
      <name val="Times New Roman"/>
      <family val="1"/>
    </font>
    <font>
      <i/>
      <vertAlign val="superscript"/>
      <sz val="12"/>
      <color rgb="FFFF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87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Continuous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1" fillId="0" borderId="33" xfId="0" applyFont="1" applyFill="1" applyBorder="1" applyAlignment="1">
      <alignment horizontal="center" vertical="center" textRotation="90"/>
    </xf>
    <xf numFmtId="0" fontId="1" fillId="13" borderId="33" xfId="0" applyFont="1" applyFill="1" applyBorder="1" applyAlignment="1">
      <alignment horizontal="center" vertical="center" textRotation="90"/>
    </xf>
    <xf numFmtId="0" fontId="1" fillId="13" borderId="0" xfId="0" applyFont="1" applyFill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right" vertical="center"/>
    </xf>
    <xf numFmtId="0" fontId="1" fillId="0" borderId="70" xfId="0" applyFont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14" xfId="0" applyFont="1" applyFill="1" applyBorder="1" applyAlignment="1">
      <alignment horizontal="right" vertical="center"/>
    </xf>
    <xf numFmtId="0" fontId="2" fillId="8" borderId="14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Continuous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43" xfId="4" applyFont="1" applyFill="1" applyBorder="1" applyAlignment="1">
      <alignment horizontal="center" vertical="center"/>
    </xf>
    <xf numFmtId="0" fontId="7" fillId="0" borderId="44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58" xfId="4" applyFont="1" applyFill="1" applyBorder="1" applyAlignment="1">
      <alignment horizontal="center" vertical="center"/>
    </xf>
    <xf numFmtId="0" fontId="7" fillId="0" borderId="59" xfId="4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3" fillId="0" borderId="46" xfId="4" applyFont="1" applyFill="1" applyBorder="1" applyAlignment="1">
      <alignment horizontal="center" vertical="center"/>
    </xf>
    <xf numFmtId="0" fontId="3" fillId="0" borderId="47" xfId="4" applyFill="1" applyBorder="1" applyAlignment="1">
      <alignment horizontal="center" vertical="center"/>
    </xf>
    <xf numFmtId="0" fontId="3" fillId="0" borderId="48" xfId="4" applyFont="1" applyFill="1" applyBorder="1" applyAlignment="1">
      <alignment horizontal="center" vertical="center"/>
    </xf>
    <xf numFmtId="0" fontId="3" fillId="0" borderId="49" xfId="4" applyFont="1" applyFill="1" applyBorder="1" applyAlignment="1">
      <alignment horizontal="center" vertical="center"/>
    </xf>
    <xf numFmtId="0" fontId="3" fillId="0" borderId="51" xfId="4" applyFill="1" applyBorder="1" applyAlignment="1">
      <alignment horizontal="center" vertical="center"/>
    </xf>
    <xf numFmtId="0" fontId="3" fillId="0" borderId="14" xfId="4" applyFill="1" applyBorder="1" applyAlignment="1">
      <alignment horizontal="center" vertical="center"/>
    </xf>
    <xf numFmtId="0" fontId="3" fillId="0" borderId="50" xfId="4" applyFill="1" applyBorder="1" applyAlignment="1">
      <alignment horizontal="center" vertical="center"/>
    </xf>
    <xf numFmtId="0" fontId="10" fillId="12" borderId="0" xfId="1" applyFont="1" applyFill="1" applyBorder="1" applyAlignment="1">
      <alignment horizontal="center" vertical="center"/>
    </xf>
    <xf numFmtId="0" fontId="10" fillId="12" borderId="14" xfId="1" applyFont="1" applyFill="1" applyBorder="1" applyAlignment="1">
      <alignment horizontal="center" vertical="center"/>
    </xf>
    <xf numFmtId="0" fontId="3" fillId="0" borderId="52" xfId="4" applyFont="1" applyFill="1" applyBorder="1" applyAlignment="1">
      <alignment horizontal="center" vertical="center"/>
    </xf>
    <xf numFmtId="0" fontId="3" fillId="0" borderId="15" xfId="4" applyFill="1" applyBorder="1" applyAlignment="1">
      <alignment horizontal="center" vertical="center"/>
    </xf>
    <xf numFmtId="0" fontId="3" fillId="0" borderId="53" xfId="4" applyFill="1" applyBorder="1" applyAlignment="1">
      <alignment horizontal="center" vertical="center"/>
    </xf>
    <xf numFmtId="0" fontId="7" fillId="0" borderId="49" xfId="4" applyFont="1" applyFill="1" applyBorder="1" applyAlignment="1">
      <alignment horizontal="right" vertical="center"/>
    </xf>
    <xf numFmtId="164" fontId="7" fillId="0" borderId="0" xfId="4" applyNumberFormat="1" applyFont="1" applyFill="1" applyBorder="1" applyAlignment="1">
      <alignment horizontal="center" vertical="center"/>
    </xf>
    <xf numFmtId="0" fontId="3" fillId="0" borderId="54" xfId="4" applyFont="1" applyFill="1" applyBorder="1" applyAlignment="1">
      <alignment horizontal="center" vertical="center"/>
    </xf>
    <xf numFmtId="0" fontId="3" fillId="0" borderId="55" xfId="4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center" vertical="center"/>
    </xf>
    <xf numFmtId="0" fontId="7" fillId="0" borderId="55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right" vertical="center"/>
    </xf>
    <xf numFmtId="164" fontId="7" fillId="0" borderId="56" xfId="4" applyNumberFormat="1" applyFont="1" applyFill="1" applyBorder="1" applyAlignment="1">
      <alignment horizontal="center" vertical="center"/>
    </xf>
    <xf numFmtId="0" fontId="3" fillId="0" borderId="57" xfId="4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19" borderId="2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2" fillId="19" borderId="71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7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3" xfId="0" applyFont="1" applyFill="1" applyBorder="1" applyAlignment="1">
      <alignment horizontal="center" vertical="center"/>
    </xf>
    <xf numFmtId="0" fontId="2" fillId="2" borderId="64" xfId="0" quotePrefix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0" borderId="67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16" borderId="67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69" xfId="0" applyFont="1" applyFill="1" applyBorder="1" applyAlignment="1">
      <alignment horizontal="center" vertical="center"/>
    </xf>
    <xf numFmtId="0" fontId="20" fillId="20" borderId="17" xfId="0" applyFont="1" applyFill="1" applyBorder="1" applyAlignment="1">
      <alignment horizontal="center" vertical="center" wrapText="1"/>
    </xf>
    <xf numFmtId="0" fontId="21" fillId="20" borderId="67" xfId="0" applyFont="1" applyFill="1" applyBorder="1" applyAlignment="1">
      <alignment horizontal="center" vertical="center"/>
    </xf>
    <xf numFmtId="0" fontId="21" fillId="20" borderId="3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2" fillId="2" borderId="60" xfId="0" quotePrefix="1" applyFont="1" applyFill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9" fillId="7" borderId="14" xfId="1" applyFont="1" applyFill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8" borderId="14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18" borderId="6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764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BFB9"/>
      <color rgb="FFCCFF99"/>
      <color rgb="FF00FFFF"/>
      <color rgb="FF99FFCC"/>
      <color rgb="FF0000FF"/>
      <color rgb="FF00FF00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15</c:v>
                </c:pt>
                <c:pt idx="4">
                  <c:v>23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16</c:v>
                </c:pt>
                <c:pt idx="3">
                  <c:v>22</c:v>
                </c:pt>
                <c:pt idx="4">
                  <c:v>17</c:v>
                </c:pt>
                <c:pt idx="5">
                  <c:v>38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15</c:v>
                </c:pt>
                <c:pt idx="2">
                  <c:v>14</c:v>
                </c:pt>
                <c:pt idx="3">
                  <c:v>33</c:v>
                </c:pt>
                <c:pt idx="4">
                  <c:v>30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34</c:v>
                </c:pt>
                <c:pt idx="4">
                  <c:v>22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27</c:v>
                </c:pt>
                <c:pt idx="2">
                  <c:v>41</c:v>
                </c:pt>
                <c:pt idx="3">
                  <c:v>40</c:v>
                </c:pt>
                <c:pt idx="4">
                  <c:v>43</c:v>
                </c:pt>
                <c:pt idx="5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66208"/>
        <c:axId val="142082048"/>
        <c:axId val="87994368"/>
      </c:area3DChart>
      <c:catAx>
        <c:axId val="140366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082048"/>
        <c:crosses val="autoZero"/>
        <c:auto val="1"/>
        <c:lblAlgn val="ctr"/>
        <c:lblOffset val="100"/>
        <c:noMultiLvlLbl val="0"/>
      </c:catAx>
      <c:valAx>
        <c:axId val="14208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0366208"/>
        <c:crosses val="autoZero"/>
        <c:crossBetween val="midCat"/>
      </c:valAx>
      <c:serAx>
        <c:axId val="87994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20820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11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27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14</c:v>
                </c:pt>
                <c:pt idx="5">
                  <c:v>23</c:v>
                </c:pt>
                <c:pt idx="6">
                  <c:v>41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15</c:v>
                </c:pt>
                <c:pt idx="3">
                  <c:v>22</c:v>
                </c:pt>
                <c:pt idx="4">
                  <c:v>33</c:v>
                </c:pt>
                <c:pt idx="5">
                  <c:v>34</c:v>
                </c:pt>
                <c:pt idx="6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23</c:v>
                </c:pt>
                <c:pt idx="3">
                  <c:v>17</c:v>
                </c:pt>
                <c:pt idx="4">
                  <c:v>30</c:v>
                </c:pt>
                <c:pt idx="5">
                  <c:v>22</c:v>
                </c:pt>
                <c:pt idx="6">
                  <c:v>43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25</c:v>
                </c:pt>
                <c:pt idx="3">
                  <c:v>38</c:v>
                </c:pt>
                <c:pt idx="4">
                  <c:v>27</c:v>
                </c:pt>
                <c:pt idx="5">
                  <c:v>35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565632"/>
        <c:axId val="308270208"/>
        <c:axId val="97308672"/>
      </c:area3DChart>
      <c:catAx>
        <c:axId val="240565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08270208"/>
        <c:crosses val="autoZero"/>
        <c:auto val="1"/>
        <c:lblAlgn val="ctr"/>
        <c:lblOffset val="100"/>
        <c:noMultiLvlLbl val="0"/>
      </c:catAx>
      <c:valAx>
        <c:axId val="30827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40565632"/>
        <c:crosses val="autoZero"/>
        <c:crossBetween val="midCat"/>
      </c:valAx>
      <c:serAx>
        <c:axId val="97308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30827020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15</c:v>
                </c:pt>
                <c:pt idx="4">
                  <c:v>23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16</c:v>
                </c:pt>
                <c:pt idx="3">
                  <c:v>22</c:v>
                </c:pt>
                <c:pt idx="4">
                  <c:v>17</c:v>
                </c:pt>
                <c:pt idx="5">
                  <c:v>38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15</c:v>
                </c:pt>
                <c:pt idx="2">
                  <c:v>14</c:v>
                </c:pt>
                <c:pt idx="3">
                  <c:v>33</c:v>
                </c:pt>
                <c:pt idx="4">
                  <c:v>30</c:v>
                </c:pt>
                <c:pt idx="5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34</c:v>
                </c:pt>
                <c:pt idx="4">
                  <c:v>22</c:v>
                </c:pt>
                <c:pt idx="5">
                  <c:v>35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27</c:v>
                </c:pt>
                <c:pt idx="2">
                  <c:v>41</c:v>
                </c:pt>
                <c:pt idx="3">
                  <c:v>40</c:v>
                </c:pt>
                <c:pt idx="4">
                  <c:v>43</c:v>
                </c:pt>
                <c:pt idx="5">
                  <c:v>58</c:v>
                </c:pt>
              </c:numCache>
            </c:numRef>
          </c:val>
        </c:ser>
        <c:bandFmts/>
        <c:axId val="308558464"/>
        <c:axId val="308564352"/>
        <c:axId val="139520192"/>
      </c:surface3DChart>
      <c:catAx>
        <c:axId val="30855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08564352"/>
        <c:crosses val="autoZero"/>
        <c:auto val="1"/>
        <c:lblAlgn val="ctr"/>
        <c:lblOffset val="100"/>
        <c:noMultiLvlLbl val="0"/>
      </c:catAx>
      <c:valAx>
        <c:axId val="30856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08558464"/>
        <c:crosses val="autoZero"/>
        <c:crossBetween val="midCat"/>
      </c:valAx>
      <c:serAx>
        <c:axId val="13952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085643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Normal="100" workbookViewId="0"/>
  </sheetViews>
  <sheetFormatPr defaultRowHeight="15.75" x14ac:dyDescent="0.25"/>
  <cols>
    <col min="1" max="1" width="12.625" style="60" bestFit="1" customWidth="1"/>
    <col min="2" max="2" width="6.125" style="60" bestFit="1" customWidth="1"/>
    <col min="3" max="3" width="8.375" style="60" bestFit="1" customWidth="1"/>
    <col min="4" max="4" width="4.375" style="60" bestFit="1" customWidth="1"/>
    <col min="5" max="5" width="12.5" style="60" bestFit="1" customWidth="1"/>
    <col min="6" max="6" width="2.875" style="60" customWidth="1"/>
    <col min="7" max="7" width="14.125" style="60" bestFit="1" customWidth="1"/>
    <col min="8" max="8" width="4.75" style="60" bestFit="1" customWidth="1"/>
    <col min="9" max="9" width="15.75" style="60" bestFit="1" customWidth="1"/>
    <col min="10" max="10" width="2.875" style="60" customWidth="1"/>
    <col min="11" max="11" width="7.75" style="60" bestFit="1" customWidth="1"/>
    <col min="12" max="12" width="6.5" style="60" bestFit="1" customWidth="1"/>
    <col min="13" max="16384" width="9" style="60"/>
  </cols>
  <sheetData>
    <row r="1" spans="1:12" s="54" customFormat="1" ht="16.5" thickBot="1" x14ac:dyDescent="0.3">
      <c r="A1" s="51" t="s">
        <v>6</v>
      </c>
      <c r="B1" s="52" t="s">
        <v>46</v>
      </c>
      <c r="C1" s="53" t="s">
        <v>24</v>
      </c>
      <c r="D1" s="53" t="s">
        <v>1</v>
      </c>
      <c r="E1" s="52" t="s">
        <v>25</v>
      </c>
      <c r="G1" s="55" t="s">
        <v>57</v>
      </c>
      <c r="H1" s="55"/>
      <c r="I1" s="55"/>
      <c r="J1" s="55"/>
      <c r="K1" s="55"/>
      <c r="L1" s="55"/>
    </row>
    <row r="2" spans="1:12" ht="17.25" thickTop="1" thickBot="1" x14ac:dyDescent="0.3">
      <c r="A2" s="56" t="s">
        <v>122</v>
      </c>
      <c r="B2" s="57">
        <v>2</v>
      </c>
      <c r="C2" s="58">
        <v>2</v>
      </c>
      <c r="D2" s="42">
        <f t="shared" ref="D2:D5" ca="1" si="0">RANDBETWEEN(1,20)</f>
        <v>4</v>
      </c>
      <c r="E2" s="59">
        <f t="shared" ref="E2:E5" ca="1" si="1">D2+C2</f>
        <v>6</v>
      </c>
      <c r="G2" s="61" t="s">
        <v>6</v>
      </c>
      <c r="H2" s="62" t="s">
        <v>58</v>
      </c>
      <c r="I2" s="63" t="s">
        <v>59</v>
      </c>
      <c r="K2" s="64" t="s">
        <v>60</v>
      </c>
      <c r="L2" s="65" t="s">
        <v>61</v>
      </c>
    </row>
    <row r="3" spans="1:12" ht="18.75" x14ac:dyDescent="0.25">
      <c r="A3" s="66" t="s">
        <v>105</v>
      </c>
      <c r="B3" s="67">
        <v>1</v>
      </c>
      <c r="C3" s="58">
        <v>5</v>
      </c>
      <c r="D3" s="42">
        <f t="shared" ca="1" si="0"/>
        <v>2</v>
      </c>
      <c r="E3" s="59">
        <f t="shared" ca="1" si="1"/>
        <v>7</v>
      </c>
      <c r="G3" s="68" t="s">
        <v>67</v>
      </c>
      <c r="H3" s="69">
        <v>6</v>
      </c>
      <c r="I3" s="70" t="s">
        <v>70</v>
      </c>
      <c r="K3" s="71" t="s">
        <v>70</v>
      </c>
      <c r="L3" s="72">
        <v>4</v>
      </c>
    </row>
    <row r="4" spans="1:12" x14ac:dyDescent="0.25">
      <c r="A4" s="56" t="s">
        <v>120</v>
      </c>
      <c r="B4" s="57">
        <v>2</v>
      </c>
      <c r="C4" s="58">
        <v>1</v>
      </c>
      <c r="D4" s="42">
        <f t="shared" ca="1" si="0"/>
        <v>20</v>
      </c>
      <c r="E4" s="59">
        <f t="shared" ca="1" si="1"/>
        <v>21</v>
      </c>
      <c r="G4" s="71" t="s">
        <v>100</v>
      </c>
      <c r="H4" s="73">
        <v>6</v>
      </c>
      <c r="I4" s="74" t="s">
        <v>63</v>
      </c>
      <c r="K4" s="71" t="s">
        <v>110</v>
      </c>
      <c r="L4" s="72">
        <v>2</v>
      </c>
    </row>
    <row r="5" spans="1:12" x14ac:dyDescent="0.25">
      <c r="A5" s="66" t="s">
        <v>80</v>
      </c>
      <c r="B5" s="67">
        <v>1</v>
      </c>
      <c r="C5" s="58">
        <v>4</v>
      </c>
      <c r="D5" s="42">
        <f t="shared" ca="1" si="0"/>
        <v>20</v>
      </c>
      <c r="E5" s="59">
        <f t="shared" ca="1" si="1"/>
        <v>24</v>
      </c>
      <c r="G5" s="71" t="s">
        <v>80</v>
      </c>
      <c r="H5" s="73">
        <v>6</v>
      </c>
      <c r="I5" s="74" t="s">
        <v>64</v>
      </c>
      <c r="K5" s="71" t="s">
        <v>63</v>
      </c>
      <c r="L5" s="72">
        <v>12</v>
      </c>
    </row>
    <row r="6" spans="1:12" x14ac:dyDescent="0.25">
      <c r="A6" s="66" t="s">
        <v>67</v>
      </c>
      <c r="B6" s="67">
        <v>1</v>
      </c>
      <c r="C6" s="58">
        <v>3</v>
      </c>
      <c r="D6" s="42">
        <f t="shared" ref="D6" ca="1" si="2">RANDBETWEEN(1,20)</f>
        <v>11</v>
      </c>
      <c r="E6" s="59">
        <f ca="1">D6+C6</f>
        <v>14</v>
      </c>
      <c r="G6" s="71" t="s">
        <v>68</v>
      </c>
      <c r="H6" s="73">
        <v>6</v>
      </c>
      <c r="I6" s="74" t="s">
        <v>76</v>
      </c>
      <c r="K6" s="71" t="s">
        <v>77</v>
      </c>
      <c r="L6" s="72">
        <v>3</v>
      </c>
    </row>
    <row r="7" spans="1:12" x14ac:dyDescent="0.25">
      <c r="A7" s="66" t="s">
        <v>100</v>
      </c>
      <c r="B7" s="67">
        <v>1</v>
      </c>
      <c r="C7" s="58">
        <v>2</v>
      </c>
      <c r="D7" s="42">
        <f ca="1">RANDBETWEEN(1,20)</f>
        <v>12</v>
      </c>
      <c r="E7" s="59">
        <f ca="1">D7+C7</f>
        <v>14</v>
      </c>
      <c r="G7" s="71" t="s">
        <v>51</v>
      </c>
      <c r="H7" s="73">
        <v>6</v>
      </c>
      <c r="I7" s="74" t="s">
        <v>63</v>
      </c>
      <c r="K7" s="71" t="s">
        <v>128</v>
      </c>
      <c r="L7" s="72">
        <v>5</v>
      </c>
    </row>
    <row r="8" spans="1:12" x14ac:dyDescent="0.25">
      <c r="A8" s="66" t="s">
        <v>68</v>
      </c>
      <c r="B8" s="67">
        <v>1</v>
      </c>
      <c r="C8" s="58">
        <v>3</v>
      </c>
      <c r="D8" s="42">
        <f ca="1">RANDBETWEEN(1,20)</f>
        <v>18</v>
      </c>
      <c r="E8" s="59">
        <f ca="1">D8+C8</f>
        <v>21</v>
      </c>
      <c r="G8" s="71" t="s">
        <v>107</v>
      </c>
      <c r="H8" s="73">
        <v>6</v>
      </c>
      <c r="I8" s="74" t="s">
        <v>129</v>
      </c>
      <c r="K8" s="71" t="s">
        <v>64</v>
      </c>
      <c r="L8" s="72">
        <v>6</v>
      </c>
    </row>
    <row r="9" spans="1:12" ht="16.5" thickBot="1" x14ac:dyDescent="0.3">
      <c r="A9" s="66" t="s">
        <v>52</v>
      </c>
      <c r="B9" s="67">
        <v>1</v>
      </c>
      <c r="C9" s="58">
        <v>3</v>
      </c>
      <c r="D9" s="42">
        <f ca="1">RANDBETWEEN(1,20)</f>
        <v>18</v>
      </c>
      <c r="E9" s="59">
        <f ca="1">D9+C9</f>
        <v>21</v>
      </c>
      <c r="G9" s="77" t="s">
        <v>52</v>
      </c>
      <c r="H9" s="78">
        <v>6</v>
      </c>
      <c r="I9" s="79" t="s">
        <v>69</v>
      </c>
      <c r="K9" s="71" t="s">
        <v>69</v>
      </c>
      <c r="L9" s="72">
        <v>6</v>
      </c>
    </row>
    <row r="10" spans="1:12" ht="16.5" thickBot="1" x14ac:dyDescent="0.3">
      <c r="A10" s="56" t="s">
        <v>130</v>
      </c>
      <c r="B10" s="57">
        <v>2</v>
      </c>
      <c r="C10" s="58">
        <v>0</v>
      </c>
      <c r="D10" s="42">
        <f ca="1">RANDBETWEEN(1,20)</f>
        <v>10</v>
      </c>
      <c r="E10" s="59">
        <f ca="1">D10+C10</f>
        <v>10</v>
      </c>
      <c r="G10" s="80" t="s">
        <v>65</v>
      </c>
      <c r="H10" s="81">
        <f>AVERAGE(H3:H9)</f>
        <v>6</v>
      </c>
      <c r="I10" s="74"/>
      <c r="K10" s="82" t="s">
        <v>62</v>
      </c>
      <c r="L10" s="83">
        <v>2</v>
      </c>
    </row>
    <row r="11" spans="1:12" ht="20.25" thickTop="1" thickBot="1" x14ac:dyDescent="0.3">
      <c r="A11" s="169" t="s">
        <v>131</v>
      </c>
      <c r="B11" s="170">
        <v>3</v>
      </c>
      <c r="C11" s="171">
        <v>2</v>
      </c>
      <c r="D11" s="42">
        <f ca="1">RANDBETWEEN(1,20)</f>
        <v>1</v>
      </c>
      <c r="E11" s="59">
        <f ca="1">D11+C11</f>
        <v>3</v>
      </c>
      <c r="G11" s="80" t="s">
        <v>75</v>
      </c>
      <c r="H11" s="84">
        <f>SUM(H3:H9)</f>
        <v>42</v>
      </c>
      <c r="I11" s="74"/>
      <c r="K11" s="85" t="s">
        <v>5</v>
      </c>
      <c r="L11" s="86">
        <f>SUM(L3:L10)</f>
        <v>40</v>
      </c>
    </row>
    <row r="12" spans="1:12" ht="16.5" thickTop="1" x14ac:dyDescent="0.25">
      <c r="G12" s="80" t="s">
        <v>66</v>
      </c>
      <c r="H12" s="87">
        <f>COUNT(H3:H9)</f>
        <v>7</v>
      </c>
      <c r="I12" s="74"/>
    </row>
    <row r="13" spans="1:12" x14ac:dyDescent="0.25">
      <c r="A13" s="56" t="s">
        <v>118</v>
      </c>
      <c r="B13" s="57">
        <v>2</v>
      </c>
      <c r="C13" s="58">
        <v>2</v>
      </c>
      <c r="D13" s="42">
        <f ca="1">RANDBETWEEN(1,20)</f>
        <v>11</v>
      </c>
      <c r="E13" s="59">
        <f ca="1">D13+C13</f>
        <v>13</v>
      </c>
      <c r="G13" s="80" t="s">
        <v>72</v>
      </c>
      <c r="H13" s="81">
        <f>((H10)*(H12/4))</f>
        <v>10.5</v>
      </c>
      <c r="I13" s="74" t="s">
        <v>73</v>
      </c>
    </row>
    <row r="14" spans="1:12" ht="16.5" thickBot="1" x14ac:dyDescent="0.3">
      <c r="A14" s="75" t="s">
        <v>107</v>
      </c>
      <c r="B14" s="76">
        <v>1</v>
      </c>
      <c r="C14" s="58">
        <v>1</v>
      </c>
      <c r="D14" s="42">
        <f ca="1">RANDBETWEEN(1,20)</f>
        <v>7</v>
      </c>
      <c r="E14" s="59">
        <f ca="1">D14+C14</f>
        <v>8</v>
      </c>
      <c r="G14" s="88" t="s">
        <v>71</v>
      </c>
      <c r="H14" s="89">
        <f>((H10)*(H12/2))</f>
        <v>21</v>
      </c>
      <c r="I14" s="90" t="s">
        <v>74</v>
      </c>
    </row>
    <row r="15" spans="1:12" ht="16.5" thickTop="1" x14ac:dyDescent="0.25">
      <c r="A15" s="56" t="s">
        <v>121</v>
      </c>
      <c r="B15" s="57">
        <v>2</v>
      </c>
      <c r="C15" s="58">
        <v>3</v>
      </c>
      <c r="D15" s="42">
        <f ca="1">RANDBETWEEN(1,20)</f>
        <v>1</v>
      </c>
      <c r="E15" s="59">
        <f ca="1">D15+C15</f>
        <v>4</v>
      </c>
    </row>
  </sheetData>
  <sortState ref="A2:E13">
    <sortCondition descending="1" ref="E2:E12"/>
    <sortCondition descending="1" ref="C2:C1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3"/>
  <sheetViews>
    <sheetView showGridLines="0" zoomScaleNormal="100" workbookViewId="0"/>
  </sheetViews>
  <sheetFormatPr defaultColWidth="9.125" defaultRowHeight="15.75" x14ac:dyDescent="0.25"/>
  <cols>
    <col min="1" max="1" width="18" style="28" bestFit="1" customWidth="1"/>
    <col min="2" max="2" width="15.375" style="28" bestFit="1" customWidth="1"/>
    <col min="3" max="3" width="4.75" style="45" customWidth="1"/>
    <col min="4" max="4" width="4.5" style="45" bestFit="1" customWidth="1"/>
    <col min="5" max="5" width="3.875" style="45" bestFit="1" customWidth="1"/>
    <col min="6" max="6" width="6.875" style="45" bestFit="1" customWidth="1"/>
    <col min="7" max="7" width="3.875" style="45" bestFit="1" customWidth="1"/>
    <col min="8" max="8" width="5.25" style="45" bestFit="1" customWidth="1"/>
    <col min="9" max="9" width="0.375" style="45" customWidth="1"/>
    <col min="10" max="16" width="3.875" style="45" bestFit="1" customWidth="1"/>
    <col min="17" max="17" width="3.875" style="28" bestFit="1" customWidth="1"/>
    <col min="18" max="18" width="0.375" style="28" customWidth="1"/>
    <col min="19" max="19" width="12.125" style="28" bestFit="1" customWidth="1"/>
    <col min="20" max="20" width="15.375" style="28" bestFit="1" customWidth="1"/>
    <col min="21" max="21" width="5" style="28" bestFit="1" customWidth="1"/>
    <col min="22" max="22" width="5.5" style="28" customWidth="1"/>
    <col min="23" max="23" width="3.875" style="28" bestFit="1" customWidth="1"/>
    <col min="24" max="24" width="6.875" style="45" bestFit="1" customWidth="1"/>
    <col min="25" max="25" width="3.875" style="45" bestFit="1" customWidth="1"/>
    <col min="26" max="26" width="5.25" style="45" bestFit="1" customWidth="1"/>
    <col min="27" max="27" width="0.375" style="45" customWidth="1"/>
    <col min="28" max="34" width="3.875" style="45" bestFit="1" customWidth="1"/>
    <col min="35" max="35" width="3.875" style="28" bestFit="1" customWidth="1"/>
    <col min="36" max="36" width="11.875" style="28" bestFit="1" customWidth="1"/>
    <col min="37" max="16384" width="9.125" style="45"/>
  </cols>
  <sheetData>
    <row r="1" spans="1:36" s="21" customFormat="1" ht="156.75" thickBot="1" x14ac:dyDescent="0.3">
      <c r="A1" s="22"/>
      <c r="B1" s="22"/>
      <c r="C1" s="20"/>
      <c r="D1" s="20"/>
      <c r="E1" s="20"/>
      <c r="F1" s="20"/>
      <c r="G1" s="20"/>
      <c r="H1" s="20"/>
      <c r="I1" s="20"/>
      <c r="K1" s="21" t="s">
        <v>149</v>
      </c>
      <c r="L1" s="20" t="s">
        <v>118</v>
      </c>
      <c r="M1" s="20" t="s">
        <v>112</v>
      </c>
      <c r="N1" s="26" t="s">
        <v>111</v>
      </c>
      <c r="O1" s="20"/>
      <c r="P1" s="20"/>
      <c r="Q1" s="20"/>
      <c r="R1" s="28"/>
      <c r="S1" s="22"/>
      <c r="T1" s="22"/>
      <c r="U1" s="20"/>
      <c r="V1" s="20"/>
      <c r="W1" s="20"/>
      <c r="X1" s="20"/>
      <c r="Y1" s="20"/>
      <c r="Z1" s="20"/>
      <c r="AA1" s="20"/>
      <c r="AD1" s="26" t="s">
        <v>140</v>
      </c>
      <c r="AE1" s="25" t="s">
        <v>146</v>
      </c>
      <c r="AF1" s="27" t="s">
        <v>109</v>
      </c>
      <c r="AI1" s="26" t="s">
        <v>147</v>
      </c>
      <c r="AJ1" s="22"/>
    </row>
    <row r="2" spans="1:36" s="38" customFormat="1" ht="16.5" thickBot="1" x14ac:dyDescent="0.3">
      <c r="A2" s="29" t="s">
        <v>6</v>
      </c>
      <c r="B2" s="30" t="s">
        <v>106</v>
      </c>
      <c r="C2" s="31" t="s">
        <v>3</v>
      </c>
      <c r="D2" s="32" t="s">
        <v>54</v>
      </c>
      <c r="E2" s="33" t="s">
        <v>55</v>
      </c>
      <c r="F2" s="32" t="s">
        <v>56</v>
      </c>
      <c r="G2" s="32" t="s">
        <v>4</v>
      </c>
      <c r="H2" s="32" t="s">
        <v>5</v>
      </c>
      <c r="I2" s="32"/>
      <c r="J2" s="32">
        <v>13</v>
      </c>
      <c r="K2" s="34">
        <v>15</v>
      </c>
      <c r="L2" s="34">
        <v>17</v>
      </c>
      <c r="M2" s="34">
        <v>19</v>
      </c>
      <c r="N2" s="34">
        <v>21</v>
      </c>
      <c r="O2" s="34">
        <v>23</v>
      </c>
      <c r="P2" s="34">
        <v>25</v>
      </c>
      <c r="Q2" s="35">
        <v>27</v>
      </c>
      <c r="R2" s="36"/>
      <c r="S2" s="29" t="s">
        <v>6</v>
      </c>
      <c r="T2" s="30" t="s">
        <v>106</v>
      </c>
      <c r="U2" s="31" t="s">
        <v>3</v>
      </c>
      <c r="V2" s="33" t="s">
        <v>53</v>
      </c>
      <c r="W2" s="33" t="s">
        <v>55</v>
      </c>
      <c r="X2" s="32" t="s">
        <v>56</v>
      </c>
      <c r="Y2" s="32" t="s">
        <v>4</v>
      </c>
      <c r="Z2" s="32" t="s">
        <v>5</v>
      </c>
      <c r="AA2" s="32"/>
      <c r="AB2" s="32">
        <v>14</v>
      </c>
      <c r="AC2" s="34">
        <v>16</v>
      </c>
      <c r="AD2" s="34">
        <v>18</v>
      </c>
      <c r="AE2" s="34">
        <v>20</v>
      </c>
      <c r="AF2" s="34">
        <v>22</v>
      </c>
      <c r="AG2" s="34">
        <v>24</v>
      </c>
      <c r="AH2" s="34">
        <v>26</v>
      </c>
      <c r="AI2" s="35">
        <v>29</v>
      </c>
      <c r="AJ2" s="37"/>
    </row>
    <row r="3" spans="1:36" x14ac:dyDescent="0.25">
      <c r="A3" s="39" t="s">
        <v>119</v>
      </c>
      <c r="B3" s="40" t="s">
        <v>124</v>
      </c>
      <c r="C3" s="41">
        <v>4</v>
      </c>
      <c r="D3" s="42">
        <v>-1</v>
      </c>
      <c r="E3" s="42">
        <v>1</v>
      </c>
      <c r="F3" s="42">
        <v>0</v>
      </c>
      <c r="G3" s="42">
        <f t="shared" ref="G3:G9" ca="1" si="0">RANDBETWEEN(1,20)</f>
        <v>2</v>
      </c>
      <c r="H3" s="42">
        <f t="shared" ref="H3" ca="1" si="1">SUM(C3:G3)</f>
        <v>6</v>
      </c>
      <c r="I3" s="43"/>
      <c r="J3" s="42" t="str">
        <f t="shared" ref="J3:P11" ca="1" si="2">IF($H3&gt;J$2-1,"Y","N")</f>
        <v>N</v>
      </c>
      <c r="K3" s="28" t="str">
        <f t="shared" ca="1" si="2"/>
        <v>N</v>
      </c>
      <c r="L3" s="28" t="str">
        <f t="shared" ca="1" si="2"/>
        <v>N</v>
      </c>
      <c r="M3" s="28" t="str">
        <f t="shared" ca="1" si="2"/>
        <v>N</v>
      </c>
      <c r="N3" s="28" t="str">
        <f t="shared" ca="1" si="2"/>
        <v>N</v>
      </c>
      <c r="O3" s="28" t="str">
        <f t="shared" ca="1" si="2"/>
        <v>N</v>
      </c>
      <c r="P3" s="28" t="str">
        <f t="shared" ca="1" si="2"/>
        <v>N</v>
      </c>
      <c r="Q3" s="44" t="str">
        <f t="shared" ref="Q3:Q11" ca="1" si="3">IF($H3&gt;Q$2-1,"Y","N")</f>
        <v>N</v>
      </c>
      <c r="S3" s="39" t="s">
        <v>122</v>
      </c>
      <c r="T3" s="40" t="s">
        <v>125</v>
      </c>
      <c r="U3" s="41">
        <v>4</v>
      </c>
      <c r="V3" s="42">
        <v>2</v>
      </c>
      <c r="W3" s="42">
        <v>1</v>
      </c>
      <c r="X3" s="42">
        <v>0</v>
      </c>
      <c r="Y3" s="42">
        <f t="shared" ref="Y3:Y11" ca="1" si="4">RANDBETWEEN(1,20)</f>
        <v>6</v>
      </c>
      <c r="Z3" s="42">
        <f t="shared" ref="Z3" ca="1" si="5">SUM(U3:Y3)</f>
        <v>13</v>
      </c>
      <c r="AA3" s="43"/>
      <c r="AB3" s="42" t="str">
        <f t="shared" ref="AB3:AH11" ca="1" si="6">IF($Z3&gt;AB$2-1,"Y","N")</f>
        <v>N</v>
      </c>
      <c r="AC3" s="28" t="str">
        <f t="shared" ca="1" si="6"/>
        <v>N</v>
      </c>
      <c r="AD3" s="28" t="str">
        <f t="shared" ca="1" si="6"/>
        <v>N</v>
      </c>
      <c r="AE3" s="28" t="str">
        <f t="shared" ca="1" si="6"/>
        <v>N</v>
      </c>
      <c r="AF3" s="28" t="str">
        <f t="shared" ca="1" si="6"/>
        <v>N</v>
      </c>
      <c r="AG3" s="28" t="str">
        <f t="shared" ca="1" si="6"/>
        <v>N</v>
      </c>
      <c r="AH3" s="28" t="str">
        <f t="shared" ca="1" si="6"/>
        <v>N</v>
      </c>
      <c r="AI3" s="44" t="str">
        <f t="shared" ref="AI3:AI11" ca="1" si="7">IF($Z3&gt;AI$2-1,"Y","N")</f>
        <v>N</v>
      </c>
    </row>
    <row r="4" spans="1:36" x14ac:dyDescent="0.25">
      <c r="A4" s="39" t="s">
        <v>120</v>
      </c>
      <c r="B4" s="40" t="s">
        <v>127</v>
      </c>
      <c r="C4" s="41">
        <v>10</v>
      </c>
      <c r="D4" s="42">
        <v>4</v>
      </c>
      <c r="E4" s="42">
        <v>0</v>
      </c>
      <c r="F4" s="42">
        <v>0</v>
      </c>
      <c r="G4" s="42">
        <f t="shared" ca="1" si="0"/>
        <v>1</v>
      </c>
      <c r="H4" s="42">
        <f t="shared" ref="H4" ca="1" si="8">SUM(C4:G4)</f>
        <v>15</v>
      </c>
      <c r="I4" s="43"/>
      <c r="J4" s="42" t="str">
        <f t="shared" ca="1" si="2"/>
        <v>Y</v>
      </c>
      <c r="K4" s="28" t="str">
        <f t="shared" ca="1" si="2"/>
        <v>Y</v>
      </c>
      <c r="L4" s="28" t="str">
        <f t="shared" ca="1" si="2"/>
        <v>N</v>
      </c>
      <c r="M4" s="28" t="str">
        <f t="shared" ca="1" si="2"/>
        <v>N</v>
      </c>
      <c r="N4" s="28" t="str">
        <f t="shared" ca="1" si="2"/>
        <v>N</v>
      </c>
      <c r="O4" s="28" t="str">
        <f t="shared" ca="1" si="2"/>
        <v>N</v>
      </c>
      <c r="P4" s="28" t="str">
        <f t="shared" ca="1" si="2"/>
        <v>N</v>
      </c>
      <c r="Q4" s="44" t="str">
        <f t="shared" ca="1" si="3"/>
        <v>N</v>
      </c>
      <c r="S4" s="39" t="s">
        <v>120</v>
      </c>
      <c r="T4" s="40" t="s">
        <v>126</v>
      </c>
      <c r="U4" s="41">
        <v>8</v>
      </c>
      <c r="V4" s="42">
        <v>4</v>
      </c>
      <c r="W4" s="42">
        <v>0</v>
      </c>
      <c r="X4" s="42">
        <v>0</v>
      </c>
      <c r="Y4" s="42">
        <f t="shared" ca="1" si="4"/>
        <v>19</v>
      </c>
      <c r="Z4" s="42">
        <f t="shared" ref="Z4" ca="1" si="9">SUM(U4:Y4)</f>
        <v>31</v>
      </c>
      <c r="AA4" s="43"/>
      <c r="AB4" s="42" t="str">
        <f t="shared" ca="1" si="6"/>
        <v>Y</v>
      </c>
      <c r="AC4" s="28" t="str">
        <f t="shared" ca="1" si="6"/>
        <v>Y</v>
      </c>
      <c r="AD4" s="28" t="str">
        <f t="shared" ca="1" si="6"/>
        <v>Y</v>
      </c>
      <c r="AE4" s="28" t="str">
        <f t="shared" ca="1" si="6"/>
        <v>Y</v>
      </c>
      <c r="AF4" s="28" t="str">
        <f t="shared" ca="1" si="6"/>
        <v>Y</v>
      </c>
      <c r="AG4" s="28" t="str">
        <f t="shared" ca="1" si="6"/>
        <v>Y</v>
      </c>
      <c r="AH4" s="28" t="str">
        <f t="shared" ca="1" si="6"/>
        <v>Y</v>
      </c>
      <c r="AI4" s="44" t="str">
        <f t="shared" ca="1" si="7"/>
        <v>Y</v>
      </c>
    </row>
    <row r="5" spans="1:36" ht="18.75" x14ac:dyDescent="0.25">
      <c r="A5" s="39" t="s">
        <v>132</v>
      </c>
      <c r="B5" s="40" t="s">
        <v>133</v>
      </c>
      <c r="C5" s="172">
        <v>4</v>
      </c>
      <c r="D5" s="173">
        <v>0</v>
      </c>
      <c r="E5" s="173">
        <v>1</v>
      </c>
      <c r="F5" s="173">
        <v>0</v>
      </c>
      <c r="G5" s="42">
        <f t="shared" ca="1" si="0"/>
        <v>14</v>
      </c>
      <c r="H5" s="42">
        <f t="shared" ref="H5" ca="1" si="10">SUM(C5:G5)</f>
        <v>19</v>
      </c>
      <c r="I5" s="43"/>
      <c r="J5" s="42" t="str">
        <f t="shared" ca="1" si="2"/>
        <v>Y</v>
      </c>
      <c r="K5" s="28" t="str">
        <f t="shared" ca="1" si="2"/>
        <v>Y</v>
      </c>
      <c r="L5" s="28" t="str">
        <f t="shared" ca="1" si="2"/>
        <v>Y</v>
      </c>
      <c r="M5" s="28" t="str">
        <f t="shared" ca="1" si="2"/>
        <v>Y</v>
      </c>
      <c r="N5" s="28" t="str">
        <f t="shared" ca="1" si="2"/>
        <v>N</v>
      </c>
      <c r="O5" s="28" t="str">
        <f t="shared" ca="1" si="2"/>
        <v>N</v>
      </c>
      <c r="P5" s="28" t="str">
        <f t="shared" ca="1" si="2"/>
        <v>N</v>
      </c>
      <c r="Q5" s="44" t="str">
        <f t="shared" ca="1" si="3"/>
        <v>N</v>
      </c>
      <c r="S5" s="39" t="s">
        <v>132</v>
      </c>
      <c r="T5" s="40" t="s">
        <v>134</v>
      </c>
      <c r="U5" s="172">
        <v>4</v>
      </c>
      <c r="V5" s="185">
        <v>5</v>
      </c>
      <c r="W5" s="173">
        <v>1</v>
      </c>
      <c r="X5" s="173">
        <v>0</v>
      </c>
      <c r="Y5" s="42">
        <f t="shared" ca="1" si="4"/>
        <v>12</v>
      </c>
      <c r="Z5" s="42">
        <f t="shared" ref="Z5" ca="1" si="11">SUM(U5:Y5)</f>
        <v>22</v>
      </c>
      <c r="AA5" s="43"/>
      <c r="AB5" s="42" t="str">
        <f t="shared" ca="1" si="6"/>
        <v>Y</v>
      </c>
      <c r="AC5" s="28" t="str">
        <f t="shared" ca="1" si="6"/>
        <v>Y</v>
      </c>
      <c r="AD5" s="28" t="str">
        <f t="shared" ca="1" si="6"/>
        <v>Y</v>
      </c>
      <c r="AE5" s="28" t="str">
        <f t="shared" ca="1" si="6"/>
        <v>Y</v>
      </c>
      <c r="AF5" s="28" t="str">
        <f t="shared" ca="1" si="6"/>
        <v>Y</v>
      </c>
      <c r="AG5" s="28" t="str">
        <f t="shared" ca="1" si="6"/>
        <v>N</v>
      </c>
      <c r="AH5" s="28" t="str">
        <f t="shared" ca="1" si="6"/>
        <v>N</v>
      </c>
      <c r="AI5" s="44" t="str">
        <f t="shared" ca="1" si="7"/>
        <v>N</v>
      </c>
    </row>
    <row r="6" spans="1:36" x14ac:dyDescent="0.25">
      <c r="A6" s="174" t="s">
        <v>130</v>
      </c>
      <c r="B6" s="175" t="s">
        <v>139</v>
      </c>
      <c r="C6" s="172">
        <v>12</v>
      </c>
      <c r="D6" s="173">
        <v>4</v>
      </c>
      <c r="E6" s="173">
        <v>0</v>
      </c>
      <c r="F6" s="173">
        <v>0</v>
      </c>
      <c r="G6" s="42">
        <f t="shared" ca="1" si="0"/>
        <v>9</v>
      </c>
      <c r="H6" s="42">
        <f t="shared" ref="H6" ca="1" si="12">SUM(C6:G6)</f>
        <v>25</v>
      </c>
      <c r="I6" s="43"/>
      <c r="J6" s="42" t="str">
        <f t="shared" ca="1" si="2"/>
        <v>Y</v>
      </c>
      <c r="K6" s="28" t="str">
        <f t="shared" ca="1" si="2"/>
        <v>Y</v>
      </c>
      <c r="L6" s="28" t="str">
        <f t="shared" ca="1" si="2"/>
        <v>Y</v>
      </c>
      <c r="M6" s="28" t="str">
        <f t="shared" ca="1" si="2"/>
        <v>Y</v>
      </c>
      <c r="N6" s="28" t="str">
        <f t="shared" ca="1" si="2"/>
        <v>Y</v>
      </c>
      <c r="O6" s="28" t="str">
        <f t="shared" ca="1" si="2"/>
        <v>Y</v>
      </c>
      <c r="P6" s="28" t="str">
        <f t="shared" ca="1" si="2"/>
        <v>Y</v>
      </c>
      <c r="Q6" s="44" t="str">
        <f t="shared" ca="1" si="3"/>
        <v>N</v>
      </c>
      <c r="S6" s="174" t="s">
        <v>130</v>
      </c>
      <c r="T6" s="175" t="s">
        <v>135</v>
      </c>
      <c r="U6" s="172">
        <v>7</v>
      </c>
      <c r="V6" s="173">
        <v>4</v>
      </c>
      <c r="W6" s="173">
        <v>0</v>
      </c>
      <c r="X6" s="173">
        <v>0</v>
      </c>
      <c r="Y6" s="42">
        <f t="shared" ca="1" si="4"/>
        <v>8</v>
      </c>
      <c r="Z6" s="42">
        <f t="shared" ref="Z6" ca="1" si="13">SUM(U6:Y6)</f>
        <v>19</v>
      </c>
      <c r="AA6" s="43"/>
      <c r="AB6" s="42" t="str">
        <f t="shared" ca="1" si="6"/>
        <v>Y</v>
      </c>
      <c r="AC6" s="28" t="str">
        <f t="shared" ca="1" si="6"/>
        <v>Y</v>
      </c>
      <c r="AD6" s="28" t="str">
        <f t="shared" ca="1" si="6"/>
        <v>Y</v>
      </c>
      <c r="AE6" s="28" t="str">
        <f t="shared" ca="1" si="6"/>
        <v>N</v>
      </c>
      <c r="AF6" s="28" t="str">
        <f t="shared" ca="1" si="6"/>
        <v>N</v>
      </c>
      <c r="AG6" s="28" t="str">
        <f t="shared" ca="1" si="6"/>
        <v>N</v>
      </c>
      <c r="AH6" s="28" t="str">
        <f t="shared" ca="1" si="6"/>
        <v>N</v>
      </c>
      <c r="AI6" s="44" t="str">
        <f t="shared" ca="1" si="7"/>
        <v>N</v>
      </c>
    </row>
    <row r="7" spans="1:36" x14ac:dyDescent="0.25">
      <c r="A7" s="174" t="s">
        <v>130</v>
      </c>
      <c r="B7" s="175" t="s">
        <v>138</v>
      </c>
      <c r="C7" s="172">
        <v>7</v>
      </c>
      <c r="D7" s="173">
        <v>4</v>
      </c>
      <c r="E7" s="173">
        <v>0</v>
      </c>
      <c r="F7" s="173">
        <v>0</v>
      </c>
      <c r="G7" s="42">
        <f t="shared" ca="1" si="0"/>
        <v>13</v>
      </c>
      <c r="H7" s="42">
        <f t="shared" ref="H7" ca="1" si="14">SUM(C7:G7)</f>
        <v>24</v>
      </c>
      <c r="I7" s="43"/>
      <c r="J7" s="42" t="str">
        <f t="shared" ca="1" si="2"/>
        <v>Y</v>
      </c>
      <c r="K7" s="28" t="str">
        <f t="shared" ca="1" si="2"/>
        <v>Y</v>
      </c>
      <c r="L7" s="28" t="str">
        <f t="shared" ca="1" si="2"/>
        <v>Y</v>
      </c>
      <c r="M7" s="28" t="str">
        <f t="shared" ca="1" si="2"/>
        <v>Y</v>
      </c>
      <c r="N7" s="28" t="str">
        <f t="shared" ca="1" si="2"/>
        <v>Y</v>
      </c>
      <c r="O7" s="28" t="str">
        <f t="shared" ca="1" si="2"/>
        <v>Y</v>
      </c>
      <c r="P7" s="28" t="str">
        <f t="shared" ca="1" si="2"/>
        <v>N</v>
      </c>
      <c r="Q7" s="44" t="str">
        <f t="shared" ca="1" si="3"/>
        <v>N</v>
      </c>
      <c r="S7" s="174" t="s">
        <v>130</v>
      </c>
      <c r="T7" s="175" t="s">
        <v>136</v>
      </c>
      <c r="U7" s="172">
        <v>7</v>
      </c>
      <c r="V7" s="173">
        <v>4</v>
      </c>
      <c r="W7" s="173">
        <v>0</v>
      </c>
      <c r="X7" s="173">
        <v>0</v>
      </c>
      <c r="Y7" s="42">
        <f t="shared" ca="1" si="4"/>
        <v>14</v>
      </c>
      <c r="Z7" s="42">
        <f t="shared" ref="Z7:Z11" ca="1" si="15">SUM(U7:Y7)</f>
        <v>25</v>
      </c>
      <c r="AA7" s="43"/>
      <c r="AB7" s="42" t="str">
        <f t="shared" ca="1" si="6"/>
        <v>Y</v>
      </c>
      <c r="AC7" s="28" t="str">
        <f t="shared" ca="1" si="6"/>
        <v>Y</v>
      </c>
      <c r="AD7" s="28" t="str">
        <f t="shared" ca="1" si="6"/>
        <v>Y</v>
      </c>
      <c r="AE7" s="28" t="str">
        <f t="shared" ca="1" si="6"/>
        <v>Y</v>
      </c>
      <c r="AF7" s="28" t="str">
        <f t="shared" ca="1" si="6"/>
        <v>Y</v>
      </c>
      <c r="AG7" s="28" t="str">
        <f t="shared" ca="1" si="6"/>
        <v>Y</v>
      </c>
      <c r="AH7" s="28" t="str">
        <f t="shared" ca="1" si="6"/>
        <v>N</v>
      </c>
      <c r="AI7" s="44" t="str">
        <f t="shared" ca="1" si="7"/>
        <v>N</v>
      </c>
    </row>
    <row r="8" spans="1:36" x14ac:dyDescent="0.25">
      <c r="A8" s="39" t="s">
        <v>151</v>
      </c>
      <c r="B8" s="40" t="s">
        <v>152</v>
      </c>
      <c r="C8" s="41">
        <v>7</v>
      </c>
      <c r="D8" s="42">
        <v>0</v>
      </c>
      <c r="E8" s="42">
        <v>1</v>
      </c>
      <c r="F8" s="42">
        <v>0</v>
      </c>
      <c r="G8" s="42">
        <f t="shared" ca="1" si="0"/>
        <v>10</v>
      </c>
      <c r="H8" s="42">
        <f t="shared" ref="H8:H9" ca="1" si="16">SUM(C8:G8)</f>
        <v>18</v>
      </c>
      <c r="I8" s="43"/>
      <c r="J8" s="42" t="str">
        <f t="shared" ca="1" si="2"/>
        <v>Y</v>
      </c>
      <c r="K8" s="28" t="str">
        <f t="shared" ca="1" si="2"/>
        <v>Y</v>
      </c>
      <c r="L8" s="28" t="str">
        <f t="shared" ca="1" si="2"/>
        <v>Y</v>
      </c>
      <c r="M8" s="28" t="str">
        <f t="shared" ca="1" si="2"/>
        <v>N</v>
      </c>
      <c r="N8" s="28" t="str">
        <f t="shared" ca="1" si="2"/>
        <v>N</v>
      </c>
      <c r="O8" s="28" t="str">
        <f t="shared" ca="1" si="2"/>
        <v>N</v>
      </c>
      <c r="P8" s="28" t="str">
        <f t="shared" ca="1" si="2"/>
        <v>N</v>
      </c>
      <c r="Q8" s="44" t="str">
        <f t="shared" ca="1" si="3"/>
        <v>N</v>
      </c>
      <c r="S8" s="39" t="s">
        <v>121</v>
      </c>
      <c r="T8" s="186" t="s">
        <v>153</v>
      </c>
      <c r="U8" s="41">
        <v>7</v>
      </c>
      <c r="V8" s="42">
        <v>3</v>
      </c>
      <c r="W8" s="42">
        <v>1</v>
      </c>
      <c r="X8" s="42">
        <v>0</v>
      </c>
      <c r="Y8" s="42">
        <f t="shared" ca="1" si="4"/>
        <v>16</v>
      </c>
      <c r="Z8" s="42">
        <f t="shared" ref="Z8:Z9" ca="1" si="17">SUM(U8:Y8)</f>
        <v>27</v>
      </c>
      <c r="AA8" s="43"/>
      <c r="AB8" s="42" t="str">
        <f t="shared" ca="1" si="6"/>
        <v>Y</v>
      </c>
      <c r="AC8" s="28" t="str">
        <f t="shared" ca="1" si="6"/>
        <v>Y</v>
      </c>
      <c r="AD8" s="28" t="str">
        <f t="shared" ca="1" si="6"/>
        <v>Y</v>
      </c>
      <c r="AE8" s="28" t="str">
        <f t="shared" ca="1" si="6"/>
        <v>Y</v>
      </c>
      <c r="AF8" s="28" t="str">
        <f t="shared" ca="1" si="6"/>
        <v>Y</v>
      </c>
      <c r="AG8" s="28" t="str">
        <f t="shared" ca="1" si="6"/>
        <v>Y</v>
      </c>
      <c r="AH8" s="28" t="str">
        <f t="shared" ca="1" si="6"/>
        <v>Y</v>
      </c>
      <c r="AI8" s="44" t="str">
        <f t="shared" ca="1" si="7"/>
        <v>N</v>
      </c>
    </row>
    <row r="9" spans="1:36" x14ac:dyDescent="0.25">
      <c r="A9" s="39" t="s">
        <v>118</v>
      </c>
      <c r="B9" s="40" t="s">
        <v>127</v>
      </c>
      <c r="C9" s="41">
        <v>11</v>
      </c>
      <c r="D9" s="42">
        <v>4</v>
      </c>
      <c r="E9" s="42">
        <v>0</v>
      </c>
      <c r="F9" s="42">
        <v>0</v>
      </c>
      <c r="G9" s="42">
        <f t="shared" ca="1" si="0"/>
        <v>6</v>
      </c>
      <c r="H9" s="42">
        <f t="shared" ca="1" si="16"/>
        <v>21</v>
      </c>
      <c r="I9" s="43"/>
      <c r="J9" s="42" t="str">
        <f t="shared" ca="1" si="2"/>
        <v>Y</v>
      </c>
      <c r="K9" s="28" t="str">
        <f t="shared" ca="1" si="2"/>
        <v>Y</v>
      </c>
      <c r="L9" s="28" t="str">
        <f t="shared" ca="1" si="2"/>
        <v>Y</v>
      </c>
      <c r="M9" s="28" t="str">
        <f t="shared" ca="1" si="2"/>
        <v>Y</v>
      </c>
      <c r="N9" s="28" t="str">
        <f t="shared" ca="1" si="2"/>
        <v>Y</v>
      </c>
      <c r="O9" s="28" t="str">
        <f t="shared" ca="1" si="2"/>
        <v>N</v>
      </c>
      <c r="P9" s="28" t="str">
        <f t="shared" ca="1" si="2"/>
        <v>N</v>
      </c>
      <c r="Q9" s="44" t="str">
        <f t="shared" ca="1" si="3"/>
        <v>N</v>
      </c>
      <c r="S9" s="39" t="s">
        <v>118</v>
      </c>
      <c r="T9" s="40" t="s">
        <v>126</v>
      </c>
      <c r="U9" s="41">
        <v>9</v>
      </c>
      <c r="V9" s="42">
        <v>4</v>
      </c>
      <c r="W9" s="42">
        <v>0</v>
      </c>
      <c r="X9" s="42">
        <v>0</v>
      </c>
      <c r="Y9" s="42">
        <f t="shared" ca="1" si="4"/>
        <v>13</v>
      </c>
      <c r="Z9" s="42">
        <f t="shared" ca="1" si="17"/>
        <v>26</v>
      </c>
      <c r="AA9" s="43"/>
      <c r="AB9" s="42" t="str">
        <f t="shared" ca="1" si="6"/>
        <v>Y</v>
      </c>
      <c r="AC9" s="28" t="str">
        <f t="shared" ca="1" si="6"/>
        <v>Y</v>
      </c>
      <c r="AD9" s="28" t="str">
        <f t="shared" ca="1" si="6"/>
        <v>Y</v>
      </c>
      <c r="AE9" s="28" t="str">
        <f t="shared" ca="1" si="6"/>
        <v>Y</v>
      </c>
      <c r="AF9" s="28" t="str">
        <f t="shared" ca="1" si="6"/>
        <v>Y</v>
      </c>
      <c r="AG9" s="28" t="str">
        <f t="shared" ca="1" si="6"/>
        <v>Y</v>
      </c>
      <c r="AH9" s="28" t="str">
        <f t="shared" ca="1" si="6"/>
        <v>Y</v>
      </c>
      <c r="AI9" s="44" t="str">
        <f t="shared" ca="1" si="7"/>
        <v>N</v>
      </c>
    </row>
    <row r="10" spans="1:36" x14ac:dyDescent="0.25">
      <c r="A10" s="46" t="s">
        <v>107</v>
      </c>
      <c r="B10" s="47" t="s">
        <v>117</v>
      </c>
      <c r="C10" s="41">
        <v>13</v>
      </c>
      <c r="D10" s="42">
        <v>2</v>
      </c>
      <c r="E10" s="42">
        <v>1</v>
      </c>
      <c r="F10" s="42">
        <v>0</v>
      </c>
      <c r="G10" s="42">
        <f t="shared" ref="G10:G11" ca="1" si="18">RANDBETWEEN(1,20)</f>
        <v>16</v>
      </c>
      <c r="H10" s="42">
        <f t="shared" ref="H10:H11" ca="1" si="19">SUM(C10:G10)</f>
        <v>32</v>
      </c>
      <c r="I10" s="43"/>
      <c r="J10" s="42" t="str">
        <f t="shared" ca="1" si="2"/>
        <v>Y</v>
      </c>
      <c r="K10" s="28" t="str">
        <f t="shared" ca="1" si="2"/>
        <v>Y</v>
      </c>
      <c r="L10" s="28" t="str">
        <f t="shared" ca="1" si="2"/>
        <v>Y</v>
      </c>
      <c r="M10" s="28" t="str">
        <f t="shared" ca="1" si="2"/>
        <v>Y</v>
      </c>
      <c r="N10" s="28" t="str">
        <f t="shared" ca="1" si="2"/>
        <v>Y</v>
      </c>
      <c r="O10" s="28" t="str">
        <f t="shared" ca="1" si="2"/>
        <v>Y</v>
      </c>
      <c r="P10" s="28" t="str">
        <f t="shared" ca="1" si="2"/>
        <v>Y</v>
      </c>
      <c r="Q10" s="44" t="str">
        <f t="shared" ca="1" si="3"/>
        <v>Y</v>
      </c>
      <c r="S10" s="46" t="s">
        <v>107</v>
      </c>
      <c r="T10" s="47" t="s">
        <v>123</v>
      </c>
      <c r="U10" s="41">
        <v>13</v>
      </c>
      <c r="V10" s="42">
        <v>1</v>
      </c>
      <c r="W10" s="42">
        <v>1</v>
      </c>
      <c r="X10" s="42">
        <v>1</v>
      </c>
      <c r="Y10" s="42">
        <f t="shared" ca="1" si="4"/>
        <v>18</v>
      </c>
      <c r="Z10" s="42">
        <f t="shared" ca="1" si="15"/>
        <v>34</v>
      </c>
      <c r="AA10" s="43"/>
      <c r="AB10" s="42" t="str">
        <f t="shared" ca="1" si="6"/>
        <v>Y</v>
      </c>
      <c r="AC10" s="28" t="str">
        <f t="shared" ca="1" si="6"/>
        <v>Y</v>
      </c>
      <c r="AD10" s="28" t="str">
        <f t="shared" ca="1" si="6"/>
        <v>Y</v>
      </c>
      <c r="AE10" s="28" t="str">
        <f t="shared" ca="1" si="6"/>
        <v>Y</v>
      </c>
      <c r="AF10" s="28" t="str">
        <f t="shared" ca="1" si="6"/>
        <v>Y</v>
      </c>
      <c r="AG10" s="28" t="str">
        <f t="shared" ca="1" si="6"/>
        <v>Y</v>
      </c>
      <c r="AH10" s="28" t="str">
        <f t="shared" ca="1" si="6"/>
        <v>Y</v>
      </c>
      <c r="AI10" s="44" t="str">
        <f t="shared" ca="1" si="7"/>
        <v>Y</v>
      </c>
    </row>
    <row r="11" spans="1:36" x14ac:dyDescent="0.25">
      <c r="A11" s="46" t="s">
        <v>141</v>
      </c>
      <c r="B11" s="47" t="s">
        <v>145</v>
      </c>
      <c r="C11" s="41">
        <v>6</v>
      </c>
      <c r="D11" s="42">
        <v>2</v>
      </c>
      <c r="E11" s="42">
        <v>0</v>
      </c>
      <c r="F11" s="42">
        <v>0</v>
      </c>
      <c r="G11" s="42">
        <f t="shared" ca="1" si="18"/>
        <v>4</v>
      </c>
      <c r="H11" s="42">
        <f t="shared" ca="1" si="19"/>
        <v>12</v>
      </c>
      <c r="I11" s="43"/>
      <c r="J11" s="42" t="str">
        <f t="shared" ca="1" si="2"/>
        <v>N</v>
      </c>
      <c r="K11" s="28" t="str">
        <f t="shared" ca="1" si="2"/>
        <v>N</v>
      </c>
      <c r="L11" s="28" t="str">
        <f t="shared" ca="1" si="2"/>
        <v>N</v>
      </c>
      <c r="M11" s="28" t="str">
        <f t="shared" ca="1" si="2"/>
        <v>N</v>
      </c>
      <c r="N11" s="28" t="str">
        <f t="shared" ca="1" si="2"/>
        <v>N</v>
      </c>
      <c r="O11" s="28" t="str">
        <f t="shared" ca="1" si="2"/>
        <v>N</v>
      </c>
      <c r="P11" s="28" t="str">
        <f t="shared" ca="1" si="2"/>
        <v>N</v>
      </c>
      <c r="Q11" s="44" t="str">
        <f t="shared" ca="1" si="3"/>
        <v>N</v>
      </c>
      <c r="S11" s="46" t="s">
        <v>143</v>
      </c>
      <c r="T11" s="47" t="s">
        <v>142</v>
      </c>
      <c r="U11" s="41">
        <v>1</v>
      </c>
      <c r="V11" s="42">
        <v>2</v>
      </c>
      <c r="W11" s="42">
        <v>0</v>
      </c>
      <c r="X11" s="42">
        <v>0</v>
      </c>
      <c r="Y11" s="42">
        <f t="shared" ca="1" si="4"/>
        <v>6</v>
      </c>
      <c r="Z11" s="42">
        <f t="shared" ca="1" si="15"/>
        <v>9</v>
      </c>
      <c r="AA11" s="43"/>
      <c r="AB11" s="42" t="str">
        <f t="shared" ca="1" si="6"/>
        <v>N</v>
      </c>
      <c r="AC11" s="28" t="str">
        <f t="shared" ca="1" si="6"/>
        <v>N</v>
      </c>
      <c r="AD11" s="28" t="str">
        <f t="shared" ca="1" si="6"/>
        <v>N</v>
      </c>
      <c r="AE11" s="28" t="str">
        <f t="shared" ca="1" si="6"/>
        <v>N</v>
      </c>
      <c r="AF11" s="28" t="str">
        <f t="shared" ca="1" si="6"/>
        <v>N</v>
      </c>
      <c r="AG11" s="28" t="str">
        <f t="shared" ca="1" si="6"/>
        <v>N</v>
      </c>
      <c r="AH11" s="28" t="str">
        <f t="shared" ca="1" si="6"/>
        <v>N</v>
      </c>
      <c r="AI11" s="44" t="str">
        <f t="shared" ca="1" si="7"/>
        <v>N</v>
      </c>
    </row>
    <row r="12" spans="1:36" ht="18.75" x14ac:dyDescent="0.25">
      <c r="B12" s="48"/>
      <c r="C12" s="49"/>
    </row>
    <row r="13" spans="1:36" ht="18.75" x14ac:dyDescent="0.25">
      <c r="B13" s="50" t="s">
        <v>87</v>
      </c>
      <c r="C13" s="49" t="s">
        <v>90</v>
      </c>
    </row>
    <row r="14" spans="1:36" ht="18.75" x14ac:dyDescent="0.25">
      <c r="B14" s="50" t="s">
        <v>88</v>
      </c>
      <c r="C14" s="49" t="s">
        <v>89</v>
      </c>
    </row>
    <row r="15" spans="1:36" ht="18.75" x14ac:dyDescent="0.25">
      <c r="B15" s="50" t="s">
        <v>81</v>
      </c>
      <c r="C15" s="49" t="s">
        <v>82</v>
      </c>
    </row>
    <row r="16" spans="1:36" ht="18.75" x14ac:dyDescent="0.25">
      <c r="B16" s="50" t="s">
        <v>101</v>
      </c>
      <c r="C16" s="49" t="s">
        <v>102</v>
      </c>
    </row>
    <row r="17" spans="2:3" ht="18.75" x14ac:dyDescent="0.25">
      <c r="B17" s="50" t="s">
        <v>88</v>
      </c>
      <c r="C17" s="49" t="s">
        <v>96</v>
      </c>
    </row>
    <row r="18" spans="2:3" ht="18.75" x14ac:dyDescent="0.25">
      <c r="B18" s="50" t="s">
        <v>83</v>
      </c>
      <c r="C18" s="49" t="s">
        <v>84</v>
      </c>
    </row>
    <row r="19" spans="2:3" ht="18.75" x14ac:dyDescent="0.25">
      <c r="B19" s="50" t="s">
        <v>85</v>
      </c>
      <c r="C19" s="49" t="s">
        <v>86</v>
      </c>
    </row>
    <row r="20" spans="2:3" ht="18.75" x14ac:dyDescent="0.25">
      <c r="B20" s="50" t="s">
        <v>91</v>
      </c>
      <c r="C20" s="49" t="s">
        <v>92</v>
      </c>
    </row>
    <row r="21" spans="2:3" ht="18.75" x14ac:dyDescent="0.25">
      <c r="B21" s="50" t="s">
        <v>97</v>
      </c>
      <c r="C21" s="49" t="s">
        <v>108</v>
      </c>
    </row>
    <row r="22" spans="2:3" ht="18.75" x14ac:dyDescent="0.25">
      <c r="B22" s="50"/>
      <c r="C22" s="49"/>
    </row>
    <row r="23" spans="2:3" ht="18.75" x14ac:dyDescent="0.25">
      <c r="B23" s="50"/>
      <c r="C23" s="49"/>
    </row>
    <row r="24" spans="2:3" ht="18.75" x14ac:dyDescent="0.25">
      <c r="B24" s="50"/>
      <c r="C24" s="49"/>
    </row>
    <row r="25" spans="2:3" ht="18.75" x14ac:dyDescent="0.25">
      <c r="B25" s="50"/>
      <c r="C25" s="49"/>
    </row>
    <row r="26" spans="2:3" ht="18.75" x14ac:dyDescent="0.25">
      <c r="B26" s="50"/>
      <c r="C26" s="49"/>
    </row>
    <row r="27" spans="2:3" ht="18.75" x14ac:dyDescent="0.25">
      <c r="B27" s="50"/>
      <c r="C27" s="49"/>
    </row>
    <row r="28" spans="2:3" ht="18.75" x14ac:dyDescent="0.25">
      <c r="B28" s="50"/>
      <c r="C28" s="49"/>
    </row>
    <row r="29" spans="2:3" ht="18.75" x14ac:dyDescent="0.25">
      <c r="B29" s="50"/>
      <c r="C29" s="49"/>
    </row>
    <row r="30" spans="2:3" ht="18.75" x14ac:dyDescent="0.25">
      <c r="B30" s="50"/>
      <c r="C30" s="49"/>
    </row>
    <row r="31" spans="2:3" ht="18.75" x14ac:dyDescent="0.25">
      <c r="B31" s="50"/>
      <c r="C31" s="49"/>
    </row>
    <row r="32" spans="2:3" ht="18.75" x14ac:dyDescent="0.25">
      <c r="B32" s="50"/>
      <c r="C32" s="49"/>
    </row>
    <row r="33" spans="2:3" ht="18.75" x14ac:dyDescent="0.25">
      <c r="B33" s="50"/>
      <c r="C33" s="49"/>
    </row>
    <row r="34" spans="2:3" ht="18.75" x14ac:dyDescent="0.25">
      <c r="B34" s="50"/>
      <c r="C34" s="49"/>
    </row>
    <row r="35" spans="2:3" ht="18.75" x14ac:dyDescent="0.25">
      <c r="B35" s="50"/>
      <c r="C35" s="49"/>
    </row>
    <row r="36" spans="2:3" ht="18.75" x14ac:dyDescent="0.25">
      <c r="B36" s="50"/>
      <c r="C36" s="49"/>
    </row>
    <row r="37" spans="2:3" ht="18.75" x14ac:dyDescent="0.25">
      <c r="B37" s="50"/>
      <c r="C37" s="49"/>
    </row>
    <row r="38" spans="2:3" ht="18.75" x14ac:dyDescent="0.25">
      <c r="B38" s="50"/>
      <c r="C38" s="49"/>
    </row>
    <row r="39" spans="2:3" ht="18.75" x14ac:dyDescent="0.25">
      <c r="B39" s="50"/>
      <c r="C39" s="49"/>
    </row>
    <row r="40" spans="2:3" ht="18.75" x14ac:dyDescent="0.25">
      <c r="B40" s="50"/>
      <c r="C40" s="49"/>
    </row>
    <row r="41" spans="2:3" ht="18.75" x14ac:dyDescent="0.25">
      <c r="B41" s="50"/>
      <c r="C41" s="49"/>
    </row>
    <row r="42" spans="2:3" ht="18.75" x14ac:dyDescent="0.25">
      <c r="B42" s="50"/>
      <c r="C42" s="49"/>
    </row>
    <row r="43" spans="2:3" ht="18.75" x14ac:dyDescent="0.25">
      <c r="B43" s="50"/>
      <c r="C43" s="49"/>
    </row>
  </sheetData>
  <sortState ref="B3:AJ21">
    <sortCondition ref="R3:R21"/>
    <sortCondition ref="B3:B21"/>
  </sortState>
  <conditionalFormatting sqref="C2:J2 V2:Z2 B1:I1 AK1:XFD2 A22:A43 D15:O18 B19:O19 A44:XFD1048576 D13:XFD14 D20:XFD43 D12:AI12 P15:XFD19 I4:P4 AB4:AH4 G7 I7:Q7 AB6:AI7 AB3:AI3 I3:Q3 D3:G4 V3:X4 AJ3:XFD12 AB10:AI10">
    <cfRule type="cellIs" dxfId="763" priority="5109" operator="equal">
      <formula>"N"</formula>
    </cfRule>
    <cfRule type="cellIs" dxfId="762" priority="5110" operator="equal">
      <formula>"Y"</formula>
    </cfRule>
  </conditionalFormatting>
  <conditionalFormatting sqref="G13:G1048576 Y13:Y14 Y20:Y1048576 G7 Y6:Y7 G1:G3 Y2:Y3 Y10">
    <cfRule type="cellIs" dxfId="761" priority="5105" operator="equal">
      <formula>1</formula>
    </cfRule>
    <cfRule type="cellIs" dxfId="760" priority="5108" operator="equal">
      <formula>20</formula>
    </cfRule>
  </conditionalFormatting>
  <conditionalFormatting sqref="K2 C3 R6:S7 A6:B6 A7:F7 H7 T7 Y6:AA7 AI6:AI7 AI3 Y3:AA3 H3 T3:T5 A3 R3:S3 U3 AI10 Y10:AA10">
    <cfRule type="cellIs" dxfId="759" priority="4717" operator="equal">
      <formula>"No"</formula>
    </cfRule>
    <cfRule type="cellIs" dxfId="758" priority="4718" operator="equal">
      <formula>"Yes"</formula>
    </cfRule>
  </conditionalFormatting>
  <conditionalFormatting sqref="M2">
    <cfRule type="cellIs" dxfId="757" priority="4693" operator="equal">
      <formula>"No"</formula>
    </cfRule>
    <cfRule type="cellIs" dxfId="756" priority="4694" operator="equal">
      <formula>"Yes"</formula>
    </cfRule>
  </conditionalFormatting>
  <conditionalFormatting sqref="R2:S2">
    <cfRule type="cellIs" dxfId="755" priority="4727" operator="equal">
      <formula>"No"</formula>
    </cfRule>
    <cfRule type="cellIs" dxfId="754" priority="4728" operator="equal">
      <formula>"Yes"</formula>
    </cfRule>
  </conditionalFormatting>
  <conditionalFormatting sqref="M2">
    <cfRule type="cellIs" dxfId="753" priority="4725" operator="equal">
      <formula>"No"</formula>
    </cfRule>
    <cfRule type="cellIs" dxfId="752" priority="4726" operator="equal">
      <formula>"Yes"</formula>
    </cfRule>
  </conditionalFormatting>
  <conditionalFormatting sqref="N2">
    <cfRule type="cellIs" dxfId="751" priority="4721" operator="equal">
      <formula>"No"</formula>
    </cfRule>
    <cfRule type="cellIs" dxfId="750" priority="4722" operator="equal">
      <formula>"Yes"</formula>
    </cfRule>
  </conditionalFormatting>
  <conditionalFormatting sqref="K2">
    <cfRule type="cellIs" dxfId="749" priority="4705" operator="equal">
      <formula>"No"</formula>
    </cfRule>
    <cfRule type="cellIs" dxfId="748" priority="4706" operator="equal">
      <formula>"Yes"</formula>
    </cfRule>
  </conditionalFormatting>
  <conditionalFormatting sqref="N2">
    <cfRule type="cellIs" dxfId="747" priority="4701" operator="equal">
      <formula>"No"</formula>
    </cfRule>
    <cfRule type="cellIs" dxfId="746" priority="4702" operator="equal">
      <formula>"Yes"</formula>
    </cfRule>
  </conditionalFormatting>
  <conditionalFormatting sqref="R2:S2">
    <cfRule type="cellIs" dxfId="745" priority="4733" operator="equal">
      <formula>"No"</formula>
    </cfRule>
    <cfRule type="cellIs" dxfId="744" priority="4734" operator="equal">
      <formula>"Yes"</formula>
    </cfRule>
  </conditionalFormatting>
  <conditionalFormatting sqref="R2:S2">
    <cfRule type="cellIs" dxfId="743" priority="4689" operator="equal">
      <formula>"No"</formula>
    </cfRule>
    <cfRule type="cellIs" dxfId="742" priority="4690" operator="equal">
      <formula>"Yes"</formula>
    </cfRule>
  </conditionalFormatting>
  <conditionalFormatting sqref="R2:S2">
    <cfRule type="cellIs" dxfId="741" priority="4691" operator="equal">
      <formula>"No"</formula>
    </cfRule>
    <cfRule type="cellIs" dxfId="740" priority="4692" operator="equal">
      <formula>"Yes"</formula>
    </cfRule>
  </conditionalFormatting>
  <conditionalFormatting sqref="P2">
    <cfRule type="cellIs" dxfId="739" priority="4681" operator="equal">
      <formula>"No"</formula>
    </cfRule>
    <cfRule type="cellIs" dxfId="738" priority="4682" operator="equal">
      <formula>"Yes"</formula>
    </cfRule>
  </conditionalFormatting>
  <conditionalFormatting sqref="P2">
    <cfRule type="cellIs" dxfId="737" priority="4679" operator="equal">
      <formula>"No"</formula>
    </cfRule>
    <cfRule type="cellIs" dxfId="736" priority="4680" operator="equal">
      <formula>"Yes"</formula>
    </cfRule>
  </conditionalFormatting>
  <conditionalFormatting sqref="P2">
    <cfRule type="cellIs" dxfId="735" priority="4675" operator="equal">
      <formula>"No"</formula>
    </cfRule>
    <cfRule type="cellIs" dxfId="734" priority="4676" operator="equal">
      <formula>"Yes"</formula>
    </cfRule>
  </conditionalFormatting>
  <conditionalFormatting sqref="L2">
    <cfRule type="cellIs" dxfId="733" priority="4125" operator="equal">
      <formula>"No"</formula>
    </cfRule>
    <cfRule type="cellIs" dxfId="732" priority="4126" operator="equal">
      <formula>"Yes"</formula>
    </cfRule>
  </conditionalFormatting>
  <conditionalFormatting sqref="L2">
    <cfRule type="cellIs" dxfId="731" priority="4129" operator="equal">
      <formula>"No"</formula>
    </cfRule>
    <cfRule type="cellIs" dxfId="730" priority="4130" operator="equal">
      <formula>"Yes"</formula>
    </cfRule>
  </conditionalFormatting>
  <conditionalFormatting sqref="U1:AA1">
    <cfRule type="cellIs" dxfId="729" priority="3993" operator="equal">
      <formula>"No"</formula>
    </cfRule>
    <cfRule type="cellIs" dxfId="728" priority="3994" operator="equal">
      <formula>"Yes"</formula>
    </cfRule>
  </conditionalFormatting>
  <conditionalFormatting sqref="Y1">
    <cfRule type="cellIs" dxfId="727" priority="3991" operator="equal">
      <formula>1</formula>
    </cfRule>
    <cfRule type="cellIs" dxfId="726" priority="3992" operator="equal">
      <formula>20</formula>
    </cfRule>
  </conditionalFormatting>
  <conditionalFormatting sqref="L1">
    <cfRule type="cellIs" dxfId="725" priority="3884" operator="equal">
      <formula>"No"</formula>
    </cfRule>
    <cfRule type="cellIs" dxfId="724" priority="3885" operator="equal">
      <formula>"Yes"</formula>
    </cfRule>
  </conditionalFormatting>
  <conditionalFormatting sqref="L1">
    <cfRule type="cellIs" dxfId="723" priority="3886" operator="equal">
      <formula>"No"</formula>
    </cfRule>
    <cfRule type="cellIs" dxfId="722" priority="3887" operator="equal">
      <formula>"Yes"</formula>
    </cfRule>
  </conditionalFormatting>
  <conditionalFormatting sqref="J2">
    <cfRule type="cellIs" dxfId="721" priority="3729" operator="equal">
      <formula>"No"</formula>
    </cfRule>
    <cfRule type="cellIs" dxfId="720" priority="3730" operator="equal">
      <formula>"Yes"</formula>
    </cfRule>
  </conditionalFormatting>
  <conditionalFormatting sqref="K2">
    <cfRule type="cellIs" dxfId="719" priority="3723" operator="equal">
      <formula>"No"</formula>
    </cfRule>
    <cfRule type="cellIs" dxfId="718" priority="3724" operator="equal">
      <formula>"Yes"</formula>
    </cfRule>
  </conditionalFormatting>
  <conditionalFormatting sqref="K2">
    <cfRule type="cellIs" dxfId="717" priority="3733" operator="equal">
      <formula>"No"</formula>
    </cfRule>
    <cfRule type="cellIs" dxfId="716" priority="3734" operator="equal">
      <formula>"Yes"</formula>
    </cfRule>
  </conditionalFormatting>
  <conditionalFormatting sqref="L2">
    <cfRule type="cellIs" dxfId="715" priority="3731" operator="equal">
      <formula>"No"</formula>
    </cfRule>
    <cfRule type="cellIs" dxfId="714" priority="3732" operator="equal">
      <formula>"Yes"</formula>
    </cfRule>
  </conditionalFormatting>
  <conditionalFormatting sqref="J2">
    <cfRule type="cellIs" dxfId="713" priority="3727" operator="equal">
      <formula>"No"</formula>
    </cfRule>
    <cfRule type="cellIs" dxfId="712" priority="3728" operator="equal">
      <formula>"Yes"</formula>
    </cfRule>
  </conditionalFormatting>
  <conditionalFormatting sqref="L2">
    <cfRule type="cellIs" dxfId="711" priority="3725" operator="equal">
      <formula>"No"</formula>
    </cfRule>
    <cfRule type="cellIs" dxfId="710" priority="3726" operator="equal">
      <formula>"Yes"</formula>
    </cfRule>
  </conditionalFormatting>
  <conditionalFormatting sqref="N2">
    <cfRule type="cellIs" dxfId="709" priority="3721" operator="equal">
      <formula>"No"</formula>
    </cfRule>
    <cfRule type="cellIs" dxfId="708" priority="3722" operator="equal">
      <formula>"Yes"</formula>
    </cfRule>
  </conditionalFormatting>
  <conditionalFormatting sqref="N2">
    <cfRule type="cellIs" dxfId="707" priority="3719" operator="equal">
      <formula>"No"</formula>
    </cfRule>
    <cfRule type="cellIs" dxfId="706" priority="3720" operator="equal">
      <formula>"Yes"</formula>
    </cfRule>
  </conditionalFormatting>
  <conditionalFormatting sqref="N2">
    <cfRule type="cellIs" dxfId="705" priority="3717" operator="equal">
      <formula>"No"</formula>
    </cfRule>
    <cfRule type="cellIs" dxfId="704" priority="3718" operator="equal">
      <formula>"Yes"</formula>
    </cfRule>
  </conditionalFormatting>
  <conditionalFormatting sqref="M2">
    <cfRule type="cellIs" dxfId="703" priority="3707" operator="equal">
      <formula>"No"</formula>
    </cfRule>
    <cfRule type="cellIs" dxfId="702" priority="3708" operator="equal">
      <formula>"Yes"</formula>
    </cfRule>
  </conditionalFormatting>
  <conditionalFormatting sqref="M2">
    <cfRule type="cellIs" dxfId="701" priority="3711" operator="equal">
      <formula>"No"</formula>
    </cfRule>
    <cfRule type="cellIs" dxfId="700" priority="3712" operator="equal">
      <formula>"Yes"</formula>
    </cfRule>
  </conditionalFormatting>
  <conditionalFormatting sqref="M2">
    <cfRule type="cellIs" dxfId="699" priority="3709" operator="equal">
      <formula>"No"</formula>
    </cfRule>
    <cfRule type="cellIs" dxfId="698" priority="3710" operator="equal">
      <formula>"Yes"</formula>
    </cfRule>
  </conditionalFormatting>
  <conditionalFormatting sqref="L1">
    <cfRule type="cellIs" dxfId="697" priority="3687" operator="equal">
      <formula>"No"</formula>
    </cfRule>
    <cfRule type="cellIs" dxfId="696" priority="3688" operator="equal">
      <formula>"Yes"</formula>
    </cfRule>
  </conditionalFormatting>
  <conditionalFormatting sqref="L1">
    <cfRule type="cellIs" dxfId="695" priority="3689" operator="equal">
      <formula>"No"</formula>
    </cfRule>
    <cfRule type="cellIs" dxfId="694" priority="3690" operator="equal">
      <formula>"Yes"</formula>
    </cfRule>
  </conditionalFormatting>
  <conditionalFormatting sqref="L1">
    <cfRule type="cellIs" dxfId="693" priority="3685" operator="equal">
      <formula>"No"</formula>
    </cfRule>
    <cfRule type="cellIs" dxfId="692" priority="3686" operator="equal">
      <formula>"Yes"</formula>
    </cfRule>
  </conditionalFormatting>
  <conditionalFormatting sqref="L1">
    <cfRule type="cellIs" dxfId="691" priority="3683" operator="equal">
      <formula>"No"</formula>
    </cfRule>
    <cfRule type="cellIs" dxfId="690" priority="3684" operator="equal">
      <formula>"Yes"</formula>
    </cfRule>
  </conditionalFormatting>
  <conditionalFormatting sqref="O2">
    <cfRule type="cellIs" dxfId="689" priority="3659" operator="equal">
      <formula>"No"</formula>
    </cfRule>
    <cfRule type="cellIs" dxfId="688" priority="3660" operator="equal">
      <formula>"Yes"</formula>
    </cfRule>
  </conditionalFormatting>
  <conditionalFormatting sqref="O2">
    <cfRule type="cellIs" dxfId="687" priority="3657" operator="equal">
      <formula>"No"</formula>
    </cfRule>
    <cfRule type="cellIs" dxfId="686" priority="3658" operator="equal">
      <formula>"Yes"</formula>
    </cfRule>
  </conditionalFormatting>
  <conditionalFormatting sqref="O2">
    <cfRule type="cellIs" dxfId="685" priority="3647" operator="equal">
      <formula>"No"</formula>
    </cfRule>
    <cfRule type="cellIs" dxfId="684" priority="3648" operator="equal">
      <formula>"Yes"</formula>
    </cfRule>
  </conditionalFormatting>
  <conditionalFormatting sqref="O2">
    <cfRule type="cellIs" dxfId="683" priority="3645" operator="equal">
      <formula>"No"</formula>
    </cfRule>
    <cfRule type="cellIs" dxfId="682" priority="3646" operator="equal">
      <formula>"Yes"</formula>
    </cfRule>
  </conditionalFormatting>
  <conditionalFormatting sqref="O2">
    <cfRule type="cellIs" dxfId="681" priority="3643" operator="equal">
      <formula>"No"</formula>
    </cfRule>
    <cfRule type="cellIs" dxfId="680" priority="3644" operator="equal">
      <formula>"Yes"</formula>
    </cfRule>
  </conditionalFormatting>
  <conditionalFormatting sqref="AB2">
    <cfRule type="cellIs" dxfId="679" priority="3339" operator="equal">
      <formula>"No"</formula>
    </cfRule>
    <cfRule type="cellIs" dxfId="678" priority="3340" operator="equal">
      <formula>"Yes"</formula>
    </cfRule>
  </conditionalFormatting>
  <conditionalFormatting sqref="AC2">
    <cfRule type="cellIs" dxfId="677" priority="3327" operator="equal">
      <formula>"No"</formula>
    </cfRule>
    <cfRule type="cellIs" dxfId="676" priority="3328" operator="equal">
      <formula>"Yes"</formula>
    </cfRule>
  </conditionalFormatting>
  <conditionalFormatting sqref="AE2">
    <cfRule type="cellIs" dxfId="675" priority="3321" operator="equal">
      <formula>"No"</formula>
    </cfRule>
    <cfRule type="cellIs" dxfId="674" priority="3322" operator="equal">
      <formula>"Yes"</formula>
    </cfRule>
  </conditionalFormatting>
  <conditionalFormatting sqref="AE2">
    <cfRule type="cellIs" dxfId="673" priority="3331" operator="equal">
      <formula>"No"</formula>
    </cfRule>
    <cfRule type="cellIs" dxfId="672" priority="3332" operator="equal">
      <formula>"Yes"</formula>
    </cfRule>
  </conditionalFormatting>
  <conditionalFormatting sqref="AF2">
    <cfRule type="cellIs" dxfId="671" priority="3329" operator="equal">
      <formula>"No"</formula>
    </cfRule>
    <cfRule type="cellIs" dxfId="670" priority="3330" operator="equal">
      <formula>"Yes"</formula>
    </cfRule>
  </conditionalFormatting>
  <conditionalFormatting sqref="AC2">
    <cfRule type="cellIs" dxfId="669" priority="3325" operator="equal">
      <formula>"No"</formula>
    </cfRule>
    <cfRule type="cellIs" dxfId="668" priority="3326" operator="equal">
      <formula>"Yes"</formula>
    </cfRule>
  </conditionalFormatting>
  <conditionalFormatting sqref="AF2">
    <cfRule type="cellIs" dxfId="667" priority="3323" operator="equal">
      <formula>"No"</formula>
    </cfRule>
    <cfRule type="cellIs" dxfId="666" priority="3324" operator="equal">
      <formula>"Yes"</formula>
    </cfRule>
  </conditionalFormatting>
  <conditionalFormatting sqref="AH2">
    <cfRule type="cellIs" dxfId="665" priority="3315" operator="equal">
      <formula>"No"</formula>
    </cfRule>
    <cfRule type="cellIs" dxfId="664" priority="3316" operator="equal">
      <formula>"Yes"</formula>
    </cfRule>
  </conditionalFormatting>
  <conditionalFormatting sqref="AH2">
    <cfRule type="cellIs" dxfId="663" priority="3313" operator="equal">
      <formula>"No"</formula>
    </cfRule>
    <cfRule type="cellIs" dxfId="662" priority="3314" operator="equal">
      <formula>"Yes"</formula>
    </cfRule>
  </conditionalFormatting>
  <conditionalFormatting sqref="AH2">
    <cfRule type="cellIs" dxfId="661" priority="3311" operator="equal">
      <formula>"No"</formula>
    </cfRule>
    <cfRule type="cellIs" dxfId="660" priority="3312" operator="equal">
      <formula>"Yes"</formula>
    </cfRule>
  </conditionalFormatting>
  <conditionalFormatting sqref="AD2">
    <cfRule type="cellIs" dxfId="659" priority="3307" operator="equal">
      <formula>"No"</formula>
    </cfRule>
    <cfRule type="cellIs" dxfId="658" priority="3308" operator="equal">
      <formula>"Yes"</formula>
    </cfRule>
  </conditionalFormatting>
  <conditionalFormatting sqref="AD2">
    <cfRule type="cellIs" dxfId="657" priority="3309" operator="equal">
      <formula>"No"</formula>
    </cfRule>
    <cfRule type="cellIs" dxfId="656" priority="3310" operator="equal">
      <formula>"Yes"</formula>
    </cfRule>
  </conditionalFormatting>
  <conditionalFormatting sqref="AB2">
    <cfRule type="cellIs" dxfId="655" priority="3301" operator="equal">
      <formula>"No"</formula>
    </cfRule>
    <cfRule type="cellIs" dxfId="654" priority="3302" operator="equal">
      <formula>"Yes"</formula>
    </cfRule>
  </conditionalFormatting>
  <conditionalFormatting sqref="AC2">
    <cfRule type="cellIs" dxfId="653" priority="3295" operator="equal">
      <formula>"No"</formula>
    </cfRule>
    <cfRule type="cellIs" dxfId="652" priority="3296" operator="equal">
      <formula>"Yes"</formula>
    </cfRule>
  </conditionalFormatting>
  <conditionalFormatting sqref="AC2">
    <cfRule type="cellIs" dxfId="651" priority="3305" operator="equal">
      <formula>"No"</formula>
    </cfRule>
    <cfRule type="cellIs" dxfId="650" priority="3306" operator="equal">
      <formula>"Yes"</formula>
    </cfRule>
  </conditionalFormatting>
  <conditionalFormatting sqref="AD2">
    <cfRule type="cellIs" dxfId="649" priority="3303" operator="equal">
      <formula>"No"</formula>
    </cfRule>
    <cfRule type="cellIs" dxfId="648" priority="3304" operator="equal">
      <formula>"Yes"</formula>
    </cfRule>
  </conditionalFormatting>
  <conditionalFormatting sqref="AB2">
    <cfRule type="cellIs" dxfId="647" priority="3299" operator="equal">
      <formula>"No"</formula>
    </cfRule>
    <cfRule type="cellIs" dxfId="646" priority="3300" operator="equal">
      <formula>"Yes"</formula>
    </cfRule>
  </conditionalFormatting>
  <conditionalFormatting sqref="AD2">
    <cfRule type="cellIs" dxfId="645" priority="3297" operator="equal">
      <formula>"No"</formula>
    </cfRule>
    <cfRule type="cellIs" dxfId="644" priority="3298" operator="equal">
      <formula>"Yes"</formula>
    </cfRule>
  </conditionalFormatting>
  <conditionalFormatting sqref="AF2">
    <cfRule type="cellIs" dxfId="643" priority="3293" operator="equal">
      <formula>"No"</formula>
    </cfRule>
    <cfRule type="cellIs" dxfId="642" priority="3294" operator="equal">
      <formula>"Yes"</formula>
    </cfRule>
  </conditionalFormatting>
  <conditionalFormatting sqref="AF2">
    <cfRule type="cellIs" dxfId="641" priority="3291" operator="equal">
      <formula>"No"</formula>
    </cfRule>
    <cfRule type="cellIs" dxfId="640" priority="3292" operator="equal">
      <formula>"Yes"</formula>
    </cfRule>
  </conditionalFormatting>
  <conditionalFormatting sqref="AF2">
    <cfRule type="cellIs" dxfId="639" priority="3289" operator="equal">
      <formula>"No"</formula>
    </cfRule>
    <cfRule type="cellIs" dxfId="638" priority="3290" operator="equal">
      <formula>"Yes"</formula>
    </cfRule>
  </conditionalFormatting>
  <conditionalFormatting sqref="AE2">
    <cfRule type="cellIs" dxfId="637" priority="3279" operator="equal">
      <formula>"No"</formula>
    </cfRule>
    <cfRule type="cellIs" dxfId="636" priority="3280" operator="equal">
      <formula>"Yes"</formula>
    </cfRule>
  </conditionalFormatting>
  <conditionalFormatting sqref="AE2">
    <cfRule type="cellIs" dxfId="635" priority="3283" operator="equal">
      <formula>"No"</formula>
    </cfRule>
    <cfRule type="cellIs" dxfId="634" priority="3284" operator="equal">
      <formula>"Yes"</formula>
    </cfRule>
  </conditionalFormatting>
  <conditionalFormatting sqref="AE2">
    <cfRule type="cellIs" dxfId="633" priority="3281" operator="equal">
      <formula>"No"</formula>
    </cfRule>
    <cfRule type="cellIs" dxfId="632" priority="3282" operator="equal">
      <formula>"Yes"</formula>
    </cfRule>
  </conditionalFormatting>
  <conditionalFormatting sqref="AG2">
    <cfRule type="cellIs" dxfId="631" priority="3277" operator="equal">
      <formula>"No"</formula>
    </cfRule>
    <cfRule type="cellIs" dxfId="630" priority="3278" operator="equal">
      <formula>"Yes"</formula>
    </cfRule>
  </conditionalFormatting>
  <conditionalFormatting sqref="AG2">
    <cfRule type="cellIs" dxfId="629" priority="3275" operator="equal">
      <formula>"No"</formula>
    </cfRule>
    <cfRule type="cellIs" dxfId="628" priority="3276" operator="equal">
      <formula>"Yes"</formula>
    </cfRule>
  </conditionalFormatting>
  <conditionalFormatting sqref="AG2">
    <cfRule type="cellIs" dxfId="627" priority="3273" operator="equal">
      <formula>"No"</formula>
    </cfRule>
    <cfRule type="cellIs" dxfId="626" priority="3274" operator="equal">
      <formula>"Yes"</formula>
    </cfRule>
  </conditionalFormatting>
  <conditionalFormatting sqref="AG2">
    <cfRule type="cellIs" dxfId="625" priority="3271" operator="equal">
      <formula>"No"</formula>
    </cfRule>
    <cfRule type="cellIs" dxfId="624" priority="3272" operator="equal">
      <formula>"Yes"</formula>
    </cfRule>
  </conditionalFormatting>
  <conditionalFormatting sqref="AG2">
    <cfRule type="cellIs" dxfId="623" priority="3269" operator="equal">
      <formula>"No"</formula>
    </cfRule>
    <cfRule type="cellIs" dxfId="622" priority="3270" operator="equal">
      <formula>"Yes"</formula>
    </cfRule>
  </conditionalFormatting>
  <conditionalFormatting sqref="AI1">
    <cfRule type="cellIs" dxfId="621" priority="3265" operator="equal">
      <formula>"No"</formula>
    </cfRule>
    <cfRule type="cellIs" dxfId="620" priority="3266" operator="equal">
      <formula>"Yes"</formula>
    </cfRule>
  </conditionalFormatting>
  <conditionalFormatting sqref="AI1">
    <cfRule type="cellIs" dxfId="619" priority="3267" operator="equal">
      <formula>"No"</formula>
    </cfRule>
    <cfRule type="cellIs" dxfId="618" priority="3268" operator="equal">
      <formula>"Yes"</formula>
    </cfRule>
  </conditionalFormatting>
  <conditionalFormatting sqref="AI1">
    <cfRule type="cellIs" dxfId="617" priority="3263" operator="equal">
      <formula>"No"</formula>
    </cfRule>
    <cfRule type="cellIs" dxfId="616" priority="3264" operator="equal">
      <formula>"Yes"</formula>
    </cfRule>
  </conditionalFormatting>
  <conditionalFormatting sqref="AI1">
    <cfRule type="cellIs" dxfId="615" priority="3261" operator="equal">
      <formula>"No"</formula>
    </cfRule>
    <cfRule type="cellIs" dxfId="614" priority="3262" operator="equal">
      <formula>"Yes"</formula>
    </cfRule>
  </conditionalFormatting>
  <conditionalFormatting sqref="Q1:T1">
    <cfRule type="cellIs" dxfId="613" priority="3080" operator="equal">
      <formula>"No"</formula>
    </cfRule>
    <cfRule type="cellIs" dxfId="612" priority="3081" operator="equal">
      <formula>"Yes"</formula>
    </cfRule>
  </conditionalFormatting>
  <conditionalFormatting sqref="Q1:T1">
    <cfRule type="cellIs" dxfId="611" priority="3082" operator="equal">
      <formula>"No"</formula>
    </cfRule>
    <cfRule type="cellIs" dxfId="610" priority="3083" operator="equal">
      <formula>"Yes"</formula>
    </cfRule>
  </conditionalFormatting>
  <conditionalFormatting sqref="Q1:T1">
    <cfRule type="cellIs" dxfId="609" priority="3078" operator="equal">
      <formula>"No"</formula>
    </cfRule>
    <cfRule type="cellIs" dxfId="608" priority="3079" operator="equal">
      <formula>"Yes"</formula>
    </cfRule>
  </conditionalFormatting>
  <conditionalFormatting sqref="Q1:T1">
    <cfRule type="cellIs" dxfId="607" priority="3076" operator="equal">
      <formula>"No"</formula>
    </cfRule>
    <cfRule type="cellIs" dxfId="606" priority="3077" operator="equal">
      <formula>"Yes"</formula>
    </cfRule>
  </conditionalFormatting>
  <conditionalFormatting sqref="T2">
    <cfRule type="cellIs" dxfId="605" priority="3022" operator="equal">
      <formula>"No"</formula>
    </cfRule>
    <cfRule type="cellIs" dxfId="604" priority="3023" operator="equal">
      <formula>"Yes"</formula>
    </cfRule>
  </conditionalFormatting>
  <conditionalFormatting sqref="U2">
    <cfRule type="cellIs" dxfId="603" priority="3018" operator="equal">
      <formula>"No"</formula>
    </cfRule>
    <cfRule type="cellIs" dxfId="602" priority="3019" operator="equal">
      <formula>"Yes"</formula>
    </cfRule>
  </conditionalFormatting>
  <conditionalFormatting sqref="B14:C19">
    <cfRule type="cellIs" dxfId="601" priority="2906" operator="equal">
      <formula>"No"</formula>
    </cfRule>
    <cfRule type="cellIs" dxfId="600" priority="2907" operator="equal">
      <formula>"Yes"</formula>
    </cfRule>
  </conditionalFormatting>
  <conditionalFormatting sqref="AA2">
    <cfRule type="cellIs" dxfId="599" priority="2332" operator="equal">
      <formula>"No"</formula>
    </cfRule>
    <cfRule type="cellIs" dxfId="598" priority="2333" operator="equal">
      <formula>"Yes"</formula>
    </cfRule>
  </conditionalFormatting>
  <conditionalFormatting sqref="B13:C13">
    <cfRule type="cellIs" dxfId="597" priority="2274" operator="equal">
      <formula>"No"</formula>
    </cfRule>
    <cfRule type="cellIs" dxfId="596" priority="2275" operator="equal">
      <formula>"Yes"</formula>
    </cfRule>
  </conditionalFormatting>
  <conditionalFormatting sqref="Y15:Y19">
    <cfRule type="cellIs" dxfId="595" priority="2240" operator="equal">
      <formula>1</formula>
    </cfRule>
    <cfRule type="cellIs" dxfId="594" priority="2241" operator="equal">
      <formula>20</formula>
    </cfRule>
  </conditionalFormatting>
  <conditionalFormatting sqref="B20:C20">
    <cfRule type="cellIs" dxfId="593" priority="2180" operator="equal">
      <formula>"No"</formula>
    </cfRule>
    <cfRule type="cellIs" dxfId="592" priority="2181" operator="equal">
      <formula>"Yes"</formula>
    </cfRule>
  </conditionalFormatting>
  <conditionalFormatting sqref="N1">
    <cfRule type="cellIs" dxfId="591" priority="1994" operator="equal">
      <formula>"No"</formula>
    </cfRule>
    <cfRule type="cellIs" dxfId="590" priority="1995" operator="equal">
      <formula>"Yes"</formula>
    </cfRule>
  </conditionalFormatting>
  <conditionalFormatting sqref="N1">
    <cfRule type="cellIs" dxfId="589" priority="1996" operator="equal">
      <formula>"No"</formula>
    </cfRule>
    <cfRule type="cellIs" dxfId="588" priority="1997" operator="equal">
      <formula>"Yes"</formula>
    </cfRule>
  </conditionalFormatting>
  <conditionalFormatting sqref="N1">
    <cfRule type="cellIs" dxfId="587" priority="1990" operator="equal">
      <formula>"No"</formula>
    </cfRule>
    <cfRule type="cellIs" dxfId="586" priority="1991" operator="equal">
      <formula>"Yes"</formula>
    </cfRule>
  </conditionalFormatting>
  <conditionalFormatting sqref="N1">
    <cfRule type="cellIs" dxfId="585" priority="1992" operator="equal">
      <formula>"No"</formula>
    </cfRule>
    <cfRule type="cellIs" dxfId="584" priority="1993" operator="equal">
      <formula>"Yes"</formula>
    </cfRule>
  </conditionalFormatting>
  <conditionalFormatting sqref="N1">
    <cfRule type="cellIs" dxfId="583" priority="1988" operator="equal">
      <formula>"No"</formula>
    </cfRule>
    <cfRule type="cellIs" dxfId="582" priority="1989" operator="equal">
      <formula>"Yes"</formula>
    </cfRule>
  </conditionalFormatting>
  <conditionalFormatting sqref="N1">
    <cfRule type="cellIs" dxfId="581" priority="1986" operator="equal">
      <formula>"No"</formula>
    </cfRule>
    <cfRule type="cellIs" dxfId="580" priority="1987" operator="equal">
      <formula>"Yes"</formula>
    </cfRule>
  </conditionalFormatting>
  <conditionalFormatting sqref="P1">
    <cfRule type="cellIs" dxfId="579" priority="1903" operator="equal">
      <formula>"No"</formula>
    </cfRule>
    <cfRule type="cellIs" dxfId="578" priority="1904" operator="equal">
      <formula>"Yes"</formula>
    </cfRule>
  </conditionalFormatting>
  <conditionalFormatting sqref="P1">
    <cfRule type="cellIs" dxfId="577" priority="1899" operator="equal">
      <formula>"No"</formula>
    </cfRule>
    <cfRule type="cellIs" dxfId="576" priority="1900" operator="equal">
      <formula>"Yes"</formula>
    </cfRule>
  </conditionalFormatting>
  <conditionalFormatting sqref="P1">
    <cfRule type="cellIs" dxfId="575" priority="1895" operator="equal">
      <formula>"No"</formula>
    </cfRule>
    <cfRule type="cellIs" dxfId="574" priority="1896" operator="equal">
      <formula>"Yes"</formula>
    </cfRule>
  </conditionalFormatting>
  <conditionalFormatting sqref="AE1">
    <cfRule type="cellIs" dxfId="573" priority="1891" operator="equal">
      <formula>"No"</formula>
    </cfRule>
    <cfRule type="cellIs" dxfId="572" priority="1892" operator="equal">
      <formula>"Yes"</formula>
    </cfRule>
  </conditionalFormatting>
  <conditionalFormatting sqref="AE1">
    <cfRule type="cellIs" dxfId="571" priority="1893" operator="equal">
      <formula>"No"</formula>
    </cfRule>
    <cfRule type="cellIs" dxfId="570" priority="1894" operator="equal">
      <formula>"Yes"</formula>
    </cfRule>
  </conditionalFormatting>
  <conditionalFormatting sqref="AE1">
    <cfRule type="cellIs" dxfId="569" priority="1889" operator="equal">
      <formula>"No"</formula>
    </cfRule>
    <cfRule type="cellIs" dxfId="568" priority="1890" operator="equal">
      <formula>"Yes"</formula>
    </cfRule>
  </conditionalFormatting>
  <conditionalFormatting sqref="AE1">
    <cfRule type="cellIs" dxfId="567" priority="1885" operator="equal">
      <formula>"No"</formula>
    </cfRule>
    <cfRule type="cellIs" dxfId="566" priority="1886" operator="equal">
      <formula>"Yes"</formula>
    </cfRule>
  </conditionalFormatting>
  <conditionalFormatting sqref="AE1">
    <cfRule type="cellIs" dxfId="565" priority="1887" operator="equal">
      <formula>"No"</formula>
    </cfRule>
    <cfRule type="cellIs" dxfId="564" priority="1888" operator="equal">
      <formula>"Yes"</formula>
    </cfRule>
  </conditionalFormatting>
  <conditionalFormatting sqref="AE1">
    <cfRule type="cellIs" dxfId="563" priority="1883" operator="equal">
      <formula>"No"</formula>
    </cfRule>
    <cfRule type="cellIs" dxfId="562" priority="1884" operator="equal">
      <formula>"Yes"</formula>
    </cfRule>
  </conditionalFormatting>
  <conditionalFormatting sqref="B21:C21">
    <cfRule type="cellIs" dxfId="561" priority="1907" operator="equal">
      <formula>"No"</formula>
    </cfRule>
    <cfRule type="cellIs" dxfId="560" priority="1908" operator="equal">
      <formula>"Yes"</formula>
    </cfRule>
  </conditionalFormatting>
  <conditionalFormatting sqref="P1">
    <cfRule type="cellIs" dxfId="559" priority="1897" operator="equal">
      <formula>"No"</formula>
    </cfRule>
    <cfRule type="cellIs" dxfId="558" priority="1898" operator="equal">
      <formula>"Yes"</formula>
    </cfRule>
  </conditionalFormatting>
  <conditionalFormatting sqref="P1">
    <cfRule type="cellIs" dxfId="557" priority="1905" operator="equal">
      <formula>"No"</formula>
    </cfRule>
    <cfRule type="cellIs" dxfId="556" priority="1906" operator="equal">
      <formula>"Yes"</formula>
    </cfRule>
  </conditionalFormatting>
  <conditionalFormatting sqref="P1">
    <cfRule type="cellIs" dxfId="555" priority="1901" operator="equal">
      <formula>"No"</formula>
    </cfRule>
    <cfRule type="cellIs" dxfId="554" priority="1902" operator="equal">
      <formula>"Yes"</formula>
    </cfRule>
  </conditionalFormatting>
  <conditionalFormatting sqref="AE1">
    <cfRule type="cellIs" dxfId="553" priority="1881" operator="equal">
      <formula>"No"</formula>
    </cfRule>
    <cfRule type="cellIs" dxfId="552" priority="1882" operator="equal">
      <formula>"Yes"</formula>
    </cfRule>
  </conditionalFormatting>
  <conditionalFormatting sqref="O1">
    <cfRule type="cellIs" dxfId="551" priority="1877" operator="equal">
      <formula>"No"</formula>
    </cfRule>
    <cfRule type="cellIs" dxfId="550" priority="1878" operator="equal">
      <formula>"Yes"</formula>
    </cfRule>
  </conditionalFormatting>
  <conditionalFormatting sqref="O1">
    <cfRule type="cellIs" dxfId="549" priority="1879" operator="equal">
      <formula>"No"</formula>
    </cfRule>
    <cfRule type="cellIs" dxfId="548" priority="1880" operator="equal">
      <formula>"Yes"</formula>
    </cfRule>
  </conditionalFormatting>
  <conditionalFormatting sqref="O1">
    <cfRule type="cellIs" dxfId="547" priority="1873" operator="equal">
      <formula>"No"</formula>
    </cfRule>
    <cfRule type="cellIs" dxfId="546" priority="1874" operator="equal">
      <formula>"Yes"</formula>
    </cfRule>
  </conditionalFormatting>
  <conditionalFormatting sqref="O1">
    <cfRule type="cellIs" dxfId="545" priority="1875" operator="equal">
      <formula>"No"</formula>
    </cfRule>
    <cfRule type="cellIs" dxfId="544" priority="1876" operator="equal">
      <formula>"Yes"</formula>
    </cfRule>
  </conditionalFormatting>
  <conditionalFormatting sqref="O1">
    <cfRule type="cellIs" dxfId="543" priority="1871" operator="equal">
      <formula>"No"</formula>
    </cfRule>
    <cfRule type="cellIs" dxfId="542" priority="1872" operator="equal">
      <formula>"Yes"</formula>
    </cfRule>
  </conditionalFormatting>
  <conditionalFormatting sqref="O1">
    <cfRule type="cellIs" dxfId="541" priority="1869" operator="equal">
      <formula>"No"</formula>
    </cfRule>
    <cfRule type="cellIs" dxfId="540" priority="1870" operator="equal">
      <formula>"Yes"</formula>
    </cfRule>
  </conditionalFormatting>
  <conditionalFormatting sqref="M1">
    <cfRule type="cellIs" dxfId="539" priority="1807" operator="equal">
      <formula>"No"</formula>
    </cfRule>
    <cfRule type="cellIs" dxfId="538" priority="1808" operator="equal">
      <formula>"Yes"</formula>
    </cfRule>
  </conditionalFormatting>
  <conditionalFormatting sqref="M1">
    <cfRule type="cellIs" dxfId="537" priority="1809" operator="equal">
      <formula>"No"</formula>
    </cfRule>
    <cfRule type="cellIs" dxfId="536" priority="1810" operator="equal">
      <formula>"Yes"</formula>
    </cfRule>
  </conditionalFormatting>
  <conditionalFormatting sqref="M1">
    <cfRule type="cellIs" dxfId="535" priority="1803" operator="equal">
      <formula>"No"</formula>
    </cfRule>
    <cfRule type="cellIs" dxfId="534" priority="1804" operator="equal">
      <formula>"Yes"</formula>
    </cfRule>
  </conditionalFormatting>
  <conditionalFormatting sqref="M1">
    <cfRule type="cellIs" dxfId="533" priority="1805" operator="equal">
      <formula>"No"</formula>
    </cfRule>
    <cfRule type="cellIs" dxfId="532" priority="1806" operator="equal">
      <formula>"Yes"</formula>
    </cfRule>
  </conditionalFormatting>
  <conditionalFormatting sqref="M1">
    <cfRule type="cellIs" dxfId="531" priority="1801" operator="equal">
      <formula>"No"</formula>
    </cfRule>
    <cfRule type="cellIs" dxfId="530" priority="1802" operator="equal">
      <formula>"Yes"</formula>
    </cfRule>
  </conditionalFormatting>
  <conditionalFormatting sqref="M1">
    <cfRule type="cellIs" dxfId="529" priority="1799" operator="equal">
      <formula>"No"</formula>
    </cfRule>
    <cfRule type="cellIs" dxfId="528" priority="1800" operator="equal">
      <formula>"Yes"</formula>
    </cfRule>
  </conditionalFormatting>
  <conditionalFormatting sqref="R1:R2">
    <cfRule type="cellIs" dxfId="527" priority="1797" operator="equal">
      <formula>"No"</formula>
    </cfRule>
    <cfRule type="cellIs" dxfId="526" priority="1798" operator="equal">
      <formula>"Yes"</formula>
    </cfRule>
  </conditionalFormatting>
  <conditionalFormatting sqref="G7 Y6:Y7 G3 Y3 Y10">
    <cfRule type="cellIs" dxfId="525" priority="1793" operator="equal">
      <formula>19</formula>
    </cfRule>
  </conditionalFormatting>
  <conditionalFormatting sqref="B12:C12">
    <cfRule type="cellIs" dxfId="524" priority="1745" operator="equal">
      <formula>"No"</formula>
    </cfRule>
    <cfRule type="cellIs" dxfId="523" priority="1746" operator="equal">
      <formula>"Yes"</formula>
    </cfRule>
  </conditionalFormatting>
  <conditionalFormatting sqref="G12 Y12">
    <cfRule type="cellIs" dxfId="522" priority="1747" operator="equal">
      <formula>1</formula>
    </cfRule>
    <cfRule type="cellIs" dxfId="521" priority="1748" operator="equal">
      <formula>20</formula>
    </cfRule>
  </conditionalFormatting>
  <conditionalFormatting sqref="C4">
    <cfRule type="cellIs" dxfId="520" priority="1743" operator="equal">
      <formula>"No"</formula>
    </cfRule>
    <cfRule type="cellIs" dxfId="519" priority="1744" operator="equal">
      <formula>"Yes"</formula>
    </cfRule>
  </conditionalFormatting>
  <conditionalFormatting sqref="Y4 R4">
    <cfRule type="cellIs" dxfId="518" priority="1735" operator="equal">
      <formula>"No"</formula>
    </cfRule>
    <cfRule type="cellIs" dxfId="517" priority="1736" operator="equal">
      <formula>"Yes"</formula>
    </cfRule>
  </conditionalFormatting>
  <conditionalFormatting sqref="G4 Y4">
    <cfRule type="cellIs" dxfId="516" priority="1733" operator="equal">
      <formula>1</formula>
    </cfRule>
    <cfRule type="cellIs" dxfId="515" priority="1734" operator="equal">
      <formula>20</formula>
    </cfRule>
  </conditionalFormatting>
  <conditionalFormatting sqref="G7 G3:G4">
    <cfRule type="cellIs" dxfId="514" priority="1732" operator="equal">
      <formula>19</formula>
    </cfRule>
  </conditionalFormatting>
  <conditionalFormatting sqref="G4 Y4">
    <cfRule type="cellIs" dxfId="513" priority="1731" operator="equal">
      <formula>19</formula>
    </cfRule>
  </conditionalFormatting>
  <conditionalFormatting sqref="AA4">
    <cfRule type="cellIs" dxfId="512" priority="1723" operator="equal">
      <formula>"No"</formula>
    </cfRule>
    <cfRule type="cellIs" dxfId="511" priority="1724" operator="equal">
      <formula>"Yes"</formula>
    </cfRule>
  </conditionalFormatting>
  <conditionalFormatting sqref="A2">
    <cfRule type="cellIs" dxfId="510" priority="1347" operator="equal">
      <formula>"No"</formula>
    </cfRule>
    <cfRule type="cellIs" dxfId="509" priority="1348" operator="equal">
      <formula>"Yes"</formula>
    </cfRule>
  </conditionalFormatting>
  <conditionalFormatting sqref="A2">
    <cfRule type="cellIs" dxfId="508" priority="1349" operator="equal">
      <formula>"No"</formula>
    </cfRule>
    <cfRule type="cellIs" dxfId="507" priority="1350" operator="equal">
      <formula>"Yes"</formula>
    </cfRule>
  </conditionalFormatting>
  <conditionalFormatting sqref="A2">
    <cfRule type="cellIs" dxfId="506" priority="1343" operator="equal">
      <formula>"No"</formula>
    </cfRule>
    <cfRule type="cellIs" dxfId="505" priority="1344" operator="equal">
      <formula>"Yes"</formula>
    </cfRule>
  </conditionalFormatting>
  <conditionalFormatting sqref="A2">
    <cfRule type="cellIs" dxfId="504" priority="1345" operator="equal">
      <formula>"No"</formula>
    </cfRule>
    <cfRule type="cellIs" dxfId="503" priority="1346" operator="equal">
      <formula>"Yes"</formula>
    </cfRule>
  </conditionalFormatting>
  <conditionalFormatting sqref="B2">
    <cfRule type="cellIs" dxfId="502" priority="1341" operator="equal">
      <formula>"No"</formula>
    </cfRule>
    <cfRule type="cellIs" dxfId="501" priority="1342" operator="equal">
      <formula>"Yes"</formula>
    </cfRule>
  </conditionalFormatting>
  <conditionalFormatting sqref="Q2">
    <cfRule type="cellIs" dxfId="500" priority="1277" operator="equal">
      <formula>"No"</formula>
    </cfRule>
    <cfRule type="cellIs" dxfId="499" priority="1278" operator="equal">
      <formula>"Yes"</formula>
    </cfRule>
  </conditionalFormatting>
  <conditionalFormatting sqref="Q2">
    <cfRule type="cellIs" dxfId="498" priority="1275" operator="equal">
      <formula>"No"</formula>
    </cfRule>
    <cfRule type="cellIs" dxfId="497" priority="1276" operator="equal">
      <formula>"Yes"</formula>
    </cfRule>
  </conditionalFormatting>
  <conditionalFormatting sqref="Q2">
    <cfRule type="cellIs" dxfId="496" priority="1271" operator="equal">
      <formula>"No"</formula>
    </cfRule>
    <cfRule type="cellIs" dxfId="495" priority="1272" operator="equal">
      <formula>"Yes"</formula>
    </cfRule>
  </conditionalFormatting>
  <conditionalFormatting sqref="Q2">
    <cfRule type="cellIs" dxfId="494" priority="1273" operator="equal">
      <formula>"No"</formula>
    </cfRule>
    <cfRule type="cellIs" dxfId="493" priority="1274" operator="equal">
      <formula>"Yes"</formula>
    </cfRule>
  </conditionalFormatting>
  <conditionalFormatting sqref="AI2">
    <cfRule type="cellIs" dxfId="492" priority="1245" operator="equal">
      <formula>"No"</formula>
    </cfRule>
    <cfRule type="cellIs" dxfId="491" priority="1246" operator="equal">
      <formula>"Yes"</formula>
    </cfRule>
  </conditionalFormatting>
  <conditionalFormatting sqref="AI2">
    <cfRule type="cellIs" dxfId="490" priority="1243" operator="equal">
      <formula>"No"</formula>
    </cfRule>
    <cfRule type="cellIs" dxfId="489" priority="1244" operator="equal">
      <formula>"Yes"</formula>
    </cfRule>
  </conditionalFormatting>
  <conditionalFormatting sqref="AI2">
    <cfRule type="cellIs" dxfId="488" priority="1239" operator="equal">
      <formula>"No"</formula>
    </cfRule>
    <cfRule type="cellIs" dxfId="487" priority="1240" operator="equal">
      <formula>"Yes"</formula>
    </cfRule>
  </conditionalFormatting>
  <conditionalFormatting sqref="AI2">
    <cfRule type="cellIs" dxfId="486" priority="1241" operator="equal">
      <formula>"No"</formula>
    </cfRule>
    <cfRule type="cellIs" dxfId="485" priority="1242" operator="equal">
      <formula>"Yes"</formula>
    </cfRule>
  </conditionalFormatting>
  <conditionalFormatting sqref="AI4">
    <cfRule type="cellIs" dxfId="484" priority="1237" operator="equal">
      <formula>"N"</formula>
    </cfRule>
    <cfRule type="cellIs" dxfId="483" priority="1238" operator="equal">
      <formula>"Y"</formula>
    </cfRule>
  </conditionalFormatting>
  <conditionalFormatting sqref="AI4">
    <cfRule type="cellIs" dxfId="482" priority="1231" operator="equal">
      <formula>"No"</formula>
    </cfRule>
    <cfRule type="cellIs" dxfId="481" priority="1232" operator="equal">
      <formula>"Yes"</formula>
    </cfRule>
  </conditionalFormatting>
  <conditionalFormatting sqref="B22:C43">
    <cfRule type="cellIs" dxfId="480" priority="1215" operator="equal">
      <formula>"No"</formula>
    </cfRule>
    <cfRule type="cellIs" dxfId="479" priority="1216" operator="equal">
      <formula>"Yes"</formula>
    </cfRule>
  </conditionalFormatting>
  <conditionalFormatting sqref="AD1">
    <cfRule type="cellIs" dxfId="478" priority="1003" operator="equal">
      <formula>"No"</formula>
    </cfRule>
    <cfRule type="cellIs" dxfId="477" priority="1004" operator="equal">
      <formula>"Yes"</formula>
    </cfRule>
  </conditionalFormatting>
  <conditionalFormatting sqref="AD1">
    <cfRule type="cellIs" dxfId="476" priority="1005" operator="equal">
      <formula>"No"</formula>
    </cfRule>
    <cfRule type="cellIs" dxfId="475" priority="1006" operator="equal">
      <formula>"Yes"</formula>
    </cfRule>
  </conditionalFormatting>
  <conditionalFormatting sqref="AD1">
    <cfRule type="cellIs" dxfId="474" priority="1007" operator="equal">
      <formula>"No"</formula>
    </cfRule>
    <cfRule type="cellIs" dxfId="473" priority="1008" operator="equal">
      <formula>"Yes"</formula>
    </cfRule>
  </conditionalFormatting>
  <conditionalFormatting sqref="AD1">
    <cfRule type="cellIs" dxfId="472" priority="1011" operator="equal">
      <formula>"No"</formula>
    </cfRule>
    <cfRule type="cellIs" dxfId="471" priority="1012" operator="equal">
      <formula>"Yes"</formula>
    </cfRule>
  </conditionalFormatting>
  <conditionalFormatting sqref="AD1">
    <cfRule type="cellIs" dxfId="470" priority="1009" operator="equal">
      <formula>"No"</formula>
    </cfRule>
    <cfRule type="cellIs" dxfId="469" priority="1010" operator="equal">
      <formula>"Yes"</formula>
    </cfRule>
  </conditionalFormatting>
  <conditionalFormatting sqref="AD1">
    <cfRule type="cellIs" dxfId="468" priority="1013" operator="equal">
      <formula>"No"</formula>
    </cfRule>
    <cfRule type="cellIs" dxfId="467" priority="1014" operator="equal">
      <formula>"Yes"</formula>
    </cfRule>
  </conditionalFormatting>
  <conditionalFormatting sqref="AD1">
    <cfRule type="cellIs" dxfId="466" priority="1015" operator="equal">
      <formula>"No"</formula>
    </cfRule>
    <cfRule type="cellIs" dxfId="465" priority="1016" operator="equal">
      <formula>"Yes"</formula>
    </cfRule>
  </conditionalFormatting>
  <conditionalFormatting sqref="R10">
    <cfRule type="cellIs" dxfId="464" priority="895" operator="equal">
      <formula>"No"</formula>
    </cfRule>
    <cfRule type="cellIs" dxfId="463" priority="896" operator="equal">
      <formula>"Yes"</formula>
    </cfRule>
  </conditionalFormatting>
  <conditionalFormatting sqref="Q4">
    <cfRule type="cellIs" dxfId="462" priority="907" operator="equal">
      <formula>"N"</formula>
    </cfRule>
    <cfRule type="cellIs" dxfId="461" priority="908" operator="equal">
      <formula>"Y"</formula>
    </cfRule>
  </conditionalFormatting>
  <conditionalFormatting sqref="C10:G10 Y10 AA10:AH10 I10:P10">
    <cfRule type="cellIs" dxfId="460" priority="899" operator="equal">
      <formula>"N"</formula>
    </cfRule>
    <cfRule type="cellIs" dxfId="459" priority="900" operator="equal">
      <formula>"Y"</formula>
    </cfRule>
  </conditionalFormatting>
  <conditionalFormatting sqref="AI10">
    <cfRule type="cellIs" dxfId="458" priority="897" operator="equal">
      <formula>"N"</formula>
    </cfRule>
    <cfRule type="cellIs" dxfId="457" priority="898" operator="equal">
      <formula>"Y"</formula>
    </cfRule>
  </conditionalFormatting>
  <conditionalFormatting sqref="G10 Y10">
    <cfRule type="cellIs" dxfId="456" priority="893" operator="equal">
      <formula>1</formula>
    </cfRule>
    <cfRule type="cellIs" dxfId="455" priority="894" operator="equal">
      <formula>20</formula>
    </cfRule>
  </conditionalFormatting>
  <conditionalFormatting sqref="G10">
    <cfRule type="cellIs" dxfId="454" priority="892" operator="equal">
      <formula>19</formula>
    </cfRule>
  </conditionalFormatting>
  <conditionalFormatting sqref="G10 Y10">
    <cfRule type="cellIs" dxfId="453" priority="891" operator="equal">
      <formula>19</formula>
    </cfRule>
  </conditionalFormatting>
  <conditionalFormatting sqref="T10">
    <cfRule type="cellIs" dxfId="452" priority="889" operator="equal">
      <formula>"No"</formula>
    </cfRule>
    <cfRule type="cellIs" dxfId="451" priority="890" operator="equal">
      <formula>"Yes"</formula>
    </cfRule>
  </conditionalFormatting>
  <conditionalFormatting sqref="A10">
    <cfRule type="cellIs" dxfId="450" priority="887" operator="equal">
      <formula>"No"</formula>
    </cfRule>
    <cfRule type="cellIs" dxfId="449" priority="888" operator="equal">
      <formula>"Yes"</formula>
    </cfRule>
  </conditionalFormatting>
  <conditionalFormatting sqref="B10">
    <cfRule type="cellIs" dxfId="448" priority="885" operator="equal">
      <formula>"No"</formula>
    </cfRule>
    <cfRule type="cellIs" dxfId="447" priority="886" operator="equal">
      <formula>"Yes"</formula>
    </cfRule>
  </conditionalFormatting>
  <conditionalFormatting sqref="AI10">
    <cfRule type="cellIs" dxfId="446" priority="883" operator="equal">
      <formula>"No"</formula>
    </cfRule>
    <cfRule type="cellIs" dxfId="445" priority="884" operator="equal">
      <formula>"Yes"</formula>
    </cfRule>
  </conditionalFormatting>
  <conditionalFormatting sqref="W10:X10">
    <cfRule type="cellIs" dxfId="444" priority="881" operator="equal">
      <formula>"No"</formula>
    </cfRule>
    <cfRule type="cellIs" dxfId="443" priority="882" operator="equal">
      <formula>"Yes"</formula>
    </cfRule>
  </conditionalFormatting>
  <conditionalFormatting sqref="V10">
    <cfRule type="cellIs" dxfId="442" priority="879" operator="equal">
      <formula>"No"</formula>
    </cfRule>
    <cfRule type="cellIs" dxfId="441" priority="880" operator="equal">
      <formula>"Yes"</formula>
    </cfRule>
  </conditionalFormatting>
  <conditionalFormatting sqref="V10">
    <cfRule type="cellIs" dxfId="440" priority="877" operator="equal">
      <formula>"No"</formula>
    </cfRule>
    <cfRule type="cellIs" dxfId="439" priority="878" operator="equal">
      <formula>"Yes"</formula>
    </cfRule>
  </conditionalFormatting>
  <conditionalFormatting sqref="S10">
    <cfRule type="cellIs" dxfId="438" priority="875" operator="equal">
      <formula>"No"</formula>
    </cfRule>
    <cfRule type="cellIs" dxfId="437" priority="876" operator="equal">
      <formula>"Yes"</formula>
    </cfRule>
  </conditionalFormatting>
  <conditionalFormatting sqref="U10">
    <cfRule type="cellIs" dxfId="436" priority="873" operator="equal">
      <formula>"No"</formula>
    </cfRule>
    <cfRule type="cellIs" dxfId="435" priority="874" operator="equal">
      <formula>"Yes"</formula>
    </cfRule>
  </conditionalFormatting>
  <conditionalFormatting sqref="Q10">
    <cfRule type="cellIs" dxfId="434" priority="871" operator="equal">
      <formula>"N"</formula>
    </cfRule>
    <cfRule type="cellIs" dxfId="433" priority="872" operator="equal">
      <formula>"Y"</formula>
    </cfRule>
  </conditionalFormatting>
  <conditionalFormatting sqref="AA11:AH11 I11:P11">
    <cfRule type="cellIs" dxfId="432" priority="683" operator="equal">
      <formula>"N"</formula>
    </cfRule>
    <cfRule type="cellIs" dxfId="431" priority="684" operator="equal">
      <formula>"Y"</formula>
    </cfRule>
  </conditionalFormatting>
  <conditionalFormatting sqref="AI11">
    <cfRule type="cellIs" dxfId="430" priority="681" operator="equal">
      <formula>"N"</formula>
    </cfRule>
    <cfRule type="cellIs" dxfId="429" priority="682" operator="equal">
      <formula>"Y"</formula>
    </cfRule>
  </conditionalFormatting>
  <conditionalFormatting sqref="R11">
    <cfRule type="cellIs" dxfId="428" priority="679" operator="equal">
      <formula>"No"</formula>
    </cfRule>
    <cfRule type="cellIs" dxfId="427" priority="680" operator="equal">
      <formula>"Yes"</formula>
    </cfRule>
  </conditionalFormatting>
  <conditionalFormatting sqref="AI11">
    <cfRule type="cellIs" dxfId="426" priority="673" operator="equal">
      <formula>"No"</formula>
    </cfRule>
    <cfRule type="cellIs" dxfId="425" priority="674" operator="equal">
      <formula>"Yes"</formula>
    </cfRule>
  </conditionalFormatting>
  <conditionalFormatting sqref="Q11">
    <cfRule type="cellIs" dxfId="424" priority="671" operator="equal">
      <formula>"N"</formula>
    </cfRule>
    <cfRule type="cellIs" dxfId="423" priority="672" operator="equal">
      <formula>"Y"</formula>
    </cfRule>
  </conditionalFormatting>
  <conditionalFormatting sqref="Z4">
    <cfRule type="cellIs" dxfId="422" priority="615" operator="equal">
      <formula>"No"</formula>
    </cfRule>
    <cfRule type="cellIs" dxfId="421" priority="616" operator="equal">
      <formula>"Yes"</formula>
    </cfRule>
  </conditionalFormatting>
  <conditionalFormatting sqref="Z4">
    <cfRule type="cellIs" dxfId="420" priority="611" operator="equal">
      <formula>"No"</formula>
    </cfRule>
    <cfRule type="cellIs" dxfId="419" priority="612" operator="equal">
      <formula>"Yes"</formula>
    </cfRule>
  </conditionalFormatting>
  <conditionalFormatting sqref="Z4">
    <cfRule type="cellIs" dxfId="418" priority="609" operator="equal">
      <formula>"No"</formula>
    </cfRule>
    <cfRule type="cellIs" dxfId="417" priority="610" operator="equal">
      <formula>"Yes"</formula>
    </cfRule>
  </conditionalFormatting>
  <conditionalFormatting sqref="Z4">
    <cfRule type="cellIs" dxfId="416" priority="613" operator="equal">
      <formula>"No"</formula>
    </cfRule>
    <cfRule type="cellIs" dxfId="415" priority="614" operator="equal">
      <formula>"Yes"</formula>
    </cfRule>
  </conditionalFormatting>
  <conditionalFormatting sqref="Z10">
    <cfRule type="cellIs" dxfId="414" priority="573" operator="equal">
      <formula>"No"</formula>
    </cfRule>
    <cfRule type="cellIs" dxfId="413" priority="574" operator="equal">
      <formula>"Yes"</formula>
    </cfRule>
  </conditionalFormatting>
  <conditionalFormatting sqref="H4">
    <cfRule type="cellIs" dxfId="412" priority="557" operator="equal">
      <formula>"No"</formula>
    </cfRule>
    <cfRule type="cellIs" dxfId="411" priority="558" operator="equal">
      <formula>"Yes"</formula>
    </cfRule>
  </conditionalFormatting>
  <conditionalFormatting sqref="H4">
    <cfRule type="cellIs" dxfId="410" priority="553" operator="equal">
      <formula>"No"</formula>
    </cfRule>
    <cfRule type="cellIs" dxfId="409" priority="554" operator="equal">
      <formula>"Yes"</formula>
    </cfRule>
  </conditionalFormatting>
  <conditionalFormatting sqref="H4">
    <cfRule type="cellIs" dxfId="408" priority="551" operator="equal">
      <formula>"No"</formula>
    </cfRule>
    <cfRule type="cellIs" dxfId="407" priority="552" operator="equal">
      <formula>"Yes"</formula>
    </cfRule>
  </conditionalFormatting>
  <conditionalFormatting sqref="H4">
    <cfRule type="cellIs" dxfId="406" priority="555" operator="equal">
      <formula>"No"</formula>
    </cfRule>
    <cfRule type="cellIs" dxfId="405" priority="556" operator="equal">
      <formula>"Yes"</formula>
    </cfRule>
  </conditionalFormatting>
  <conditionalFormatting sqref="H10">
    <cfRule type="cellIs" dxfId="404" priority="515" operator="equal">
      <formula>"No"</formula>
    </cfRule>
    <cfRule type="cellIs" dxfId="403" priority="516" operator="equal">
      <formula>"Yes"</formula>
    </cfRule>
  </conditionalFormatting>
  <conditionalFormatting sqref="A4">
    <cfRule type="cellIs" dxfId="402" priority="385" operator="equal">
      <formula>"No"</formula>
    </cfRule>
    <cfRule type="cellIs" dxfId="401" priority="386" operator="equal">
      <formula>"Yes"</formula>
    </cfRule>
  </conditionalFormatting>
  <conditionalFormatting sqref="A4">
    <cfRule type="cellIs" dxfId="400" priority="383" operator="equal">
      <formula>"No"</formula>
    </cfRule>
    <cfRule type="cellIs" dxfId="399" priority="384" operator="equal">
      <formula>"Yes"</formula>
    </cfRule>
  </conditionalFormatting>
  <conditionalFormatting sqref="A4">
    <cfRule type="cellIs" dxfId="398" priority="381" operator="equal">
      <formula>"No"</formula>
    </cfRule>
    <cfRule type="cellIs" dxfId="397" priority="382" operator="equal">
      <formula>"Yes"</formula>
    </cfRule>
  </conditionalFormatting>
  <conditionalFormatting sqref="S4">
    <cfRule type="cellIs" dxfId="396" priority="369" operator="equal">
      <formula>"No"</formula>
    </cfRule>
    <cfRule type="cellIs" dxfId="395" priority="370" operator="equal">
      <formula>"Yes"</formula>
    </cfRule>
  </conditionalFormatting>
  <conditionalFormatting sqref="S4">
    <cfRule type="cellIs" dxfId="394" priority="367" operator="equal">
      <formula>"No"</formula>
    </cfRule>
    <cfRule type="cellIs" dxfId="393" priority="368" operator="equal">
      <formula>"Yes"</formula>
    </cfRule>
  </conditionalFormatting>
  <conditionalFormatting sqref="S4">
    <cfRule type="cellIs" dxfId="392" priority="365" operator="equal">
      <formula>"No"</formula>
    </cfRule>
    <cfRule type="cellIs" dxfId="391" priority="366" operator="equal">
      <formula>"Yes"</formula>
    </cfRule>
  </conditionalFormatting>
  <conditionalFormatting sqref="U4">
    <cfRule type="cellIs" dxfId="390" priority="349" operator="equal">
      <formula>"No"</formula>
    </cfRule>
    <cfRule type="cellIs" dxfId="389" priority="350" operator="equal">
      <formula>"Yes"</formula>
    </cfRule>
  </conditionalFormatting>
  <conditionalFormatting sqref="T4">
    <cfRule type="cellIs" dxfId="388" priority="345" operator="equal">
      <formula>"No"</formula>
    </cfRule>
    <cfRule type="cellIs" dxfId="387" priority="346" operator="equal">
      <formula>"Yes"</formula>
    </cfRule>
  </conditionalFormatting>
  <conditionalFormatting sqref="H6">
    <cfRule type="cellIs" dxfId="386" priority="257" operator="equal">
      <formula>"No"</formula>
    </cfRule>
    <cfRule type="cellIs" dxfId="385" priority="258" operator="equal">
      <formula>"Yes"</formula>
    </cfRule>
  </conditionalFormatting>
  <conditionalFormatting sqref="I5:P5 AB5:AH5 G5">
    <cfRule type="cellIs" dxfId="384" priority="341" operator="equal">
      <formula>"N"</formula>
    </cfRule>
    <cfRule type="cellIs" dxfId="383" priority="342" operator="equal">
      <formula>"Y"</formula>
    </cfRule>
  </conditionalFormatting>
  <conditionalFormatting sqref="H5">
    <cfRule type="cellIs" dxfId="382" priority="311" operator="equal">
      <formula>"No"</formula>
    </cfRule>
    <cfRule type="cellIs" dxfId="381" priority="312" operator="equal">
      <formula>"Yes"</formula>
    </cfRule>
  </conditionalFormatting>
  <conditionalFormatting sqref="Y5 R5">
    <cfRule type="cellIs" dxfId="380" priority="337" operator="equal">
      <formula>"No"</formula>
    </cfRule>
    <cfRule type="cellIs" dxfId="379" priority="338" operator="equal">
      <formula>"Yes"</formula>
    </cfRule>
  </conditionalFormatting>
  <conditionalFormatting sqref="G5 Y5">
    <cfRule type="cellIs" dxfId="378" priority="335" operator="equal">
      <formula>1</formula>
    </cfRule>
    <cfRule type="cellIs" dxfId="377" priority="336" operator="equal">
      <formula>20</formula>
    </cfRule>
  </conditionalFormatting>
  <conditionalFormatting sqref="G5">
    <cfRule type="cellIs" dxfId="376" priority="334" operator="equal">
      <formula>19</formula>
    </cfRule>
  </conditionalFormatting>
  <conditionalFormatting sqref="G5 Y5">
    <cfRule type="cellIs" dxfId="375" priority="333" operator="equal">
      <formula>19</formula>
    </cfRule>
  </conditionalFormatting>
  <conditionalFormatting sqref="AA5">
    <cfRule type="cellIs" dxfId="374" priority="331" operator="equal">
      <formula>"No"</formula>
    </cfRule>
    <cfRule type="cellIs" dxfId="373" priority="332" operator="equal">
      <formula>"Yes"</formula>
    </cfRule>
  </conditionalFormatting>
  <conditionalFormatting sqref="AI5">
    <cfRule type="cellIs" dxfId="372" priority="329" operator="equal">
      <formula>"N"</formula>
    </cfRule>
    <cfRule type="cellIs" dxfId="371" priority="330" operator="equal">
      <formula>"Y"</formula>
    </cfRule>
  </conditionalFormatting>
  <conditionalFormatting sqref="AI5">
    <cfRule type="cellIs" dxfId="370" priority="327" operator="equal">
      <formula>"No"</formula>
    </cfRule>
    <cfRule type="cellIs" dxfId="369" priority="328" operator="equal">
      <formula>"Yes"</formula>
    </cfRule>
  </conditionalFormatting>
  <conditionalFormatting sqref="Q5">
    <cfRule type="cellIs" dxfId="368" priority="325" operator="equal">
      <formula>"N"</formula>
    </cfRule>
    <cfRule type="cellIs" dxfId="367" priority="326" operator="equal">
      <formula>"Y"</formula>
    </cfRule>
  </conditionalFormatting>
  <conditionalFormatting sqref="Z5">
    <cfRule type="cellIs" dxfId="366" priority="323" operator="equal">
      <formula>"No"</formula>
    </cfRule>
    <cfRule type="cellIs" dxfId="365" priority="324" operator="equal">
      <formula>"Yes"</formula>
    </cfRule>
  </conditionalFormatting>
  <conditionalFormatting sqref="Z5">
    <cfRule type="cellIs" dxfId="364" priority="319" operator="equal">
      <formula>"No"</formula>
    </cfRule>
    <cfRule type="cellIs" dxfId="363" priority="320" operator="equal">
      <formula>"Yes"</formula>
    </cfRule>
  </conditionalFormatting>
  <conditionalFormatting sqref="Z5">
    <cfRule type="cellIs" dxfId="362" priority="317" operator="equal">
      <formula>"No"</formula>
    </cfRule>
    <cfRule type="cellIs" dxfId="361" priority="318" operator="equal">
      <formula>"Yes"</formula>
    </cfRule>
  </conditionalFormatting>
  <conditionalFormatting sqref="Z5">
    <cfRule type="cellIs" dxfId="360" priority="321" operator="equal">
      <formula>"No"</formula>
    </cfRule>
    <cfRule type="cellIs" dxfId="359" priority="322" operator="equal">
      <formula>"Yes"</formula>
    </cfRule>
  </conditionalFormatting>
  <conditionalFormatting sqref="H5">
    <cfRule type="cellIs" dxfId="358" priority="315" operator="equal">
      <formula>"No"</formula>
    </cfRule>
    <cfRule type="cellIs" dxfId="357" priority="316" operator="equal">
      <formula>"Yes"</formula>
    </cfRule>
  </conditionalFormatting>
  <conditionalFormatting sqref="V5:W5">
    <cfRule type="cellIs" dxfId="356" priority="227" operator="equal">
      <formula>"No"</formula>
    </cfRule>
    <cfRule type="cellIs" dxfId="355" priority="228" operator="equal">
      <formula>"Yes"</formula>
    </cfRule>
  </conditionalFormatting>
  <conditionalFormatting sqref="H5">
    <cfRule type="cellIs" dxfId="354" priority="309" operator="equal">
      <formula>"No"</formula>
    </cfRule>
    <cfRule type="cellIs" dxfId="353" priority="310" operator="equal">
      <formula>"Yes"</formula>
    </cfRule>
  </conditionalFormatting>
  <conditionalFormatting sqref="H5">
    <cfRule type="cellIs" dxfId="352" priority="313" operator="equal">
      <formula>"No"</formula>
    </cfRule>
    <cfRule type="cellIs" dxfId="351" priority="314" operator="equal">
      <formula>"Yes"</formula>
    </cfRule>
  </conditionalFormatting>
  <conditionalFormatting sqref="A5">
    <cfRule type="cellIs" dxfId="350" priority="307" operator="equal">
      <formula>"No"</formula>
    </cfRule>
    <cfRule type="cellIs" dxfId="349" priority="308" operator="equal">
      <formula>"Yes"</formula>
    </cfRule>
  </conditionalFormatting>
  <conditionalFormatting sqref="A5">
    <cfRule type="cellIs" dxfId="348" priority="305" operator="equal">
      <formula>"No"</formula>
    </cfRule>
    <cfRule type="cellIs" dxfId="347" priority="306" operator="equal">
      <formula>"Yes"</formula>
    </cfRule>
  </conditionalFormatting>
  <conditionalFormatting sqref="A5">
    <cfRule type="cellIs" dxfId="346" priority="303" operator="equal">
      <formula>"No"</formula>
    </cfRule>
    <cfRule type="cellIs" dxfId="345" priority="304" operator="equal">
      <formula>"Yes"</formula>
    </cfRule>
  </conditionalFormatting>
  <conditionalFormatting sqref="H6">
    <cfRule type="cellIs" dxfId="344" priority="261" operator="equal">
      <formula>"No"</formula>
    </cfRule>
    <cfRule type="cellIs" dxfId="343" priority="262" operator="equal">
      <formula>"Yes"</formula>
    </cfRule>
  </conditionalFormatting>
  <conditionalFormatting sqref="I6:P6 G6">
    <cfRule type="cellIs" dxfId="342" priority="289" operator="equal">
      <formula>"N"</formula>
    </cfRule>
    <cfRule type="cellIs" dxfId="341" priority="290" operator="equal">
      <formula>"Y"</formula>
    </cfRule>
  </conditionalFormatting>
  <conditionalFormatting sqref="B7">
    <cfRule type="cellIs" dxfId="340" priority="203" operator="equal">
      <formula>"No"</formula>
    </cfRule>
    <cfRule type="cellIs" dxfId="339" priority="204" operator="equal">
      <formula>"Yes"</formula>
    </cfRule>
  </conditionalFormatting>
  <conditionalFormatting sqref="G6">
    <cfRule type="cellIs" dxfId="338" priority="283" operator="equal">
      <formula>1</formula>
    </cfRule>
    <cfRule type="cellIs" dxfId="337" priority="284" operator="equal">
      <formula>20</formula>
    </cfRule>
  </conditionalFormatting>
  <conditionalFormatting sqref="G6">
    <cfRule type="cellIs" dxfId="336" priority="282" operator="equal">
      <formula>19</formula>
    </cfRule>
  </conditionalFormatting>
  <conditionalFormatting sqref="G6">
    <cfRule type="cellIs" dxfId="335" priority="281" operator="equal">
      <formula>19</formula>
    </cfRule>
  </conditionalFormatting>
  <conditionalFormatting sqref="D6:E6">
    <cfRule type="cellIs" dxfId="334" priority="191" operator="equal">
      <formula>"No"</formula>
    </cfRule>
    <cfRule type="cellIs" dxfId="333" priority="192" operator="equal">
      <formula>"Yes"</formula>
    </cfRule>
  </conditionalFormatting>
  <conditionalFormatting sqref="Q6">
    <cfRule type="cellIs" dxfId="332" priority="273" operator="equal">
      <formula>"N"</formula>
    </cfRule>
    <cfRule type="cellIs" dxfId="331" priority="274" operator="equal">
      <formula>"Y"</formula>
    </cfRule>
  </conditionalFormatting>
  <conditionalFormatting sqref="H6">
    <cfRule type="cellIs" dxfId="330" priority="263" operator="equal">
      <formula>"No"</formula>
    </cfRule>
    <cfRule type="cellIs" dxfId="329" priority="264" operator="equal">
      <formula>"Yes"</formula>
    </cfRule>
  </conditionalFormatting>
  <conditionalFormatting sqref="H6">
    <cfRule type="cellIs" dxfId="328" priority="259" operator="equal">
      <formula>"No"</formula>
    </cfRule>
    <cfRule type="cellIs" dxfId="327" priority="260" operator="equal">
      <formula>"Yes"</formula>
    </cfRule>
  </conditionalFormatting>
  <conditionalFormatting sqref="U6">
    <cfRule type="cellIs" dxfId="326" priority="167" operator="equal">
      <formula>"No"</formula>
    </cfRule>
    <cfRule type="cellIs" dxfId="325" priority="168" operator="equal">
      <formula>"Yes"</formula>
    </cfRule>
  </conditionalFormatting>
  <conditionalFormatting sqref="F5">
    <cfRule type="cellIs" dxfId="324" priority="235" operator="equal">
      <formula>"No"</formula>
    </cfRule>
    <cfRule type="cellIs" dxfId="323" priority="236" operator="equal">
      <formula>"Yes"</formula>
    </cfRule>
  </conditionalFormatting>
  <conditionalFormatting sqref="C5">
    <cfRule type="cellIs" dxfId="322" priority="233" operator="equal">
      <formula>"No"</formula>
    </cfRule>
    <cfRule type="cellIs" dxfId="321" priority="234" operator="equal">
      <formula>"Yes"</formula>
    </cfRule>
  </conditionalFormatting>
  <conditionalFormatting sqref="D5:E5">
    <cfRule type="cellIs" dxfId="320" priority="231" operator="equal">
      <formula>"No"</formula>
    </cfRule>
    <cfRule type="cellIs" dxfId="319" priority="232" operator="equal">
      <formula>"Yes"</formula>
    </cfRule>
  </conditionalFormatting>
  <conditionalFormatting sqref="X5">
    <cfRule type="cellIs" dxfId="318" priority="225" operator="equal">
      <formula>"No"</formula>
    </cfRule>
    <cfRule type="cellIs" dxfId="317" priority="226" operator="equal">
      <formula>"Yes"</formula>
    </cfRule>
  </conditionalFormatting>
  <conditionalFormatting sqref="T5">
    <cfRule type="cellIs" dxfId="316" priority="229" operator="equal">
      <formula>"No"</formula>
    </cfRule>
    <cfRule type="cellIs" dxfId="315" priority="230" operator="equal">
      <formula>"Yes"</formula>
    </cfRule>
  </conditionalFormatting>
  <conditionalFormatting sqref="U5">
    <cfRule type="cellIs" dxfId="314" priority="223" operator="equal">
      <formula>"No"</formula>
    </cfRule>
    <cfRule type="cellIs" dxfId="313" priority="224" operator="equal">
      <formula>"Yes"</formula>
    </cfRule>
  </conditionalFormatting>
  <conditionalFormatting sqref="S5">
    <cfRule type="cellIs" dxfId="312" priority="221" operator="equal">
      <formula>"No"</formula>
    </cfRule>
    <cfRule type="cellIs" dxfId="311" priority="222" operator="equal">
      <formula>"Yes"</formula>
    </cfRule>
  </conditionalFormatting>
  <conditionalFormatting sqref="S5">
    <cfRule type="cellIs" dxfId="310" priority="219" operator="equal">
      <formula>"No"</formula>
    </cfRule>
    <cfRule type="cellIs" dxfId="309" priority="220" operator="equal">
      <formula>"Yes"</formula>
    </cfRule>
  </conditionalFormatting>
  <conditionalFormatting sqref="S5">
    <cfRule type="cellIs" dxfId="308" priority="217" operator="equal">
      <formula>"No"</formula>
    </cfRule>
    <cfRule type="cellIs" dxfId="307" priority="218" operator="equal">
      <formula>"Yes"</formula>
    </cfRule>
  </conditionalFormatting>
  <conditionalFormatting sqref="A7">
    <cfRule type="cellIs" dxfId="306" priority="197" operator="equal">
      <formula>"No"</formula>
    </cfRule>
    <cfRule type="cellIs" dxfId="305" priority="198" operator="equal">
      <formula>"Yes"</formula>
    </cfRule>
  </conditionalFormatting>
  <conditionalFormatting sqref="C6">
    <cfRule type="cellIs" dxfId="304" priority="195" operator="equal">
      <formula>"No"</formula>
    </cfRule>
    <cfRule type="cellIs" dxfId="303" priority="196" operator="equal">
      <formula>"Yes"</formula>
    </cfRule>
  </conditionalFormatting>
  <conditionalFormatting sqref="B3:B5">
    <cfRule type="cellIs" dxfId="302" priority="209" operator="equal">
      <formula>"No"</formula>
    </cfRule>
    <cfRule type="cellIs" dxfId="301" priority="210" operator="equal">
      <formula>"Yes"</formula>
    </cfRule>
  </conditionalFormatting>
  <conditionalFormatting sqref="F6">
    <cfRule type="cellIs" dxfId="300" priority="193" operator="equal">
      <formula>"No"</formula>
    </cfRule>
    <cfRule type="cellIs" dxfId="299" priority="194" operator="equal">
      <formula>"Yes"</formula>
    </cfRule>
  </conditionalFormatting>
  <conditionalFormatting sqref="V6:W6">
    <cfRule type="cellIs" dxfId="298" priority="163" operator="equal">
      <formula>"No"</formula>
    </cfRule>
    <cfRule type="cellIs" dxfId="297" priority="164" operator="equal">
      <formula>"Yes"</formula>
    </cfRule>
  </conditionalFormatting>
  <conditionalFormatting sqref="X6">
    <cfRule type="cellIs" dxfId="296" priority="165" operator="equal">
      <formula>"No"</formula>
    </cfRule>
    <cfRule type="cellIs" dxfId="295" priority="166" operator="equal">
      <formula>"Yes"</formula>
    </cfRule>
  </conditionalFormatting>
  <conditionalFormatting sqref="T7">
    <cfRule type="cellIs" dxfId="294" priority="135" operator="equal">
      <formula>"No"</formula>
    </cfRule>
    <cfRule type="cellIs" dxfId="293" priority="136" operator="equal">
      <formula>"Yes"</formula>
    </cfRule>
  </conditionalFormatting>
  <conditionalFormatting sqref="S7">
    <cfRule type="cellIs" dxfId="292" priority="129" operator="equal">
      <formula>"No"</formula>
    </cfRule>
    <cfRule type="cellIs" dxfId="291" priority="130" operator="equal">
      <formula>"Yes"</formula>
    </cfRule>
  </conditionalFormatting>
  <conditionalFormatting sqref="T6">
    <cfRule type="cellIs" dxfId="290" priority="127" operator="equal">
      <formula>"No"</formula>
    </cfRule>
    <cfRule type="cellIs" dxfId="289" priority="128" operator="equal">
      <formula>"Yes"</formula>
    </cfRule>
  </conditionalFormatting>
  <conditionalFormatting sqref="T6">
    <cfRule type="cellIs" dxfId="288" priority="125" operator="equal">
      <formula>"No"</formula>
    </cfRule>
    <cfRule type="cellIs" dxfId="287" priority="126" operator="equal">
      <formula>"Yes"</formula>
    </cfRule>
  </conditionalFormatting>
  <conditionalFormatting sqref="U7">
    <cfRule type="cellIs" dxfId="286" priority="123" operator="equal">
      <formula>"No"</formula>
    </cfRule>
    <cfRule type="cellIs" dxfId="285" priority="124" operator="equal">
      <formula>"Yes"</formula>
    </cfRule>
  </conditionalFormatting>
  <conditionalFormatting sqref="V7:W7">
    <cfRule type="cellIs" dxfId="284" priority="119" operator="equal">
      <formula>"No"</formula>
    </cfRule>
    <cfRule type="cellIs" dxfId="283" priority="120" operator="equal">
      <formula>"Yes"</formula>
    </cfRule>
  </conditionalFormatting>
  <conditionalFormatting sqref="X7">
    <cfRule type="cellIs" dxfId="282" priority="121" operator="equal">
      <formula>"No"</formula>
    </cfRule>
    <cfRule type="cellIs" dxfId="281" priority="122" operator="equal">
      <formula>"Yes"</formula>
    </cfRule>
  </conditionalFormatting>
  <conditionalFormatting sqref="G11">
    <cfRule type="cellIs" dxfId="280" priority="117" operator="equal">
      <formula>"N"</formula>
    </cfRule>
    <cfRule type="cellIs" dxfId="279" priority="118" operator="equal">
      <formula>"Y"</formula>
    </cfRule>
  </conditionalFormatting>
  <conditionalFormatting sqref="G11">
    <cfRule type="cellIs" dxfId="278" priority="115" operator="equal">
      <formula>1</formula>
    </cfRule>
    <cfRule type="cellIs" dxfId="277" priority="116" operator="equal">
      <formula>20</formula>
    </cfRule>
  </conditionalFormatting>
  <conditionalFormatting sqref="G11">
    <cfRule type="cellIs" dxfId="276" priority="114" operator="equal">
      <formula>19</formula>
    </cfRule>
  </conditionalFormatting>
  <conditionalFormatting sqref="G11">
    <cfRule type="cellIs" dxfId="275" priority="113" operator="equal">
      <formula>19</formula>
    </cfRule>
  </conditionalFormatting>
  <conditionalFormatting sqref="A11">
    <cfRule type="cellIs" dxfId="274" priority="111" operator="equal">
      <formula>"No"</formula>
    </cfRule>
    <cfRule type="cellIs" dxfId="273" priority="112" operator="equal">
      <formula>"Yes"</formula>
    </cfRule>
  </conditionalFormatting>
  <conditionalFormatting sqref="E11:F11">
    <cfRule type="cellIs" dxfId="272" priority="109" operator="equal">
      <formula>"No"</formula>
    </cfRule>
    <cfRule type="cellIs" dxfId="271" priority="110" operator="equal">
      <formula>"Yes"</formula>
    </cfRule>
  </conditionalFormatting>
  <conditionalFormatting sqref="C11">
    <cfRule type="cellIs" dxfId="270" priority="107" operator="equal">
      <formula>"No"</formula>
    </cfRule>
    <cfRule type="cellIs" dxfId="269" priority="108" operator="equal">
      <formula>"Yes"</formula>
    </cfRule>
  </conditionalFormatting>
  <conditionalFormatting sqref="D11">
    <cfRule type="cellIs" dxfId="268" priority="103" operator="equal">
      <formula>"No"</formula>
    </cfRule>
    <cfRule type="cellIs" dxfId="267" priority="104" operator="equal">
      <formula>"Yes"</formula>
    </cfRule>
  </conditionalFormatting>
  <conditionalFormatting sqref="D11">
    <cfRule type="cellIs" dxfId="266" priority="105" operator="equal">
      <formula>"No"</formula>
    </cfRule>
    <cfRule type="cellIs" dxfId="265" priority="106" operator="equal">
      <formula>"Yes"</formula>
    </cfRule>
  </conditionalFormatting>
  <conditionalFormatting sqref="B11">
    <cfRule type="cellIs" dxfId="264" priority="101" operator="equal">
      <formula>"No"</formula>
    </cfRule>
    <cfRule type="cellIs" dxfId="263" priority="102" operator="equal">
      <formula>"Yes"</formula>
    </cfRule>
  </conditionalFormatting>
  <conditionalFormatting sqref="H11">
    <cfRule type="cellIs" dxfId="262" priority="99" operator="equal">
      <formula>"No"</formula>
    </cfRule>
    <cfRule type="cellIs" dxfId="261" priority="100" operator="equal">
      <formula>"Yes"</formula>
    </cfRule>
  </conditionalFormatting>
  <conditionalFormatting sqref="Y11">
    <cfRule type="cellIs" dxfId="260" priority="97" operator="equal">
      <formula>"N"</formula>
    </cfRule>
    <cfRule type="cellIs" dxfId="259" priority="98" operator="equal">
      <formula>"Y"</formula>
    </cfRule>
  </conditionalFormatting>
  <conditionalFormatting sqref="Y11">
    <cfRule type="cellIs" dxfId="258" priority="95" operator="equal">
      <formula>1</formula>
    </cfRule>
    <cfRule type="cellIs" dxfId="257" priority="96" operator="equal">
      <formula>20</formula>
    </cfRule>
  </conditionalFormatting>
  <conditionalFormatting sqref="Y11">
    <cfRule type="cellIs" dxfId="256" priority="94" operator="equal">
      <formula>19</formula>
    </cfRule>
  </conditionalFormatting>
  <conditionalFormatting sqref="W11:X11">
    <cfRule type="cellIs" dxfId="255" priority="92" operator="equal">
      <formula>"No"</formula>
    </cfRule>
    <cfRule type="cellIs" dxfId="254" priority="93" operator="equal">
      <formula>"Yes"</formula>
    </cfRule>
  </conditionalFormatting>
  <conditionalFormatting sqref="U11">
    <cfRule type="cellIs" dxfId="253" priority="90" operator="equal">
      <formula>"No"</formula>
    </cfRule>
    <cfRule type="cellIs" dxfId="252" priority="91" operator="equal">
      <formula>"Yes"</formula>
    </cfRule>
  </conditionalFormatting>
  <conditionalFormatting sqref="V11">
    <cfRule type="cellIs" dxfId="251" priority="88" operator="equal">
      <formula>"No"</formula>
    </cfRule>
    <cfRule type="cellIs" dxfId="250" priority="89" operator="equal">
      <formula>"Yes"</formula>
    </cfRule>
  </conditionalFormatting>
  <conditionalFormatting sqref="V11">
    <cfRule type="cellIs" dxfId="249" priority="86" operator="equal">
      <formula>"No"</formula>
    </cfRule>
    <cfRule type="cellIs" dxfId="248" priority="87" operator="equal">
      <formula>"Yes"</formula>
    </cfRule>
  </conditionalFormatting>
  <conditionalFormatting sqref="S11">
    <cfRule type="cellIs" dxfId="247" priority="84" operator="equal">
      <formula>"No"</formula>
    </cfRule>
    <cfRule type="cellIs" dxfId="246" priority="85" operator="equal">
      <formula>"Yes"</formula>
    </cfRule>
  </conditionalFormatting>
  <conditionalFormatting sqref="T11">
    <cfRule type="cellIs" dxfId="245" priority="82" operator="equal">
      <formula>"No"</formula>
    </cfRule>
    <cfRule type="cellIs" dxfId="244" priority="83" operator="equal">
      <formula>"Yes"</formula>
    </cfRule>
  </conditionalFormatting>
  <conditionalFormatting sqref="Z11">
    <cfRule type="cellIs" dxfId="243" priority="80" operator="equal">
      <formula>"No"</formula>
    </cfRule>
    <cfRule type="cellIs" dxfId="242" priority="81" operator="equal">
      <formula>"Yes"</formula>
    </cfRule>
  </conditionalFormatting>
  <conditionalFormatting sqref="G9 D8:F9">
    <cfRule type="cellIs" dxfId="241" priority="78" operator="equal">
      <formula>"N"</formula>
    </cfRule>
    <cfRule type="cellIs" dxfId="240" priority="79" operator="equal">
      <formula>"Y"</formula>
    </cfRule>
  </conditionalFormatting>
  <conditionalFormatting sqref="G9">
    <cfRule type="cellIs" dxfId="239" priority="76" operator="equal">
      <formula>1</formula>
    </cfRule>
    <cfRule type="cellIs" dxfId="238" priority="77" operator="equal">
      <formula>20</formula>
    </cfRule>
  </conditionalFormatting>
  <conditionalFormatting sqref="B9:C9">
    <cfRule type="cellIs" dxfId="237" priority="74" operator="equal">
      <formula>"No"</formula>
    </cfRule>
    <cfRule type="cellIs" dxfId="236" priority="75" operator="equal">
      <formula>"Yes"</formula>
    </cfRule>
  </conditionalFormatting>
  <conditionalFormatting sqref="G9">
    <cfRule type="cellIs" dxfId="235" priority="73" operator="equal">
      <formula>19</formula>
    </cfRule>
  </conditionalFormatting>
  <conditionalFormatting sqref="G9">
    <cfRule type="cellIs" dxfId="234" priority="72" operator="equal">
      <formula>19</formula>
    </cfRule>
  </conditionalFormatting>
  <conditionalFormatting sqref="B8">
    <cfRule type="cellIs" dxfId="233" priority="68" operator="equal">
      <formula>"No"</formula>
    </cfRule>
    <cfRule type="cellIs" dxfId="232" priority="69" operator="equal">
      <formula>"Yes"</formula>
    </cfRule>
  </conditionalFormatting>
  <conditionalFormatting sqref="B8">
    <cfRule type="cellIs" dxfId="231" priority="70" operator="equal">
      <formula>"No"</formula>
    </cfRule>
    <cfRule type="cellIs" dxfId="230" priority="71" operator="equal">
      <formula>"Yes"</formula>
    </cfRule>
  </conditionalFormatting>
  <conditionalFormatting sqref="G8">
    <cfRule type="cellIs" dxfId="229" priority="66" operator="equal">
      <formula>"N"</formula>
    </cfRule>
    <cfRule type="cellIs" dxfId="228" priority="67" operator="equal">
      <formula>"Y"</formula>
    </cfRule>
  </conditionalFormatting>
  <conditionalFormatting sqref="G8">
    <cfRule type="cellIs" dxfId="227" priority="64" operator="equal">
      <formula>1</formula>
    </cfRule>
    <cfRule type="cellIs" dxfId="226" priority="65" operator="equal">
      <formula>20</formula>
    </cfRule>
  </conditionalFormatting>
  <conditionalFormatting sqref="G8">
    <cfRule type="cellIs" dxfId="225" priority="63" operator="equal">
      <formula>19</formula>
    </cfRule>
  </conditionalFormatting>
  <conditionalFormatting sqref="G8">
    <cfRule type="cellIs" dxfId="224" priority="62" operator="equal">
      <formula>19</formula>
    </cfRule>
  </conditionalFormatting>
  <conditionalFormatting sqref="C8">
    <cfRule type="cellIs" dxfId="223" priority="60" operator="equal">
      <formula>"No"</formula>
    </cfRule>
    <cfRule type="cellIs" dxfId="222" priority="61" operator="equal">
      <formula>"Yes"</formula>
    </cfRule>
  </conditionalFormatting>
  <conditionalFormatting sqref="A9">
    <cfRule type="cellIs" dxfId="221" priority="58" operator="equal">
      <formula>"No"</formula>
    </cfRule>
    <cfRule type="cellIs" dxfId="220" priority="59" operator="equal">
      <formula>"Yes"</formula>
    </cfRule>
  </conditionalFormatting>
  <conditionalFormatting sqref="A8">
    <cfRule type="cellIs" dxfId="219" priority="56" operator="equal">
      <formula>"No"</formula>
    </cfRule>
    <cfRule type="cellIs" dxfId="218" priority="57" operator="equal">
      <formula>"Yes"</formula>
    </cfRule>
  </conditionalFormatting>
  <conditionalFormatting sqref="A8">
    <cfRule type="cellIs" dxfId="217" priority="54" operator="equal">
      <formula>"No"</formula>
    </cfRule>
    <cfRule type="cellIs" dxfId="216" priority="55" operator="equal">
      <formula>"Yes"</formula>
    </cfRule>
  </conditionalFormatting>
  <conditionalFormatting sqref="A8">
    <cfRule type="cellIs" dxfId="215" priority="52" operator="equal">
      <formula>"No"</formula>
    </cfRule>
    <cfRule type="cellIs" dxfId="214" priority="53" operator="equal">
      <formula>"Yes"</formula>
    </cfRule>
  </conditionalFormatting>
  <conditionalFormatting sqref="A8">
    <cfRule type="cellIs" dxfId="213" priority="50" operator="equal">
      <formula>"No"</formula>
    </cfRule>
    <cfRule type="cellIs" dxfId="212" priority="51" operator="equal">
      <formula>"Yes"</formula>
    </cfRule>
  </conditionalFormatting>
  <conditionalFormatting sqref="I8:Q9 AB8:AI9">
    <cfRule type="cellIs" dxfId="211" priority="48" operator="equal">
      <formula>"N"</formula>
    </cfRule>
    <cfRule type="cellIs" dxfId="210" priority="49" operator="equal">
      <formula>"Y"</formula>
    </cfRule>
  </conditionalFormatting>
  <conditionalFormatting sqref="R8:R9 H8:H9 AA8:AA9 AI8:AI9">
    <cfRule type="cellIs" dxfId="209" priority="44" operator="equal">
      <formula>"No"</formula>
    </cfRule>
    <cfRule type="cellIs" dxfId="208" priority="45" operator="equal">
      <formula>"Yes"</formula>
    </cfRule>
  </conditionalFormatting>
  <conditionalFormatting sqref="V8:X9">
    <cfRule type="cellIs" dxfId="207" priority="31" operator="equal">
      <formula>"N"</formula>
    </cfRule>
    <cfRule type="cellIs" dxfId="206" priority="32" operator="equal">
      <formula>"Y"</formula>
    </cfRule>
  </conditionalFormatting>
  <conditionalFormatting sqref="Y9">
    <cfRule type="cellIs" dxfId="205" priority="29" operator="equal">
      <formula>1</formula>
    </cfRule>
    <cfRule type="cellIs" dxfId="204" priority="30" operator="equal">
      <formula>20</formula>
    </cfRule>
  </conditionalFormatting>
  <conditionalFormatting sqref="Y9:Z9 T9">
    <cfRule type="cellIs" dxfId="203" priority="27" operator="equal">
      <formula>"No"</formula>
    </cfRule>
    <cfRule type="cellIs" dxfId="202" priority="28" operator="equal">
      <formula>"Yes"</formula>
    </cfRule>
  </conditionalFormatting>
  <conditionalFormatting sqref="Y9">
    <cfRule type="cellIs" dxfId="201" priority="26" operator="equal">
      <formula>19</formula>
    </cfRule>
  </conditionalFormatting>
  <conditionalFormatting sqref="T8">
    <cfRule type="cellIs" dxfId="200" priority="22" operator="equal">
      <formula>"No"</formula>
    </cfRule>
    <cfRule type="cellIs" dxfId="199" priority="23" operator="equal">
      <formula>"Yes"</formula>
    </cfRule>
  </conditionalFormatting>
  <conditionalFormatting sqref="T8">
    <cfRule type="cellIs" dxfId="198" priority="24" operator="equal">
      <formula>"No"</formula>
    </cfRule>
    <cfRule type="cellIs" dxfId="197" priority="25" operator="equal">
      <formula>"Yes"</formula>
    </cfRule>
  </conditionalFormatting>
  <conditionalFormatting sqref="Z8">
    <cfRule type="cellIs" dxfId="196" priority="20" operator="equal">
      <formula>"No"</formula>
    </cfRule>
    <cfRule type="cellIs" dxfId="195" priority="21" operator="equal">
      <formula>"Yes"</formula>
    </cfRule>
  </conditionalFormatting>
  <conditionalFormatting sqref="Y8">
    <cfRule type="cellIs" dxfId="194" priority="18" operator="equal">
      <formula>"No"</formula>
    </cfRule>
    <cfRule type="cellIs" dxfId="193" priority="19" operator="equal">
      <formula>"Yes"</formula>
    </cfRule>
  </conditionalFormatting>
  <conditionalFormatting sqref="Y8">
    <cfRule type="cellIs" dxfId="192" priority="16" operator="equal">
      <formula>1</formula>
    </cfRule>
    <cfRule type="cellIs" dxfId="191" priority="17" operator="equal">
      <formula>20</formula>
    </cfRule>
  </conditionalFormatting>
  <conditionalFormatting sqref="Y8">
    <cfRule type="cellIs" dxfId="190" priority="15" operator="equal">
      <formula>19</formula>
    </cfRule>
  </conditionalFormatting>
  <conditionalFormatting sqref="S9">
    <cfRule type="cellIs" dxfId="189" priority="13" operator="equal">
      <formula>"No"</formula>
    </cfRule>
    <cfRule type="cellIs" dxfId="188" priority="14" operator="equal">
      <formula>"Yes"</formula>
    </cfRule>
  </conditionalFormatting>
  <conditionalFormatting sqref="S8">
    <cfRule type="cellIs" dxfId="187" priority="11" operator="equal">
      <formula>"No"</formula>
    </cfRule>
    <cfRule type="cellIs" dxfId="186" priority="12" operator="equal">
      <formula>"Yes"</formula>
    </cfRule>
  </conditionalFormatting>
  <conditionalFormatting sqref="S8">
    <cfRule type="cellIs" dxfId="185" priority="9" operator="equal">
      <formula>"No"</formula>
    </cfRule>
    <cfRule type="cellIs" dxfId="184" priority="10" operator="equal">
      <formula>"Yes"</formula>
    </cfRule>
  </conditionalFormatting>
  <conditionalFormatting sqref="S8">
    <cfRule type="cellIs" dxfId="183" priority="7" operator="equal">
      <formula>"No"</formula>
    </cfRule>
    <cfRule type="cellIs" dxfId="182" priority="8" operator="equal">
      <formula>"Yes"</formula>
    </cfRule>
  </conditionalFormatting>
  <conditionalFormatting sqref="S8">
    <cfRule type="cellIs" dxfId="181" priority="5" operator="equal">
      <formula>"No"</formula>
    </cfRule>
    <cfRule type="cellIs" dxfId="180" priority="6" operator="equal">
      <formula>"Yes"</formula>
    </cfRule>
  </conditionalFormatting>
  <conditionalFormatting sqref="U8">
    <cfRule type="cellIs" dxfId="179" priority="1" operator="equal">
      <formula>"No"</formula>
    </cfRule>
    <cfRule type="cellIs" dxfId="178" priority="2" operator="equal">
      <formula>"Yes"</formula>
    </cfRule>
  </conditionalFormatting>
  <conditionalFormatting sqref="U9">
    <cfRule type="cellIs" dxfId="177" priority="3" operator="equal">
      <formula>"No"</formula>
    </cfRule>
    <cfRule type="cellIs" dxfId="176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1" style="45" bestFit="1" customWidth="1"/>
    <col min="2" max="2" width="15.375" style="45" bestFit="1" customWidth="1"/>
    <col min="3" max="3" width="6.375" style="45" bestFit="1" customWidth="1"/>
    <col min="4" max="4" width="4.375" style="45" bestFit="1" customWidth="1"/>
    <col min="5" max="5" width="5" style="45" bestFit="1" customWidth="1"/>
    <col min="6" max="6" width="0.625" style="94" customWidth="1"/>
    <col min="7" max="7" width="3.875" style="45" bestFit="1" customWidth="1"/>
    <col min="8" max="8" width="3.875" style="45" customWidth="1"/>
    <col min="9" max="10" width="3.875" style="45" bestFit="1" customWidth="1"/>
    <col min="11" max="21" width="3.875" style="45" customWidth="1"/>
    <col min="22" max="23" width="3.875" style="45" bestFit="1" customWidth="1"/>
    <col min="24" max="25" width="3.375" style="45" bestFit="1" customWidth="1"/>
    <col min="26" max="26" width="3.375" style="97" bestFit="1" customWidth="1"/>
    <col min="27" max="27" width="13" style="45" bestFit="1" customWidth="1"/>
    <col min="28" max="16384" width="9" style="45"/>
  </cols>
  <sheetData>
    <row r="1" spans="1:26" s="38" customFormat="1" ht="16.5" thickBot="1" x14ac:dyDescent="0.3">
      <c r="A1" s="91" t="s">
        <v>6</v>
      </c>
      <c r="B1" s="92" t="s">
        <v>22</v>
      </c>
      <c r="C1" s="93" t="s">
        <v>21</v>
      </c>
      <c r="D1" s="93" t="s">
        <v>1</v>
      </c>
      <c r="E1" s="93" t="s">
        <v>2</v>
      </c>
      <c r="F1" s="94"/>
      <c r="G1" s="92">
        <v>10</v>
      </c>
      <c r="H1" s="92">
        <v>11</v>
      </c>
      <c r="I1" s="92">
        <v>12</v>
      </c>
      <c r="J1" s="92">
        <v>13</v>
      </c>
      <c r="K1" s="92">
        <v>14</v>
      </c>
      <c r="L1" s="92">
        <v>15</v>
      </c>
      <c r="M1" s="92">
        <v>16</v>
      </c>
      <c r="N1" s="92">
        <v>17</v>
      </c>
      <c r="O1" s="92">
        <v>18</v>
      </c>
      <c r="P1" s="92">
        <v>19</v>
      </c>
      <c r="Q1" s="92">
        <v>20</v>
      </c>
      <c r="R1" s="92">
        <v>21</v>
      </c>
      <c r="S1" s="92">
        <v>22</v>
      </c>
      <c r="T1" s="92">
        <v>23</v>
      </c>
      <c r="U1" s="92">
        <v>24</v>
      </c>
      <c r="V1" s="92">
        <v>25</v>
      </c>
      <c r="W1" s="92">
        <v>26</v>
      </c>
      <c r="X1" s="92">
        <v>27</v>
      </c>
      <c r="Y1" s="92">
        <v>28</v>
      </c>
      <c r="Z1" s="95">
        <v>29</v>
      </c>
    </row>
    <row r="2" spans="1:26" x14ac:dyDescent="0.25">
      <c r="A2" s="102" t="s">
        <v>107</v>
      </c>
      <c r="B2" s="45" t="s">
        <v>43</v>
      </c>
      <c r="C2" s="42">
        <v>6</v>
      </c>
      <c r="D2" s="42">
        <f t="shared" ref="D2:D22" ca="1" si="0">RANDBETWEEN(1,20)</f>
        <v>3</v>
      </c>
      <c r="E2" s="42">
        <f t="shared" ref="E2:E22" ca="1" si="1">D2+C2</f>
        <v>9</v>
      </c>
      <c r="G2" s="28" t="str">
        <f t="shared" ref="G2:Z22" ca="1" si="2">IF($E2&gt;G$1-1,"Yes","No")</f>
        <v>No</v>
      </c>
      <c r="H2" s="28" t="str">
        <f t="shared" ca="1" si="2"/>
        <v>No</v>
      </c>
      <c r="I2" s="28" t="str">
        <f t="shared" ca="1" si="2"/>
        <v>No</v>
      </c>
      <c r="J2" s="28" t="str">
        <f t="shared" ca="1" si="2"/>
        <v>No</v>
      </c>
      <c r="K2" s="28" t="str">
        <f t="shared" ca="1" si="2"/>
        <v>No</v>
      </c>
      <c r="L2" s="28" t="str">
        <f t="shared" ca="1" si="2"/>
        <v>No</v>
      </c>
      <c r="M2" s="28" t="str">
        <f t="shared" ca="1" si="2"/>
        <v>No</v>
      </c>
      <c r="N2" s="28" t="str">
        <f t="shared" ca="1" si="2"/>
        <v>No</v>
      </c>
      <c r="O2" s="28" t="str">
        <f t="shared" ca="1" si="2"/>
        <v>No</v>
      </c>
      <c r="P2" s="28" t="str">
        <f t="shared" ca="1" si="2"/>
        <v>No</v>
      </c>
      <c r="Q2" s="28" t="str">
        <f t="shared" ca="1" si="2"/>
        <v>No</v>
      </c>
      <c r="R2" s="28" t="str">
        <f t="shared" ca="1" si="2"/>
        <v>No</v>
      </c>
      <c r="S2" s="28" t="str">
        <f t="shared" ca="1" si="2"/>
        <v>No</v>
      </c>
      <c r="T2" s="28" t="str">
        <f t="shared" ca="1" si="2"/>
        <v>No</v>
      </c>
      <c r="U2" s="28" t="str">
        <f t="shared" ca="1" si="2"/>
        <v>No</v>
      </c>
      <c r="V2" s="28" t="str">
        <f t="shared" ca="1" si="2"/>
        <v>No</v>
      </c>
      <c r="W2" s="28" t="str">
        <f t="shared" ca="1" si="2"/>
        <v>No</v>
      </c>
      <c r="X2" s="28" t="str">
        <f t="shared" ca="1" si="2"/>
        <v>No</v>
      </c>
      <c r="Y2" s="28" t="str">
        <f t="shared" ca="1" si="2"/>
        <v>No</v>
      </c>
      <c r="Z2" s="97" t="str">
        <f t="shared" ca="1" si="2"/>
        <v>No</v>
      </c>
    </row>
    <row r="3" spans="1:26" x14ac:dyDescent="0.25">
      <c r="A3" s="102" t="s">
        <v>107</v>
      </c>
      <c r="B3" s="28" t="s">
        <v>44</v>
      </c>
      <c r="C3" s="42">
        <v>2</v>
      </c>
      <c r="D3" s="42">
        <f t="shared" ca="1" si="0"/>
        <v>19</v>
      </c>
      <c r="E3" s="42">
        <f t="shared" ca="1" si="1"/>
        <v>21</v>
      </c>
      <c r="G3" s="28" t="str">
        <f t="shared" ca="1" si="2"/>
        <v>Yes</v>
      </c>
      <c r="H3" s="28" t="str">
        <f t="shared" ca="1" si="2"/>
        <v>Yes</v>
      </c>
      <c r="I3" s="28" t="str">
        <f t="shared" ca="1" si="2"/>
        <v>Yes</v>
      </c>
      <c r="J3" s="28" t="str">
        <f t="shared" ca="1" si="2"/>
        <v>Yes</v>
      </c>
      <c r="K3" s="28" t="str">
        <f t="shared" ca="1" si="2"/>
        <v>Yes</v>
      </c>
      <c r="L3" s="28" t="str">
        <f t="shared" ca="1" si="2"/>
        <v>Yes</v>
      </c>
      <c r="M3" s="28" t="str">
        <f t="shared" ca="1" si="2"/>
        <v>Yes</v>
      </c>
      <c r="N3" s="28" t="str">
        <f t="shared" ca="1" si="2"/>
        <v>Yes</v>
      </c>
      <c r="O3" s="28" t="str">
        <f t="shared" ca="1" si="2"/>
        <v>Yes</v>
      </c>
      <c r="P3" s="28" t="str">
        <f t="shared" ca="1" si="2"/>
        <v>Yes</v>
      </c>
      <c r="Q3" s="28" t="str">
        <f t="shared" ca="1" si="2"/>
        <v>Yes</v>
      </c>
      <c r="R3" s="28" t="str">
        <f t="shared" ca="1" si="2"/>
        <v>Yes</v>
      </c>
      <c r="S3" s="28" t="str">
        <f t="shared" ca="1" si="2"/>
        <v>No</v>
      </c>
      <c r="T3" s="28" t="str">
        <f t="shared" ca="1" si="2"/>
        <v>No</v>
      </c>
      <c r="U3" s="28" t="str">
        <f t="shared" ca="1" si="2"/>
        <v>No</v>
      </c>
      <c r="V3" s="28" t="str">
        <f t="shared" ca="1" si="2"/>
        <v>No</v>
      </c>
      <c r="W3" s="28" t="str">
        <f t="shared" ca="1" si="2"/>
        <v>No</v>
      </c>
      <c r="X3" s="28" t="str">
        <f t="shared" ca="1" si="2"/>
        <v>No</v>
      </c>
      <c r="Y3" s="28" t="str">
        <f t="shared" ca="1" si="2"/>
        <v>No</v>
      </c>
      <c r="Z3" s="97" t="str">
        <f t="shared" ca="1" si="2"/>
        <v>No</v>
      </c>
    </row>
    <row r="4" spans="1:26" x14ac:dyDescent="0.25">
      <c r="A4" s="103" t="s">
        <v>107</v>
      </c>
      <c r="B4" s="99" t="s">
        <v>45</v>
      </c>
      <c r="C4" s="100">
        <v>2</v>
      </c>
      <c r="D4" s="100">
        <f t="shared" ca="1" si="0"/>
        <v>13</v>
      </c>
      <c r="E4" s="100">
        <f t="shared" ca="1" si="1"/>
        <v>15</v>
      </c>
      <c r="G4" s="99" t="str">
        <f t="shared" ca="1" si="2"/>
        <v>Yes</v>
      </c>
      <c r="H4" s="99" t="str">
        <f t="shared" ca="1" si="2"/>
        <v>Yes</v>
      </c>
      <c r="I4" s="99" t="str">
        <f t="shared" ca="1" si="2"/>
        <v>Yes</v>
      </c>
      <c r="J4" s="99" t="str">
        <f t="shared" ca="1" si="2"/>
        <v>Yes</v>
      </c>
      <c r="K4" s="99" t="str">
        <f t="shared" ca="1" si="2"/>
        <v>Yes</v>
      </c>
      <c r="L4" s="99" t="str">
        <f t="shared" ca="1" si="2"/>
        <v>Yes</v>
      </c>
      <c r="M4" s="99" t="str">
        <f t="shared" ca="1" si="2"/>
        <v>No</v>
      </c>
      <c r="N4" s="99" t="str">
        <f t="shared" ca="1" si="2"/>
        <v>No</v>
      </c>
      <c r="O4" s="99" t="str">
        <f t="shared" ca="1" si="2"/>
        <v>No</v>
      </c>
      <c r="P4" s="99" t="str">
        <f t="shared" ca="1" si="2"/>
        <v>No</v>
      </c>
      <c r="Q4" s="99" t="str">
        <f t="shared" ca="1" si="2"/>
        <v>No</v>
      </c>
      <c r="R4" s="99" t="str">
        <f t="shared" ca="1" si="2"/>
        <v>No</v>
      </c>
      <c r="S4" s="99" t="str">
        <f t="shared" ca="1" si="2"/>
        <v>No</v>
      </c>
      <c r="T4" s="99" t="str">
        <f t="shared" ca="1" si="2"/>
        <v>No</v>
      </c>
      <c r="U4" s="99" t="str">
        <f t="shared" ca="1" si="2"/>
        <v>No</v>
      </c>
      <c r="V4" s="99" t="str">
        <f t="shared" ca="1" si="2"/>
        <v>No</v>
      </c>
      <c r="W4" s="99" t="str">
        <f t="shared" ca="1" si="2"/>
        <v>No</v>
      </c>
      <c r="X4" s="99" t="str">
        <f t="shared" ca="1" si="2"/>
        <v>No</v>
      </c>
      <c r="Y4" s="99" t="str">
        <f t="shared" ca="1" si="2"/>
        <v>No</v>
      </c>
      <c r="Z4" s="101" t="str">
        <f t="shared" ca="1" si="2"/>
        <v>No</v>
      </c>
    </row>
    <row r="5" spans="1:26" x14ac:dyDescent="0.25">
      <c r="A5" s="96" t="s">
        <v>143</v>
      </c>
      <c r="B5" s="45" t="s">
        <v>43</v>
      </c>
      <c r="C5" s="42">
        <v>6</v>
      </c>
      <c r="D5" s="42">
        <f t="shared" ref="D5:D7" ca="1" si="3">RANDBETWEEN(1,20)</f>
        <v>20</v>
      </c>
      <c r="E5" s="42">
        <f t="shared" ref="E5:E7" ca="1" si="4">D5+C5</f>
        <v>26</v>
      </c>
      <c r="G5" s="28" t="str">
        <f t="shared" ref="G5:P7" ca="1" si="5">IF($E5&gt;G$1-1,"Yes","No")</f>
        <v>Yes</v>
      </c>
      <c r="H5" s="45" t="str">
        <f t="shared" ca="1" si="5"/>
        <v>Yes</v>
      </c>
      <c r="I5" s="45" t="str">
        <f t="shared" ca="1" si="5"/>
        <v>Yes</v>
      </c>
      <c r="J5" s="45" t="str">
        <f t="shared" ca="1" si="5"/>
        <v>Yes</v>
      </c>
      <c r="K5" s="45" t="str">
        <f t="shared" ca="1" si="5"/>
        <v>Yes</v>
      </c>
      <c r="L5" s="45" t="str">
        <f t="shared" ca="1" si="5"/>
        <v>Yes</v>
      </c>
      <c r="M5" s="45" t="str">
        <f t="shared" ca="1" si="5"/>
        <v>Yes</v>
      </c>
      <c r="N5" s="45" t="str">
        <f t="shared" ca="1" si="5"/>
        <v>Yes</v>
      </c>
      <c r="O5" s="45" t="str">
        <f t="shared" ca="1" si="5"/>
        <v>Yes</v>
      </c>
      <c r="P5" s="45" t="str">
        <f t="shared" ca="1" si="5"/>
        <v>Yes</v>
      </c>
      <c r="Q5" s="45" t="str">
        <f t="shared" ref="Q5:Z7" ca="1" si="6">IF($E5&gt;Q$1-1,"Yes","No")</f>
        <v>Yes</v>
      </c>
      <c r="R5" s="45" t="str">
        <f t="shared" ca="1" si="6"/>
        <v>Yes</v>
      </c>
      <c r="S5" s="45" t="str">
        <f t="shared" ca="1" si="6"/>
        <v>Yes</v>
      </c>
      <c r="T5" s="45" t="str">
        <f t="shared" ca="1" si="6"/>
        <v>Yes</v>
      </c>
      <c r="U5" s="45" t="str">
        <f t="shared" ca="1" si="6"/>
        <v>Yes</v>
      </c>
      <c r="V5" s="45" t="str">
        <f t="shared" ca="1" si="6"/>
        <v>Yes</v>
      </c>
      <c r="W5" s="45" t="str">
        <f t="shared" ca="1" si="6"/>
        <v>Yes</v>
      </c>
      <c r="X5" s="45" t="str">
        <f t="shared" ca="1" si="6"/>
        <v>No</v>
      </c>
      <c r="Y5" s="45" t="str">
        <f t="shared" ca="1" si="6"/>
        <v>No</v>
      </c>
      <c r="Z5" s="97" t="str">
        <f t="shared" ca="1" si="6"/>
        <v>No</v>
      </c>
    </row>
    <row r="6" spans="1:26" x14ac:dyDescent="0.25">
      <c r="A6" s="96" t="s">
        <v>143</v>
      </c>
      <c r="B6" s="45" t="s">
        <v>44</v>
      </c>
      <c r="C6" s="42">
        <v>5</v>
      </c>
      <c r="D6" s="42">
        <f t="shared" ca="1" si="3"/>
        <v>2</v>
      </c>
      <c r="E6" s="42">
        <f t="shared" ca="1" si="4"/>
        <v>7</v>
      </c>
      <c r="G6" s="28" t="str">
        <f t="shared" ca="1" si="5"/>
        <v>No</v>
      </c>
      <c r="H6" s="45" t="str">
        <f t="shared" ca="1" si="5"/>
        <v>No</v>
      </c>
      <c r="I6" s="45" t="str">
        <f t="shared" ca="1" si="5"/>
        <v>No</v>
      </c>
      <c r="J6" s="45" t="str">
        <f t="shared" ca="1" si="5"/>
        <v>No</v>
      </c>
      <c r="K6" s="45" t="str">
        <f t="shared" ca="1" si="5"/>
        <v>No</v>
      </c>
      <c r="L6" s="45" t="str">
        <f t="shared" ca="1" si="5"/>
        <v>No</v>
      </c>
      <c r="M6" s="45" t="str">
        <f t="shared" ca="1" si="5"/>
        <v>No</v>
      </c>
      <c r="N6" s="45" t="str">
        <f t="shared" ca="1" si="5"/>
        <v>No</v>
      </c>
      <c r="O6" s="45" t="str">
        <f t="shared" ca="1" si="5"/>
        <v>No</v>
      </c>
      <c r="P6" s="45" t="str">
        <f t="shared" ca="1" si="5"/>
        <v>No</v>
      </c>
      <c r="Q6" s="45" t="str">
        <f t="shared" ca="1" si="6"/>
        <v>No</v>
      </c>
      <c r="R6" s="45" t="str">
        <f t="shared" ca="1" si="6"/>
        <v>No</v>
      </c>
      <c r="S6" s="45" t="str">
        <f t="shared" ca="1" si="6"/>
        <v>No</v>
      </c>
      <c r="T6" s="45" t="str">
        <f t="shared" ca="1" si="6"/>
        <v>No</v>
      </c>
      <c r="U6" s="45" t="str">
        <f t="shared" ca="1" si="6"/>
        <v>No</v>
      </c>
      <c r="V6" s="45" t="str">
        <f t="shared" ca="1" si="6"/>
        <v>No</v>
      </c>
      <c r="W6" s="45" t="str">
        <f t="shared" ca="1" si="6"/>
        <v>No</v>
      </c>
      <c r="X6" s="45" t="str">
        <f t="shared" ca="1" si="6"/>
        <v>No</v>
      </c>
      <c r="Y6" s="45" t="str">
        <f t="shared" ca="1" si="6"/>
        <v>No</v>
      </c>
      <c r="Z6" s="97" t="str">
        <f t="shared" ca="1" si="6"/>
        <v>No</v>
      </c>
    </row>
    <row r="7" spans="1:26" x14ac:dyDescent="0.25">
      <c r="A7" s="98" t="s">
        <v>143</v>
      </c>
      <c r="B7" s="99" t="s">
        <v>45</v>
      </c>
      <c r="C7" s="100">
        <v>2</v>
      </c>
      <c r="D7" s="100">
        <f t="shared" ca="1" si="3"/>
        <v>14</v>
      </c>
      <c r="E7" s="100">
        <f t="shared" ca="1" si="4"/>
        <v>16</v>
      </c>
      <c r="G7" s="99" t="str">
        <f t="shared" ca="1" si="5"/>
        <v>Yes</v>
      </c>
      <c r="H7" s="99" t="str">
        <f t="shared" ca="1" si="5"/>
        <v>Yes</v>
      </c>
      <c r="I7" s="99" t="str">
        <f t="shared" ca="1" si="5"/>
        <v>Yes</v>
      </c>
      <c r="J7" s="99" t="str">
        <f t="shared" ca="1" si="5"/>
        <v>Yes</v>
      </c>
      <c r="K7" s="99" t="str">
        <f t="shared" ca="1" si="5"/>
        <v>Yes</v>
      </c>
      <c r="L7" s="99" t="str">
        <f t="shared" ca="1" si="5"/>
        <v>Yes</v>
      </c>
      <c r="M7" s="99" t="str">
        <f t="shared" ca="1" si="5"/>
        <v>Yes</v>
      </c>
      <c r="N7" s="99" t="str">
        <f t="shared" ca="1" si="5"/>
        <v>No</v>
      </c>
      <c r="O7" s="99" t="str">
        <f t="shared" ca="1" si="5"/>
        <v>No</v>
      </c>
      <c r="P7" s="99" t="str">
        <f t="shared" ca="1" si="5"/>
        <v>No</v>
      </c>
      <c r="Q7" s="99" t="str">
        <f t="shared" ca="1" si="6"/>
        <v>No</v>
      </c>
      <c r="R7" s="99" t="str">
        <f t="shared" ca="1" si="6"/>
        <v>No</v>
      </c>
      <c r="S7" s="99" t="str">
        <f t="shared" ca="1" si="6"/>
        <v>No</v>
      </c>
      <c r="T7" s="99" t="str">
        <f t="shared" ca="1" si="6"/>
        <v>No</v>
      </c>
      <c r="U7" s="99" t="str">
        <f t="shared" ca="1" si="6"/>
        <v>No</v>
      </c>
      <c r="V7" s="99" t="str">
        <f t="shared" ca="1" si="6"/>
        <v>No</v>
      </c>
      <c r="W7" s="99" t="str">
        <f t="shared" ca="1" si="6"/>
        <v>No</v>
      </c>
      <c r="X7" s="99" t="str">
        <f t="shared" ca="1" si="6"/>
        <v>No</v>
      </c>
      <c r="Y7" s="99" t="str">
        <f t="shared" ca="1" si="6"/>
        <v>No</v>
      </c>
      <c r="Z7" s="101" t="str">
        <f t="shared" ca="1" si="6"/>
        <v>No</v>
      </c>
    </row>
    <row r="8" spans="1:26" x14ac:dyDescent="0.25">
      <c r="A8" s="104" t="s">
        <v>121</v>
      </c>
      <c r="B8" s="45" t="s">
        <v>43</v>
      </c>
      <c r="C8" s="42">
        <v>4</v>
      </c>
      <c r="D8" s="42">
        <f t="shared" ca="1" si="0"/>
        <v>8</v>
      </c>
      <c r="E8" s="42">
        <f t="shared" ref="E8:E10" ca="1" si="7">D8+C8</f>
        <v>12</v>
      </c>
      <c r="G8" s="28" t="str">
        <f t="shared" ca="1" si="2"/>
        <v>Yes</v>
      </c>
      <c r="H8" s="28" t="str">
        <f t="shared" ca="1" si="2"/>
        <v>Yes</v>
      </c>
      <c r="I8" s="28" t="str">
        <f t="shared" ca="1" si="2"/>
        <v>Yes</v>
      </c>
      <c r="J8" s="28" t="str">
        <f t="shared" ca="1" si="2"/>
        <v>No</v>
      </c>
      <c r="K8" s="28" t="str">
        <f t="shared" ca="1" si="2"/>
        <v>No</v>
      </c>
      <c r="L8" s="28" t="str">
        <f t="shared" ca="1" si="2"/>
        <v>No</v>
      </c>
      <c r="M8" s="28" t="str">
        <f t="shared" ca="1" si="2"/>
        <v>No</v>
      </c>
      <c r="N8" s="28" t="str">
        <f t="shared" ca="1" si="2"/>
        <v>No</v>
      </c>
      <c r="O8" s="28" t="str">
        <f t="shared" ca="1" si="2"/>
        <v>No</v>
      </c>
      <c r="P8" s="28" t="str">
        <f t="shared" ca="1" si="2"/>
        <v>No</v>
      </c>
      <c r="Q8" s="28" t="str">
        <f t="shared" ca="1" si="2"/>
        <v>No</v>
      </c>
      <c r="R8" s="28" t="str">
        <f t="shared" ca="1" si="2"/>
        <v>No</v>
      </c>
      <c r="S8" s="28" t="str">
        <f t="shared" ca="1" si="2"/>
        <v>No</v>
      </c>
      <c r="T8" s="28" t="str">
        <f t="shared" ca="1" si="2"/>
        <v>No</v>
      </c>
      <c r="U8" s="28" t="str">
        <f t="shared" ca="1" si="2"/>
        <v>No</v>
      </c>
      <c r="V8" s="28" t="str">
        <f t="shared" ref="V8:Z8" ca="1" si="8">IF($E8&gt;V$1-1,"Yes","No")</f>
        <v>No</v>
      </c>
      <c r="W8" s="28" t="str">
        <f t="shared" ca="1" si="8"/>
        <v>No</v>
      </c>
      <c r="X8" s="28" t="str">
        <f t="shared" ca="1" si="8"/>
        <v>No</v>
      </c>
      <c r="Y8" s="28" t="str">
        <f t="shared" ca="1" si="8"/>
        <v>No</v>
      </c>
      <c r="Z8" s="97" t="str">
        <f t="shared" ca="1" si="8"/>
        <v>No</v>
      </c>
    </row>
    <row r="9" spans="1:26" x14ac:dyDescent="0.25">
      <c r="A9" s="104" t="s">
        <v>121</v>
      </c>
      <c r="B9" s="28" t="s">
        <v>44</v>
      </c>
      <c r="C9" s="42">
        <v>4</v>
      </c>
      <c r="D9" s="42">
        <f t="shared" ca="1" si="0"/>
        <v>13</v>
      </c>
      <c r="E9" s="42">
        <f t="shared" ca="1" si="7"/>
        <v>17</v>
      </c>
      <c r="G9" s="28" t="str">
        <f t="shared" ref="G9:Z19" ca="1" si="9">IF($E9&gt;G$1-1,"Yes","No")</f>
        <v>Yes</v>
      </c>
      <c r="H9" s="28" t="str">
        <f t="shared" ca="1" si="9"/>
        <v>Yes</v>
      </c>
      <c r="I9" s="28" t="str">
        <f t="shared" ca="1" si="9"/>
        <v>Yes</v>
      </c>
      <c r="J9" s="28" t="str">
        <f t="shared" ca="1" si="9"/>
        <v>Yes</v>
      </c>
      <c r="K9" s="28" t="str">
        <f t="shared" ca="1" si="9"/>
        <v>Yes</v>
      </c>
      <c r="L9" s="28" t="str">
        <f t="shared" ca="1" si="9"/>
        <v>Yes</v>
      </c>
      <c r="M9" s="28" t="str">
        <f t="shared" ca="1" si="9"/>
        <v>Yes</v>
      </c>
      <c r="N9" s="28" t="str">
        <f t="shared" ca="1" si="9"/>
        <v>Yes</v>
      </c>
      <c r="O9" s="28" t="str">
        <f t="shared" ca="1" si="9"/>
        <v>No</v>
      </c>
      <c r="P9" s="28" t="str">
        <f t="shared" ca="1" si="9"/>
        <v>No</v>
      </c>
      <c r="Q9" s="28" t="str">
        <f t="shared" ca="1" si="9"/>
        <v>No</v>
      </c>
      <c r="R9" s="28" t="str">
        <f t="shared" ca="1" si="9"/>
        <v>No</v>
      </c>
      <c r="S9" s="28" t="str">
        <f t="shared" ca="1" si="9"/>
        <v>No</v>
      </c>
      <c r="T9" s="28" t="str">
        <f t="shared" ca="1" si="9"/>
        <v>No</v>
      </c>
      <c r="U9" s="28" t="str">
        <f t="shared" ca="1" si="9"/>
        <v>No</v>
      </c>
      <c r="V9" s="28" t="str">
        <f t="shared" ca="1" si="9"/>
        <v>No</v>
      </c>
      <c r="W9" s="28" t="str">
        <f t="shared" ca="1" si="9"/>
        <v>No</v>
      </c>
      <c r="X9" s="28" t="str">
        <f t="shared" ca="1" si="9"/>
        <v>No</v>
      </c>
      <c r="Y9" s="28" t="str">
        <f t="shared" ca="1" si="9"/>
        <v>No</v>
      </c>
      <c r="Z9" s="97" t="str">
        <f t="shared" ca="1" si="9"/>
        <v>No</v>
      </c>
    </row>
    <row r="10" spans="1:26" x14ac:dyDescent="0.25">
      <c r="A10" s="105" t="s">
        <v>121</v>
      </c>
      <c r="B10" s="99" t="s">
        <v>45</v>
      </c>
      <c r="C10" s="100">
        <v>5</v>
      </c>
      <c r="D10" s="100">
        <f t="shared" ca="1" si="0"/>
        <v>15</v>
      </c>
      <c r="E10" s="100">
        <f t="shared" ca="1" si="7"/>
        <v>20</v>
      </c>
      <c r="G10" s="99" t="str">
        <f t="shared" ca="1" si="9"/>
        <v>Yes</v>
      </c>
      <c r="H10" s="99" t="str">
        <f t="shared" ca="1" si="9"/>
        <v>Yes</v>
      </c>
      <c r="I10" s="99" t="str">
        <f t="shared" ca="1" si="9"/>
        <v>Yes</v>
      </c>
      <c r="J10" s="99" t="str">
        <f t="shared" ca="1" si="9"/>
        <v>Yes</v>
      </c>
      <c r="K10" s="99" t="str">
        <f t="shared" ca="1" si="9"/>
        <v>Yes</v>
      </c>
      <c r="L10" s="99" t="str">
        <f t="shared" ca="1" si="9"/>
        <v>Yes</v>
      </c>
      <c r="M10" s="99" t="str">
        <f t="shared" ca="1" si="9"/>
        <v>Yes</v>
      </c>
      <c r="N10" s="99" t="str">
        <f t="shared" ca="1" si="9"/>
        <v>Yes</v>
      </c>
      <c r="O10" s="99" t="str">
        <f t="shared" ca="1" si="9"/>
        <v>Yes</v>
      </c>
      <c r="P10" s="99" t="str">
        <f t="shared" ca="1" si="9"/>
        <v>Yes</v>
      </c>
      <c r="Q10" s="99" t="str">
        <f t="shared" ca="1" si="9"/>
        <v>Yes</v>
      </c>
      <c r="R10" s="99" t="str">
        <f t="shared" ca="1" si="9"/>
        <v>No</v>
      </c>
      <c r="S10" s="99" t="str">
        <f t="shared" ca="1" si="9"/>
        <v>No</v>
      </c>
      <c r="T10" s="99" t="str">
        <f t="shared" ca="1" si="9"/>
        <v>No</v>
      </c>
      <c r="U10" s="99" t="str">
        <f t="shared" ca="1" si="9"/>
        <v>No</v>
      </c>
      <c r="V10" s="99" t="str">
        <f t="shared" ca="1" si="9"/>
        <v>No</v>
      </c>
      <c r="W10" s="99" t="str">
        <f t="shared" ca="1" si="9"/>
        <v>No</v>
      </c>
      <c r="X10" s="99" t="str">
        <f t="shared" ca="1" si="9"/>
        <v>No</v>
      </c>
      <c r="Y10" s="99" t="str">
        <f t="shared" ca="1" si="9"/>
        <v>No</v>
      </c>
      <c r="Z10" s="101" t="str">
        <f t="shared" ca="1" si="9"/>
        <v>No</v>
      </c>
    </row>
    <row r="11" spans="1:26" x14ac:dyDescent="0.25">
      <c r="A11" s="104" t="s">
        <v>118</v>
      </c>
      <c r="B11" s="45" t="s">
        <v>43</v>
      </c>
      <c r="C11" s="42">
        <v>9</v>
      </c>
      <c r="D11" s="42">
        <f t="shared" ca="1" si="0"/>
        <v>2</v>
      </c>
      <c r="E11" s="42">
        <f t="shared" ref="E11:E13" ca="1" si="10">D11+C11</f>
        <v>11</v>
      </c>
      <c r="G11" s="28" t="str">
        <f t="shared" ca="1" si="9"/>
        <v>Yes</v>
      </c>
      <c r="H11" s="28" t="str">
        <f t="shared" ca="1" si="9"/>
        <v>Yes</v>
      </c>
      <c r="I11" s="28" t="str">
        <f t="shared" ca="1" si="9"/>
        <v>No</v>
      </c>
      <c r="J11" s="28" t="str">
        <f t="shared" ca="1" si="9"/>
        <v>No</v>
      </c>
      <c r="K11" s="28" t="str">
        <f t="shared" ca="1" si="9"/>
        <v>No</v>
      </c>
      <c r="L11" s="28" t="str">
        <f t="shared" ca="1" si="9"/>
        <v>No</v>
      </c>
      <c r="M11" s="28" t="str">
        <f t="shared" ca="1" si="9"/>
        <v>No</v>
      </c>
      <c r="N11" s="28" t="str">
        <f t="shared" ca="1" si="9"/>
        <v>No</v>
      </c>
      <c r="O11" s="28" t="str">
        <f t="shared" ca="1" si="9"/>
        <v>No</v>
      </c>
      <c r="P11" s="28" t="str">
        <f t="shared" ca="1" si="9"/>
        <v>No</v>
      </c>
      <c r="Q11" s="28" t="str">
        <f t="shared" ca="1" si="9"/>
        <v>No</v>
      </c>
      <c r="R11" s="28" t="str">
        <f t="shared" ca="1" si="9"/>
        <v>No</v>
      </c>
      <c r="S11" s="28" t="str">
        <f t="shared" ca="1" si="9"/>
        <v>No</v>
      </c>
      <c r="T11" s="28" t="str">
        <f t="shared" ca="1" si="9"/>
        <v>No</v>
      </c>
      <c r="U11" s="28" t="str">
        <f t="shared" ca="1" si="9"/>
        <v>No</v>
      </c>
      <c r="V11" s="28" t="str">
        <f t="shared" ca="1" si="9"/>
        <v>No</v>
      </c>
      <c r="W11" s="28" t="str">
        <f t="shared" ca="1" si="9"/>
        <v>No</v>
      </c>
      <c r="X11" s="28" t="str">
        <f t="shared" ca="1" si="9"/>
        <v>No</v>
      </c>
      <c r="Y11" s="28" t="str">
        <f t="shared" ca="1" si="9"/>
        <v>No</v>
      </c>
      <c r="Z11" s="97" t="str">
        <f t="shared" ca="1" si="9"/>
        <v>No</v>
      </c>
    </row>
    <row r="12" spans="1:26" x14ac:dyDescent="0.25">
      <c r="A12" s="104" t="s">
        <v>118</v>
      </c>
      <c r="B12" s="28" t="s">
        <v>44</v>
      </c>
      <c r="C12" s="42">
        <v>8</v>
      </c>
      <c r="D12" s="42">
        <f t="shared" ca="1" si="0"/>
        <v>15</v>
      </c>
      <c r="E12" s="42">
        <f t="shared" ca="1" si="10"/>
        <v>23</v>
      </c>
      <c r="G12" s="28" t="str">
        <f t="shared" ca="1" si="9"/>
        <v>Yes</v>
      </c>
      <c r="H12" s="28" t="str">
        <f t="shared" ca="1" si="9"/>
        <v>Yes</v>
      </c>
      <c r="I12" s="28" t="str">
        <f t="shared" ca="1" si="9"/>
        <v>Yes</v>
      </c>
      <c r="J12" s="28" t="str">
        <f t="shared" ca="1" si="9"/>
        <v>Yes</v>
      </c>
      <c r="K12" s="28" t="str">
        <f t="shared" ca="1" si="9"/>
        <v>Yes</v>
      </c>
      <c r="L12" s="28" t="str">
        <f t="shared" ca="1" si="9"/>
        <v>Yes</v>
      </c>
      <c r="M12" s="28" t="str">
        <f t="shared" ca="1" si="9"/>
        <v>Yes</v>
      </c>
      <c r="N12" s="28" t="str">
        <f t="shared" ca="1" si="9"/>
        <v>Yes</v>
      </c>
      <c r="O12" s="28" t="str">
        <f t="shared" ca="1" si="9"/>
        <v>Yes</v>
      </c>
      <c r="P12" s="28" t="str">
        <f t="shared" ca="1" si="9"/>
        <v>Yes</v>
      </c>
      <c r="Q12" s="28" t="str">
        <f t="shared" ca="1" si="9"/>
        <v>Yes</v>
      </c>
      <c r="R12" s="28" t="str">
        <f t="shared" ca="1" si="9"/>
        <v>Yes</v>
      </c>
      <c r="S12" s="28" t="str">
        <f t="shared" ca="1" si="9"/>
        <v>Yes</v>
      </c>
      <c r="T12" s="28" t="str">
        <f t="shared" ca="1" si="9"/>
        <v>Yes</v>
      </c>
      <c r="U12" s="28" t="str">
        <f t="shared" ca="1" si="9"/>
        <v>No</v>
      </c>
      <c r="V12" s="28" t="str">
        <f t="shared" ca="1" si="9"/>
        <v>No</v>
      </c>
      <c r="W12" s="28" t="str">
        <f t="shared" ca="1" si="9"/>
        <v>No</v>
      </c>
      <c r="X12" s="28" t="str">
        <f t="shared" ca="1" si="9"/>
        <v>No</v>
      </c>
      <c r="Y12" s="28" t="str">
        <f t="shared" ca="1" si="9"/>
        <v>No</v>
      </c>
      <c r="Z12" s="97" t="str">
        <f t="shared" ca="1" si="9"/>
        <v>No</v>
      </c>
    </row>
    <row r="13" spans="1:26" x14ac:dyDescent="0.25">
      <c r="A13" s="105" t="s">
        <v>118</v>
      </c>
      <c r="B13" s="99" t="s">
        <v>45</v>
      </c>
      <c r="C13" s="100">
        <v>8</v>
      </c>
      <c r="D13" s="100">
        <f t="shared" ca="1" si="0"/>
        <v>15</v>
      </c>
      <c r="E13" s="100">
        <f t="shared" ca="1" si="10"/>
        <v>23</v>
      </c>
      <c r="G13" s="99" t="str">
        <f t="shared" ca="1" si="9"/>
        <v>Yes</v>
      </c>
      <c r="H13" s="99" t="str">
        <f t="shared" ca="1" si="9"/>
        <v>Yes</v>
      </c>
      <c r="I13" s="99" t="str">
        <f t="shared" ca="1" si="9"/>
        <v>Yes</v>
      </c>
      <c r="J13" s="99" t="str">
        <f t="shared" ca="1" si="9"/>
        <v>Yes</v>
      </c>
      <c r="K13" s="99" t="str">
        <f t="shared" ca="1" si="9"/>
        <v>Yes</v>
      </c>
      <c r="L13" s="99" t="str">
        <f t="shared" ca="1" si="9"/>
        <v>Yes</v>
      </c>
      <c r="M13" s="99" t="str">
        <f t="shared" ca="1" si="9"/>
        <v>Yes</v>
      </c>
      <c r="N13" s="99" t="str">
        <f t="shared" ca="1" si="9"/>
        <v>Yes</v>
      </c>
      <c r="O13" s="99" t="str">
        <f t="shared" ca="1" si="9"/>
        <v>Yes</v>
      </c>
      <c r="P13" s="99" t="str">
        <f t="shared" ca="1" si="9"/>
        <v>Yes</v>
      </c>
      <c r="Q13" s="99" t="str">
        <f t="shared" ca="1" si="9"/>
        <v>Yes</v>
      </c>
      <c r="R13" s="99" t="str">
        <f t="shared" ca="1" si="9"/>
        <v>Yes</v>
      </c>
      <c r="S13" s="99" t="str">
        <f t="shared" ca="1" si="9"/>
        <v>Yes</v>
      </c>
      <c r="T13" s="99" t="str">
        <f t="shared" ca="1" si="9"/>
        <v>Yes</v>
      </c>
      <c r="U13" s="99" t="str">
        <f t="shared" ca="1" si="9"/>
        <v>No</v>
      </c>
      <c r="V13" s="99" t="str">
        <f t="shared" ca="1" si="9"/>
        <v>No</v>
      </c>
      <c r="W13" s="99" t="str">
        <f t="shared" ca="1" si="9"/>
        <v>No</v>
      </c>
      <c r="X13" s="99" t="str">
        <f t="shared" ca="1" si="9"/>
        <v>No</v>
      </c>
      <c r="Y13" s="99" t="str">
        <f t="shared" ca="1" si="9"/>
        <v>No</v>
      </c>
      <c r="Z13" s="101" t="str">
        <f t="shared" ca="1" si="9"/>
        <v>No</v>
      </c>
    </row>
    <row r="14" spans="1:26" x14ac:dyDescent="0.25">
      <c r="A14" s="104" t="s">
        <v>122</v>
      </c>
      <c r="B14" s="45" t="s">
        <v>43</v>
      </c>
      <c r="C14" s="42">
        <v>2</v>
      </c>
      <c r="D14" s="42">
        <f t="shared" ca="1" si="0"/>
        <v>7</v>
      </c>
      <c r="E14" s="42">
        <f t="shared" ref="E14:E19" ca="1" si="11">D14+C14</f>
        <v>9</v>
      </c>
      <c r="G14" s="28" t="str">
        <f t="shared" ca="1" si="9"/>
        <v>No</v>
      </c>
      <c r="H14" s="28" t="str">
        <f t="shared" ca="1" si="9"/>
        <v>No</v>
      </c>
      <c r="I14" s="28" t="str">
        <f t="shared" ca="1" si="9"/>
        <v>No</v>
      </c>
      <c r="J14" s="28" t="str">
        <f t="shared" ca="1" si="9"/>
        <v>No</v>
      </c>
      <c r="K14" s="28" t="str">
        <f t="shared" ca="1" si="9"/>
        <v>No</v>
      </c>
      <c r="L14" s="28" t="str">
        <f t="shared" ca="1" si="9"/>
        <v>No</v>
      </c>
      <c r="M14" s="28" t="str">
        <f t="shared" ca="1" si="9"/>
        <v>No</v>
      </c>
      <c r="N14" s="28" t="str">
        <f t="shared" ca="1" si="9"/>
        <v>No</v>
      </c>
      <c r="O14" s="28" t="str">
        <f t="shared" ca="1" si="9"/>
        <v>No</v>
      </c>
      <c r="P14" s="28" t="str">
        <f t="shared" ca="1" si="9"/>
        <v>No</v>
      </c>
      <c r="Q14" s="28" t="str">
        <f t="shared" ca="1" si="9"/>
        <v>No</v>
      </c>
      <c r="R14" s="28" t="str">
        <f t="shared" ca="1" si="9"/>
        <v>No</v>
      </c>
      <c r="S14" s="28" t="str">
        <f t="shared" ca="1" si="9"/>
        <v>No</v>
      </c>
      <c r="T14" s="28" t="str">
        <f t="shared" ca="1" si="9"/>
        <v>No</v>
      </c>
      <c r="U14" s="28" t="str">
        <f t="shared" ca="1" si="9"/>
        <v>No</v>
      </c>
      <c r="V14" s="28" t="str">
        <f t="shared" ca="1" si="9"/>
        <v>No</v>
      </c>
      <c r="W14" s="28" t="str">
        <f t="shared" ca="1" si="9"/>
        <v>No</v>
      </c>
      <c r="X14" s="28" t="str">
        <f t="shared" ca="1" si="9"/>
        <v>No</v>
      </c>
      <c r="Y14" s="28" t="str">
        <f t="shared" ca="1" si="9"/>
        <v>No</v>
      </c>
      <c r="Z14" s="97" t="str">
        <f t="shared" ca="1" si="9"/>
        <v>No</v>
      </c>
    </row>
    <row r="15" spans="1:26" x14ac:dyDescent="0.25">
      <c r="A15" s="104" t="s">
        <v>122</v>
      </c>
      <c r="B15" s="28" t="s">
        <v>44</v>
      </c>
      <c r="C15" s="42">
        <v>2</v>
      </c>
      <c r="D15" s="42">
        <f t="shared" ca="1" si="0"/>
        <v>13</v>
      </c>
      <c r="E15" s="42">
        <f t="shared" ca="1" si="11"/>
        <v>15</v>
      </c>
      <c r="G15" s="28" t="str">
        <f t="shared" ca="1" si="9"/>
        <v>Yes</v>
      </c>
      <c r="H15" s="28" t="str">
        <f t="shared" ca="1" si="9"/>
        <v>Yes</v>
      </c>
      <c r="I15" s="28" t="str">
        <f t="shared" ca="1" si="9"/>
        <v>Yes</v>
      </c>
      <c r="J15" s="28" t="str">
        <f t="shared" ca="1" si="9"/>
        <v>Yes</v>
      </c>
      <c r="K15" s="28" t="str">
        <f t="shared" ca="1" si="9"/>
        <v>Yes</v>
      </c>
      <c r="L15" s="28" t="str">
        <f t="shared" ca="1" si="9"/>
        <v>Yes</v>
      </c>
      <c r="M15" s="28" t="str">
        <f t="shared" ca="1" si="9"/>
        <v>No</v>
      </c>
      <c r="N15" s="28" t="str">
        <f t="shared" ca="1" si="9"/>
        <v>No</v>
      </c>
      <c r="O15" s="28" t="str">
        <f t="shared" ca="1" si="9"/>
        <v>No</v>
      </c>
      <c r="P15" s="28" t="str">
        <f t="shared" ca="1" si="9"/>
        <v>No</v>
      </c>
      <c r="Q15" s="28" t="str">
        <f t="shared" ca="1" si="9"/>
        <v>No</v>
      </c>
      <c r="R15" s="28" t="str">
        <f t="shared" ca="1" si="9"/>
        <v>No</v>
      </c>
      <c r="S15" s="28" t="str">
        <f t="shared" ca="1" si="9"/>
        <v>No</v>
      </c>
      <c r="T15" s="28" t="str">
        <f t="shared" ca="1" si="9"/>
        <v>No</v>
      </c>
      <c r="U15" s="28" t="str">
        <f t="shared" ca="1" si="9"/>
        <v>No</v>
      </c>
      <c r="V15" s="28" t="str">
        <f t="shared" ca="1" si="9"/>
        <v>No</v>
      </c>
      <c r="W15" s="28" t="str">
        <f t="shared" ca="1" si="9"/>
        <v>No</v>
      </c>
      <c r="X15" s="28" t="str">
        <f t="shared" ca="1" si="9"/>
        <v>No</v>
      </c>
      <c r="Y15" s="28" t="str">
        <f t="shared" ca="1" si="9"/>
        <v>No</v>
      </c>
      <c r="Z15" s="97" t="str">
        <f t="shared" ca="1" si="9"/>
        <v>No</v>
      </c>
    </row>
    <row r="16" spans="1:26" x14ac:dyDescent="0.25">
      <c r="A16" s="105" t="s">
        <v>122</v>
      </c>
      <c r="B16" s="99" t="s">
        <v>45</v>
      </c>
      <c r="C16" s="100">
        <v>6</v>
      </c>
      <c r="D16" s="100">
        <f t="shared" ca="1" si="0"/>
        <v>5</v>
      </c>
      <c r="E16" s="100">
        <f t="shared" ca="1" si="11"/>
        <v>11</v>
      </c>
      <c r="G16" s="99" t="str">
        <f t="shared" ca="1" si="9"/>
        <v>Yes</v>
      </c>
      <c r="H16" s="99" t="str">
        <f t="shared" ca="1" si="9"/>
        <v>Yes</v>
      </c>
      <c r="I16" s="99" t="str">
        <f t="shared" ca="1" si="9"/>
        <v>No</v>
      </c>
      <c r="J16" s="99" t="str">
        <f t="shared" ca="1" si="9"/>
        <v>No</v>
      </c>
      <c r="K16" s="99" t="str">
        <f t="shared" ca="1" si="9"/>
        <v>No</v>
      </c>
      <c r="L16" s="99" t="str">
        <f t="shared" ca="1" si="9"/>
        <v>No</v>
      </c>
      <c r="M16" s="99" t="str">
        <f t="shared" ca="1" si="9"/>
        <v>No</v>
      </c>
      <c r="N16" s="99" t="str">
        <f t="shared" ca="1" si="9"/>
        <v>No</v>
      </c>
      <c r="O16" s="99" t="str">
        <f t="shared" ca="1" si="9"/>
        <v>No</v>
      </c>
      <c r="P16" s="99" t="str">
        <f t="shared" ca="1" si="9"/>
        <v>No</v>
      </c>
      <c r="Q16" s="99" t="str">
        <f t="shared" ca="1" si="9"/>
        <v>No</v>
      </c>
      <c r="R16" s="99" t="str">
        <f t="shared" ca="1" si="9"/>
        <v>No</v>
      </c>
      <c r="S16" s="99" t="str">
        <f t="shared" ca="1" si="9"/>
        <v>No</v>
      </c>
      <c r="T16" s="99" t="str">
        <f t="shared" ca="1" si="9"/>
        <v>No</v>
      </c>
      <c r="U16" s="99" t="str">
        <f t="shared" ca="1" si="9"/>
        <v>No</v>
      </c>
      <c r="V16" s="99" t="str">
        <f t="shared" ca="1" si="9"/>
        <v>No</v>
      </c>
      <c r="W16" s="99" t="str">
        <f t="shared" ca="1" si="9"/>
        <v>No</v>
      </c>
      <c r="X16" s="99" t="str">
        <f t="shared" ca="1" si="9"/>
        <v>No</v>
      </c>
      <c r="Y16" s="99" t="str">
        <f t="shared" ca="1" si="9"/>
        <v>No</v>
      </c>
      <c r="Z16" s="101" t="str">
        <f t="shared" ca="1" si="9"/>
        <v>No</v>
      </c>
    </row>
    <row r="17" spans="1:26" x14ac:dyDescent="0.25">
      <c r="A17" s="104" t="s">
        <v>120</v>
      </c>
      <c r="B17" s="45" t="s">
        <v>43</v>
      </c>
      <c r="C17" s="42">
        <v>10</v>
      </c>
      <c r="D17" s="42">
        <f t="shared" ca="1" si="0"/>
        <v>16</v>
      </c>
      <c r="E17" s="42">
        <f t="shared" ca="1" si="11"/>
        <v>26</v>
      </c>
      <c r="G17" s="28" t="str">
        <f t="shared" ca="1" si="9"/>
        <v>Yes</v>
      </c>
      <c r="H17" s="28" t="str">
        <f t="shared" ca="1" si="9"/>
        <v>Yes</v>
      </c>
      <c r="I17" s="28" t="str">
        <f t="shared" ca="1" si="9"/>
        <v>Yes</v>
      </c>
      <c r="J17" s="28" t="str">
        <f t="shared" ca="1" si="9"/>
        <v>Yes</v>
      </c>
      <c r="K17" s="28" t="str">
        <f t="shared" ca="1" si="9"/>
        <v>Yes</v>
      </c>
      <c r="L17" s="28" t="str">
        <f t="shared" ca="1" si="9"/>
        <v>Yes</v>
      </c>
      <c r="M17" s="28" t="str">
        <f t="shared" ca="1" si="9"/>
        <v>Yes</v>
      </c>
      <c r="N17" s="28" t="str">
        <f t="shared" ca="1" si="9"/>
        <v>Yes</v>
      </c>
      <c r="O17" s="28" t="str">
        <f t="shared" ca="1" si="9"/>
        <v>Yes</v>
      </c>
      <c r="P17" s="28" t="str">
        <f t="shared" ca="1" si="9"/>
        <v>Yes</v>
      </c>
      <c r="Q17" s="28" t="str">
        <f t="shared" ca="1" si="9"/>
        <v>Yes</v>
      </c>
      <c r="R17" s="28" t="str">
        <f t="shared" ca="1" si="9"/>
        <v>Yes</v>
      </c>
      <c r="S17" s="28" t="str">
        <f t="shared" ca="1" si="9"/>
        <v>Yes</v>
      </c>
      <c r="T17" s="28" t="str">
        <f t="shared" ca="1" si="9"/>
        <v>Yes</v>
      </c>
      <c r="U17" s="28" t="str">
        <f t="shared" ca="1" si="9"/>
        <v>Yes</v>
      </c>
      <c r="V17" s="28" t="str">
        <f t="shared" ca="1" si="9"/>
        <v>Yes</v>
      </c>
      <c r="W17" s="28" t="str">
        <f t="shared" ca="1" si="9"/>
        <v>Yes</v>
      </c>
      <c r="X17" s="28" t="str">
        <f t="shared" ca="1" si="9"/>
        <v>No</v>
      </c>
      <c r="Y17" s="28" t="str">
        <f t="shared" ca="1" si="9"/>
        <v>No</v>
      </c>
      <c r="Z17" s="97" t="str">
        <f t="shared" ca="1" si="9"/>
        <v>No</v>
      </c>
    </row>
    <row r="18" spans="1:26" x14ac:dyDescent="0.25">
      <c r="A18" s="104" t="s">
        <v>120</v>
      </c>
      <c r="B18" s="28" t="s">
        <v>44</v>
      </c>
      <c r="C18" s="42">
        <v>10</v>
      </c>
      <c r="D18" s="42">
        <f t="shared" ca="1" si="0"/>
        <v>19</v>
      </c>
      <c r="E18" s="42">
        <f t="shared" ca="1" si="11"/>
        <v>29</v>
      </c>
      <c r="G18" s="28" t="str">
        <f t="shared" ca="1" si="9"/>
        <v>Yes</v>
      </c>
      <c r="H18" s="28" t="str">
        <f t="shared" ca="1" si="9"/>
        <v>Yes</v>
      </c>
      <c r="I18" s="28" t="str">
        <f t="shared" ca="1" si="9"/>
        <v>Yes</v>
      </c>
      <c r="J18" s="28" t="str">
        <f t="shared" ca="1" si="9"/>
        <v>Yes</v>
      </c>
      <c r="K18" s="28" t="str">
        <f t="shared" ca="1" si="9"/>
        <v>Yes</v>
      </c>
      <c r="L18" s="28" t="str">
        <f t="shared" ca="1" si="9"/>
        <v>Yes</v>
      </c>
      <c r="M18" s="28" t="str">
        <f t="shared" ca="1" si="9"/>
        <v>Yes</v>
      </c>
      <c r="N18" s="28" t="str">
        <f t="shared" ca="1" si="9"/>
        <v>Yes</v>
      </c>
      <c r="O18" s="28" t="str">
        <f t="shared" ca="1" si="9"/>
        <v>Yes</v>
      </c>
      <c r="P18" s="28" t="str">
        <f t="shared" ca="1" si="9"/>
        <v>Yes</v>
      </c>
      <c r="Q18" s="28" t="str">
        <f t="shared" ca="1" si="9"/>
        <v>Yes</v>
      </c>
      <c r="R18" s="28" t="str">
        <f t="shared" ca="1" si="9"/>
        <v>Yes</v>
      </c>
      <c r="S18" s="28" t="str">
        <f t="shared" ca="1" si="9"/>
        <v>Yes</v>
      </c>
      <c r="T18" s="28" t="str">
        <f t="shared" ca="1" si="9"/>
        <v>Yes</v>
      </c>
      <c r="U18" s="28" t="str">
        <f t="shared" ca="1" si="9"/>
        <v>Yes</v>
      </c>
      <c r="V18" s="28" t="str">
        <f t="shared" ca="1" si="9"/>
        <v>Yes</v>
      </c>
      <c r="W18" s="28" t="str">
        <f t="shared" ca="1" si="9"/>
        <v>Yes</v>
      </c>
      <c r="X18" s="28" t="str">
        <f t="shared" ca="1" si="9"/>
        <v>Yes</v>
      </c>
      <c r="Y18" s="28" t="str">
        <f t="shared" ca="1" si="9"/>
        <v>Yes</v>
      </c>
      <c r="Z18" s="97" t="str">
        <f t="shared" ca="1" si="9"/>
        <v>Yes</v>
      </c>
    </row>
    <row r="19" spans="1:26" x14ac:dyDescent="0.25">
      <c r="A19" s="105" t="s">
        <v>120</v>
      </c>
      <c r="B19" s="99" t="s">
        <v>45</v>
      </c>
      <c r="C19" s="100">
        <v>8</v>
      </c>
      <c r="D19" s="100">
        <f t="shared" ca="1" si="0"/>
        <v>12</v>
      </c>
      <c r="E19" s="100">
        <f t="shared" ca="1" si="11"/>
        <v>20</v>
      </c>
      <c r="G19" s="99" t="str">
        <f t="shared" ca="1" si="9"/>
        <v>Yes</v>
      </c>
      <c r="H19" s="99" t="str">
        <f t="shared" ca="1" si="9"/>
        <v>Yes</v>
      </c>
      <c r="I19" s="99" t="str">
        <f t="shared" ca="1" si="9"/>
        <v>Yes</v>
      </c>
      <c r="J19" s="99" t="str">
        <f t="shared" ca="1" si="9"/>
        <v>Yes</v>
      </c>
      <c r="K19" s="99" t="str">
        <f t="shared" ca="1" si="9"/>
        <v>Yes</v>
      </c>
      <c r="L19" s="99" t="str">
        <f t="shared" ca="1" si="9"/>
        <v>Yes</v>
      </c>
      <c r="M19" s="99" t="str">
        <f t="shared" ca="1" si="9"/>
        <v>Yes</v>
      </c>
      <c r="N19" s="99" t="str">
        <f t="shared" ca="1" si="9"/>
        <v>Yes</v>
      </c>
      <c r="O19" s="99" t="str">
        <f t="shared" ca="1" si="9"/>
        <v>Yes</v>
      </c>
      <c r="P19" s="99" t="str">
        <f t="shared" ca="1" si="9"/>
        <v>Yes</v>
      </c>
      <c r="Q19" s="99" t="str">
        <f t="shared" ca="1" si="9"/>
        <v>Yes</v>
      </c>
      <c r="R19" s="99" t="str">
        <f t="shared" ca="1" si="9"/>
        <v>No</v>
      </c>
      <c r="S19" s="99" t="str">
        <f t="shared" ca="1" si="9"/>
        <v>No</v>
      </c>
      <c r="T19" s="99" t="str">
        <f t="shared" ca="1" si="9"/>
        <v>No</v>
      </c>
      <c r="U19" s="99" t="str">
        <f t="shared" ca="1" si="9"/>
        <v>No</v>
      </c>
      <c r="V19" s="99" t="str">
        <f t="shared" ca="1" si="9"/>
        <v>No</v>
      </c>
      <c r="W19" s="99" t="str">
        <f t="shared" ca="1" si="9"/>
        <v>No</v>
      </c>
      <c r="X19" s="99" t="str">
        <f t="shared" ca="1" si="9"/>
        <v>No</v>
      </c>
      <c r="Y19" s="99" t="str">
        <f t="shared" ca="1" si="9"/>
        <v>No</v>
      </c>
      <c r="Z19" s="101" t="str">
        <f t="shared" ca="1" si="9"/>
        <v>No</v>
      </c>
    </row>
    <row r="20" spans="1:26" x14ac:dyDescent="0.25">
      <c r="A20" s="176" t="s">
        <v>130</v>
      </c>
      <c r="B20" s="177" t="s">
        <v>43</v>
      </c>
      <c r="C20" s="173">
        <v>11</v>
      </c>
      <c r="D20" s="42">
        <f t="shared" ca="1" si="0"/>
        <v>10</v>
      </c>
      <c r="E20" s="42">
        <f t="shared" ca="1" si="1"/>
        <v>21</v>
      </c>
      <c r="G20" s="28" t="str">
        <f t="shared" ca="1" si="2"/>
        <v>Yes</v>
      </c>
      <c r="H20" s="45" t="str">
        <f t="shared" ca="1" si="2"/>
        <v>Yes</v>
      </c>
      <c r="I20" s="45" t="str">
        <f t="shared" ca="1" si="2"/>
        <v>Yes</v>
      </c>
      <c r="J20" s="45" t="str">
        <f t="shared" ca="1" si="2"/>
        <v>Yes</v>
      </c>
      <c r="K20" s="45" t="str">
        <f t="shared" ca="1" si="2"/>
        <v>Yes</v>
      </c>
      <c r="L20" s="45" t="str">
        <f t="shared" ca="1" si="2"/>
        <v>Yes</v>
      </c>
      <c r="M20" s="45" t="str">
        <f t="shared" ca="1" si="2"/>
        <v>Yes</v>
      </c>
      <c r="N20" s="45" t="str">
        <f t="shared" ca="1" si="2"/>
        <v>Yes</v>
      </c>
      <c r="O20" s="45" t="str">
        <f t="shared" ca="1" si="2"/>
        <v>Yes</v>
      </c>
      <c r="P20" s="45" t="str">
        <f t="shared" ca="1" si="2"/>
        <v>Yes</v>
      </c>
      <c r="Q20" s="45" t="str">
        <f t="shared" ca="1" si="2"/>
        <v>Yes</v>
      </c>
      <c r="R20" s="45" t="str">
        <f t="shared" ca="1" si="2"/>
        <v>Yes</v>
      </c>
      <c r="S20" s="45" t="str">
        <f t="shared" ca="1" si="2"/>
        <v>No</v>
      </c>
      <c r="T20" s="45" t="str">
        <f t="shared" ca="1" si="2"/>
        <v>No</v>
      </c>
      <c r="U20" s="45" t="str">
        <f t="shared" ca="1" si="2"/>
        <v>No</v>
      </c>
      <c r="V20" s="45" t="str">
        <f t="shared" ca="1" si="2"/>
        <v>No</v>
      </c>
      <c r="W20" s="45" t="str">
        <f t="shared" ca="1" si="2"/>
        <v>No</v>
      </c>
      <c r="X20" s="45" t="str">
        <f t="shared" ca="1" si="2"/>
        <v>No</v>
      </c>
      <c r="Y20" s="45" t="str">
        <f t="shared" ca="1" si="2"/>
        <v>No</v>
      </c>
      <c r="Z20" s="97" t="str">
        <f t="shared" ca="1" si="2"/>
        <v>No</v>
      </c>
    </row>
    <row r="21" spans="1:26" x14ac:dyDescent="0.25">
      <c r="A21" s="176" t="s">
        <v>130</v>
      </c>
      <c r="B21" s="178" t="s">
        <v>44</v>
      </c>
      <c r="C21" s="173">
        <v>8</v>
      </c>
      <c r="D21" s="42">
        <f t="shared" ca="1" si="0"/>
        <v>2</v>
      </c>
      <c r="E21" s="42">
        <f t="shared" ca="1" si="1"/>
        <v>10</v>
      </c>
      <c r="G21" s="28" t="str">
        <f t="shared" ca="1" si="2"/>
        <v>Yes</v>
      </c>
      <c r="H21" s="28" t="str">
        <f t="shared" ca="1" si="2"/>
        <v>No</v>
      </c>
      <c r="I21" s="28" t="str">
        <f t="shared" ca="1" si="2"/>
        <v>No</v>
      </c>
      <c r="J21" s="28" t="str">
        <f t="shared" ca="1" si="2"/>
        <v>No</v>
      </c>
      <c r="K21" s="28" t="str">
        <f t="shared" ca="1" si="2"/>
        <v>No</v>
      </c>
      <c r="L21" s="28" t="str">
        <f t="shared" ca="1" si="2"/>
        <v>No</v>
      </c>
      <c r="M21" s="28" t="str">
        <f t="shared" ca="1" si="2"/>
        <v>No</v>
      </c>
      <c r="N21" s="28" t="str">
        <f t="shared" ca="1" si="2"/>
        <v>No</v>
      </c>
      <c r="O21" s="28" t="str">
        <f t="shared" ca="1" si="2"/>
        <v>No</v>
      </c>
      <c r="P21" s="28" t="str">
        <f t="shared" ca="1" si="2"/>
        <v>No</v>
      </c>
      <c r="Q21" s="28" t="str">
        <f t="shared" ca="1" si="2"/>
        <v>No</v>
      </c>
      <c r="R21" s="28" t="str">
        <f t="shared" ca="1" si="2"/>
        <v>No</v>
      </c>
      <c r="S21" s="28" t="str">
        <f t="shared" ca="1" si="2"/>
        <v>No</v>
      </c>
      <c r="T21" s="28" t="str">
        <f t="shared" ca="1" si="2"/>
        <v>No</v>
      </c>
      <c r="U21" s="28" t="str">
        <f t="shared" ca="1" si="2"/>
        <v>No</v>
      </c>
      <c r="V21" s="28" t="str">
        <f t="shared" ca="1" si="2"/>
        <v>No</v>
      </c>
      <c r="W21" s="28" t="str">
        <f t="shared" ca="1" si="2"/>
        <v>No</v>
      </c>
      <c r="X21" s="28" t="str">
        <f t="shared" ca="1" si="2"/>
        <v>No</v>
      </c>
      <c r="Y21" s="28" t="str">
        <f t="shared" ca="1" si="2"/>
        <v>No</v>
      </c>
      <c r="Z21" s="97" t="str">
        <f t="shared" ca="1" si="2"/>
        <v>No</v>
      </c>
    </row>
    <row r="22" spans="1:26" x14ac:dyDescent="0.25">
      <c r="A22" s="179" t="s">
        <v>130</v>
      </c>
      <c r="B22" s="180" t="s">
        <v>45</v>
      </c>
      <c r="C22" s="181">
        <v>7</v>
      </c>
      <c r="D22" s="100">
        <f t="shared" ca="1" si="0"/>
        <v>8</v>
      </c>
      <c r="E22" s="100">
        <f t="shared" ca="1" si="1"/>
        <v>15</v>
      </c>
      <c r="G22" s="99" t="str">
        <f t="shared" ca="1" si="2"/>
        <v>Yes</v>
      </c>
      <c r="H22" s="99" t="str">
        <f t="shared" ca="1" si="2"/>
        <v>Yes</v>
      </c>
      <c r="I22" s="99" t="str">
        <f t="shared" ca="1" si="2"/>
        <v>Yes</v>
      </c>
      <c r="J22" s="99" t="str">
        <f t="shared" ca="1" si="2"/>
        <v>Yes</v>
      </c>
      <c r="K22" s="99" t="str">
        <f t="shared" ca="1" si="2"/>
        <v>Yes</v>
      </c>
      <c r="L22" s="99" t="str">
        <f t="shared" ca="1" si="2"/>
        <v>Yes</v>
      </c>
      <c r="M22" s="99" t="str">
        <f t="shared" ca="1" si="2"/>
        <v>No</v>
      </c>
      <c r="N22" s="99" t="str">
        <f t="shared" ca="1" si="2"/>
        <v>No</v>
      </c>
      <c r="O22" s="99" t="str">
        <f t="shared" ca="1" si="2"/>
        <v>No</v>
      </c>
      <c r="P22" s="99" t="str">
        <f t="shared" ca="1" si="2"/>
        <v>No</v>
      </c>
      <c r="Q22" s="99" t="str">
        <f t="shared" ca="1" si="2"/>
        <v>No</v>
      </c>
      <c r="R22" s="99" t="str">
        <f t="shared" ca="1" si="2"/>
        <v>No</v>
      </c>
      <c r="S22" s="99" t="str">
        <f t="shared" ca="1" si="2"/>
        <v>No</v>
      </c>
      <c r="T22" s="99" t="str">
        <f t="shared" ca="1" si="2"/>
        <v>No</v>
      </c>
      <c r="U22" s="99" t="str">
        <f t="shared" ca="1" si="2"/>
        <v>No</v>
      </c>
      <c r="V22" s="99" t="str">
        <f t="shared" ca="1" si="2"/>
        <v>No</v>
      </c>
      <c r="W22" s="99" t="str">
        <f t="shared" ca="1" si="2"/>
        <v>No</v>
      </c>
      <c r="X22" s="99" t="str">
        <f t="shared" ca="1" si="2"/>
        <v>No</v>
      </c>
      <c r="Y22" s="99" t="str">
        <f t="shared" ca="1" si="2"/>
        <v>No</v>
      </c>
      <c r="Z22" s="101" t="str">
        <f t="shared" ca="1" si="2"/>
        <v>No</v>
      </c>
    </row>
    <row r="23" spans="1:26" x14ac:dyDescent="0.25">
      <c r="A23" s="176" t="s">
        <v>137</v>
      </c>
      <c r="B23" s="177" t="s">
        <v>43</v>
      </c>
      <c r="C23" s="173">
        <v>3</v>
      </c>
      <c r="D23" s="42">
        <f t="shared" ref="D23:D25" ca="1" si="12">RANDBETWEEN(1,20)</f>
        <v>17</v>
      </c>
      <c r="E23" s="42">
        <f t="shared" ref="E23:E25" ca="1" si="13">D23+C23</f>
        <v>20</v>
      </c>
      <c r="G23" s="28" t="str">
        <f t="shared" ref="G23:U23" ca="1" si="14">IF($E23&gt;G$1-1,"Yes","No")</f>
        <v>Yes</v>
      </c>
      <c r="H23" s="45" t="str">
        <f t="shared" ca="1" si="14"/>
        <v>Yes</v>
      </c>
      <c r="I23" s="45" t="str">
        <f t="shared" ca="1" si="14"/>
        <v>Yes</v>
      </c>
      <c r="J23" s="45" t="str">
        <f t="shared" ca="1" si="14"/>
        <v>Yes</v>
      </c>
      <c r="K23" s="45" t="str">
        <f t="shared" ca="1" si="14"/>
        <v>Yes</v>
      </c>
      <c r="L23" s="45" t="str">
        <f t="shared" ca="1" si="14"/>
        <v>Yes</v>
      </c>
      <c r="M23" s="45" t="str">
        <f t="shared" ca="1" si="14"/>
        <v>Yes</v>
      </c>
      <c r="N23" s="45" t="str">
        <f t="shared" ca="1" si="14"/>
        <v>Yes</v>
      </c>
      <c r="O23" s="45" t="str">
        <f t="shared" ca="1" si="14"/>
        <v>Yes</v>
      </c>
      <c r="P23" s="45" t="str">
        <f t="shared" ca="1" si="14"/>
        <v>Yes</v>
      </c>
      <c r="Q23" s="45" t="str">
        <f t="shared" ca="1" si="14"/>
        <v>Yes</v>
      </c>
      <c r="R23" s="45" t="str">
        <f t="shared" ca="1" si="14"/>
        <v>No</v>
      </c>
      <c r="S23" s="45" t="str">
        <f t="shared" ca="1" si="14"/>
        <v>No</v>
      </c>
      <c r="T23" s="45" t="str">
        <f t="shared" ca="1" si="14"/>
        <v>No</v>
      </c>
      <c r="U23" s="45" t="str">
        <f t="shared" ca="1" si="14"/>
        <v>No</v>
      </c>
      <c r="V23" s="45" t="str">
        <f t="shared" ref="V23:Z23" ca="1" si="15">IF($E23&gt;V$1-1,"Yes","No")</f>
        <v>No</v>
      </c>
      <c r="W23" s="45" t="str">
        <f t="shared" ca="1" si="15"/>
        <v>No</v>
      </c>
      <c r="X23" s="45" t="str">
        <f t="shared" ca="1" si="15"/>
        <v>No</v>
      </c>
      <c r="Y23" s="45" t="str">
        <f t="shared" ca="1" si="15"/>
        <v>No</v>
      </c>
      <c r="Z23" s="97" t="str">
        <f t="shared" ca="1" si="15"/>
        <v>No</v>
      </c>
    </row>
    <row r="24" spans="1:26" x14ac:dyDescent="0.25">
      <c r="A24" s="176" t="s">
        <v>137</v>
      </c>
      <c r="B24" s="178" t="s">
        <v>44</v>
      </c>
      <c r="C24" s="173">
        <v>8</v>
      </c>
      <c r="D24" s="42">
        <f t="shared" ca="1" si="12"/>
        <v>16</v>
      </c>
      <c r="E24" s="42">
        <f t="shared" ca="1" si="13"/>
        <v>24</v>
      </c>
      <c r="G24" s="28" t="str">
        <f t="shared" ref="G24:Z25" ca="1" si="16">IF($E24&gt;G$1-1,"Yes","No")</f>
        <v>Yes</v>
      </c>
      <c r="H24" s="45" t="str">
        <f t="shared" ca="1" si="16"/>
        <v>Yes</v>
      </c>
      <c r="I24" s="45" t="str">
        <f t="shared" ca="1" si="16"/>
        <v>Yes</v>
      </c>
      <c r="J24" s="45" t="str">
        <f t="shared" ca="1" si="16"/>
        <v>Yes</v>
      </c>
      <c r="K24" s="45" t="str">
        <f t="shared" ca="1" si="16"/>
        <v>Yes</v>
      </c>
      <c r="L24" s="45" t="str">
        <f t="shared" ca="1" si="16"/>
        <v>Yes</v>
      </c>
      <c r="M24" s="45" t="str">
        <f t="shared" ca="1" si="16"/>
        <v>Yes</v>
      </c>
      <c r="N24" s="45" t="str">
        <f t="shared" ca="1" si="16"/>
        <v>Yes</v>
      </c>
      <c r="O24" s="45" t="str">
        <f t="shared" ca="1" si="16"/>
        <v>Yes</v>
      </c>
      <c r="P24" s="45" t="str">
        <f t="shared" ca="1" si="16"/>
        <v>Yes</v>
      </c>
      <c r="Q24" s="45" t="str">
        <f t="shared" ca="1" si="16"/>
        <v>Yes</v>
      </c>
      <c r="R24" s="45" t="str">
        <f t="shared" ca="1" si="16"/>
        <v>Yes</v>
      </c>
      <c r="S24" s="45" t="str">
        <f t="shared" ca="1" si="16"/>
        <v>Yes</v>
      </c>
      <c r="T24" s="45" t="str">
        <f t="shared" ca="1" si="16"/>
        <v>Yes</v>
      </c>
      <c r="U24" s="45" t="str">
        <f t="shared" ca="1" si="16"/>
        <v>Yes</v>
      </c>
      <c r="V24" s="45" t="str">
        <f t="shared" ca="1" si="16"/>
        <v>No</v>
      </c>
      <c r="W24" s="45" t="str">
        <f t="shared" ca="1" si="16"/>
        <v>No</v>
      </c>
      <c r="X24" s="45" t="str">
        <f t="shared" ca="1" si="16"/>
        <v>No</v>
      </c>
      <c r="Y24" s="45" t="str">
        <f t="shared" ca="1" si="16"/>
        <v>No</v>
      </c>
      <c r="Z24" s="97" t="str">
        <f t="shared" ca="1" si="16"/>
        <v>No</v>
      </c>
    </row>
    <row r="25" spans="1:26" x14ac:dyDescent="0.25">
      <c r="A25" s="179" t="s">
        <v>137</v>
      </c>
      <c r="B25" s="180" t="s">
        <v>45</v>
      </c>
      <c r="C25" s="181">
        <v>4</v>
      </c>
      <c r="D25" s="100">
        <f t="shared" ca="1" si="12"/>
        <v>2</v>
      </c>
      <c r="E25" s="100">
        <f t="shared" ca="1" si="13"/>
        <v>6</v>
      </c>
      <c r="G25" s="99" t="str">
        <f t="shared" ca="1" si="16"/>
        <v>No</v>
      </c>
      <c r="H25" s="99" t="str">
        <f t="shared" ca="1" si="16"/>
        <v>No</v>
      </c>
      <c r="I25" s="99" t="str">
        <f t="shared" ca="1" si="16"/>
        <v>No</v>
      </c>
      <c r="J25" s="99" t="str">
        <f t="shared" ca="1" si="16"/>
        <v>No</v>
      </c>
      <c r="K25" s="99" t="str">
        <f t="shared" ca="1" si="16"/>
        <v>No</v>
      </c>
      <c r="L25" s="99" t="str">
        <f t="shared" ca="1" si="16"/>
        <v>No</v>
      </c>
      <c r="M25" s="99" t="str">
        <f t="shared" ca="1" si="16"/>
        <v>No</v>
      </c>
      <c r="N25" s="99" t="str">
        <f t="shared" ca="1" si="16"/>
        <v>No</v>
      </c>
      <c r="O25" s="99" t="str">
        <f t="shared" ca="1" si="16"/>
        <v>No</v>
      </c>
      <c r="P25" s="99" t="str">
        <f t="shared" ca="1" si="16"/>
        <v>No</v>
      </c>
      <c r="Q25" s="99" t="str">
        <f t="shared" ca="1" si="16"/>
        <v>No</v>
      </c>
      <c r="R25" s="99" t="str">
        <f t="shared" ca="1" si="16"/>
        <v>No</v>
      </c>
      <c r="S25" s="99" t="str">
        <f t="shared" ca="1" si="16"/>
        <v>No</v>
      </c>
      <c r="T25" s="99" t="str">
        <f t="shared" ca="1" si="16"/>
        <v>No</v>
      </c>
      <c r="U25" s="99" t="str">
        <f t="shared" ca="1" si="16"/>
        <v>No</v>
      </c>
      <c r="V25" s="99" t="str">
        <f t="shared" ca="1" si="16"/>
        <v>No</v>
      </c>
      <c r="W25" s="99" t="str">
        <f t="shared" ca="1" si="16"/>
        <v>No</v>
      </c>
      <c r="X25" s="99" t="str">
        <f t="shared" ca="1" si="16"/>
        <v>No</v>
      </c>
      <c r="Y25" s="99" t="str">
        <f t="shared" ca="1" si="16"/>
        <v>No</v>
      </c>
      <c r="Z25" s="101" t="str">
        <f t="shared" ca="1" si="16"/>
        <v>No</v>
      </c>
    </row>
    <row r="26" spans="1:26" x14ac:dyDescent="0.25">
      <c r="A26" s="106" t="s">
        <v>107</v>
      </c>
      <c r="B26" s="99" t="s">
        <v>113</v>
      </c>
      <c r="C26" s="100">
        <v>3</v>
      </c>
      <c r="D26" s="100">
        <f t="shared" ref="D26:D27" ca="1" si="17">RANDBETWEEN(1,20)</f>
        <v>7</v>
      </c>
      <c r="E26" s="100">
        <f t="shared" ref="E26" ca="1" si="18">D26+C26</f>
        <v>10</v>
      </c>
      <c r="G26" s="99" t="str">
        <f t="shared" ref="G26:P33" ca="1" si="19">IF($E26&gt;G$1-1,"Yes","No")</f>
        <v>Yes</v>
      </c>
      <c r="H26" s="99" t="str">
        <f t="shared" ca="1" si="19"/>
        <v>No</v>
      </c>
      <c r="I26" s="99" t="str">
        <f t="shared" ca="1" si="19"/>
        <v>No</v>
      </c>
      <c r="J26" s="99" t="str">
        <f t="shared" ca="1" si="19"/>
        <v>No</v>
      </c>
      <c r="K26" s="99" t="str">
        <f t="shared" ca="1" si="19"/>
        <v>No</v>
      </c>
      <c r="L26" s="99" t="str">
        <f t="shared" ca="1" si="19"/>
        <v>No</v>
      </c>
      <c r="M26" s="99" t="str">
        <f t="shared" ca="1" si="19"/>
        <v>No</v>
      </c>
      <c r="N26" s="99" t="str">
        <f t="shared" ca="1" si="19"/>
        <v>No</v>
      </c>
      <c r="O26" s="99" t="str">
        <f t="shared" ca="1" si="19"/>
        <v>No</v>
      </c>
      <c r="P26" s="99" t="str">
        <f t="shared" ca="1" si="19"/>
        <v>No</v>
      </c>
      <c r="Q26" s="99" t="str">
        <f t="shared" ref="Q26:Z33" ca="1" si="20">IF($E26&gt;Q$1-1,"Yes","No")</f>
        <v>No</v>
      </c>
      <c r="R26" s="99" t="str">
        <f t="shared" ca="1" si="20"/>
        <v>No</v>
      </c>
      <c r="S26" s="99" t="str">
        <f t="shared" ca="1" si="20"/>
        <v>No</v>
      </c>
      <c r="T26" s="99" t="str">
        <f t="shared" ca="1" si="20"/>
        <v>No</v>
      </c>
      <c r="U26" s="99" t="str">
        <f t="shared" ca="1" si="20"/>
        <v>No</v>
      </c>
      <c r="V26" s="99" t="str">
        <f t="shared" ca="1" si="20"/>
        <v>No</v>
      </c>
      <c r="W26" s="99" t="str">
        <f t="shared" ca="1" si="20"/>
        <v>No</v>
      </c>
      <c r="X26" s="99" t="str">
        <f t="shared" ca="1" si="20"/>
        <v>No</v>
      </c>
      <c r="Y26" s="99" t="str">
        <f t="shared" ca="1" si="20"/>
        <v>No</v>
      </c>
      <c r="Z26" s="101" t="str">
        <f t="shared" ca="1" si="20"/>
        <v>No</v>
      </c>
    </row>
    <row r="27" spans="1:26" x14ac:dyDescent="0.25">
      <c r="A27" s="107" t="s">
        <v>100</v>
      </c>
      <c r="B27" s="99" t="s">
        <v>114</v>
      </c>
      <c r="C27" s="100">
        <v>6</v>
      </c>
      <c r="D27" s="100">
        <f t="shared" ca="1" si="17"/>
        <v>13</v>
      </c>
      <c r="E27" s="100">
        <f t="shared" ref="E27" ca="1" si="21">D27+C27</f>
        <v>19</v>
      </c>
      <c r="G27" s="99" t="str">
        <f t="shared" ca="1" si="19"/>
        <v>Yes</v>
      </c>
      <c r="H27" s="99" t="str">
        <f t="shared" ca="1" si="19"/>
        <v>Yes</v>
      </c>
      <c r="I27" s="99" t="str">
        <f t="shared" ca="1" si="19"/>
        <v>Yes</v>
      </c>
      <c r="J27" s="99" t="str">
        <f t="shared" ca="1" si="19"/>
        <v>Yes</v>
      </c>
      <c r="K27" s="99" t="str">
        <f t="shared" ca="1" si="19"/>
        <v>Yes</v>
      </c>
      <c r="L27" s="99" t="str">
        <f t="shared" ca="1" si="19"/>
        <v>Yes</v>
      </c>
      <c r="M27" s="99" t="str">
        <f t="shared" ca="1" si="19"/>
        <v>Yes</v>
      </c>
      <c r="N27" s="99" t="str">
        <f t="shared" ca="1" si="19"/>
        <v>Yes</v>
      </c>
      <c r="O27" s="99" t="str">
        <f t="shared" ca="1" si="19"/>
        <v>Yes</v>
      </c>
      <c r="P27" s="99" t="str">
        <f t="shared" ca="1" si="19"/>
        <v>Yes</v>
      </c>
      <c r="Q27" s="99" t="str">
        <f t="shared" ca="1" si="20"/>
        <v>No</v>
      </c>
      <c r="R27" s="99" t="str">
        <f t="shared" ca="1" si="20"/>
        <v>No</v>
      </c>
      <c r="S27" s="99" t="str">
        <f t="shared" ca="1" si="20"/>
        <v>No</v>
      </c>
      <c r="T27" s="99" t="str">
        <f t="shared" ca="1" si="20"/>
        <v>No</v>
      </c>
      <c r="U27" s="99" t="str">
        <f t="shared" ca="1" si="20"/>
        <v>No</v>
      </c>
      <c r="V27" s="99" t="str">
        <f t="shared" ca="1" si="20"/>
        <v>No</v>
      </c>
      <c r="W27" s="99" t="str">
        <f t="shared" ca="1" si="20"/>
        <v>No</v>
      </c>
      <c r="X27" s="99" t="str">
        <f t="shared" ca="1" si="20"/>
        <v>No</v>
      </c>
      <c r="Y27" s="99" t="str">
        <f t="shared" ca="1" si="20"/>
        <v>No</v>
      </c>
      <c r="Z27" s="101" t="str">
        <f t="shared" ca="1" si="20"/>
        <v>No</v>
      </c>
    </row>
    <row r="28" spans="1:26" x14ac:dyDescent="0.25">
      <c r="A28" s="107" t="s">
        <v>100</v>
      </c>
      <c r="B28" s="99" t="s">
        <v>94</v>
      </c>
      <c r="C28" s="100">
        <v>4</v>
      </c>
      <c r="D28" s="100">
        <f ca="1">RANDBETWEEN(1,20)</f>
        <v>13</v>
      </c>
      <c r="E28" s="100">
        <f ca="1">D28+C28</f>
        <v>17</v>
      </c>
      <c r="G28" s="99" t="str">
        <f t="shared" ref="G28:P29" ca="1" si="22">IF($E28&gt;G$1-1,"Yes","No")</f>
        <v>Yes</v>
      </c>
      <c r="H28" s="99" t="str">
        <f t="shared" ca="1" si="22"/>
        <v>Yes</v>
      </c>
      <c r="I28" s="99" t="str">
        <f t="shared" ca="1" si="22"/>
        <v>Yes</v>
      </c>
      <c r="J28" s="99" t="str">
        <f t="shared" ca="1" si="22"/>
        <v>Yes</v>
      </c>
      <c r="K28" s="99" t="str">
        <f t="shared" ca="1" si="22"/>
        <v>Yes</v>
      </c>
      <c r="L28" s="99" t="str">
        <f t="shared" ca="1" si="22"/>
        <v>Yes</v>
      </c>
      <c r="M28" s="99" t="str">
        <f t="shared" ca="1" si="22"/>
        <v>Yes</v>
      </c>
      <c r="N28" s="99" t="str">
        <f t="shared" ca="1" si="22"/>
        <v>Yes</v>
      </c>
      <c r="O28" s="99" t="str">
        <f t="shared" ca="1" si="22"/>
        <v>No</v>
      </c>
      <c r="P28" s="99" t="str">
        <f t="shared" ca="1" si="22"/>
        <v>No</v>
      </c>
      <c r="Q28" s="99" t="str">
        <f t="shared" ca="1" si="20"/>
        <v>No</v>
      </c>
      <c r="R28" s="99" t="str">
        <f t="shared" ca="1" si="20"/>
        <v>No</v>
      </c>
      <c r="S28" s="99" t="str">
        <f t="shared" ca="1" si="20"/>
        <v>No</v>
      </c>
      <c r="T28" s="99" t="str">
        <f t="shared" ca="1" si="20"/>
        <v>No</v>
      </c>
      <c r="U28" s="99" t="str">
        <f t="shared" ca="1" si="20"/>
        <v>No</v>
      </c>
      <c r="V28" s="99" t="str">
        <f t="shared" ca="1" si="20"/>
        <v>No</v>
      </c>
      <c r="W28" s="99" t="str">
        <f t="shared" ca="1" si="20"/>
        <v>No</v>
      </c>
      <c r="X28" s="99" t="str">
        <f t="shared" ca="1" si="20"/>
        <v>No</v>
      </c>
      <c r="Y28" s="99" t="str">
        <f t="shared" ca="1" si="20"/>
        <v>No</v>
      </c>
      <c r="Z28" s="101" t="str">
        <f t="shared" ca="1" si="20"/>
        <v>No</v>
      </c>
    </row>
    <row r="29" spans="1:26" x14ac:dyDescent="0.25">
      <c r="A29" s="102" t="s">
        <v>107</v>
      </c>
      <c r="B29" s="99" t="s">
        <v>115</v>
      </c>
      <c r="C29" s="100">
        <v>4</v>
      </c>
      <c r="D29" s="100">
        <f ca="1">RANDBETWEEN(1,20)</f>
        <v>16</v>
      </c>
      <c r="E29" s="100">
        <f t="shared" ref="E29" ca="1" si="23">D29+C29</f>
        <v>20</v>
      </c>
      <c r="G29" s="99" t="str">
        <f t="shared" ca="1" si="22"/>
        <v>Yes</v>
      </c>
      <c r="H29" s="99" t="str">
        <f t="shared" ca="1" si="22"/>
        <v>Yes</v>
      </c>
      <c r="I29" s="99" t="str">
        <f t="shared" ca="1" si="22"/>
        <v>Yes</v>
      </c>
      <c r="J29" s="99" t="str">
        <f t="shared" ca="1" si="22"/>
        <v>Yes</v>
      </c>
      <c r="K29" s="99" t="str">
        <f t="shared" ca="1" si="22"/>
        <v>Yes</v>
      </c>
      <c r="L29" s="99" t="str">
        <f t="shared" ca="1" si="22"/>
        <v>Yes</v>
      </c>
      <c r="M29" s="99" t="str">
        <f t="shared" ca="1" si="22"/>
        <v>Yes</v>
      </c>
      <c r="N29" s="99" t="str">
        <f t="shared" ca="1" si="22"/>
        <v>Yes</v>
      </c>
      <c r="O29" s="99" t="str">
        <f t="shared" ca="1" si="22"/>
        <v>Yes</v>
      </c>
      <c r="P29" s="99" t="str">
        <f t="shared" ca="1" si="22"/>
        <v>Yes</v>
      </c>
      <c r="Q29" s="99" t="str">
        <f t="shared" ca="1" si="20"/>
        <v>Yes</v>
      </c>
      <c r="R29" s="99" t="str">
        <f t="shared" ca="1" si="20"/>
        <v>No</v>
      </c>
      <c r="S29" s="99" t="str">
        <f t="shared" ca="1" si="20"/>
        <v>No</v>
      </c>
      <c r="T29" s="99" t="str">
        <f t="shared" ca="1" si="20"/>
        <v>No</v>
      </c>
      <c r="U29" s="99" t="str">
        <f t="shared" ca="1" si="20"/>
        <v>No</v>
      </c>
      <c r="V29" s="99" t="str">
        <f t="shared" ca="1" si="20"/>
        <v>No</v>
      </c>
      <c r="W29" s="99" t="str">
        <f t="shared" ca="1" si="20"/>
        <v>No</v>
      </c>
      <c r="X29" s="99" t="str">
        <f t="shared" ca="1" si="20"/>
        <v>No</v>
      </c>
      <c r="Y29" s="99" t="str">
        <f t="shared" ca="1" si="20"/>
        <v>No</v>
      </c>
      <c r="Z29" s="101" t="str">
        <f t="shared" ca="1" si="20"/>
        <v>No</v>
      </c>
    </row>
    <row r="30" spans="1:26" x14ac:dyDescent="0.25">
      <c r="A30" s="105"/>
      <c r="B30" s="99" t="s">
        <v>95</v>
      </c>
      <c r="C30" s="100"/>
      <c r="D30" s="100">
        <f t="shared" ref="D30:D33" ca="1" si="24">RANDBETWEEN(1,20)</f>
        <v>13</v>
      </c>
      <c r="E30" s="100">
        <f t="shared" ref="E30" ca="1" si="25">D30+C30</f>
        <v>13</v>
      </c>
      <c r="G30" s="99" t="str">
        <f t="shared" ca="1" si="19"/>
        <v>Yes</v>
      </c>
      <c r="H30" s="99" t="str">
        <f t="shared" ca="1" si="19"/>
        <v>Yes</v>
      </c>
      <c r="I30" s="99" t="str">
        <f t="shared" ca="1" si="19"/>
        <v>Yes</v>
      </c>
      <c r="J30" s="99" t="str">
        <f t="shared" ca="1" si="19"/>
        <v>Yes</v>
      </c>
      <c r="K30" s="99" t="str">
        <f t="shared" ca="1" si="19"/>
        <v>No</v>
      </c>
      <c r="L30" s="99" t="str">
        <f t="shared" ca="1" si="19"/>
        <v>No</v>
      </c>
      <c r="M30" s="99" t="str">
        <f t="shared" ca="1" si="19"/>
        <v>No</v>
      </c>
      <c r="N30" s="99" t="str">
        <f t="shared" ca="1" si="19"/>
        <v>No</v>
      </c>
      <c r="O30" s="99" t="str">
        <f t="shared" ca="1" si="19"/>
        <v>No</v>
      </c>
      <c r="P30" s="99" t="str">
        <f t="shared" ca="1" si="19"/>
        <v>No</v>
      </c>
      <c r="Q30" s="99" t="str">
        <f t="shared" ca="1" si="20"/>
        <v>No</v>
      </c>
      <c r="R30" s="99" t="str">
        <f t="shared" ca="1" si="20"/>
        <v>No</v>
      </c>
      <c r="S30" s="99" t="str">
        <f t="shared" ca="1" si="20"/>
        <v>No</v>
      </c>
      <c r="T30" s="99" t="str">
        <f t="shared" ca="1" si="20"/>
        <v>No</v>
      </c>
      <c r="U30" s="99" t="str">
        <f t="shared" ca="1" si="20"/>
        <v>No</v>
      </c>
      <c r="V30" s="99" t="str">
        <f t="shared" ca="1" si="20"/>
        <v>No</v>
      </c>
      <c r="W30" s="99" t="str">
        <f t="shared" ca="1" si="20"/>
        <v>No</v>
      </c>
      <c r="X30" s="99" t="str">
        <f t="shared" ca="1" si="20"/>
        <v>No</v>
      </c>
      <c r="Y30" s="99" t="str">
        <f t="shared" ca="1" si="20"/>
        <v>No</v>
      </c>
      <c r="Z30" s="101" t="str">
        <f t="shared" ca="1" si="20"/>
        <v>No</v>
      </c>
    </row>
    <row r="31" spans="1:26" x14ac:dyDescent="0.25">
      <c r="A31" s="105" t="s">
        <v>122</v>
      </c>
      <c r="B31" s="99" t="s">
        <v>103</v>
      </c>
      <c r="C31" s="100">
        <v>11</v>
      </c>
      <c r="D31" s="100">
        <f t="shared" ca="1" si="24"/>
        <v>11</v>
      </c>
      <c r="E31" s="100">
        <f t="shared" ref="E31" ca="1" si="26">D31+C31</f>
        <v>22</v>
      </c>
      <c r="G31" s="99" t="str">
        <f t="shared" ca="1" si="19"/>
        <v>Yes</v>
      </c>
      <c r="H31" s="99" t="str">
        <f t="shared" ca="1" si="19"/>
        <v>Yes</v>
      </c>
      <c r="I31" s="99" t="str">
        <f t="shared" ca="1" si="19"/>
        <v>Yes</v>
      </c>
      <c r="J31" s="99" t="str">
        <f t="shared" ca="1" si="19"/>
        <v>Yes</v>
      </c>
      <c r="K31" s="99" t="str">
        <f t="shared" ca="1" si="19"/>
        <v>Yes</v>
      </c>
      <c r="L31" s="99" t="str">
        <f t="shared" ca="1" si="19"/>
        <v>Yes</v>
      </c>
      <c r="M31" s="99" t="str">
        <f t="shared" ca="1" si="19"/>
        <v>Yes</v>
      </c>
      <c r="N31" s="99" t="str">
        <f t="shared" ca="1" si="19"/>
        <v>Yes</v>
      </c>
      <c r="O31" s="99" t="str">
        <f t="shared" ca="1" si="19"/>
        <v>Yes</v>
      </c>
      <c r="P31" s="99" t="str">
        <f t="shared" ca="1" si="19"/>
        <v>Yes</v>
      </c>
      <c r="Q31" s="99" t="str">
        <f t="shared" ca="1" si="20"/>
        <v>Yes</v>
      </c>
      <c r="R31" s="99" t="str">
        <f t="shared" ca="1" si="20"/>
        <v>Yes</v>
      </c>
      <c r="S31" s="99" t="str">
        <f t="shared" ca="1" si="20"/>
        <v>Yes</v>
      </c>
      <c r="T31" s="99" t="str">
        <f t="shared" ca="1" si="20"/>
        <v>No</v>
      </c>
      <c r="U31" s="99" t="str">
        <f t="shared" ca="1" si="20"/>
        <v>No</v>
      </c>
      <c r="V31" s="99" t="str">
        <f t="shared" ca="1" si="20"/>
        <v>No</v>
      </c>
      <c r="W31" s="99" t="str">
        <f t="shared" ca="1" si="20"/>
        <v>No</v>
      </c>
      <c r="X31" s="99" t="str">
        <f t="shared" ca="1" si="20"/>
        <v>No</v>
      </c>
      <c r="Y31" s="99" t="str">
        <f t="shared" ca="1" si="20"/>
        <v>No</v>
      </c>
      <c r="Z31" s="101" t="str">
        <f t="shared" ca="1" si="20"/>
        <v>No</v>
      </c>
    </row>
    <row r="32" spans="1:26" x14ac:dyDescent="0.25">
      <c r="A32" s="105" t="s">
        <v>121</v>
      </c>
      <c r="B32" s="99" t="s">
        <v>103</v>
      </c>
      <c r="C32" s="100">
        <v>0</v>
      </c>
      <c r="D32" s="100">
        <f t="shared" ca="1" si="24"/>
        <v>10</v>
      </c>
      <c r="E32" s="100">
        <f t="shared" ref="E32" ca="1" si="27">D32+C32</f>
        <v>10</v>
      </c>
      <c r="G32" s="99" t="str">
        <f t="shared" ca="1" si="19"/>
        <v>Yes</v>
      </c>
      <c r="H32" s="99" t="str">
        <f t="shared" ca="1" si="19"/>
        <v>No</v>
      </c>
      <c r="I32" s="99" t="str">
        <f t="shared" ca="1" si="19"/>
        <v>No</v>
      </c>
      <c r="J32" s="99" t="str">
        <f t="shared" ca="1" si="19"/>
        <v>No</v>
      </c>
      <c r="K32" s="99" t="str">
        <f t="shared" ca="1" si="19"/>
        <v>No</v>
      </c>
      <c r="L32" s="99" t="str">
        <f t="shared" ca="1" si="19"/>
        <v>No</v>
      </c>
      <c r="M32" s="99" t="str">
        <f t="shared" ca="1" si="19"/>
        <v>No</v>
      </c>
      <c r="N32" s="99" t="str">
        <f t="shared" ca="1" si="19"/>
        <v>No</v>
      </c>
      <c r="O32" s="99" t="str">
        <f t="shared" ca="1" si="19"/>
        <v>No</v>
      </c>
      <c r="P32" s="99" t="str">
        <f t="shared" ca="1" si="19"/>
        <v>No</v>
      </c>
      <c r="Q32" s="99" t="str">
        <f t="shared" ca="1" si="20"/>
        <v>No</v>
      </c>
      <c r="R32" s="99" t="str">
        <f t="shared" ca="1" si="20"/>
        <v>No</v>
      </c>
      <c r="S32" s="99" t="str">
        <f t="shared" ca="1" si="20"/>
        <v>No</v>
      </c>
      <c r="T32" s="99" t="str">
        <f t="shared" ca="1" si="20"/>
        <v>No</v>
      </c>
      <c r="U32" s="99" t="str">
        <f t="shared" ca="1" si="20"/>
        <v>No</v>
      </c>
      <c r="V32" s="99" t="str">
        <f t="shared" ca="1" si="20"/>
        <v>No</v>
      </c>
      <c r="W32" s="99" t="str">
        <f t="shared" ca="1" si="20"/>
        <v>No</v>
      </c>
      <c r="X32" s="99" t="str">
        <f t="shared" ca="1" si="20"/>
        <v>No</v>
      </c>
      <c r="Y32" s="99" t="str">
        <f t="shared" ca="1" si="20"/>
        <v>No</v>
      </c>
      <c r="Z32" s="101" t="str">
        <f t="shared" ca="1" si="20"/>
        <v>No</v>
      </c>
    </row>
    <row r="33" spans="1:26" x14ac:dyDescent="0.25">
      <c r="A33" s="105"/>
      <c r="B33" s="99" t="s">
        <v>104</v>
      </c>
      <c r="C33" s="100"/>
      <c r="D33" s="100">
        <f t="shared" ca="1" si="24"/>
        <v>18</v>
      </c>
      <c r="E33" s="100">
        <f t="shared" ref="E33" ca="1" si="28">D33+C33</f>
        <v>18</v>
      </c>
      <c r="G33" s="99" t="str">
        <f t="shared" ca="1" si="19"/>
        <v>Yes</v>
      </c>
      <c r="H33" s="99" t="str">
        <f t="shared" ca="1" si="19"/>
        <v>Yes</v>
      </c>
      <c r="I33" s="99" t="str">
        <f t="shared" ca="1" si="19"/>
        <v>Yes</v>
      </c>
      <c r="J33" s="99" t="str">
        <f t="shared" ca="1" si="19"/>
        <v>Yes</v>
      </c>
      <c r="K33" s="99" t="str">
        <f t="shared" ca="1" si="19"/>
        <v>Yes</v>
      </c>
      <c r="L33" s="99" t="str">
        <f t="shared" ca="1" si="19"/>
        <v>Yes</v>
      </c>
      <c r="M33" s="99" t="str">
        <f t="shared" ca="1" si="19"/>
        <v>Yes</v>
      </c>
      <c r="N33" s="99" t="str">
        <f t="shared" ca="1" si="19"/>
        <v>Yes</v>
      </c>
      <c r="O33" s="99" t="str">
        <f t="shared" ca="1" si="19"/>
        <v>Yes</v>
      </c>
      <c r="P33" s="99" t="str">
        <f t="shared" ca="1" si="19"/>
        <v>No</v>
      </c>
      <c r="Q33" s="99" t="str">
        <f t="shared" ca="1" si="20"/>
        <v>No</v>
      </c>
      <c r="R33" s="99" t="str">
        <f t="shared" ca="1" si="20"/>
        <v>No</v>
      </c>
      <c r="S33" s="99" t="str">
        <f t="shared" ca="1" si="20"/>
        <v>No</v>
      </c>
      <c r="T33" s="99" t="str">
        <f t="shared" ca="1" si="20"/>
        <v>No</v>
      </c>
      <c r="U33" s="99" t="str">
        <f t="shared" ca="1" si="20"/>
        <v>No</v>
      </c>
      <c r="V33" s="99" t="str">
        <f t="shared" ca="1" si="20"/>
        <v>No</v>
      </c>
      <c r="W33" s="99" t="str">
        <f t="shared" ca="1" si="20"/>
        <v>No</v>
      </c>
      <c r="X33" s="99" t="str">
        <f t="shared" ca="1" si="20"/>
        <v>No</v>
      </c>
      <c r="Y33" s="99" t="str">
        <f t="shared" ca="1" si="20"/>
        <v>No</v>
      </c>
      <c r="Z33" s="101" t="str">
        <f t="shared" ca="1" si="20"/>
        <v>No</v>
      </c>
    </row>
    <row r="34" spans="1:26" x14ac:dyDescent="0.25">
      <c r="A34" s="105"/>
      <c r="B34" s="99" t="s">
        <v>114</v>
      </c>
      <c r="C34" s="100">
        <v>8</v>
      </c>
      <c r="D34" s="100">
        <f t="shared" ref="D34:D39" ca="1" si="29">RANDBETWEEN(1,20)</f>
        <v>10</v>
      </c>
      <c r="E34" s="100">
        <f t="shared" ref="E34" ca="1" si="30">D34+C34</f>
        <v>18</v>
      </c>
      <c r="G34" s="99" t="str">
        <f t="shared" ref="G34:P39" ca="1" si="31">IF($E34&gt;G$1-1,"Yes","No")</f>
        <v>Yes</v>
      </c>
      <c r="H34" s="99" t="str">
        <f t="shared" ca="1" si="31"/>
        <v>Yes</v>
      </c>
      <c r="I34" s="99" t="str">
        <f t="shared" ca="1" si="31"/>
        <v>Yes</v>
      </c>
      <c r="J34" s="99" t="str">
        <f t="shared" ca="1" si="31"/>
        <v>Yes</v>
      </c>
      <c r="K34" s="99" t="str">
        <f t="shared" ca="1" si="31"/>
        <v>Yes</v>
      </c>
      <c r="L34" s="99" t="str">
        <f t="shared" ca="1" si="31"/>
        <v>Yes</v>
      </c>
      <c r="M34" s="99" t="str">
        <f t="shared" ca="1" si="31"/>
        <v>Yes</v>
      </c>
      <c r="N34" s="99" t="str">
        <f t="shared" ca="1" si="31"/>
        <v>Yes</v>
      </c>
      <c r="O34" s="99" t="str">
        <f t="shared" ca="1" si="31"/>
        <v>Yes</v>
      </c>
      <c r="P34" s="99" t="str">
        <f t="shared" ca="1" si="31"/>
        <v>No</v>
      </c>
      <c r="Q34" s="99" t="str">
        <f t="shared" ref="Q34:Z39" ca="1" si="32">IF($E34&gt;Q$1-1,"Yes","No")</f>
        <v>No</v>
      </c>
      <c r="R34" s="99" t="str">
        <f t="shared" ca="1" si="32"/>
        <v>No</v>
      </c>
      <c r="S34" s="99" t="str">
        <f t="shared" ca="1" si="32"/>
        <v>No</v>
      </c>
      <c r="T34" s="99" t="str">
        <f t="shared" ca="1" si="32"/>
        <v>No</v>
      </c>
      <c r="U34" s="99" t="str">
        <f t="shared" ca="1" si="32"/>
        <v>No</v>
      </c>
      <c r="V34" s="99" t="str">
        <f t="shared" ca="1" si="32"/>
        <v>No</v>
      </c>
      <c r="W34" s="99" t="str">
        <f t="shared" ca="1" si="32"/>
        <v>No</v>
      </c>
      <c r="X34" s="99" t="str">
        <f t="shared" ca="1" si="32"/>
        <v>No</v>
      </c>
      <c r="Y34" s="99" t="str">
        <f t="shared" ca="1" si="32"/>
        <v>No</v>
      </c>
      <c r="Z34" s="101" t="str">
        <f t="shared" ca="1" si="32"/>
        <v>No</v>
      </c>
    </row>
    <row r="35" spans="1:26" x14ac:dyDescent="0.25">
      <c r="A35" s="105"/>
      <c r="B35" s="99" t="s">
        <v>93</v>
      </c>
      <c r="C35" s="100"/>
      <c r="D35" s="100">
        <f t="shared" ca="1" si="29"/>
        <v>1</v>
      </c>
      <c r="E35" s="100">
        <f ca="1">D35+C35</f>
        <v>1</v>
      </c>
      <c r="G35" s="99" t="str">
        <f t="shared" ca="1" si="31"/>
        <v>No</v>
      </c>
      <c r="H35" s="99" t="str">
        <f t="shared" ca="1" si="31"/>
        <v>No</v>
      </c>
      <c r="I35" s="99" t="str">
        <f t="shared" ca="1" si="31"/>
        <v>No</v>
      </c>
      <c r="J35" s="99" t="str">
        <f t="shared" ca="1" si="31"/>
        <v>No</v>
      </c>
      <c r="K35" s="99" t="str">
        <f t="shared" ca="1" si="31"/>
        <v>No</v>
      </c>
      <c r="L35" s="99" t="str">
        <f t="shared" ca="1" si="31"/>
        <v>No</v>
      </c>
      <c r="M35" s="99" t="str">
        <f t="shared" ca="1" si="31"/>
        <v>No</v>
      </c>
      <c r="N35" s="99" t="str">
        <f t="shared" ca="1" si="31"/>
        <v>No</v>
      </c>
      <c r="O35" s="99" t="str">
        <f t="shared" ca="1" si="31"/>
        <v>No</v>
      </c>
      <c r="P35" s="99" t="str">
        <f t="shared" ca="1" si="31"/>
        <v>No</v>
      </c>
      <c r="Q35" s="99" t="str">
        <f t="shared" ca="1" si="32"/>
        <v>No</v>
      </c>
      <c r="R35" s="99" t="str">
        <f t="shared" ca="1" si="32"/>
        <v>No</v>
      </c>
      <c r="S35" s="99" t="str">
        <f t="shared" ca="1" si="32"/>
        <v>No</v>
      </c>
      <c r="T35" s="99" t="str">
        <f t="shared" ca="1" si="32"/>
        <v>No</v>
      </c>
      <c r="U35" s="99" t="str">
        <f t="shared" ca="1" si="32"/>
        <v>No</v>
      </c>
      <c r="V35" s="99" t="str">
        <f t="shared" ca="1" si="32"/>
        <v>No</v>
      </c>
      <c r="W35" s="99" t="str">
        <f t="shared" ca="1" si="32"/>
        <v>No</v>
      </c>
      <c r="X35" s="99" t="str">
        <f t="shared" ca="1" si="32"/>
        <v>No</v>
      </c>
      <c r="Y35" s="99" t="str">
        <f t="shared" ca="1" si="32"/>
        <v>No</v>
      </c>
      <c r="Z35" s="101" t="str">
        <f t="shared" ca="1" si="32"/>
        <v>No</v>
      </c>
    </row>
    <row r="36" spans="1:26" x14ac:dyDescent="0.25">
      <c r="A36" s="105"/>
      <c r="B36" s="99" t="s">
        <v>98</v>
      </c>
      <c r="C36" s="100"/>
      <c r="D36" s="100">
        <f t="shared" ca="1" si="29"/>
        <v>2</v>
      </c>
      <c r="E36" s="100">
        <f t="shared" ref="E36" ca="1" si="33">D36+C36</f>
        <v>2</v>
      </c>
      <c r="G36" s="99" t="str">
        <f t="shared" ca="1" si="31"/>
        <v>No</v>
      </c>
      <c r="H36" s="99" t="str">
        <f t="shared" ca="1" si="31"/>
        <v>No</v>
      </c>
      <c r="I36" s="99" t="str">
        <f t="shared" ca="1" si="31"/>
        <v>No</v>
      </c>
      <c r="J36" s="99" t="str">
        <f t="shared" ca="1" si="31"/>
        <v>No</v>
      </c>
      <c r="K36" s="99" t="str">
        <f t="shared" ca="1" si="31"/>
        <v>No</v>
      </c>
      <c r="L36" s="99" t="str">
        <f t="shared" ca="1" si="31"/>
        <v>No</v>
      </c>
      <c r="M36" s="99" t="str">
        <f t="shared" ca="1" si="31"/>
        <v>No</v>
      </c>
      <c r="N36" s="99" t="str">
        <f t="shared" ca="1" si="31"/>
        <v>No</v>
      </c>
      <c r="O36" s="99" t="str">
        <f t="shared" ca="1" si="31"/>
        <v>No</v>
      </c>
      <c r="P36" s="99" t="str">
        <f t="shared" ca="1" si="31"/>
        <v>No</v>
      </c>
      <c r="Q36" s="99" t="str">
        <f t="shared" ca="1" si="32"/>
        <v>No</v>
      </c>
      <c r="R36" s="99" t="str">
        <f t="shared" ca="1" si="32"/>
        <v>No</v>
      </c>
      <c r="S36" s="99" t="str">
        <f t="shared" ca="1" si="32"/>
        <v>No</v>
      </c>
      <c r="T36" s="99" t="str">
        <f t="shared" ca="1" si="32"/>
        <v>No</v>
      </c>
      <c r="U36" s="99" t="str">
        <f t="shared" ca="1" si="32"/>
        <v>No</v>
      </c>
      <c r="V36" s="99" t="str">
        <f t="shared" ca="1" si="32"/>
        <v>No</v>
      </c>
      <c r="W36" s="99" t="str">
        <f t="shared" ca="1" si="32"/>
        <v>No</v>
      </c>
      <c r="X36" s="99" t="str">
        <f t="shared" ca="1" si="32"/>
        <v>No</v>
      </c>
      <c r="Y36" s="99" t="str">
        <f t="shared" ca="1" si="32"/>
        <v>No</v>
      </c>
      <c r="Z36" s="101" t="str">
        <f t="shared" ca="1" si="32"/>
        <v>No</v>
      </c>
    </row>
    <row r="37" spans="1:26" x14ac:dyDescent="0.25">
      <c r="A37" s="105"/>
      <c r="B37" s="99" t="s">
        <v>99</v>
      </c>
      <c r="C37" s="100"/>
      <c r="D37" s="100">
        <f t="shared" ca="1" si="29"/>
        <v>18</v>
      </c>
      <c r="E37" s="100">
        <f t="shared" ref="E37" ca="1" si="34">D37+C37</f>
        <v>18</v>
      </c>
      <c r="G37" s="99" t="str">
        <f t="shared" ca="1" si="31"/>
        <v>Yes</v>
      </c>
      <c r="H37" s="99" t="str">
        <f t="shared" ca="1" si="31"/>
        <v>Yes</v>
      </c>
      <c r="I37" s="99" t="str">
        <f t="shared" ca="1" si="31"/>
        <v>Yes</v>
      </c>
      <c r="J37" s="99" t="str">
        <f t="shared" ca="1" si="31"/>
        <v>Yes</v>
      </c>
      <c r="K37" s="99" t="str">
        <f t="shared" ca="1" si="31"/>
        <v>Yes</v>
      </c>
      <c r="L37" s="99" t="str">
        <f t="shared" ca="1" si="31"/>
        <v>Yes</v>
      </c>
      <c r="M37" s="99" t="str">
        <f t="shared" ca="1" si="31"/>
        <v>Yes</v>
      </c>
      <c r="N37" s="99" t="str">
        <f t="shared" ca="1" si="31"/>
        <v>Yes</v>
      </c>
      <c r="O37" s="99" t="str">
        <f t="shared" ca="1" si="31"/>
        <v>Yes</v>
      </c>
      <c r="P37" s="99" t="str">
        <f t="shared" ca="1" si="31"/>
        <v>No</v>
      </c>
      <c r="Q37" s="99" t="str">
        <f t="shared" ca="1" si="32"/>
        <v>No</v>
      </c>
      <c r="R37" s="99" t="str">
        <f t="shared" ca="1" si="32"/>
        <v>No</v>
      </c>
      <c r="S37" s="99" t="str">
        <f t="shared" ca="1" si="32"/>
        <v>No</v>
      </c>
      <c r="T37" s="99" t="str">
        <f t="shared" ca="1" si="32"/>
        <v>No</v>
      </c>
      <c r="U37" s="99" t="str">
        <f t="shared" ca="1" si="32"/>
        <v>No</v>
      </c>
      <c r="V37" s="99" t="str">
        <f t="shared" ca="1" si="32"/>
        <v>No</v>
      </c>
      <c r="W37" s="99" t="str">
        <f t="shared" ca="1" si="32"/>
        <v>No</v>
      </c>
      <c r="X37" s="99" t="str">
        <f t="shared" ca="1" si="32"/>
        <v>No</v>
      </c>
      <c r="Y37" s="99" t="str">
        <f t="shared" ca="1" si="32"/>
        <v>No</v>
      </c>
      <c r="Z37" s="101" t="str">
        <f t="shared" ca="1" si="32"/>
        <v>No</v>
      </c>
    </row>
    <row r="38" spans="1:26" x14ac:dyDescent="0.25">
      <c r="A38" s="105"/>
      <c r="B38" s="99" t="s">
        <v>79</v>
      </c>
      <c r="C38" s="100"/>
      <c r="D38" s="100">
        <f t="shared" ca="1" si="29"/>
        <v>17</v>
      </c>
      <c r="E38" s="100">
        <f t="shared" ref="E38" ca="1" si="35">D38+C38</f>
        <v>17</v>
      </c>
      <c r="G38" s="99" t="str">
        <f t="shared" ca="1" si="31"/>
        <v>Yes</v>
      </c>
      <c r="H38" s="99" t="str">
        <f t="shared" ca="1" si="31"/>
        <v>Yes</v>
      </c>
      <c r="I38" s="99" t="str">
        <f t="shared" ca="1" si="31"/>
        <v>Yes</v>
      </c>
      <c r="J38" s="99" t="str">
        <f t="shared" ca="1" si="31"/>
        <v>Yes</v>
      </c>
      <c r="K38" s="99" t="str">
        <f t="shared" ca="1" si="31"/>
        <v>Yes</v>
      </c>
      <c r="L38" s="99" t="str">
        <f t="shared" ca="1" si="31"/>
        <v>Yes</v>
      </c>
      <c r="M38" s="99" t="str">
        <f t="shared" ca="1" si="31"/>
        <v>Yes</v>
      </c>
      <c r="N38" s="99" t="str">
        <f t="shared" ca="1" si="31"/>
        <v>Yes</v>
      </c>
      <c r="O38" s="99" t="str">
        <f t="shared" ca="1" si="31"/>
        <v>No</v>
      </c>
      <c r="P38" s="99" t="str">
        <f t="shared" ca="1" si="31"/>
        <v>No</v>
      </c>
      <c r="Q38" s="99" t="str">
        <f t="shared" ca="1" si="32"/>
        <v>No</v>
      </c>
      <c r="R38" s="99" t="str">
        <f t="shared" ca="1" si="32"/>
        <v>No</v>
      </c>
      <c r="S38" s="99" t="str">
        <f t="shared" ca="1" si="32"/>
        <v>No</v>
      </c>
      <c r="T38" s="99" t="str">
        <f t="shared" ca="1" si="32"/>
        <v>No</v>
      </c>
      <c r="U38" s="99" t="str">
        <f t="shared" ca="1" si="32"/>
        <v>No</v>
      </c>
      <c r="V38" s="99" t="str">
        <f t="shared" ca="1" si="32"/>
        <v>No</v>
      </c>
      <c r="W38" s="99" t="str">
        <f t="shared" ca="1" si="32"/>
        <v>No</v>
      </c>
      <c r="X38" s="99" t="str">
        <f t="shared" ca="1" si="32"/>
        <v>No</v>
      </c>
      <c r="Y38" s="99" t="str">
        <f t="shared" ca="1" si="32"/>
        <v>No</v>
      </c>
      <c r="Z38" s="101" t="str">
        <f t="shared" ca="1" si="32"/>
        <v>No</v>
      </c>
    </row>
    <row r="39" spans="1:26" x14ac:dyDescent="0.25">
      <c r="A39" s="105"/>
      <c r="B39" s="99" t="s">
        <v>78</v>
      </c>
      <c r="C39" s="100"/>
      <c r="D39" s="100">
        <f t="shared" ca="1" si="29"/>
        <v>2</v>
      </c>
      <c r="E39" s="100">
        <f t="shared" ref="E39" ca="1" si="36">D39+C39</f>
        <v>2</v>
      </c>
      <c r="G39" s="99" t="str">
        <f t="shared" ca="1" si="31"/>
        <v>No</v>
      </c>
      <c r="H39" s="99" t="str">
        <f t="shared" ca="1" si="31"/>
        <v>No</v>
      </c>
      <c r="I39" s="99" t="str">
        <f t="shared" ca="1" si="31"/>
        <v>No</v>
      </c>
      <c r="J39" s="99" t="str">
        <f t="shared" ca="1" si="31"/>
        <v>No</v>
      </c>
      <c r="K39" s="99" t="str">
        <f t="shared" ca="1" si="31"/>
        <v>No</v>
      </c>
      <c r="L39" s="99" t="str">
        <f t="shared" ca="1" si="31"/>
        <v>No</v>
      </c>
      <c r="M39" s="99" t="str">
        <f t="shared" ca="1" si="31"/>
        <v>No</v>
      </c>
      <c r="N39" s="99" t="str">
        <f t="shared" ca="1" si="31"/>
        <v>No</v>
      </c>
      <c r="O39" s="99" t="str">
        <f t="shared" ca="1" si="31"/>
        <v>No</v>
      </c>
      <c r="P39" s="99" t="str">
        <f t="shared" ca="1" si="31"/>
        <v>No</v>
      </c>
      <c r="Q39" s="99" t="str">
        <f t="shared" ca="1" si="32"/>
        <v>No</v>
      </c>
      <c r="R39" s="99" t="str">
        <f t="shared" ca="1" si="32"/>
        <v>No</v>
      </c>
      <c r="S39" s="99" t="str">
        <f t="shared" ca="1" si="32"/>
        <v>No</v>
      </c>
      <c r="T39" s="99" t="str">
        <f t="shared" ca="1" si="32"/>
        <v>No</v>
      </c>
      <c r="U39" s="99" t="str">
        <f t="shared" ca="1" si="32"/>
        <v>No</v>
      </c>
      <c r="V39" s="99" t="str">
        <f t="shared" ca="1" si="32"/>
        <v>No</v>
      </c>
      <c r="W39" s="99" t="str">
        <f t="shared" ca="1" si="32"/>
        <v>No</v>
      </c>
      <c r="X39" s="99" t="str">
        <f t="shared" ca="1" si="32"/>
        <v>No</v>
      </c>
      <c r="Y39" s="99" t="str">
        <f t="shared" ca="1" si="32"/>
        <v>No</v>
      </c>
      <c r="Z39" s="101" t="str">
        <f t="shared" ca="1" si="32"/>
        <v>No</v>
      </c>
    </row>
  </sheetData>
  <sortState ref="A2:O25">
    <sortCondition ref="A2:A25"/>
    <sortCondition ref="B2:B25"/>
  </sortState>
  <conditionalFormatting sqref="D40:D1048576">
    <cfRule type="cellIs" dxfId="175" priority="1107" operator="equal">
      <formula>20</formula>
    </cfRule>
    <cfRule type="cellIs" dxfId="174" priority="1108" operator="equal">
      <formula>1</formula>
    </cfRule>
  </conditionalFormatting>
  <conditionalFormatting sqref="G2:Z4">
    <cfRule type="cellIs" dxfId="173" priority="567" operator="equal">
      <formula>"No"</formula>
    </cfRule>
    <cfRule type="cellIs" dxfId="172" priority="568" operator="equal">
      <formula>"Yes"</formula>
    </cfRule>
  </conditionalFormatting>
  <conditionalFormatting sqref="G2:Z2">
    <cfRule type="cellIs" dxfId="171" priority="565" operator="equal">
      <formula>"No"</formula>
    </cfRule>
    <cfRule type="cellIs" dxfId="170" priority="566" operator="equal">
      <formula>"Yes"</formula>
    </cfRule>
  </conditionalFormatting>
  <conditionalFormatting sqref="G3:Z4">
    <cfRule type="cellIs" dxfId="169" priority="563" operator="equal">
      <formula>"No"</formula>
    </cfRule>
    <cfRule type="cellIs" dxfId="168" priority="564" operator="equal">
      <formula>"Yes"</formula>
    </cfRule>
  </conditionalFormatting>
  <conditionalFormatting sqref="G20:Z22">
    <cfRule type="cellIs" dxfId="167" priority="557" operator="equal">
      <formula>"No"</formula>
    </cfRule>
    <cfRule type="cellIs" dxfId="166" priority="558" operator="equal">
      <formula>"Yes"</formula>
    </cfRule>
  </conditionalFormatting>
  <conditionalFormatting sqref="G20:Z20">
    <cfRule type="cellIs" dxfId="165" priority="555" operator="equal">
      <formula>"No"</formula>
    </cfRule>
    <cfRule type="cellIs" dxfId="164" priority="556" operator="equal">
      <formula>"Yes"</formula>
    </cfRule>
  </conditionalFormatting>
  <conditionalFormatting sqref="G21:Z22">
    <cfRule type="cellIs" dxfId="163" priority="553" operator="equal">
      <formula>"No"</formula>
    </cfRule>
    <cfRule type="cellIs" dxfId="162" priority="554" operator="equal">
      <formula>"Yes"</formula>
    </cfRule>
  </conditionalFormatting>
  <conditionalFormatting sqref="A38">
    <cfRule type="cellIs" dxfId="161" priority="509" operator="equal">
      <formula>"No"</formula>
    </cfRule>
    <cfRule type="cellIs" dxfId="160" priority="510" operator="equal">
      <formula>"Yes"</formula>
    </cfRule>
  </conditionalFormatting>
  <conditionalFormatting sqref="G38:Z38">
    <cfRule type="cellIs" dxfId="159" priority="507" operator="equal">
      <formula>"No"</formula>
    </cfRule>
    <cfRule type="cellIs" dxfId="158" priority="508" operator="equal">
      <formula>"Yes"</formula>
    </cfRule>
  </conditionalFormatting>
  <conditionalFormatting sqref="G38:Z38">
    <cfRule type="cellIs" dxfId="157" priority="505" operator="equal">
      <formula>"No"</formula>
    </cfRule>
    <cfRule type="cellIs" dxfId="156" priority="506" operator="equal">
      <formula>"Yes"</formula>
    </cfRule>
  </conditionalFormatting>
  <conditionalFormatting sqref="G35:Z35">
    <cfRule type="cellIs" dxfId="155" priority="501" operator="equal">
      <formula>"No"</formula>
    </cfRule>
    <cfRule type="cellIs" dxfId="154" priority="502" operator="equal">
      <formula>"Yes"</formula>
    </cfRule>
  </conditionalFormatting>
  <conditionalFormatting sqref="G35:Z35">
    <cfRule type="cellIs" dxfId="153" priority="499" operator="equal">
      <formula>"No"</formula>
    </cfRule>
    <cfRule type="cellIs" dxfId="152" priority="500" operator="equal">
      <formula>"Yes"</formula>
    </cfRule>
  </conditionalFormatting>
  <conditionalFormatting sqref="G23:Z25">
    <cfRule type="cellIs" dxfId="151" priority="339" operator="equal">
      <formula>"No"</formula>
    </cfRule>
    <cfRule type="cellIs" dxfId="150" priority="340" operator="equal">
      <formula>"Yes"</formula>
    </cfRule>
  </conditionalFormatting>
  <conditionalFormatting sqref="G23:Z23">
    <cfRule type="cellIs" dxfId="149" priority="337" operator="equal">
      <formula>"No"</formula>
    </cfRule>
    <cfRule type="cellIs" dxfId="148" priority="338" operator="equal">
      <formula>"Yes"</formula>
    </cfRule>
  </conditionalFormatting>
  <conditionalFormatting sqref="G24:Z25">
    <cfRule type="cellIs" dxfId="147" priority="333" operator="equal">
      <formula>"No"</formula>
    </cfRule>
    <cfRule type="cellIs" dxfId="146" priority="334" operator="equal">
      <formula>"Yes"</formula>
    </cfRule>
  </conditionalFormatting>
  <conditionalFormatting sqref="G5:Z5">
    <cfRule type="cellIs" dxfId="145" priority="327" operator="equal">
      <formula>"No"</formula>
    </cfRule>
    <cfRule type="cellIs" dxfId="144" priority="328" operator="equal">
      <formula>"Yes"</formula>
    </cfRule>
  </conditionalFormatting>
  <conditionalFormatting sqref="G5:Z7">
    <cfRule type="cellIs" dxfId="143" priority="329" operator="equal">
      <formula>"No"</formula>
    </cfRule>
    <cfRule type="cellIs" dxfId="142" priority="330" operator="equal">
      <formula>"Yes"</formula>
    </cfRule>
  </conditionalFormatting>
  <conditionalFormatting sqref="G6:Z7">
    <cfRule type="cellIs" dxfId="141" priority="323" operator="equal">
      <formula>"No"</formula>
    </cfRule>
    <cfRule type="cellIs" dxfId="140" priority="324" operator="equal">
      <formula>"Yes"</formula>
    </cfRule>
  </conditionalFormatting>
  <conditionalFormatting sqref="A39 A35">
    <cfRule type="cellIs" dxfId="139" priority="287" operator="equal">
      <formula>"No"</formula>
    </cfRule>
    <cfRule type="cellIs" dxfId="138" priority="288" operator="equal">
      <formula>"Yes"</formula>
    </cfRule>
  </conditionalFormatting>
  <conditionalFormatting sqref="G39:Z39">
    <cfRule type="cellIs" dxfId="137" priority="285" operator="equal">
      <formula>"No"</formula>
    </cfRule>
    <cfRule type="cellIs" dxfId="136" priority="286" operator="equal">
      <formula>"Yes"</formula>
    </cfRule>
  </conditionalFormatting>
  <conditionalFormatting sqref="G39:Z39">
    <cfRule type="cellIs" dxfId="135" priority="283" operator="equal">
      <formula>"No"</formula>
    </cfRule>
    <cfRule type="cellIs" dxfId="134" priority="284" operator="equal">
      <formula>"Yes"</formula>
    </cfRule>
  </conditionalFormatting>
  <conditionalFormatting sqref="G28:Z28">
    <cfRule type="cellIs" dxfId="133" priority="281" operator="equal">
      <formula>"No"</formula>
    </cfRule>
    <cfRule type="cellIs" dxfId="132" priority="282" operator="equal">
      <formula>"Yes"</formula>
    </cfRule>
  </conditionalFormatting>
  <conditionalFormatting sqref="G28:Z28">
    <cfRule type="cellIs" dxfId="131" priority="279" operator="equal">
      <formula>"No"</formula>
    </cfRule>
    <cfRule type="cellIs" dxfId="130" priority="280" operator="equal">
      <formula>"Yes"</formula>
    </cfRule>
  </conditionalFormatting>
  <conditionalFormatting sqref="G30:Z30">
    <cfRule type="cellIs" dxfId="129" priority="265" operator="equal">
      <formula>"No"</formula>
    </cfRule>
    <cfRule type="cellIs" dxfId="128" priority="266" operator="equal">
      <formula>"Yes"</formula>
    </cfRule>
  </conditionalFormatting>
  <conditionalFormatting sqref="G30:Z30">
    <cfRule type="cellIs" dxfId="127" priority="263" operator="equal">
      <formula>"No"</formula>
    </cfRule>
    <cfRule type="cellIs" dxfId="126" priority="264" operator="equal">
      <formula>"Yes"</formula>
    </cfRule>
  </conditionalFormatting>
  <conditionalFormatting sqref="A30">
    <cfRule type="cellIs" dxfId="125" priority="261" operator="equal">
      <formula>"No"</formula>
    </cfRule>
    <cfRule type="cellIs" dxfId="124" priority="262" operator="equal">
      <formula>"Yes"</formula>
    </cfRule>
  </conditionalFormatting>
  <conditionalFormatting sqref="A36">
    <cfRule type="cellIs" dxfId="123" priority="211" operator="equal">
      <formula>"No"</formula>
    </cfRule>
    <cfRule type="cellIs" dxfId="122" priority="212" operator="equal">
      <formula>"Yes"</formula>
    </cfRule>
  </conditionalFormatting>
  <conditionalFormatting sqref="G36:Z36">
    <cfRule type="cellIs" dxfId="121" priority="209" operator="equal">
      <formula>"No"</formula>
    </cfRule>
    <cfRule type="cellIs" dxfId="120" priority="210" operator="equal">
      <formula>"Yes"</formula>
    </cfRule>
  </conditionalFormatting>
  <conditionalFormatting sqref="G36:Z36">
    <cfRule type="cellIs" dxfId="119" priority="207" operator="equal">
      <formula>"No"</formula>
    </cfRule>
    <cfRule type="cellIs" dxfId="118" priority="208" operator="equal">
      <formula>"Yes"</formula>
    </cfRule>
  </conditionalFormatting>
  <conditionalFormatting sqref="G37:Z37">
    <cfRule type="cellIs" dxfId="117" priority="203" operator="equal">
      <formula>"No"</formula>
    </cfRule>
    <cfRule type="cellIs" dxfId="116" priority="204" operator="equal">
      <formula>"Yes"</formula>
    </cfRule>
  </conditionalFormatting>
  <conditionalFormatting sqref="G37:Z37">
    <cfRule type="cellIs" dxfId="115" priority="201" operator="equal">
      <formula>"No"</formula>
    </cfRule>
    <cfRule type="cellIs" dxfId="114" priority="202" operator="equal">
      <formula>"Yes"</formula>
    </cfRule>
  </conditionalFormatting>
  <conditionalFormatting sqref="A37">
    <cfRule type="cellIs" dxfId="113" priority="199" operator="equal">
      <formula>"No"</formula>
    </cfRule>
    <cfRule type="cellIs" dxfId="112" priority="200" operator="equal">
      <formula>"Yes"</formula>
    </cfRule>
  </conditionalFormatting>
  <conditionalFormatting sqref="G31:Z31">
    <cfRule type="cellIs" dxfId="111" priority="177" operator="equal">
      <formula>"No"</formula>
    </cfRule>
    <cfRule type="cellIs" dxfId="110" priority="178" operator="equal">
      <formula>"Yes"</formula>
    </cfRule>
  </conditionalFormatting>
  <conditionalFormatting sqref="G31:Z31">
    <cfRule type="cellIs" dxfId="109" priority="175" operator="equal">
      <formula>"No"</formula>
    </cfRule>
    <cfRule type="cellIs" dxfId="108" priority="176" operator="equal">
      <formula>"Yes"</formula>
    </cfRule>
  </conditionalFormatting>
  <conditionalFormatting sqref="A31">
    <cfRule type="cellIs" dxfId="107" priority="173" operator="equal">
      <formula>"No"</formula>
    </cfRule>
    <cfRule type="cellIs" dxfId="106" priority="174" operator="equal">
      <formula>"Yes"</formula>
    </cfRule>
  </conditionalFormatting>
  <conditionalFormatting sqref="G33:Z33">
    <cfRule type="cellIs" dxfId="105" priority="171" operator="equal">
      <formula>"No"</formula>
    </cfRule>
    <cfRule type="cellIs" dxfId="104" priority="172" operator="equal">
      <formula>"Yes"</formula>
    </cfRule>
  </conditionalFormatting>
  <conditionalFormatting sqref="G33:Z33">
    <cfRule type="cellIs" dxfId="103" priority="169" operator="equal">
      <formula>"No"</formula>
    </cfRule>
    <cfRule type="cellIs" dxfId="102" priority="170" operator="equal">
      <formula>"Yes"</formula>
    </cfRule>
  </conditionalFormatting>
  <conditionalFormatting sqref="A33">
    <cfRule type="cellIs" dxfId="101" priority="167" operator="equal">
      <formula>"No"</formula>
    </cfRule>
    <cfRule type="cellIs" dxfId="100" priority="168" operator="equal">
      <formula>"Yes"</formula>
    </cfRule>
  </conditionalFormatting>
  <conditionalFormatting sqref="G8:Z10">
    <cfRule type="cellIs" dxfId="99" priority="141" operator="equal">
      <formula>"No"</formula>
    </cfRule>
    <cfRule type="cellIs" dxfId="98" priority="142" operator="equal">
      <formula>"Yes"</formula>
    </cfRule>
  </conditionalFormatting>
  <conditionalFormatting sqref="G8:Z8">
    <cfRule type="cellIs" dxfId="97" priority="139" operator="equal">
      <formula>"No"</formula>
    </cfRule>
    <cfRule type="cellIs" dxfId="96" priority="140" operator="equal">
      <formula>"Yes"</formula>
    </cfRule>
  </conditionalFormatting>
  <conditionalFormatting sqref="G9:Z10">
    <cfRule type="cellIs" dxfId="95" priority="137" operator="equal">
      <formula>"No"</formula>
    </cfRule>
    <cfRule type="cellIs" dxfId="94" priority="138" operator="equal">
      <formula>"Yes"</formula>
    </cfRule>
  </conditionalFormatting>
  <conditionalFormatting sqref="A8">
    <cfRule type="cellIs" dxfId="93" priority="131" operator="equal">
      <formula>"No"</formula>
    </cfRule>
    <cfRule type="cellIs" dxfId="92" priority="132" operator="equal">
      <formula>"Yes"</formula>
    </cfRule>
  </conditionalFormatting>
  <conditionalFormatting sqref="A9:A10">
    <cfRule type="cellIs" dxfId="91" priority="129" operator="equal">
      <formula>"No"</formula>
    </cfRule>
    <cfRule type="cellIs" dxfId="90" priority="130" operator="equal">
      <formula>"Yes"</formula>
    </cfRule>
  </conditionalFormatting>
  <conditionalFormatting sqref="G11:Z11">
    <cfRule type="cellIs" dxfId="89" priority="89" operator="equal">
      <formula>"No"</formula>
    </cfRule>
    <cfRule type="cellIs" dxfId="88" priority="90" operator="equal">
      <formula>"Yes"</formula>
    </cfRule>
  </conditionalFormatting>
  <conditionalFormatting sqref="G11:Z13">
    <cfRule type="cellIs" dxfId="87" priority="91" operator="equal">
      <formula>"No"</formula>
    </cfRule>
    <cfRule type="cellIs" dxfId="86" priority="92" operator="equal">
      <formula>"Yes"</formula>
    </cfRule>
  </conditionalFormatting>
  <conditionalFormatting sqref="G12:Z13">
    <cfRule type="cellIs" dxfId="85" priority="87" operator="equal">
      <formula>"No"</formula>
    </cfRule>
    <cfRule type="cellIs" dxfId="84" priority="88" operator="equal">
      <formula>"Yes"</formula>
    </cfRule>
  </conditionalFormatting>
  <conditionalFormatting sqref="A11">
    <cfRule type="cellIs" dxfId="83" priority="71" operator="equal">
      <formula>"No"</formula>
    </cfRule>
    <cfRule type="cellIs" dxfId="82" priority="72" operator="equal">
      <formula>"Yes"</formula>
    </cfRule>
  </conditionalFormatting>
  <conditionalFormatting sqref="A12:A13">
    <cfRule type="cellIs" dxfId="81" priority="69" operator="equal">
      <formula>"No"</formula>
    </cfRule>
    <cfRule type="cellIs" dxfId="80" priority="70" operator="equal">
      <formula>"Yes"</formula>
    </cfRule>
  </conditionalFormatting>
  <conditionalFormatting sqref="G26:Z26">
    <cfRule type="cellIs" dxfId="79" priority="67" operator="equal">
      <formula>"No"</formula>
    </cfRule>
    <cfRule type="cellIs" dxfId="78" priority="68" operator="equal">
      <formula>"Yes"</formula>
    </cfRule>
  </conditionalFormatting>
  <conditionalFormatting sqref="G26:Z26">
    <cfRule type="cellIs" dxfId="77" priority="65" operator="equal">
      <formula>"No"</formula>
    </cfRule>
    <cfRule type="cellIs" dxfId="76" priority="66" operator="equal">
      <formula>"Yes"</formula>
    </cfRule>
  </conditionalFormatting>
  <conditionalFormatting sqref="A26">
    <cfRule type="cellIs" dxfId="75" priority="63" operator="equal">
      <formula>"No"</formula>
    </cfRule>
    <cfRule type="cellIs" dxfId="74" priority="64" operator="equal">
      <formula>"Yes"</formula>
    </cfRule>
  </conditionalFormatting>
  <conditionalFormatting sqref="G27:Z27">
    <cfRule type="cellIs" dxfId="73" priority="61" operator="equal">
      <formula>"No"</formula>
    </cfRule>
    <cfRule type="cellIs" dxfId="72" priority="62" operator="equal">
      <formula>"Yes"</formula>
    </cfRule>
  </conditionalFormatting>
  <conditionalFormatting sqref="G27:Z27">
    <cfRule type="cellIs" dxfId="71" priority="59" operator="equal">
      <formula>"No"</formula>
    </cfRule>
    <cfRule type="cellIs" dxfId="70" priority="60" operator="equal">
      <formula>"Yes"</formula>
    </cfRule>
  </conditionalFormatting>
  <conditionalFormatting sqref="A27">
    <cfRule type="cellIs" dxfId="69" priority="57" operator="equal">
      <formula>"No"</formula>
    </cfRule>
    <cfRule type="cellIs" dxfId="68" priority="58" operator="equal">
      <formula>"Yes"</formula>
    </cfRule>
  </conditionalFormatting>
  <conditionalFormatting sqref="G14:Z19">
    <cfRule type="cellIs" dxfId="67" priority="51" operator="equal">
      <formula>"No"</formula>
    </cfRule>
    <cfRule type="cellIs" dxfId="66" priority="52" operator="equal">
      <formula>"Yes"</formula>
    </cfRule>
  </conditionalFormatting>
  <conditionalFormatting sqref="G14:Z14 G17:Z17">
    <cfRule type="cellIs" dxfId="65" priority="49" operator="equal">
      <formula>"No"</formula>
    </cfRule>
    <cfRule type="cellIs" dxfId="64" priority="50" operator="equal">
      <formula>"Yes"</formula>
    </cfRule>
  </conditionalFormatting>
  <conditionalFormatting sqref="G15:Z16 G18:Z19">
    <cfRule type="cellIs" dxfId="63" priority="47" operator="equal">
      <formula>"No"</formula>
    </cfRule>
    <cfRule type="cellIs" dxfId="62" priority="48" operator="equal">
      <formula>"Yes"</formula>
    </cfRule>
  </conditionalFormatting>
  <conditionalFormatting sqref="A14 A17">
    <cfRule type="cellIs" dxfId="61" priority="45" operator="equal">
      <formula>"No"</formula>
    </cfRule>
    <cfRule type="cellIs" dxfId="60" priority="46" operator="equal">
      <formula>"Yes"</formula>
    </cfRule>
  </conditionalFormatting>
  <conditionalFormatting sqref="A15:A16 A18:A19">
    <cfRule type="cellIs" dxfId="59" priority="43" operator="equal">
      <formula>"No"</formula>
    </cfRule>
    <cfRule type="cellIs" dxfId="58" priority="44" operator="equal">
      <formula>"Yes"</formula>
    </cfRule>
  </conditionalFormatting>
  <conditionalFormatting sqref="A29">
    <cfRule type="cellIs" dxfId="57" priority="41" operator="equal">
      <formula>"No"</formula>
    </cfRule>
    <cfRule type="cellIs" dxfId="56" priority="42" operator="equal">
      <formula>"Yes"</formula>
    </cfRule>
  </conditionalFormatting>
  <conditionalFormatting sqref="G29:Z29">
    <cfRule type="cellIs" dxfId="55" priority="39" operator="equal">
      <formula>"No"</formula>
    </cfRule>
    <cfRule type="cellIs" dxfId="54" priority="40" operator="equal">
      <formula>"Yes"</formula>
    </cfRule>
  </conditionalFormatting>
  <conditionalFormatting sqref="G29:Z29">
    <cfRule type="cellIs" dxfId="53" priority="37" operator="equal">
      <formula>"No"</formula>
    </cfRule>
    <cfRule type="cellIs" dxfId="52" priority="38" operator="equal">
      <formula>"Yes"</formula>
    </cfRule>
  </conditionalFormatting>
  <conditionalFormatting sqref="G34:Z34">
    <cfRule type="cellIs" dxfId="51" priority="35" operator="equal">
      <formula>"No"</formula>
    </cfRule>
    <cfRule type="cellIs" dxfId="50" priority="36" operator="equal">
      <formula>"Yes"</formula>
    </cfRule>
  </conditionalFormatting>
  <conditionalFormatting sqref="G34:Z34">
    <cfRule type="cellIs" dxfId="49" priority="33" operator="equal">
      <formula>"No"</formula>
    </cfRule>
    <cfRule type="cellIs" dxfId="48" priority="34" operator="equal">
      <formula>"Yes"</formula>
    </cfRule>
  </conditionalFormatting>
  <conditionalFormatting sqref="A34">
    <cfRule type="cellIs" dxfId="47" priority="29" operator="equal">
      <formula>"No"</formula>
    </cfRule>
    <cfRule type="cellIs" dxfId="46" priority="30" operator="equal">
      <formula>"Yes"</formula>
    </cfRule>
  </conditionalFormatting>
  <conditionalFormatting sqref="A28">
    <cfRule type="cellIs" dxfId="45" priority="27" operator="equal">
      <formula>"No"</formula>
    </cfRule>
    <cfRule type="cellIs" dxfId="44" priority="28" operator="equal">
      <formula>"Yes"</formula>
    </cfRule>
  </conditionalFormatting>
  <conditionalFormatting sqref="A2">
    <cfRule type="cellIs" dxfId="43" priority="25" operator="equal">
      <formula>"No"</formula>
    </cfRule>
    <cfRule type="cellIs" dxfId="42" priority="26" operator="equal">
      <formula>"Yes"</formula>
    </cfRule>
  </conditionalFormatting>
  <conditionalFormatting sqref="A3:A4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A20">
    <cfRule type="cellIs" dxfId="39" priority="17" operator="equal">
      <formula>"No"</formula>
    </cfRule>
    <cfRule type="cellIs" dxfId="38" priority="18" operator="equal">
      <formula>"Yes"</formula>
    </cfRule>
  </conditionalFormatting>
  <conditionalFormatting sqref="A21:A22">
    <cfRule type="cellIs" dxfId="37" priority="15" operator="equal">
      <formula>"No"</formula>
    </cfRule>
    <cfRule type="cellIs" dxfId="36" priority="16" operator="equal">
      <formula>"Yes"</formula>
    </cfRule>
  </conditionalFormatting>
  <conditionalFormatting sqref="A23">
    <cfRule type="cellIs" dxfId="35" priority="13" operator="equal">
      <formula>"No"</formula>
    </cfRule>
    <cfRule type="cellIs" dxfId="34" priority="14" operator="equal">
      <formula>"Yes"</formula>
    </cfRule>
  </conditionalFormatting>
  <conditionalFormatting sqref="A24:A25">
    <cfRule type="cellIs" dxfId="33" priority="11" operator="equal">
      <formula>"No"</formula>
    </cfRule>
    <cfRule type="cellIs" dxfId="32" priority="12" operator="equal">
      <formula>"Yes"</formula>
    </cfRule>
  </conditionalFormatting>
  <conditionalFormatting sqref="G32:Z32">
    <cfRule type="cellIs" dxfId="31" priority="9" operator="equal">
      <formula>"No"</formula>
    </cfRule>
    <cfRule type="cellIs" dxfId="30" priority="10" operator="equal">
      <formula>"Yes"</formula>
    </cfRule>
  </conditionalFormatting>
  <conditionalFormatting sqref="G32:Z32">
    <cfRule type="cellIs" dxfId="29" priority="7" operator="equal">
      <formula>"No"</formula>
    </cfRule>
    <cfRule type="cellIs" dxfId="28" priority="8" operator="equal">
      <formula>"Yes"</formula>
    </cfRule>
  </conditionalFormatting>
  <conditionalFormatting sqref="A32">
    <cfRule type="cellIs" dxfId="27" priority="5" operator="equal">
      <formula>"No"</formula>
    </cfRule>
    <cfRule type="cellIs" dxfId="26" priority="6" operator="equal">
      <formula>"Yes"</formula>
    </cfRule>
  </conditionalFormatting>
  <conditionalFormatting sqref="A5">
    <cfRule type="cellIs" dxfId="25" priority="3" operator="equal">
      <formula>"No"</formula>
    </cfRule>
    <cfRule type="cellIs" dxfId="24" priority="4" operator="equal">
      <formula>"Yes"</formula>
    </cfRule>
  </conditionalFormatting>
  <conditionalFormatting sqref="A6:A7">
    <cfRule type="cellIs" dxfId="23" priority="1" operator="equal">
      <formula>"No"</formula>
    </cfRule>
    <cfRule type="cellIs" dxfId="2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12.125" style="45" bestFit="1" customWidth="1"/>
    <col min="2" max="2" width="13" style="45" bestFit="1" customWidth="1"/>
    <col min="3" max="3" width="3.875" style="45" bestFit="1" customWidth="1"/>
    <col min="4" max="16" width="7.5" style="45" customWidth="1"/>
    <col min="17" max="17" width="6.25" style="45" bestFit="1" customWidth="1"/>
    <col min="18" max="18" width="9" style="45" bestFit="1" customWidth="1"/>
    <col min="19" max="19" width="7.875" style="45" bestFit="1" customWidth="1"/>
    <col min="20" max="20" width="9" style="45" bestFit="1" customWidth="1"/>
    <col min="21" max="21" width="7.375" style="45" bestFit="1" customWidth="1"/>
    <col min="22" max="22" width="4.375" style="45" bestFit="1" customWidth="1"/>
    <col min="23" max="23" width="6.625" style="45" hidden="1" customWidth="1"/>
    <col min="24" max="24" width="7.375" style="45" bestFit="1" customWidth="1"/>
    <col min="25" max="16384" width="9" style="45"/>
  </cols>
  <sheetData>
    <row r="1" spans="1:24" s="38" customFormat="1" ht="16.5" thickBot="1" x14ac:dyDescent="0.3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4" s="4" customFormat="1" ht="32.25" thickBot="1" x14ac:dyDescent="0.3">
      <c r="A2" s="1" t="s">
        <v>6</v>
      </c>
      <c r="B2" s="23" t="s">
        <v>27</v>
      </c>
      <c r="C2" s="24"/>
      <c r="D2" s="15" t="s">
        <v>29</v>
      </c>
      <c r="E2" s="3" t="s">
        <v>30</v>
      </c>
      <c r="F2" s="8" t="s">
        <v>31</v>
      </c>
      <c r="G2" s="7" t="s">
        <v>32</v>
      </c>
      <c r="H2" s="6" t="s">
        <v>33</v>
      </c>
      <c r="I2" s="14" t="s">
        <v>34</v>
      </c>
      <c r="J2" s="2" t="s">
        <v>48</v>
      </c>
      <c r="K2" s="9" t="s">
        <v>35</v>
      </c>
      <c r="L2" s="11" t="s">
        <v>36</v>
      </c>
      <c r="M2" s="12" t="s">
        <v>37</v>
      </c>
      <c r="N2" s="13" t="s">
        <v>38</v>
      </c>
      <c r="O2" s="2" t="s">
        <v>39</v>
      </c>
      <c r="P2" s="164" t="s">
        <v>116</v>
      </c>
      <c r="Q2" s="10" t="s">
        <v>40</v>
      </c>
      <c r="R2" s="184" t="s">
        <v>148</v>
      </c>
      <c r="S2" s="3" t="s">
        <v>49</v>
      </c>
      <c r="T2" s="5" t="s">
        <v>47</v>
      </c>
      <c r="U2" s="16" t="s">
        <v>0</v>
      </c>
      <c r="V2" s="19" t="s">
        <v>28</v>
      </c>
      <c r="W2" s="18" t="s">
        <v>50</v>
      </c>
      <c r="X2" s="17" t="s">
        <v>41</v>
      </c>
    </row>
    <row r="3" spans="1:24" x14ac:dyDescent="0.25">
      <c r="A3" s="121" t="s">
        <v>67</v>
      </c>
      <c r="B3" s="122" t="s">
        <v>42</v>
      </c>
      <c r="C3" s="123">
        <v>0</v>
      </c>
      <c r="D3" s="124"/>
      <c r="E3" s="125">
        <v>2</v>
      </c>
      <c r="F3" s="126"/>
      <c r="G3" s="127"/>
      <c r="H3" s="128"/>
      <c r="I3" s="129"/>
      <c r="J3" s="130"/>
      <c r="K3" s="131"/>
      <c r="L3" s="132"/>
      <c r="M3" s="133"/>
      <c r="N3" s="134"/>
      <c r="O3" s="130"/>
      <c r="P3" s="165"/>
      <c r="Q3" s="135">
        <v>13</v>
      </c>
      <c r="R3" s="182"/>
      <c r="S3" s="125">
        <f t="shared" ref="S3:S8" si="0">SUM(D3:R3)</f>
        <v>15</v>
      </c>
      <c r="T3" s="136"/>
      <c r="U3" s="137"/>
      <c r="V3" s="138">
        <v>36</v>
      </c>
      <c r="W3" s="139">
        <f t="shared" ref="W3:W8" si="1">V3+U3-(S3+T3)</f>
        <v>21</v>
      </c>
      <c r="X3" s="140">
        <f t="shared" ref="X3:X8" si="2">SMALL(V3:W3,1)</f>
        <v>21</v>
      </c>
    </row>
    <row r="4" spans="1:24" x14ac:dyDescent="0.25">
      <c r="A4" s="141" t="s">
        <v>100</v>
      </c>
      <c r="B4" s="142" t="s">
        <v>42</v>
      </c>
      <c r="C4" s="143">
        <v>0</v>
      </c>
      <c r="D4" s="144"/>
      <c r="E4" s="145"/>
      <c r="F4" s="146"/>
      <c r="G4" s="147"/>
      <c r="H4" s="148"/>
      <c r="I4" s="149"/>
      <c r="J4" s="150"/>
      <c r="K4" s="151"/>
      <c r="L4" s="152"/>
      <c r="M4" s="153"/>
      <c r="N4" s="154"/>
      <c r="O4" s="150"/>
      <c r="P4" s="166"/>
      <c r="Q4" s="155"/>
      <c r="R4" s="183"/>
      <c r="S4" s="145">
        <f t="shared" si="0"/>
        <v>0</v>
      </c>
      <c r="T4" s="156"/>
      <c r="U4" s="157"/>
      <c r="V4" s="158">
        <v>36</v>
      </c>
      <c r="W4" s="159">
        <f t="shared" si="1"/>
        <v>36</v>
      </c>
      <c r="X4" s="160">
        <f t="shared" si="2"/>
        <v>36</v>
      </c>
    </row>
    <row r="5" spans="1:24" x14ac:dyDescent="0.25">
      <c r="A5" s="141" t="s">
        <v>80</v>
      </c>
      <c r="B5" s="142" t="s">
        <v>42</v>
      </c>
      <c r="C5" s="143">
        <v>0</v>
      </c>
      <c r="D5" s="144"/>
      <c r="E5" s="145"/>
      <c r="F5" s="146"/>
      <c r="G5" s="147"/>
      <c r="H5" s="148"/>
      <c r="I5" s="149"/>
      <c r="J5" s="150"/>
      <c r="K5" s="151"/>
      <c r="L5" s="152"/>
      <c r="M5" s="153"/>
      <c r="N5" s="154"/>
      <c r="O5" s="150"/>
      <c r="P5" s="166"/>
      <c r="Q5" s="155"/>
      <c r="R5" s="183"/>
      <c r="S5" s="145">
        <f t="shared" si="0"/>
        <v>0</v>
      </c>
      <c r="T5" s="156"/>
      <c r="U5" s="157"/>
      <c r="V5" s="158">
        <v>45</v>
      </c>
      <c r="W5" s="159">
        <f t="shared" si="1"/>
        <v>45</v>
      </c>
      <c r="X5" s="160">
        <f t="shared" si="2"/>
        <v>45</v>
      </c>
    </row>
    <row r="6" spans="1:24" x14ac:dyDescent="0.25">
      <c r="A6" s="141" t="s">
        <v>68</v>
      </c>
      <c r="B6" s="142" t="s">
        <v>42</v>
      </c>
      <c r="C6" s="143">
        <v>0</v>
      </c>
      <c r="D6" s="144">
        <v>1</v>
      </c>
      <c r="E6" s="145">
        <v>4</v>
      </c>
      <c r="F6" s="146"/>
      <c r="G6" s="147"/>
      <c r="H6" s="148"/>
      <c r="I6" s="149"/>
      <c r="J6" s="150"/>
      <c r="K6" s="151"/>
      <c r="L6" s="152"/>
      <c r="M6" s="153"/>
      <c r="N6" s="154"/>
      <c r="O6" s="150"/>
      <c r="P6" s="166"/>
      <c r="Q6" s="155"/>
      <c r="R6" s="183"/>
      <c r="S6" s="145">
        <f t="shared" si="0"/>
        <v>5</v>
      </c>
      <c r="T6" s="156"/>
      <c r="U6" s="157"/>
      <c r="V6" s="158">
        <v>28</v>
      </c>
      <c r="W6" s="159">
        <f t="shared" si="1"/>
        <v>23</v>
      </c>
      <c r="X6" s="160">
        <f t="shared" si="2"/>
        <v>23</v>
      </c>
    </row>
    <row r="7" spans="1:24" x14ac:dyDescent="0.25">
      <c r="A7" s="141" t="s">
        <v>51</v>
      </c>
      <c r="B7" s="142" t="s">
        <v>42</v>
      </c>
      <c r="C7" s="143">
        <v>0</v>
      </c>
      <c r="D7" s="144"/>
      <c r="E7" s="145">
        <v>19</v>
      </c>
      <c r="F7" s="146"/>
      <c r="G7" s="147"/>
      <c r="H7" s="148"/>
      <c r="I7" s="149"/>
      <c r="J7" s="150">
        <v>10</v>
      </c>
      <c r="K7" s="151"/>
      <c r="L7" s="152"/>
      <c r="M7" s="153"/>
      <c r="N7" s="154"/>
      <c r="O7" s="150"/>
      <c r="P7" s="166"/>
      <c r="Q7" s="155"/>
      <c r="R7" s="183"/>
      <c r="S7" s="145">
        <f t="shared" si="0"/>
        <v>29</v>
      </c>
      <c r="T7" s="156"/>
      <c r="U7" s="157">
        <v>13</v>
      </c>
      <c r="V7" s="158">
        <v>42</v>
      </c>
      <c r="W7" s="159">
        <f t="shared" si="1"/>
        <v>26</v>
      </c>
      <c r="X7" s="160">
        <f t="shared" si="2"/>
        <v>26</v>
      </c>
    </row>
    <row r="8" spans="1:24" x14ac:dyDescent="0.25">
      <c r="A8" s="141" t="s">
        <v>52</v>
      </c>
      <c r="B8" s="142" t="s">
        <v>42</v>
      </c>
      <c r="C8" s="143">
        <v>0</v>
      </c>
      <c r="D8" s="144">
        <v>20</v>
      </c>
      <c r="E8" s="145">
        <v>8</v>
      </c>
      <c r="F8" s="146"/>
      <c r="G8" s="147"/>
      <c r="H8" s="148"/>
      <c r="I8" s="149"/>
      <c r="J8" s="150"/>
      <c r="K8" s="151"/>
      <c r="L8" s="152"/>
      <c r="M8" s="153"/>
      <c r="N8" s="154"/>
      <c r="O8" s="150"/>
      <c r="P8" s="166"/>
      <c r="Q8" s="155"/>
      <c r="R8" s="183">
        <v>11</v>
      </c>
      <c r="S8" s="145">
        <f t="shared" si="0"/>
        <v>39</v>
      </c>
      <c r="T8" s="156"/>
      <c r="U8" s="157"/>
      <c r="V8" s="158">
        <v>33</v>
      </c>
      <c r="W8" s="159">
        <f t="shared" si="1"/>
        <v>-6</v>
      </c>
      <c r="X8" s="160">
        <f t="shared" si="2"/>
        <v>-6</v>
      </c>
    </row>
    <row r="9" spans="1:24" x14ac:dyDescent="0.25">
      <c r="A9" s="161" t="s">
        <v>107</v>
      </c>
      <c r="B9" s="142" t="s">
        <v>42</v>
      </c>
      <c r="C9" s="143">
        <v>0</v>
      </c>
      <c r="D9" s="144">
        <v>72</v>
      </c>
      <c r="E9" s="145">
        <v>6</v>
      </c>
      <c r="F9" s="146"/>
      <c r="G9" s="147"/>
      <c r="H9" s="148"/>
      <c r="I9" s="149"/>
      <c r="J9" s="150">
        <v>15</v>
      </c>
      <c r="K9" s="151"/>
      <c r="L9" s="152"/>
      <c r="M9" s="153"/>
      <c r="N9" s="154"/>
      <c r="O9" s="150"/>
      <c r="P9" s="166"/>
      <c r="Q9" s="155"/>
      <c r="R9" s="183"/>
      <c r="S9" s="145">
        <f t="shared" ref="S9" si="3">SUM(D9:R9)</f>
        <v>93</v>
      </c>
      <c r="T9" s="156"/>
      <c r="U9" s="157">
        <v>20</v>
      </c>
      <c r="V9" s="158">
        <v>83</v>
      </c>
      <c r="W9" s="159">
        <f t="shared" ref="W9" si="4">V9+U9-(S9+T9)</f>
        <v>10</v>
      </c>
      <c r="X9" s="160" t="s">
        <v>150</v>
      </c>
    </row>
    <row r="10" spans="1:24" x14ac:dyDescent="0.25">
      <c r="A10" s="161" t="s">
        <v>143</v>
      </c>
      <c r="B10" s="142" t="s">
        <v>144</v>
      </c>
      <c r="C10" s="143">
        <v>5</v>
      </c>
      <c r="D10" s="144">
        <v>26</v>
      </c>
      <c r="E10" s="145"/>
      <c r="F10" s="146"/>
      <c r="G10" s="147"/>
      <c r="H10" s="148"/>
      <c r="I10" s="149"/>
      <c r="J10" s="150"/>
      <c r="K10" s="151"/>
      <c r="L10" s="152"/>
      <c r="M10" s="153"/>
      <c r="N10" s="154"/>
      <c r="O10" s="150"/>
      <c r="P10" s="166"/>
      <c r="Q10" s="155"/>
      <c r="R10" s="183"/>
      <c r="S10" s="145">
        <f t="shared" ref="S10:S11" si="5">SUM(D10:R10)</f>
        <v>26</v>
      </c>
      <c r="T10" s="156"/>
      <c r="U10" s="157"/>
      <c r="V10" s="158">
        <v>25</v>
      </c>
      <c r="W10" s="159">
        <f t="shared" ref="W10" si="6">V10+U10-(S10+T10)</f>
        <v>-1</v>
      </c>
      <c r="X10" s="160">
        <f t="shared" ref="X10" si="7">SMALL(V10:W10,1)</f>
        <v>-1</v>
      </c>
    </row>
    <row r="11" spans="1:24" x14ac:dyDescent="0.25">
      <c r="A11" s="162" t="s">
        <v>121</v>
      </c>
      <c r="B11" s="142" t="s">
        <v>42</v>
      </c>
      <c r="C11" s="143">
        <v>0</v>
      </c>
      <c r="D11" s="144"/>
      <c r="E11" s="145">
        <v>43</v>
      </c>
      <c r="F11" s="146"/>
      <c r="G11" s="147"/>
      <c r="H11" s="148"/>
      <c r="I11" s="149"/>
      <c r="J11" s="150"/>
      <c r="K11" s="151"/>
      <c r="L11" s="152"/>
      <c r="M11" s="153"/>
      <c r="N11" s="154"/>
      <c r="O11" s="150"/>
      <c r="P11" s="166"/>
      <c r="Q11" s="155">
        <v>12</v>
      </c>
      <c r="R11" s="183"/>
      <c r="S11" s="145">
        <f t="shared" si="5"/>
        <v>55</v>
      </c>
      <c r="T11" s="156"/>
      <c r="U11" s="157"/>
      <c r="V11" s="158">
        <v>54</v>
      </c>
      <c r="W11" s="159">
        <f t="shared" ref="W11" si="8">V11+U11-S11</f>
        <v>-1</v>
      </c>
      <c r="X11" s="160">
        <f t="shared" ref="X11" si="9">SMALL(V11:W11,1)</f>
        <v>-1</v>
      </c>
    </row>
    <row r="12" spans="1:24" x14ac:dyDescent="0.25">
      <c r="A12" s="162" t="s">
        <v>118</v>
      </c>
      <c r="B12" s="142" t="s">
        <v>42</v>
      </c>
      <c r="C12" s="143">
        <v>0</v>
      </c>
      <c r="D12" s="144"/>
      <c r="E12" s="145">
        <v>87</v>
      </c>
      <c r="F12" s="146">
        <v>16</v>
      </c>
      <c r="G12" s="147"/>
      <c r="H12" s="148"/>
      <c r="I12" s="149"/>
      <c r="J12" s="150"/>
      <c r="K12" s="151"/>
      <c r="L12" s="152"/>
      <c r="M12" s="153"/>
      <c r="N12" s="154"/>
      <c r="O12" s="150"/>
      <c r="P12" s="166"/>
      <c r="Q12" s="155">
        <v>8</v>
      </c>
      <c r="R12" s="183"/>
      <c r="S12" s="145">
        <f t="shared" ref="S12" si="10">SUM(D12:R12)</f>
        <v>111</v>
      </c>
      <c r="T12" s="156"/>
      <c r="U12" s="157">
        <v>18</v>
      </c>
      <c r="V12" s="158">
        <v>78</v>
      </c>
      <c r="W12" s="159">
        <f t="shared" ref="W12" si="11">V12+U12-(S12+T12)</f>
        <v>-15</v>
      </c>
      <c r="X12" s="160">
        <f t="shared" ref="X12" si="12">SMALL(V12:W12,1)</f>
        <v>-15</v>
      </c>
    </row>
    <row r="13" spans="1:24" x14ac:dyDescent="0.25">
      <c r="A13" s="163" t="s">
        <v>122</v>
      </c>
      <c r="B13" s="142" t="s">
        <v>42</v>
      </c>
      <c r="C13" s="143">
        <v>0</v>
      </c>
      <c r="D13" s="144"/>
      <c r="E13" s="145"/>
      <c r="F13" s="146"/>
      <c r="G13" s="147"/>
      <c r="H13" s="148"/>
      <c r="I13" s="149"/>
      <c r="J13" s="150"/>
      <c r="K13" s="151"/>
      <c r="L13" s="152"/>
      <c r="M13" s="153"/>
      <c r="N13" s="154"/>
      <c r="O13" s="150"/>
      <c r="P13" s="166"/>
      <c r="Q13" s="155"/>
      <c r="R13" s="183"/>
      <c r="S13" s="145">
        <f t="shared" ref="S13" si="13">SUM(D13:R13)</f>
        <v>0</v>
      </c>
      <c r="T13" s="156"/>
      <c r="U13" s="157"/>
      <c r="V13" s="158">
        <v>36</v>
      </c>
      <c r="W13" s="159">
        <f t="shared" ref="W13" si="14">V13+U13-(S13+T13)</f>
        <v>36</v>
      </c>
      <c r="X13" s="160">
        <f t="shared" ref="X13" si="15">SMALL(V13:W13,1)</f>
        <v>36</v>
      </c>
    </row>
    <row r="14" spans="1:24" x14ac:dyDescent="0.25">
      <c r="A14" s="163" t="s">
        <v>120</v>
      </c>
      <c r="B14" s="142" t="s">
        <v>42</v>
      </c>
      <c r="C14" s="143">
        <v>0</v>
      </c>
      <c r="D14" s="144">
        <v>53</v>
      </c>
      <c r="E14" s="145">
        <v>31</v>
      </c>
      <c r="F14" s="146"/>
      <c r="G14" s="147"/>
      <c r="H14" s="148"/>
      <c r="I14" s="149"/>
      <c r="J14" s="150"/>
      <c r="K14" s="151"/>
      <c r="L14" s="152">
        <v>1</v>
      </c>
      <c r="M14" s="153"/>
      <c r="N14" s="154"/>
      <c r="O14" s="150"/>
      <c r="P14" s="166"/>
      <c r="Q14" s="155"/>
      <c r="R14" s="183"/>
      <c r="S14" s="145">
        <f t="shared" ref="S14" si="16">SUM(D14:R14)</f>
        <v>85</v>
      </c>
      <c r="T14" s="156"/>
      <c r="U14" s="157"/>
      <c r="V14" s="158">
        <v>97</v>
      </c>
      <c r="W14" s="159">
        <f t="shared" ref="W14" si="17">V14+U14-(S14+T14)</f>
        <v>12</v>
      </c>
      <c r="X14" s="160">
        <f t="shared" ref="X14" si="18">SMALL(V14:W14,1)</f>
        <v>12</v>
      </c>
    </row>
    <row r="15" spans="1:24" x14ac:dyDescent="0.25">
      <c r="A15" s="167" t="s">
        <v>130</v>
      </c>
      <c r="B15" s="168" t="s">
        <v>42</v>
      </c>
      <c r="C15" s="143">
        <v>0</v>
      </c>
      <c r="D15" s="144"/>
      <c r="E15" s="145">
        <v>60</v>
      </c>
      <c r="F15" s="146"/>
      <c r="G15" s="147"/>
      <c r="H15" s="148"/>
      <c r="I15" s="149"/>
      <c r="J15" s="150"/>
      <c r="K15" s="151"/>
      <c r="L15" s="152"/>
      <c r="M15" s="153"/>
      <c r="N15" s="154"/>
      <c r="O15" s="150"/>
      <c r="P15" s="166"/>
      <c r="Q15" s="155">
        <v>35</v>
      </c>
      <c r="R15" s="183"/>
      <c r="S15" s="145">
        <f t="shared" ref="S15" si="19">SUM(D15:R15)</f>
        <v>95</v>
      </c>
      <c r="T15" s="156"/>
      <c r="U15" s="157"/>
      <c r="V15" s="158">
        <v>114</v>
      </c>
      <c r="W15" s="159">
        <f t="shared" ref="W15" si="20">V15+U15-(S15+T15)</f>
        <v>19</v>
      </c>
      <c r="X15" s="160">
        <f t="shared" ref="X15" si="21">SMALL(V15:W15,1)</f>
        <v>19</v>
      </c>
    </row>
    <row r="16" spans="1:24" x14ac:dyDescent="0.25">
      <c r="A16" s="167" t="s">
        <v>137</v>
      </c>
      <c r="B16" s="168" t="s">
        <v>42</v>
      </c>
      <c r="C16" s="143">
        <v>0</v>
      </c>
      <c r="D16" s="144"/>
      <c r="E16" s="145"/>
      <c r="F16" s="146"/>
      <c r="G16" s="147"/>
      <c r="H16" s="148"/>
      <c r="I16" s="149"/>
      <c r="J16" s="150"/>
      <c r="K16" s="151"/>
      <c r="L16" s="152"/>
      <c r="M16" s="153"/>
      <c r="N16" s="154"/>
      <c r="O16" s="150"/>
      <c r="P16" s="166"/>
      <c r="Q16" s="155"/>
      <c r="R16" s="183"/>
      <c r="S16" s="145">
        <f t="shared" ref="S16" si="22">SUM(D16:R16)</f>
        <v>0</v>
      </c>
      <c r="T16" s="156"/>
      <c r="U16" s="157"/>
      <c r="V16" s="158">
        <v>42</v>
      </c>
      <c r="W16" s="159">
        <f t="shared" ref="W16" si="23">V16+U16-(S16+T16)</f>
        <v>42</v>
      </c>
      <c r="X16" s="160">
        <f t="shared" ref="X16" si="24">SMALL(V16:W16,1)</f>
        <v>42</v>
      </c>
    </row>
  </sheetData>
  <sortState ref="A3:W8">
    <sortCondition ref="A3:A8"/>
  </sortState>
  <conditionalFormatting sqref="X2">
    <cfRule type="cellIs" dxfId="21" priority="159" operator="lessThan">
      <formula>1</formula>
    </cfRule>
  </conditionalFormatting>
  <conditionalFormatting sqref="X3 X11">
    <cfRule type="cellIs" dxfId="20" priority="151" stopIfTrue="1" operator="lessThan">
      <formula>0.5</formula>
    </cfRule>
  </conditionalFormatting>
  <conditionalFormatting sqref="X3 X8 X11">
    <cfRule type="cellIs" dxfId="19" priority="1205" operator="lessThan">
      <formula>$V3/2</formula>
    </cfRule>
  </conditionalFormatting>
  <conditionalFormatting sqref="X4:X6">
    <cfRule type="cellIs" dxfId="18" priority="99" stopIfTrue="1" operator="lessThan">
      <formula>0.5</formula>
    </cfRule>
  </conditionalFormatting>
  <conditionalFormatting sqref="X4:X6">
    <cfRule type="cellIs" dxfId="17" priority="100" operator="lessThan">
      <formula>$V4/2</formula>
    </cfRule>
  </conditionalFormatting>
  <conditionalFormatting sqref="X7">
    <cfRule type="cellIs" dxfId="16" priority="95" stopIfTrue="1" operator="lessThan">
      <formula>0.5</formula>
    </cfRule>
  </conditionalFormatting>
  <conditionalFormatting sqref="X7">
    <cfRule type="cellIs" dxfId="15" priority="96" operator="lessThan">
      <formula>$V7/2</formula>
    </cfRule>
  </conditionalFormatting>
  <conditionalFormatting sqref="X8">
    <cfRule type="cellIs" dxfId="14" priority="44" stopIfTrue="1" operator="lessThan">
      <formula>0.5</formula>
    </cfRule>
  </conditionalFormatting>
  <conditionalFormatting sqref="X12">
    <cfRule type="cellIs" dxfId="13" priority="31" stopIfTrue="1" operator="lessThan">
      <formula>0.5</formula>
    </cfRule>
  </conditionalFormatting>
  <conditionalFormatting sqref="X12">
    <cfRule type="cellIs" dxfId="12" priority="32" operator="lessThan">
      <formula>$V12/2</formula>
    </cfRule>
  </conditionalFormatting>
  <conditionalFormatting sqref="X9">
    <cfRule type="cellIs" dxfId="11" priority="29" stopIfTrue="1" operator="lessThan">
      <formula>0.5</formula>
    </cfRule>
  </conditionalFormatting>
  <conditionalFormatting sqref="X9">
    <cfRule type="cellIs" dxfId="10" priority="30" operator="lessThan">
      <formula>$V9/2</formula>
    </cfRule>
  </conditionalFormatting>
  <conditionalFormatting sqref="X13">
    <cfRule type="cellIs" dxfId="9" priority="15" stopIfTrue="1" operator="lessThan">
      <formula>0.5</formula>
    </cfRule>
  </conditionalFormatting>
  <conditionalFormatting sqref="X13">
    <cfRule type="cellIs" dxfId="8" priority="16" operator="lessThan">
      <formula>$V13/2</formula>
    </cfRule>
  </conditionalFormatting>
  <conditionalFormatting sqref="X14">
    <cfRule type="cellIs" dxfId="7" priority="11" stopIfTrue="1" operator="lessThan">
      <formula>0.5</formula>
    </cfRule>
  </conditionalFormatting>
  <conditionalFormatting sqref="X14">
    <cfRule type="cellIs" dxfId="6" priority="12" operator="lessThan">
      <formula>$V14/2</formula>
    </cfRule>
  </conditionalFormatting>
  <conditionalFormatting sqref="X15">
    <cfRule type="cellIs" dxfId="5" priority="5" stopIfTrue="1" operator="lessThan">
      <formula>0.5</formula>
    </cfRule>
  </conditionalFormatting>
  <conditionalFormatting sqref="X15">
    <cfRule type="cellIs" dxfId="4" priority="6" operator="lessThan">
      <formula>$V15/2</formula>
    </cfRule>
  </conditionalFormatting>
  <conditionalFormatting sqref="X16">
    <cfRule type="cellIs" dxfId="3" priority="3" stopIfTrue="1" operator="lessThan">
      <formula>0.5</formula>
    </cfRule>
  </conditionalFormatting>
  <conditionalFormatting sqref="X16">
    <cfRule type="cellIs" dxfId="2" priority="4" operator="lessThan">
      <formula>$V16/2</formula>
    </cfRule>
  </conditionalFormatting>
  <conditionalFormatting sqref="X10">
    <cfRule type="cellIs" dxfId="1" priority="1" stopIfTrue="1" operator="lessThan">
      <formula>0.5</formula>
    </cfRule>
  </conditionalFormatting>
  <conditionalFormatting sqref="X10">
    <cfRule type="cellIs" dxfId="0" priority="2" operator="lessThan">
      <formula>$V10/2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45" customWidth="1"/>
    <col min="2" max="2" width="8.625" style="38" bestFit="1" customWidth="1"/>
    <col min="3" max="3" width="2.875" style="45" bestFit="1" customWidth="1"/>
    <col min="4" max="8" width="3.875" style="45" bestFit="1" customWidth="1"/>
    <col min="9" max="14" width="8.75" style="45" customWidth="1"/>
    <col min="15" max="16384" width="9" style="45"/>
  </cols>
  <sheetData>
    <row r="1" spans="1:16" s="38" customFormat="1" ht="17.25" thickTop="1" thickBot="1" x14ac:dyDescent="0.3">
      <c r="B1" s="108" t="s">
        <v>14</v>
      </c>
      <c r="C1" s="109" t="s">
        <v>15</v>
      </c>
      <c r="D1" s="109" t="s">
        <v>16</v>
      </c>
      <c r="E1" s="109" t="s">
        <v>17</v>
      </c>
      <c r="F1" s="109" t="s">
        <v>18</v>
      </c>
      <c r="G1" s="109" t="s">
        <v>19</v>
      </c>
      <c r="H1" s="110" t="s">
        <v>20</v>
      </c>
    </row>
    <row r="2" spans="1:16" x14ac:dyDescent="0.25">
      <c r="B2" s="111" t="s">
        <v>13</v>
      </c>
      <c r="C2" s="112">
        <f ca="1">RANDBETWEEN(1,3)</f>
        <v>1</v>
      </c>
      <c r="D2" s="112">
        <f ca="1">RANDBETWEEN(1,3)+RANDBETWEEN(1,3)</f>
        <v>4</v>
      </c>
      <c r="E2" s="112">
        <f ca="1">RANDBETWEEN(1,3)+RANDBETWEEN(1,3)+RANDBETWEEN(1,3)</f>
        <v>8</v>
      </c>
      <c r="F2" s="112">
        <f ca="1">RANDBETWEEN(1,3)+RANDBETWEEN(1,3)+RANDBETWEEN(1,3)+RANDBETWEEN(1,3)</f>
        <v>7</v>
      </c>
      <c r="G2" s="112">
        <f ca="1">RANDBETWEEN(1,3)+RANDBETWEEN(1,3)+RANDBETWEEN(1,3)+RANDBETWEEN(1,3)+RANDBETWEEN(1,3)</f>
        <v>9</v>
      </c>
      <c r="H2" s="113">
        <f ca="1">RANDBETWEEN(1,3)+RANDBETWEEN(1,3)+RANDBETWEEN(1,3)+RANDBETWEEN(1,3)+RANDBETWEEN(1,3)+RANDBETWEEN(1,3)</f>
        <v>9</v>
      </c>
      <c r="L2" s="38"/>
      <c r="M2" s="38"/>
      <c r="N2" s="38"/>
      <c r="O2" s="38"/>
      <c r="P2" s="38"/>
    </row>
    <row r="3" spans="1:16" x14ac:dyDescent="0.25">
      <c r="B3" s="114" t="s">
        <v>12</v>
      </c>
      <c r="C3" s="115">
        <f ca="1">RANDBETWEEN(1,4)</f>
        <v>3</v>
      </c>
      <c r="D3" s="115">
        <f ca="1">RANDBETWEEN(1,4)+RANDBETWEEN(1,4)</f>
        <v>4</v>
      </c>
      <c r="E3" s="115">
        <f ca="1">RANDBETWEEN(1,4)+RANDBETWEEN(1,4)+RANDBETWEEN(1,4)</f>
        <v>8</v>
      </c>
      <c r="F3" s="115">
        <f ca="1">RANDBETWEEN(1,4)+RANDBETWEEN(1,4)+RANDBETWEEN(1,4)+RANDBETWEEN(1,4)</f>
        <v>9</v>
      </c>
      <c r="G3" s="115">
        <f ca="1">RANDBETWEEN(1,4)+RANDBETWEEN(1,4)+RANDBETWEEN(1,4)+RANDBETWEEN(1,4)+RANDBETWEEN(1,4)</f>
        <v>7</v>
      </c>
      <c r="H3" s="116">
        <f ca="1">RANDBETWEEN(1,4)+RANDBETWEEN(1,4)+RANDBETWEEN(1,4)+RANDBETWEEN(1,4)+RANDBETWEEN(1,4)+RANDBETWEEN(1,4)</f>
        <v>11</v>
      </c>
      <c r="L3" s="38"/>
      <c r="M3" s="38"/>
      <c r="N3" s="38"/>
      <c r="O3" s="38"/>
      <c r="P3" s="38"/>
    </row>
    <row r="4" spans="1:16" x14ac:dyDescent="0.25">
      <c r="B4" s="114" t="s">
        <v>11</v>
      </c>
      <c r="C4" s="115">
        <f ca="1">RANDBETWEEN(1,6)</f>
        <v>4</v>
      </c>
      <c r="D4" s="115">
        <f ca="1">RANDBETWEEN(1,6)+RANDBETWEEN(1,6)</f>
        <v>5</v>
      </c>
      <c r="E4" s="115">
        <f ca="1">RANDBETWEEN(1,6)+RANDBETWEEN(1,6)+RANDBETWEEN(1,6)</f>
        <v>12</v>
      </c>
      <c r="F4" s="115">
        <f ca="1">RANDBETWEEN(1,6)+RANDBETWEEN(1,6)+RANDBETWEEN(1,6)+RANDBETWEEN(1,6)</f>
        <v>15</v>
      </c>
      <c r="G4" s="115">
        <f ca="1">RANDBETWEEN(1,6)+RANDBETWEEN(1,6)+RANDBETWEEN(1,6)+RANDBETWEEN(1,6)+RANDBETWEEN(1,6)</f>
        <v>23</v>
      </c>
      <c r="H4" s="116">
        <f ca="1">RANDBETWEEN(1,6)+RANDBETWEEN(1,6)+RANDBETWEEN(1,6)+RANDBETWEEN(1,6)+RANDBETWEEN(1,6)+RANDBETWEEN(1,6)</f>
        <v>25</v>
      </c>
      <c r="L4" s="38"/>
      <c r="M4" s="38"/>
      <c r="N4" s="38"/>
      <c r="O4" s="38"/>
      <c r="P4" s="38"/>
    </row>
    <row r="5" spans="1:16" x14ac:dyDescent="0.25">
      <c r="B5" s="114" t="s">
        <v>10</v>
      </c>
      <c r="C5" s="115">
        <f ca="1">RANDBETWEEN(1,8)</f>
        <v>4</v>
      </c>
      <c r="D5" s="115">
        <f ca="1">RANDBETWEEN(1,8)+RANDBETWEEN(1,8)</f>
        <v>7</v>
      </c>
      <c r="E5" s="115">
        <f ca="1">RANDBETWEEN(1,8)+RANDBETWEEN(1,8)+RANDBETWEEN(1,8)</f>
        <v>16</v>
      </c>
      <c r="F5" s="115">
        <f ca="1">RANDBETWEEN(1,8)+RANDBETWEEN(1,8)+RANDBETWEEN(1,8)+RANDBETWEEN(1,8)</f>
        <v>22</v>
      </c>
      <c r="G5" s="115">
        <f ca="1">RANDBETWEEN(1,8)+RANDBETWEEN(1,8)+RANDBETWEEN(1,8)+RANDBETWEEN(1,8)+RANDBETWEEN(1,8)</f>
        <v>17</v>
      </c>
      <c r="H5" s="116">
        <f ca="1">RANDBETWEEN(1,8)+RANDBETWEEN(1,8)+RANDBETWEEN(1,8)+RANDBETWEEN(1,8)+RANDBETWEEN(1,8)+RANDBETWEEN(1,8)</f>
        <v>38</v>
      </c>
      <c r="L5" s="38"/>
      <c r="M5" s="38"/>
      <c r="N5" s="38"/>
      <c r="O5" s="38"/>
      <c r="P5" s="38"/>
    </row>
    <row r="6" spans="1:16" x14ac:dyDescent="0.25">
      <c r="B6" s="114" t="s">
        <v>9</v>
      </c>
      <c r="C6" s="115">
        <f ca="1">RANDBETWEEN(1,10)</f>
        <v>2</v>
      </c>
      <c r="D6" s="115">
        <f ca="1">RANDBETWEEN(1,10)+RANDBETWEEN(1,10)</f>
        <v>15</v>
      </c>
      <c r="E6" s="115">
        <f ca="1">RANDBETWEEN(1,10)+RANDBETWEEN(1,10)+RANDBETWEEN(1,10)</f>
        <v>14</v>
      </c>
      <c r="F6" s="115">
        <f ca="1">RANDBETWEEN(1,10)+RANDBETWEEN(1,10)+RANDBETWEEN(1,10)+RANDBETWEEN(1,10)</f>
        <v>33</v>
      </c>
      <c r="G6" s="115">
        <f ca="1">RANDBETWEEN(1,10)+RANDBETWEEN(1,10)+RANDBETWEEN(1,10)+RANDBETWEEN(1,10)+RANDBETWEEN(1,10)</f>
        <v>30</v>
      </c>
      <c r="H6" s="116">
        <f ca="1">RANDBETWEEN(1,10)+RANDBETWEEN(1,10)+RANDBETWEEN(1,10)+RANDBETWEEN(1,10)+RANDBETWEEN(1,10)+RANDBETWEEN(1,10)</f>
        <v>27</v>
      </c>
      <c r="L6" s="38"/>
      <c r="M6" s="38"/>
      <c r="N6" s="38"/>
      <c r="O6" s="38"/>
      <c r="P6" s="38"/>
    </row>
    <row r="7" spans="1:16" x14ac:dyDescent="0.25">
      <c r="B7" s="114" t="s">
        <v>8</v>
      </c>
      <c r="C7" s="115">
        <f ca="1">RANDBETWEEN(1,12)</f>
        <v>11</v>
      </c>
      <c r="D7" s="115">
        <f ca="1">RANDBETWEEN(1,12)+RANDBETWEEN(1,12)</f>
        <v>15</v>
      </c>
      <c r="E7" s="115">
        <f ca="1">RANDBETWEEN(1,12)+RANDBETWEEN(1,12)+RANDBETWEEN(1,12)</f>
        <v>23</v>
      </c>
      <c r="F7" s="115">
        <f ca="1">RANDBETWEEN(1,12)+RANDBETWEEN(1,12)+RANDBETWEEN(1,12)+RANDBETWEEN(1,12)</f>
        <v>34</v>
      </c>
      <c r="G7" s="115">
        <f ca="1">RANDBETWEEN(1,12)+RANDBETWEEN(1,12)+RANDBETWEEN(1,12)+RANDBETWEEN(1,12)+RANDBETWEEN(1,12)</f>
        <v>22</v>
      </c>
      <c r="H7" s="116">
        <f ca="1">RANDBETWEEN(1,12)+RANDBETWEEN(1,12)+RANDBETWEEN(1,12)+RANDBETWEEN(1,12)+RANDBETWEEN(1,12)+RANDBETWEEN(1,12)</f>
        <v>35</v>
      </c>
      <c r="L7" s="38"/>
      <c r="M7" s="38"/>
      <c r="N7" s="38"/>
      <c r="O7" s="38"/>
      <c r="P7" s="38"/>
    </row>
    <row r="8" spans="1:16" x14ac:dyDescent="0.25">
      <c r="B8" s="114" t="s">
        <v>7</v>
      </c>
      <c r="C8" s="115">
        <f ca="1">RANDBETWEEN(1,20)</f>
        <v>15</v>
      </c>
      <c r="D8" s="115">
        <f ca="1">RANDBETWEEN(1,20)+RANDBETWEEN(1,20)</f>
        <v>27</v>
      </c>
      <c r="E8" s="115">
        <f ca="1">RANDBETWEEN(1,20)+RANDBETWEEN(1,20)+RANDBETWEEN(1,20)</f>
        <v>41</v>
      </c>
      <c r="F8" s="115">
        <f ca="1">RANDBETWEEN(1,20)+RANDBETWEEN(1,20)+RANDBETWEEN(1,20)+RANDBETWEEN(1,20)</f>
        <v>40</v>
      </c>
      <c r="G8" s="115">
        <f ca="1">RANDBETWEEN(1,20)+RANDBETWEEN(1,20)+RANDBETWEEN(1,20)+RANDBETWEEN(1,20)+RANDBETWEEN(1,20)</f>
        <v>43</v>
      </c>
      <c r="H8" s="116">
        <f ca="1">RANDBETWEEN(1,20)+RANDBETWEEN(1,20)+RANDBETWEEN(1,20)+RANDBETWEEN(1,20)+RANDBETWEEN(1,20)+RANDBETWEEN(1,20)</f>
        <v>58</v>
      </c>
      <c r="L8" s="38"/>
      <c r="M8" s="38"/>
      <c r="N8" s="38"/>
      <c r="O8" s="38"/>
      <c r="P8" s="38"/>
    </row>
    <row r="9" spans="1:16" ht="16.5" thickBot="1" x14ac:dyDescent="0.3">
      <c r="B9" s="117" t="s">
        <v>23</v>
      </c>
      <c r="C9" s="118">
        <f ca="1">RANDBETWEEN(1,100)</f>
        <v>83</v>
      </c>
      <c r="D9" s="118">
        <f ca="1">RANDBETWEEN(1,100)+RANDBETWEEN(1,100)</f>
        <v>92</v>
      </c>
      <c r="E9" s="118">
        <f ca="1">RANDBETWEEN(1,100)+RANDBETWEEN(1,100)+RANDBETWEEN(1,100)</f>
        <v>188</v>
      </c>
      <c r="F9" s="118">
        <f ca="1">RANDBETWEEN(1,100)+RANDBETWEEN(1,100)+RANDBETWEEN(1,100)+RANDBETWEEN(1,100)</f>
        <v>132</v>
      </c>
      <c r="G9" s="118">
        <f ca="1">RANDBETWEEN(1,100)+RANDBETWEEN(1,100)+RANDBETWEEN(1,100)+RANDBETWEEN(1,100)+RANDBETWEEN(1,100)</f>
        <v>206</v>
      </c>
      <c r="H9" s="119">
        <f ca="1">RANDBETWEEN(1,100)+RANDBETWEEN(1,100)+RANDBETWEEN(1,100)+RANDBETWEEN(1,100)+RANDBETWEEN(1,100)+RANDBETWEEN(1,100)</f>
        <v>350</v>
      </c>
      <c r="L9" s="38"/>
      <c r="M9" s="38"/>
      <c r="N9" s="38"/>
      <c r="O9" s="38"/>
      <c r="P9" s="38"/>
    </row>
    <row r="10" spans="1:16" ht="16.5" thickTop="1" x14ac:dyDescent="0.25">
      <c r="A10" s="38"/>
      <c r="C10" s="38"/>
      <c r="D10" s="38"/>
      <c r="E10" s="38"/>
      <c r="F10" s="38"/>
    </row>
    <row r="11" spans="1:16" x14ac:dyDescent="0.25">
      <c r="A11" s="38"/>
      <c r="C11" s="38"/>
      <c r="D11" s="38"/>
      <c r="E11" s="38"/>
      <c r="F11" s="38"/>
    </row>
    <row r="12" spans="1:16" x14ac:dyDescent="0.25">
      <c r="A12" s="38"/>
      <c r="C12" s="38"/>
      <c r="D12" s="38"/>
      <c r="E12" s="38"/>
      <c r="F12" s="38"/>
    </row>
    <row r="13" spans="1:16" x14ac:dyDescent="0.25">
      <c r="A13" s="38"/>
      <c r="C13" s="38"/>
      <c r="D13" s="38"/>
      <c r="E13" s="38"/>
      <c r="F13" s="38"/>
    </row>
    <row r="14" spans="1:16" x14ac:dyDescent="0.25">
      <c r="A14" s="38"/>
      <c r="C14" s="38"/>
      <c r="D14" s="38"/>
      <c r="E14" s="38"/>
      <c r="F14" s="38"/>
    </row>
    <row r="15" spans="1:16" x14ac:dyDescent="0.25">
      <c r="A15" s="38"/>
      <c r="C15" s="38"/>
      <c r="D15" s="38"/>
      <c r="E15" s="38"/>
      <c r="F15" s="38"/>
    </row>
    <row r="16" spans="1:16" x14ac:dyDescent="0.25">
      <c r="A16" s="38"/>
      <c r="C16" s="38"/>
      <c r="D16" s="38"/>
      <c r="E16" s="38"/>
      <c r="F16" s="38"/>
    </row>
    <row r="17" spans="1:7" x14ac:dyDescent="0.25">
      <c r="A17" s="38"/>
      <c r="C17" s="38"/>
      <c r="D17" s="38"/>
      <c r="E17" s="38"/>
      <c r="F17" s="38"/>
    </row>
    <row r="18" spans="1:7" x14ac:dyDescent="0.25">
      <c r="A18" s="38"/>
      <c r="C18" s="38"/>
      <c r="D18" s="38"/>
      <c r="E18" s="38"/>
      <c r="F18" s="38"/>
    </row>
    <row r="19" spans="1:7" x14ac:dyDescent="0.25">
      <c r="A19" s="38"/>
      <c r="C19" s="38"/>
      <c r="D19" s="38"/>
      <c r="E19" s="38"/>
      <c r="F19" s="38"/>
    </row>
    <row r="20" spans="1:7" x14ac:dyDescent="0.25">
      <c r="A20" s="38"/>
      <c r="C20" s="38"/>
      <c r="D20" s="38"/>
      <c r="E20" s="38"/>
      <c r="F20" s="38"/>
    </row>
    <row r="21" spans="1:7" x14ac:dyDescent="0.25">
      <c r="A21" s="38"/>
      <c r="C21" s="38"/>
      <c r="D21" s="38"/>
      <c r="E21" s="38"/>
      <c r="F21" s="38"/>
    </row>
    <row r="22" spans="1:7" x14ac:dyDescent="0.25">
      <c r="A22" s="38"/>
      <c r="C22" s="38"/>
      <c r="D22" s="38"/>
      <c r="E22" s="38"/>
      <c r="F22" s="38"/>
    </row>
    <row r="23" spans="1:7" x14ac:dyDescent="0.25">
      <c r="A23" s="38"/>
      <c r="C23" s="38"/>
      <c r="D23" s="38"/>
      <c r="E23" s="38"/>
      <c r="F23" s="38"/>
    </row>
    <row r="24" spans="1:7" x14ac:dyDescent="0.25">
      <c r="A24" s="38"/>
      <c r="C24" s="38"/>
      <c r="D24" s="38"/>
      <c r="E24" s="38"/>
      <c r="F24" s="38"/>
    </row>
    <row r="25" spans="1:7" x14ac:dyDescent="0.25">
      <c r="A25" s="38"/>
      <c r="C25" s="38"/>
      <c r="D25" s="38"/>
      <c r="E25" s="38"/>
      <c r="F25" s="38"/>
    </row>
    <row r="26" spans="1:7" x14ac:dyDescent="0.25">
      <c r="A26" s="38"/>
      <c r="C26" s="38"/>
      <c r="D26" s="38"/>
      <c r="E26" s="38"/>
      <c r="F26" s="38"/>
    </row>
    <row r="27" spans="1:7" x14ac:dyDescent="0.25">
      <c r="A27" s="38"/>
      <c r="C27" s="38"/>
      <c r="D27" s="38"/>
      <c r="E27" s="38"/>
      <c r="F27" s="38"/>
    </row>
    <row r="28" spans="1:7" x14ac:dyDescent="0.25">
      <c r="A28" s="38"/>
      <c r="C28" s="38"/>
      <c r="D28" s="38"/>
      <c r="E28" s="38"/>
      <c r="F28" s="38"/>
    </row>
    <row r="29" spans="1:7" x14ac:dyDescent="0.25">
      <c r="A29" s="38"/>
      <c r="C29" s="38"/>
      <c r="D29" s="38"/>
      <c r="E29" s="38"/>
      <c r="F29" s="38"/>
    </row>
    <row r="30" spans="1:7" x14ac:dyDescent="0.25">
      <c r="A30" s="38"/>
      <c r="C30" s="38"/>
      <c r="D30" s="38"/>
      <c r="E30" s="38"/>
      <c r="F30" s="38"/>
    </row>
    <row r="31" spans="1:7" x14ac:dyDescent="0.25">
      <c r="C31" s="38"/>
      <c r="D31" s="38"/>
      <c r="E31" s="38"/>
      <c r="F31" s="38"/>
      <c r="G31" s="38"/>
    </row>
    <row r="32" spans="1:7" x14ac:dyDescent="0.25">
      <c r="C32" s="38"/>
      <c r="D32" s="38"/>
      <c r="E32" s="38"/>
      <c r="F32" s="38"/>
      <c r="G32" s="38"/>
    </row>
    <row r="33" spans="3:7" x14ac:dyDescent="0.25">
      <c r="C33" s="38"/>
      <c r="D33" s="38"/>
      <c r="E33" s="38"/>
      <c r="F33" s="38"/>
      <c r="G33" s="38"/>
    </row>
    <row r="34" spans="3:7" x14ac:dyDescent="0.25">
      <c r="C34" s="38"/>
      <c r="D34" s="38"/>
      <c r="E34" s="38"/>
      <c r="F34" s="38"/>
      <c r="G34" s="38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2013-04-24T14:49:32Z</cp:lastPrinted>
  <dcterms:created xsi:type="dcterms:W3CDTF">2011-08-12T18:00:42Z</dcterms:created>
  <dcterms:modified xsi:type="dcterms:W3CDTF">2013-07-22T15:05:49Z</dcterms:modified>
</cp:coreProperties>
</file>