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Y3" i="5" l="1"/>
  <c r="D3" i="5" l="1"/>
  <c r="C3" i="5"/>
  <c r="B3" i="5"/>
  <c r="Y4" i="5"/>
  <c r="V6" i="5" l="1"/>
  <c r="V15" i="5"/>
  <c r="V14" i="5"/>
  <c r="V13" i="5"/>
  <c r="V12" i="5"/>
  <c r="V11" i="5"/>
  <c r="V10" i="5"/>
  <c r="V9" i="5"/>
  <c r="V8" i="5"/>
  <c r="V7" i="5"/>
  <c r="V5" i="5"/>
  <c r="V4" i="5"/>
  <c r="V3" i="5"/>
  <c r="H8" i="2" l="1"/>
  <c r="I8" i="2" s="1"/>
  <c r="D15" i="5" l="1"/>
  <c r="C15" i="5"/>
  <c r="B15" i="5"/>
  <c r="H4" i="2" l="1"/>
  <c r="H3" i="2"/>
  <c r="H2" i="2"/>
  <c r="M18" i="1" l="1"/>
  <c r="D11" i="1" l="1"/>
  <c r="D10" i="1"/>
  <c r="D9" i="1"/>
  <c r="D8" i="1"/>
  <c r="D7" i="1"/>
  <c r="D15" i="1"/>
  <c r="D6" i="1"/>
  <c r="D5" i="1"/>
  <c r="D4" i="1"/>
  <c r="D3" i="1"/>
  <c r="D2" i="1"/>
  <c r="D7" i="3" l="1"/>
  <c r="E7" i="3" s="1"/>
  <c r="D6" i="3"/>
  <c r="E6" i="3" s="1"/>
  <c r="D5" i="3"/>
  <c r="E5" i="3" s="1"/>
  <c r="I11" i="1"/>
  <c r="I10" i="1"/>
  <c r="I12" i="1" s="1"/>
  <c r="I13" i="1" s="1"/>
  <c r="I9" i="1"/>
  <c r="E11" i="1"/>
  <c r="Z7" i="5"/>
  <c r="AA7" i="5" s="1"/>
  <c r="I4" i="2"/>
  <c r="I3" i="2"/>
  <c r="I2" i="2"/>
  <c r="D4" i="5" l="1"/>
  <c r="B4" i="5"/>
  <c r="M5" i="1"/>
  <c r="M4" i="1"/>
  <c r="Z12" i="5"/>
  <c r="AA12" i="5" s="1"/>
  <c r="Z15" i="5" l="1"/>
  <c r="AA15" i="5" s="1"/>
  <c r="Z14" i="5"/>
  <c r="AA14" i="5" s="1"/>
  <c r="Z13" i="5"/>
  <c r="AA13" i="5" s="1"/>
  <c r="Z11" i="5"/>
  <c r="AA11" i="5" s="1"/>
  <c r="Z10" i="5"/>
  <c r="AA10" i="5" s="1"/>
  <c r="Z9" i="5"/>
  <c r="AA9" i="5" s="1"/>
  <c r="Z8" i="5"/>
  <c r="AA8" i="5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D13" i="1"/>
  <c r="E15" i="1"/>
  <c r="E4" i="1"/>
  <c r="E10" i="1"/>
  <c r="E6" i="1"/>
  <c r="M8" i="1"/>
  <c r="M9" i="1"/>
  <c r="M10" i="1"/>
  <c r="M11" i="1" l="1"/>
  <c r="M12" i="1" s="1"/>
  <c r="Y5" i="5"/>
  <c r="H9" i="2" l="1"/>
  <c r="I9" i="2" s="1"/>
  <c r="J7" i="3" l="1"/>
  <c r="K7" i="3" s="1"/>
  <c r="J6" i="3"/>
  <c r="K6" i="3" s="1"/>
  <c r="J5" i="3"/>
  <c r="K5" i="3" s="1"/>
  <c r="E9" i="1" l="1"/>
  <c r="C7" i="1" l="1"/>
  <c r="E7" i="1" s="1"/>
  <c r="C5" i="1" l="1"/>
  <c r="E5" i="1" s="1"/>
  <c r="H7" i="2" l="1"/>
  <c r="I7" i="2" s="1"/>
  <c r="Z6" i="5" l="1"/>
  <c r="AA6" i="5" s="1"/>
  <c r="E8" i="1" l="1"/>
  <c r="M16" i="1" l="1"/>
  <c r="C4" i="5" l="1"/>
  <c r="D5" i="4" l="1"/>
  <c r="D4" i="3" l="1"/>
  <c r="E4" i="3" s="1"/>
  <c r="D3" i="3"/>
  <c r="E3" i="3" s="1"/>
  <c r="D2" i="3"/>
  <c r="E2" i="3" s="1"/>
  <c r="E2" i="1" l="1"/>
  <c r="E3" i="1"/>
  <c r="V2" i="5" l="1"/>
  <c r="M14" i="1" l="1"/>
  <c r="J4" i="3"/>
  <c r="K4" i="3" s="1"/>
  <c r="J3" i="3"/>
  <c r="K3" i="3" s="1"/>
  <c r="J2" i="3"/>
  <c r="K2" i="3" s="1"/>
  <c r="Z5" i="5"/>
  <c r="AA5" i="5" s="1"/>
  <c r="Z4" i="5"/>
  <c r="AA4" i="5" s="1"/>
  <c r="Z3" i="5"/>
  <c r="AA3" i="5" s="1"/>
  <c r="Z2" i="5"/>
  <c r="AA2" i="5" s="1"/>
  <c r="M15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Y3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Y4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skin of the cactus +4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skin of the cactus +4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skin of the cactus +4</t>
        </r>
      </text>
    </comment>
  </commentList>
</comments>
</file>

<file path=xl/sharedStrings.xml><?xml version="1.0" encoding="utf-8"?>
<sst xmlns="http://schemas.openxmlformats.org/spreadsheetml/2006/main" count="289" uniqueCount="173">
  <si>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</si>
  <si>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</si>
  <si>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</si>
  <si>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</si>
  <si>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</si>
  <si>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</si>
  <si>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</si>
  <si>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</si>
  <si>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</si>
  <si>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</si>
  <si>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</si>
  <si>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</si>
  <si>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</si>
  <si>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</si>
  <si>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</si>
  <si>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</si>
  <si>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</si>
  <si>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</si>
  <si>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</si>
  <si>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</si>
  <si>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</si>
  <si>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</si>
  <si>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</si>
  <si>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</si>
  <si>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</si>
  <si>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</si>
  <si>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</si>
  <si>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</si>
  <si>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</si>
  <si>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</si>
  <si>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</si>
  <si>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</si>
  <si>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</si>
  <si>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</si>
  <si>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</si>
  <si>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</si>
  <si>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</si>
  <si>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</si>
  <si>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</si>
  <si>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</si>
  <si>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</si>
  <si>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</si>
  <si>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</si>
  <si>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</si>
  <si>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</si>
  <si>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</si>
  <si>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</si>
  <si>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</si>
  <si>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</si>
  <si>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</si>
  <si>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</si>
  <si>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</si>
  <si>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</si>
  <si>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</si>
  <si>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</si>
  <si>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</si>
  <si>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</si>
  <si>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</si>
  <si>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</si>
  <si>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</si>
  <si>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</si>
  <si>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</si>
  <si>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</si>
  <si>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</si>
  <si>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</si>
  <si>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</si>
  <si>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</si>
  <si>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</si>
  <si>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</si>
  <si>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</si>
  <si>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</si>
  <si>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</si>
  <si>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</si>
  <si>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</si>
  <si>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</si>
  <si>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</si>
  <si>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</si>
  <si>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</si>
  <si>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</si>
  <si>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</si>
  <si>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</si>
  <si>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</si>
  <si>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</si>
  <si>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</si>
  <si>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</si>
  <si>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</si>
  <si>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</si>
  <si>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</si>
  <si>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</si>
  <si>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</si>
  <si>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</si>
  <si>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</si>
  <si>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</si>
  <si>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</si>
  <si>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</si>
  <si>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</si>
  <si>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</si>
  <si>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</si>
  <si>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</si>
  <si>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</si>
  <si>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</si>
  <si>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</si>
  <si>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</si>
  <si>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</si>
  <si>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</si>
  <si>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</si>
  <si>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</si>
  <si>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</si>
  <si>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</si>
  <si>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</si>
  <si>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</si>
  <si>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</si>
  <si>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</si>
  <si>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</si>
  <si>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Frayed (cg)</t>
  </si>
  <si>
    <t>barkskin bonus</t>
  </si>
  <si>
    <t>shield of faith bonus</t>
  </si>
  <si>
    <t>Save vs.</t>
  </si>
  <si>
    <t>see PC file</t>
  </si>
  <si>
    <t>*</t>
  </si>
  <si>
    <t>Jadin (cg)</t>
  </si>
  <si>
    <t>night hag</t>
  </si>
  <si>
    <t>green hags</t>
  </si>
  <si>
    <t>MM</t>
  </si>
  <si>
    <t>dune hag</t>
  </si>
  <si>
    <t>succubus</t>
  </si>
  <si>
    <t>harpy</t>
  </si>
  <si>
    <t>Sandstorm</t>
  </si>
  <si>
    <t>Info</t>
  </si>
  <si>
    <t>2 green hags</t>
  </si>
  <si>
    <t>Tengrand</t>
  </si>
  <si>
    <t>none</t>
  </si>
  <si>
    <t>green hag 1</t>
  </si>
  <si>
    <t>green hag 2</t>
  </si>
  <si>
    <t>succubus 1</t>
  </si>
  <si>
    <t>succubus 2</t>
  </si>
  <si>
    <t>Bite</t>
  </si>
  <si>
    <t>2 Claws</t>
  </si>
  <si>
    <t>all</t>
  </si>
  <si>
    <t>cold iron &amp; magic</t>
  </si>
  <si>
    <t>20’</t>
  </si>
  <si>
    <t>2d6 + 6 + disease</t>
  </si>
  <si>
    <t>1d6 + 1</t>
  </si>
  <si>
    <t>1d4 + 4</t>
  </si>
  <si>
    <t>1d6 + 5</t>
  </si>
  <si>
    <t>1d6 + 2</t>
  </si>
  <si>
    <t>2 harpies</t>
  </si>
  <si>
    <t>harpy 1</t>
  </si>
  <si>
    <t>harpy 2</t>
  </si>
  <si>
    <t>1d3</t>
  </si>
  <si>
    <t>20’/80’</t>
  </si>
  <si>
    <t>30’/50’</t>
  </si>
  <si>
    <t>cold iron &amp; good</t>
  </si>
  <si>
    <t>construct / fighter</t>
  </si>
  <si>
    <t>hammer, elbows</t>
  </si>
  <si>
    <t>shard hvy xbow</t>
  </si>
  <si>
    <t>1d10</t>
  </si>
  <si>
    <t>glass golem</t>
  </si>
  <si>
    <t>construct</t>
  </si>
  <si>
    <t>rake (keen)</t>
  </si>
  <si>
    <t>+1/fast healing 5</t>
  </si>
  <si>
    <t>1d8 + 1 / 19-20</t>
  </si>
  <si>
    <t>Scimitar</t>
  </si>
  <si>
    <t>Dagger</t>
  </si>
  <si>
    <t>1d4</t>
  </si>
  <si>
    <t>green hag</t>
  </si>
  <si>
    <t>harpies</t>
  </si>
  <si>
    <t>succubi</t>
  </si>
  <si>
    <t>2d4 + 2 x4</t>
  </si>
  <si>
    <t>Ray spell</t>
  </si>
  <si>
    <t>varies</t>
  </si>
  <si>
    <t>Spell Resist</t>
  </si>
  <si>
    <t>immun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</si>
</sst>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 applyAlignment="1"/>
    <xf numFmtId="0" fontId="0" fillId="0" borderId="33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0" fillId="0" borderId="0" xfId="0" applyAlignment="1"/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CC"/>
      <color rgb="FFFF9999"/>
      <color rgb="FFFF99FF"/>
      <color rgb="FFFF00FF"/>
      <color rgb="FFFFCCFF"/>
      <color rgb="FF00FF00"/>
      <color rgb="FFFF66FF"/>
      <color rgb="FF00FFFF"/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18</c:v>
                </c:pt>
                <c:pt idx="3">
                  <c:v>17</c:v>
                </c:pt>
                <c:pt idx="4">
                  <c:v>24</c:v>
                </c:pt>
                <c:pt idx="5">
                  <c:v>15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18</c:v>
                </c:pt>
                <c:pt idx="2">
                  <c:v>19</c:v>
                </c:pt>
                <c:pt idx="3">
                  <c:v>25</c:v>
                </c:pt>
                <c:pt idx="4">
                  <c:v>32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21</c:v>
                </c:pt>
                <c:pt idx="2">
                  <c:v>19</c:v>
                </c:pt>
                <c:pt idx="3">
                  <c:v>29</c:v>
                </c:pt>
                <c:pt idx="4">
                  <c:v>41</c:v>
                </c:pt>
                <c:pt idx="5">
                  <c:v>49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18</c:v>
                </c:pt>
                <c:pt idx="2">
                  <c:v>33</c:v>
                </c:pt>
                <c:pt idx="3">
                  <c:v>30</c:v>
                </c:pt>
                <c:pt idx="4">
                  <c:v>55</c:v>
                </c:pt>
                <c:pt idx="5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85696"/>
        <c:axId val="111487232"/>
        <c:axId val="111530432"/>
      </c:area3DChart>
      <c:catAx>
        <c:axId val="11148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487232"/>
        <c:crosses val="autoZero"/>
        <c:auto val="1"/>
        <c:lblAlgn val="ctr"/>
        <c:lblOffset val="100"/>
        <c:noMultiLvlLbl val="0"/>
      </c:catAx>
      <c:valAx>
        <c:axId val="11148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485696"/>
        <c:crosses val="autoZero"/>
        <c:crossBetween val="midCat"/>
      </c:valAx>
      <c:serAx>
        <c:axId val="111530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4872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18</c:v>
                </c:pt>
                <c:pt idx="5">
                  <c:v>21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12</c:v>
                </c:pt>
                <c:pt idx="3">
                  <c:v>18</c:v>
                </c:pt>
                <c:pt idx="4">
                  <c:v>19</c:v>
                </c:pt>
                <c:pt idx="5">
                  <c:v>19</c:v>
                </c:pt>
                <c:pt idx="6">
                  <c:v>33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17</c:v>
                </c:pt>
                <c:pt idx="3">
                  <c:v>17</c:v>
                </c:pt>
                <c:pt idx="4">
                  <c:v>25</c:v>
                </c:pt>
                <c:pt idx="5">
                  <c:v>29</c:v>
                </c:pt>
                <c:pt idx="6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22</c:v>
                </c:pt>
                <c:pt idx="3">
                  <c:v>24</c:v>
                </c:pt>
                <c:pt idx="4">
                  <c:v>32</c:v>
                </c:pt>
                <c:pt idx="5">
                  <c:v>41</c:v>
                </c:pt>
                <c:pt idx="6">
                  <c:v>55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23</c:v>
                </c:pt>
                <c:pt idx="3">
                  <c:v>15</c:v>
                </c:pt>
                <c:pt idx="4">
                  <c:v>28</c:v>
                </c:pt>
                <c:pt idx="5">
                  <c:v>49</c:v>
                </c:pt>
                <c:pt idx="6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08480"/>
        <c:axId val="111514368"/>
        <c:axId val="137618304"/>
      </c:area3DChart>
      <c:catAx>
        <c:axId val="111508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514368"/>
        <c:crosses val="autoZero"/>
        <c:auto val="1"/>
        <c:lblAlgn val="ctr"/>
        <c:lblOffset val="100"/>
        <c:noMultiLvlLbl val="0"/>
      </c:catAx>
      <c:valAx>
        <c:axId val="11151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508480"/>
        <c:crosses val="autoZero"/>
        <c:crossBetween val="midCat"/>
      </c:valAx>
      <c:serAx>
        <c:axId val="13761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15143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18</c:v>
                </c:pt>
                <c:pt idx="3">
                  <c:v>17</c:v>
                </c:pt>
                <c:pt idx="4">
                  <c:v>24</c:v>
                </c:pt>
                <c:pt idx="5">
                  <c:v>15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18</c:v>
                </c:pt>
                <c:pt idx="2">
                  <c:v>19</c:v>
                </c:pt>
                <c:pt idx="3">
                  <c:v>25</c:v>
                </c:pt>
                <c:pt idx="4">
                  <c:v>32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21</c:v>
                </c:pt>
                <c:pt idx="2">
                  <c:v>19</c:v>
                </c:pt>
                <c:pt idx="3">
                  <c:v>29</c:v>
                </c:pt>
                <c:pt idx="4">
                  <c:v>41</c:v>
                </c:pt>
                <c:pt idx="5">
                  <c:v>49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18</c:v>
                </c:pt>
                <c:pt idx="2">
                  <c:v>33</c:v>
                </c:pt>
                <c:pt idx="3">
                  <c:v>30</c:v>
                </c:pt>
                <c:pt idx="4">
                  <c:v>55</c:v>
                </c:pt>
                <c:pt idx="5">
                  <c:v>71</c:v>
                </c:pt>
              </c:numCache>
            </c:numRef>
          </c:val>
        </c:ser>
        <c:bandFmts/>
        <c:axId val="111818624"/>
        <c:axId val="111820160"/>
        <c:axId val="138126208"/>
      </c:surface3DChart>
      <c:catAx>
        <c:axId val="111818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820160"/>
        <c:crosses val="autoZero"/>
        <c:auto val="1"/>
        <c:lblAlgn val="ctr"/>
        <c:lblOffset val="100"/>
        <c:noMultiLvlLbl val="0"/>
      </c:catAx>
      <c:valAx>
        <c:axId val="11182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818624"/>
        <c:crosses val="autoZero"/>
        <c:crossBetween val="midCat"/>
      </c:valAx>
      <c:serAx>
        <c:axId val="138126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18201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9525</xdr:rowOff>
    </xdr:from>
    <xdr:to>
      <xdr:col>0</xdr:col>
      <xdr:colOff>1266825</xdr:colOff>
      <xdr:row>4</xdr:row>
      <xdr:rowOff>0</xdr:rowOff>
    </xdr:to>
    <xdr:sp macro="" textlink="">
      <xdr:nvSpPr>
        <xdr:cNvPr id="4" name="TextBox 3"/>
        <xdr:cNvSpPr txBox="1"/>
      </xdr:nvSpPr>
      <xdr:spPr>
        <a:xfrm>
          <a:off x="209550" y="638175"/>
          <a:ext cx="1057275" cy="39052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workbookViewId="0"/>
  </sheetViews>
  <sheetFormatPr defaultRowHeight="15.75" x14ac:dyDescent="0.25"/>
  <cols>
    <col min="1" max="1" width="9.7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6.62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5.75" bestFit="1" customWidth="1"/>
  </cols>
  <sheetData>
    <row r="1" spans="1:14" s="117" customFormat="1" ht="32.25" thickBot="1" x14ac:dyDescent="0.3">
      <c r="A1" s="115" t="s">
        <v>0</v>
      </c>
      <c r="B1" s="115" t="s">
        <v>1</v>
      </c>
      <c r="C1" s="115" t="s">
        <v>2</v>
      </c>
      <c r="D1" s="116" t="s">
        <v>3</v>
      </c>
      <c r="E1" s="115" t="s">
        <v>4</v>
      </c>
      <c r="F1" s="115" t="s">
        <v>5</v>
      </c>
      <c r="H1" s="118" t="s">
        <v>24</v>
      </c>
      <c r="I1" s="118"/>
      <c r="J1" s="118"/>
      <c r="K1" s="118"/>
      <c r="L1" s="118" t="s">
        <v>25</v>
      </c>
      <c r="M1" s="118"/>
      <c r="N1" s="118"/>
    </row>
    <row r="2" spans="1:14" ht="17.25" thickTop="1" thickBot="1" x14ac:dyDescent="0.3">
      <c r="A2" s="99" t="s">
        <v>7</v>
      </c>
      <c r="B2" s="99">
        <v>1</v>
      </c>
      <c r="C2" s="77">
        <v>4</v>
      </c>
      <c r="D2" s="153">
        <f t="shared" ref="D2:D6" ca="1" si="0">RANDBETWEEN(1,20)</f>
        <v>1</v>
      </c>
      <c r="E2" s="77">
        <f t="shared" ref="E2:E6" ca="1" si="1">SUM(C2:D2)</f>
        <v>5</v>
      </c>
      <c r="F2" s="77" t="s">
        <v>6</v>
      </c>
      <c r="H2" s="93" t="s">
        <v>0</v>
      </c>
      <c r="I2" s="94" t="s">
        <v>26</v>
      </c>
      <c r="J2" s="95" t="s">
        <v>27</v>
      </c>
      <c r="L2" s="104" t="s">
        <v>0</v>
      </c>
      <c r="M2" s="105" t="s">
        <v>26</v>
      </c>
      <c r="N2" s="106" t="s">
        <v>128</v>
      </c>
    </row>
    <row r="3" spans="1:14" x14ac:dyDescent="0.25">
      <c r="A3" s="99" t="s">
        <v>8</v>
      </c>
      <c r="B3" s="99">
        <v>1</v>
      </c>
      <c r="C3" s="77">
        <v>3</v>
      </c>
      <c r="D3" s="153">
        <f t="shared" ca="1" si="0"/>
        <v>1</v>
      </c>
      <c r="E3" s="77">
        <f t="shared" ca="1" si="1"/>
        <v>4</v>
      </c>
      <c r="F3" s="77" t="s">
        <v>9</v>
      </c>
      <c r="H3" s="96" t="s">
        <v>8</v>
      </c>
      <c r="I3" s="97">
        <v>9</v>
      </c>
      <c r="J3" s="98" t="s">
        <v>28</v>
      </c>
      <c r="L3" s="107" t="s">
        <v>121</v>
      </c>
      <c r="M3" s="108">
        <v>9</v>
      </c>
      <c r="N3" s="109" t="s">
        <v>123</v>
      </c>
    </row>
    <row r="4" spans="1:14" x14ac:dyDescent="0.25">
      <c r="A4" s="78" t="s">
        <v>167</v>
      </c>
      <c r="B4" s="78">
        <v>2</v>
      </c>
      <c r="C4" s="77">
        <v>1</v>
      </c>
      <c r="D4" s="153">
        <f t="shared" ca="1" si="0"/>
        <v>5</v>
      </c>
      <c r="E4" s="77">
        <f t="shared" ca="1" si="1"/>
        <v>6</v>
      </c>
      <c r="F4" s="77" t="s">
        <v>151</v>
      </c>
      <c r="H4" s="96" t="s">
        <v>81</v>
      </c>
      <c r="I4" s="99">
        <v>9</v>
      </c>
      <c r="J4" s="98" t="s">
        <v>29</v>
      </c>
      <c r="L4" s="107" t="s">
        <v>129</v>
      </c>
      <c r="M4" s="78">
        <f>2*5-1</f>
        <v>9</v>
      </c>
      <c r="N4" s="109" t="s">
        <v>123</v>
      </c>
    </row>
    <row r="5" spans="1:14" x14ac:dyDescent="0.25">
      <c r="A5" s="99" t="s">
        <v>114</v>
      </c>
      <c r="B5" s="99">
        <v>1</v>
      </c>
      <c r="C5" s="77">
        <f>2+2</f>
        <v>4</v>
      </c>
      <c r="D5" s="153">
        <f t="shared" ca="1" si="0"/>
        <v>14</v>
      </c>
      <c r="E5" s="77">
        <f t="shared" ca="1" si="1"/>
        <v>18</v>
      </c>
      <c r="F5" s="77" t="s">
        <v>6</v>
      </c>
      <c r="H5" s="96" t="s">
        <v>30</v>
      </c>
      <c r="I5" s="99">
        <v>9</v>
      </c>
      <c r="J5" s="98" t="s">
        <v>31</v>
      </c>
      <c r="L5" s="107" t="s">
        <v>146</v>
      </c>
      <c r="M5" s="78">
        <f>2*4-1</f>
        <v>7</v>
      </c>
      <c r="N5" s="109" t="s">
        <v>123</v>
      </c>
    </row>
    <row r="6" spans="1:14" x14ac:dyDescent="0.25">
      <c r="A6" s="78" t="s">
        <v>122</v>
      </c>
      <c r="B6" s="78">
        <v>2</v>
      </c>
      <c r="C6" s="77">
        <v>1</v>
      </c>
      <c r="D6" s="153">
        <f t="shared" ca="1" si="0"/>
        <v>7</v>
      </c>
      <c r="E6" s="77">
        <f t="shared" ca="1" si="1"/>
        <v>8</v>
      </c>
      <c r="F6" s="77" t="s">
        <v>6</v>
      </c>
      <c r="H6" s="96" t="s">
        <v>7</v>
      </c>
      <c r="I6" s="99">
        <v>9</v>
      </c>
      <c r="J6" s="98" t="s">
        <v>32</v>
      </c>
      <c r="L6" s="107" t="s">
        <v>125</v>
      </c>
      <c r="M6" s="78">
        <v>7</v>
      </c>
      <c r="N6" s="109" t="s">
        <v>123</v>
      </c>
    </row>
    <row r="7" spans="1:14" ht="16.5" thickBot="1" x14ac:dyDescent="0.3">
      <c r="A7" s="99" t="s">
        <v>120</v>
      </c>
      <c r="B7" s="99">
        <v>1</v>
      </c>
      <c r="C7" s="77">
        <f>3+2</f>
        <v>5</v>
      </c>
      <c r="D7" s="153">
        <f ca="1">RANDBETWEEN(1,20)</f>
        <v>4</v>
      </c>
      <c r="E7" s="77">
        <f ca="1">SUM(C7:D7)</f>
        <v>9</v>
      </c>
      <c r="F7" s="77" t="s">
        <v>9</v>
      </c>
      <c r="H7" s="96" t="s">
        <v>130</v>
      </c>
      <c r="I7" s="99">
        <v>7</v>
      </c>
      <c r="J7" s="98" t="s">
        <v>153</v>
      </c>
      <c r="L7" s="107" t="s">
        <v>124</v>
      </c>
      <c r="M7" s="78">
        <v>4</v>
      </c>
      <c r="N7" s="109" t="s">
        <v>127</v>
      </c>
    </row>
    <row r="8" spans="1:14" ht="16.5" thickBot="1" x14ac:dyDescent="0.3">
      <c r="A8" s="76" t="s">
        <v>130</v>
      </c>
      <c r="B8" s="76">
        <v>1</v>
      </c>
      <c r="C8" s="77">
        <v>1</v>
      </c>
      <c r="D8" s="153">
        <f ca="1">RANDBETWEEN(1,20)</f>
        <v>7</v>
      </c>
      <c r="E8" s="77">
        <f ca="1">SUM(C8:D8)</f>
        <v>8</v>
      </c>
      <c r="F8" s="77" t="s">
        <v>6</v>
      </c>
      <c r="H8" s="96" t="s">
        <v>157</v>
      </c>
      <c r="I8" s="99">
        <v>5</v>
      </c>
      <c r="J8" s="98" t="s">
        <v>158</v>
      </c>
      <c r="L8" s="143" t="s">
        <v>33</v>
      </c>
      <c r="M8" s="110">
        <f>AVERAGE(M5:M7)</f>
        <v>6</v>
      </c>
      <c r="N8" s="111"/>
    </row>
    <row r="9" spans="1:14" x14ac:dyDescent="0.25">
      <c r="A9" s="78" t="s">
        <v>121</v>
      </c>
      <c r="B9" s="78">
        <v>2</v>
      </c>
      <c r="C9" s="77">
        <v>1</v>
      </c>
      <c r="D9" s="153">
        <f ca="1">RANDBETWEEN(1,20)</f>
        <v>20</v>
      </c>
      <c r="E9" s="77">
        <f ca="1">SUM(C9:D9)</f>
        <v>21</v>
      </c>
      <c r="F9" s="77" t="s">
        <v>140</v>
      </c>
      <c r="H9" s="140" t="s">
        <v>33</v>
      </c>
      <c r="I9" s="100">
        <f>AVERAGE(I3:I8)</f>
        <v>8</v>
      </c>
      <c r="J9" s="101"/>
      <c r="L9" s="144" t="s">
        <v>34</v>
      </c>
      <c r="M9" s="112">
        <f>SUM(M5:M7)</f>
        <v>18</v>
      </c>
      <c r="N9" s="109"/>
    </row>
    <row r="10" spans="1:14" x14ac:dyDescent="0.25">
      <c r="A10" s="78" t="s">
        <v>166</v>
      </c>
      <c r="B10" s="78">
        <v>2</v>
      </c>
      <c r="C10" s="77">
        <v>2</v>
      </c>
      <c r="D10" s="153">
        <f ca="1">RANDBETWEEN(1,20)</f>
        <v>17</v>
      </c>
      <c r="E10" s="77">
        <f ca="1">SUM(C10:D10)</f>
        <v>19</v>
      </c>
      <c r="F10" s="77" t="s">
        <v>150</v>
      </c>
      <c r="H10" s="141" t="s">
        <v>34</v>
      </c>
      <c r="I10" s="102">
        <f>SUM(I3:I8)</f>
        <v>48</v>
      </c>
      <c r="J10" s="98"/>
      <c r="L10" s="144" t="s">
        <v>35</v>
      </c>
      <c r="M10" s="112">
        <f>COUNT(M5:M7)</f>
        <v>3</v>
      </c>
      <c r="N10" s="109"/>
    </row>
    <row r="11" spans="1:14" x14ac:dyDescent="0.25">
      <c r="A11" s="76" t="s">
        <v>157</v>
      </c>
      <c r="B11" s="76">
        <v>1</v>
      </c>
      <c r="C11" s="77">
        <v>1</v>
      </c>
      <c r="D11" s="153">
        <f ca="1">RANDBETWEEN(1,20)</f>
        <v>1</v>
      </c>
      <c r="E11" s="77">
        <f ca="1">SUM(C11:D11)</f>
        <v>2</v>
      </c>
      <c r="F11" s="77" t="s">
        <v>6</v>
      </c>
      <c r="H11" s="141" t="s">
        <v>35</v>
      </c>
      <c r="I11" s="102">
        <f>COUNT(I3:I8)</f>
        <v>6</v>
      </c>
      <c r="J11" s="98"/>
      <c r="L11" s="144" t="s">
        <v>37</v>
      </c>
      <c r="M11" s="132">
        <f>M9/4</f>
        <v>4.5</v>
      </c>
      <c r="N11" s="109" t="s">
        <v>38</v>
      </c>
    </row>
    <row r="12" spans="1:14" ht="16.5" thickBot="1" x14ac:dyDescent="0.3">
      <c r="H12" s="141" t="s">
        <v>37</v>
      </c>
      <c r="I12" s="134">
        <f>I10/4</f>
        <v>12</v>
      </c>
      <c r="J12" s="98" t="s">
        <v>38</v>
      </c>
      <c r="L12" s="145" t="s">
        <v>39</v>
      </c>
      <c r="M12" s="133">
        <f>M11*2</f>
        <v>9</v>
      </c>
      <c r="N12" s="113" t="s">
        <v>40</v>
      </c>
    </row>
    <row r="13" spans="1:14" ht="17.25" thickTop="1" thickBot="1" x14ac:dyDescent="0.3">
      <c r="D13" s="153">
        <f ca="1">RANDBETWEEN(1,20)</f>
        <v>9</v>
      </c>
      <c r="H13" s="142" t="s">
        <v>39</v>
      </c>
      <c r="I13" s="135">
        <f>I12*2</f>
        <v>24</v>
      </c>
      <c r="J13" s="103" t="s">
        <v>40</v>
      </c>
    </row>
    <row r="14" spans="1:14" ht="16.5" thickTop="1" x14ac:dyDescent="0.25">
      <c r="L14" s="92" t="s">
        <v>41</v>
      </c>
      <c r="M14" s="137">
        <f>I12</f>
        <v>12</v>
      </c>
    </row>
    <row r="15" spans="1:14" x14ac:dyDescent="0.25">
      <c r="A15" s="78" t="s">
        <v>124</v>
      </c>
      <c r="B15" s="78">
        <v>2</v>
      </c>
      <c r="C15" s="77">
        <v>1</v>
      </c>
      <c r="D15" s="153">
        <f ca="1">RANDBETWEEN(1,20)</f>
        <v>6</v>
      </c>
      <c r="E15" s="77">
        <f ca="1">SUM(C15:D15)</f>
        <v>7</v>
      </c>
      <c r="F15" s="77" t="s">
        <v>9</v>
      </c>
      <c r="L15" s="92" t="s">
        <v>42</v>
      </c>
      <c r="M15" s="137">
        <f>I13</f>
        <v>24</v>
      </c>
    </row>
    <row r="16" spans="1:14" x14ac:dyDescent="0.25">
      <c r="L16" s="92" t="s">
        <v>43</v>
      </c>
      <c r="M16" s="137">
        <f>I10</f>
        <v>48</v>
      </c>
    </row>
    <row r="18" spans="12:13" x14ac:dyDescent="0.25">
      <c r="L18" s="15" t="s">
        <v>44</v>
      </c>
      <c r="M18" s="136">
        <f>M9</f>
        <v>18</v>
      </c>
    </row>
  </sheetData>
  <sortState ref="A2:F12">
    <sortCondition descending="1" ref="E2:E12"/>
    <sortCondition descending="1" ref="C2:C12"/>
  </sortState>
  <conditionalFormatting sqref="M18">
    <cfRule type="cellIs" dxfId="45" priority="1" operator="greaterThan">
      <formula>$M$16</formula>
    </cfRule>
    <cfRule type="cellIs" dxfId="44" priority="2" operator="between">
      <formula>$M$15</formula>
      <formula>$M$16</formula>
    </cfRule>
    <cfRule type="cellIs" dxfId="43" priority="3" operator="between">
      <formula>$M$14</formula>
      <formula>$M$15</formula>
    </cfRule>
    <cfRule type="cellIs" dxfId="42" priority="4" operator="lessThan">
      <formula>$M$14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A2" sqref="A2:I4"/>
    </sheetView>
  </sheetViews>
  <sheetFormatPr defaultRowHeight="15.75" x14ac:dyDescent="0.25"/>
  <cols>
    <col min="1" max="1" width="9.5" style="21" bestFit="1" customWidth="1"/>
    <col min="2" max="2" width="13.375" style="21" bestFit="1" customWidth="1"/>
    <col min="3" max="3" width="14.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4" t="s">
        <v>0</v>
      </c>
      <c r="B1" s="87" t="s">
        <v>45</v>
      </c>
      <c r="C1" s="87" t="s">
        <v>46</v>
      </c>
      <c r="D1" s="89" t="s">
        <v>47</v>
      </c>
      <c r="E1" s="87" t="s">
        <v>48</v>
      </c>
      <c r="F1" s="87" t="s">
        <v>49</v>
      </c>
      <c r="G1" s="87" t="s">
        <v>50</v>
      </c>
      <c r="H1" s="91" t="s">
        <v>51</v>
      </c>
      <c r="I1" s="88" t="s">
        <v>36</v>
      </c>
    </row>
    <row r="2" spans="1:9" x14ac:dyDescent="0.25">
      <c r="A2" s="76" t="s">
        <v>130</v>
      </c>
      <c r="B2" s="77" t="s">
        <v>154</v>
      </c>
      <c r="C2" s="77" t="s">
        <v>168</v>
      </c>
      <c r="D2" s="90">
        <v>12</v>
      </c>
      <c r="E2" s="77">
        <v>2</v>
      </c>
      <c r="F2" s="77">
        <v>1</v>
      </c>
      <c r="G2" s="77">
        <v>0</v>
      </c>
      <c r="H2" s="153">
        <f t="shared" ref="H2:H4" ca="1" si="0">RANDBETWEEN(1,20)</f>
        <v>6</v>
      </c>
      <c r="I2" s="77">
        <f t="shared" ref="I2:I4" ca="1" si="1">SUM(D2:H2)</f>
        <v>21</v>
      </c>
    </row>
    <row r="3" spans="1:9" x14ac:dyDescent="0.25">
      <c r="A3" s="76" t="s">
        <v>130</v>
      </c>
      <c r="B3" s="77" t="s">
        <v>155</v>
      </c>
      <c r="C3" s="77" t="s">
        <v>156</v>
      </c>
      <c r="D3" s="90">
        <v>12</v>
      </c>
      <c r="E3" s="77">
        <v>1</v>
      </c>
      <c r="F3" s="77">
        <v>1</v>
      </c>
      <c r="G3" s="77">
        <v>0</v>
      </c>
      <c r="H3" s="153">
        <f t="shared" ca="1" si="0"/>
        <v>13</v>
      </c>
      <c r="I3" s="77">
        <f t="shared" ca="1" si="1"/>
        <v>27</v>
      </c>
    </row>
    <row r="4" spans="1:9" x14ac:dyDescent="0.25">
      <c r="A4" s="76" t="s">
        <v>157</v>
      </c>
      <c r="B4" s="77" t="s">
        <v>159</v>
      </c>
      <c r="C4" s="77" t="s">
        <v>161</v>
      </c>
      <c r="D4" s="90">
        <v>10</v>
      </c>
      <c r="E4" s="77">
        <v>1</v>
      </c>
      <c r="F4" s="77">
        <v>0</v>
      </c>
      <c r="G4" s="77">
        <v>0</v>
      </c>
      <c r="H4" s="153">
        <f t="shared" ca="1" si="0"/>
        <v>4</v>
      </c>
      <c r="I4" s="77">
        <f t="shared" ca="1" si="1"/>
        <v>15</v>
      </c>
    </row>
    <row r="5" spans="1:9" ht="16.5" thickBot="1" x14ac:dyDescent="0.3"/>
    <row r="6" spans="1:9" ht="16.5" thickBot="1" x14ac:dyDescent="0.3">
      <c r="A6" s="114" t="s">
        <v>0</v>
      </c>
      <c r="B6" s="87" t="s">
        <v>45</v>
      </c>
      <c r="C6" s="87" t="s">
        <v>46</v>
      </c>
      <c r="D6" s="89" t="s">
        <v>47</v>
      </c>
      <c r="E6" s="87" t="s">
        <v>48</v>
      </c>
      <c r="F6" s="87" t="s">
        <v>49</v>
      </c>
      <c r="G6" s="87" t="s">
        <v>50</v>
      </c>
      <c r="H6" s="91" t="s">
        <v>51</v>
      </c>
      <c r="I6" s="88" t="s">
        <v>36</v>
      </c>
    </row>
    <row r="7" spans="1:9" x14ac:dyDescent="0.25">
      <c r="A7" s="78" t="s">
        <v>121</v>
      </c>
      <c r="B7" s="77" t="s">
        <v>136</v>
      </c>
      <c r="C7" s="77" t="s">
        <v>141</v>
      </c>
      <c r="D7" s="90">
        <v>8</v>
      </c>
      <c r="E7" s="77">
        <v>6</v>
      </c>
      <c r="F7" s="77">
        <v>0</v>
      </c>
      <c r="G7" s="77">
        <v>0</v>
      </c>
      <c r="H7" s="156">
        <f t="shared" ref="H7:H15" ca="1" si="2">RANDBETWEEN(1,20)</f>
        <v>6</v>
      </c>
      <c r="I7" s="77">
        <f t="shared" ref="I7:I9" ca="1" si="3">SUM(D7:H7)</f>
        <v>20</v>
      </c>
    </row>
    <row r="8" spans="1:9" x14ac:dyDescent="0.25">
      <c r="A8" s="78" t="s">
        <v>121</v>
      </c>
      <c r="B8" s="77" t="s">
        <v>169</v>
      </c>
      <c r="C8" s="77" t="s">
        <v>170</v>
      </c>
      <c r="D8" s="90">
        <v>8</v>
      </c>
      <c r="E8" s="77">
        <v>1</v>
      </c>
      <c r="F8" s="77">
        <v>0</v>
      </c>
      <c r="G8" s="77">
        <v>0</v>
      </c>
      <c r="H8" s="153">
        <f t="shared" ca="1" si="2"/>
        <v>11</v>
      </c>
      <c r="I8" s="77">
        <f t="shared" ref="I8" ca="1" si="4">SUM(D8:H8)</f>
        <v>20</v>
      </c>
    </row>
    <row r="9" spans="1:9" x14ac:dyDescent="0.25">
      <c r="A9" s="78" t="s">
        <v>165</v>
      </c>
      <c r="B9" s="77" t="s">
        <v>137</v>
      </c>
      <c r="C9" s="77" t="s">
        <v>143</v>
      </c>
      <c r="D9" s="90">
        <v>9</v>
      </c>
      <c r="E9" s="77">
        <v>6</v>
      </c>
      <c r="F9" s="77">
        <v>0</v>
      </c>
      <c r="G9" s="77">
        <v>0</v>
      </c>
      <c r="H9" s="153">
        <f t="shared" ca="1" si="2"/>
        <v>3</v>
      </c>
      <c r="I9" s="77">
        <f t="shared" ca="1" si="3"/>
        <v>18</v>
      </c>
    </row>
    <row r="10" spans="1:9" x14ac:dyDescent="0.25">
      <c r="A10" s="78" t="s">
        <v>126</v>
      </c>
      <c r="B10" s="77" t="s">
        <v>163</v>
      </c>
      <c r="C10" s="77" t="s">
        <v>164</v>
      </c>
      <c r="D10" s="90">
        <v>7</v>
      </c>
      <c r="E10" s="77">
        <v>0</v>
      </c>
      <c r="F10" s="77">
        <v>0</v>
      </c>
      <c r="G10" s="77">
        <v>0</v>
      </c>
      <c r="H10" s="153">
        <f t="shared" ca="1" si="2"/>
        <v>1</v>
      </c>
      <c r="I10" s="77">
        <f t="shared" ref="I10:I13" ca="1" si="5">SUM(D10:H10)</f>
        <v>8</v>
      </c>
    </row>
    <row r="11" spans="1:9" x14ac:dyDescent="0.25">
      <c r="A11" s="78" t="s">
        <v>126</v>
      </c>
      <c r="B11" s="77" t="s">
        <v>137</v>
      </c>
      <c r="C11" s="77" t="s">
        <v>149</v>
      </c>
      <c r="D11" s="90">
        <v>7</v>
      </c>
      <c r="E11" s="77">
        <v>0</v>
      </c>
      <c r="F11" s="77">
        <v>0</v>
      </c>
      <c r="G11" s="77">
        <v>0</v>
      </c>
      <c r="H11" s="153">
        <f t="shared" ca="1" si="2"/>
        <v>7</v>
      </c>
      <c r="I11" s="77">
        <f t="shared" ca="1" si="5"/>
        <v>14</v>
      </c>
    </row>
    <row r="12" spans="1:9" x14ac:dyDescent="0.25">
      <c r="A12" s="78" t="s">
        <v>125</v>
      </c>
      <c r="B12" s="77" t="s">
        <v>162</v>
      </c>
      <c r="C12" s="77" t="s">
        <v>145</v>
      </c>
      <c r="D12" s="90">
        <v>6</v>
      </c>
      <c r="E12" s="77">
        <v>1</v>
      </c>
      <c r="F12" s="77">
        <v>0</v>
      </c>
      <c r="G12" s="77">
        <v>0</v>
      </c>
      <c r="H12" s="153">
        <f t="shared" ca="1" si="2"/>
        <v>2</v>
      </c>
      <c r="I12" s="77">
        <f t="shared" ca="1" si="5"/>
        <v>9</v>
      </c>
    </row>
    <row r="13" spans="1:9" x14ac:dyDescent="0.25">
      <c r="A13" s="78" t="s">
        <v>125</v>
      </c>
      <c r="B13" s="77" t="s">
        <v>137</v>
      </c>
      <c r="C13" s="77" t="s">
        <v>142</v>
      </c>
      <c r="D13" s="90">
        <v>6</v>
      </c>
      <c r="E13" s="77">
        <v>1</v>
      </c>
      <c r="F13" s="77">
        <v>0</v>
      </c>
      <c r="G13" s="77">
        <v>0</v>
      </c>
      <c r="H13" s="153">
        <f t="shared" ca="1" si="2"/>
        <v>13</v>
      </c>
      <c r="I13" s="77">
        <f t="shared" ca="1" si="5"/>
        <v>20</v>
      </c>
    </row>
    <row r="14" spans="1:9" x14ac:dyDescent="0.25">
      <c r="A14" s="78" t="s">
        <v>124</v>
      </c>
      <c r="B14" s="77" t="s">
        <v>137</v>
      </c>
      <c r="C14" s="77" t="s">
        <v>144</v>
      </c>
      <c r="D14" s="90">
        <v>10</v>
      </c>
      <c r="E14" s="77">
        <v>0</v>
      </c>
      <c r="F14" s="77">
        <v>0</v>
      </c>
      <c r="G14" s="77">
        <v>0</v>
      </c>
      <c r="H14" s="153">
        <f t="shared" ca="1" si="2"/>
        <v>9</v>
      </c>
      <c r="I14" s="77">
        <f t="shared" ref="I14:I15" ca="1" si="6">SUM(D14:H14)</f>
        <v>19</v>
      </c>
    </row>
    <row r="15" spans="1:9" x14ac:dyDescent="0.25">
      <c r="A15" s="78" t="s">
        <v>124</v>
      </c>
      <c r="B15" s="77" t="s">
        <v>136</v>
      </c>
      <c r="C15" s="77" t="s">
        <v>145</v>
      </c>
      <c r="D15" s="90">
        <v>5</v>
      </c>
      <c r="E15" s="77">
        <v>0</v>
      </c>
      <c r="F15" s="77">
        <v>0</v>
      </c>
      <c r="G15" s="77">
        <v>0</v>
      </c>
      <c r="H15" s="153">
        <f t="shared" ca="1" si="2"/>
        <v>4</v>
      </c>
      <c r="I15" s="77">
        <f t="shared" ca="1" si="6"/>
        <v>9</v>
      </c>
    </row>
  </sheetData>
  <conditionalFormatting sqref="G10:G13">
    <cfRule type="cellIs" dxfId="41" priority="37" operator="equal">
      <formula>"No"</formula>
    </cfRule>
    <cfRule type="cellIs" dxfId="40" priority="38" operator="equal">
      <formula>"Yes"</formula>
    </cfRule>
  </conditionalFormatting>
  <conditionalFormatting sqref="G9">
    <cfRule type="cellIs" dxfId="39" priority="21" operator="equal">
      <formula>"No"</formula>
    </cfRule>
    <cfRule type="cellIs" dxfId="38" priority="22" operator="equal">
      <formula>"Yes"</formula>
    </cfRule>
  </conditionalFormatting>
  <conditionalFormatting sqref="G9">
    <cfRule type="cellIs" dxfId="37" priority="19" operator="equal">
      <formula>"No"</formula>
    </cfRule>
    <cfRule type="cellIs" dxfId="36" priority="20" operator="equal">
      <formula>"Yes"</formula>
    </cfRule>
  </conditionalFormatting>
  <conditionalFormatting sqref="G14:G15">
    <cfRule type="cellIs" dxfId="35" priority="13" operator="equal">
      <formula>"No"</formula>
    </cfRule>
    <cfRule type="cellIs" dxfId="34" priority="14" operator="equal">
      <formula>"Yes"</formula>
    </cfRule>
  </conditionalFormatting>
  <conditionalFormatting sqref="G14:G15">
    <cfRule type="cellIs" dxfId="33" priority="11" operator="equal">
      <formula>"No"</formula>
    </cfRule>
    <cfRule type="cellIs" dxfId="32" priority="12" operator="equal">
      <formula>"Yes"</formula>
    </cfRule>
  </conditionalFormatting>
  <conditionalFormatting sqref="H7 H9:H15">
    <cfRule type="cellIs" dxfId="31" priority="9" operator="equal">
      <formula>20</formula>
    </cfRule>
    <cfRule type="cellIs" dxfId="30" priority="10" operator="equal">
      <formula>1</formula>
    </cfRule>
  </conditionalFormatting>
  <conditionalFormatting sqref="H2:H4">
    <cfRule type="cellIs" dxfId="29" priority="7" operator="equal">
      <formula>20</formula>
    </cfRule>
    <cfRule type="cellIs" dxfId="28" priority="8" operator="equal">
      <formula>1</formula>
    </cfRule>
  </conditionalFormatting>
  <conditionalFormatting sqref="G8">
    <cfRule type="cellIs" dxfId="27" priority="5" operator="equal">
      <formula>"No"</formula>
    </cfRule>
    <cfRule type="cellIs" dxfId="26" priority="6" operator="equal">
      <formula>"Yes"</formula>
    </cfRule>
  </conditionalFormatting>
  <conditionalFormatting sqref="G8">
    <cfRule type="cellIs" dxfId="25" priority="3" operator="equal">
      <formula>"No"</formula>
    </cfRule>
    <cfRule type="cellIs" dxfId="24" priority="4" operator="equal">
      <formula>"Yes"</formula>
    </cfRule>
  </conditionalFormatting>
  <conditionalFormatting sqref="H8">
    <cfRule type="cellIs" dxfId="23" priority="1" operator="equal">
      <formula>20</formula>
    </cfRule>
    <cfRule type="cellIs" dxfId="22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A2" sqref="A2:E7"/>
    </sheetView>
  </sheetViews>
  <sheetFormatPr defaultColWidth="3.875" defaultRowHeight="15.75" x14ac:dyDescent="0.25"/>
  <cols>
    <col min="1" max="1" width="9.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6.125" style="21" bestFit="1" customWidth="1"/>
    <col min="7" max="7" width="9.2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52" t="s">
        <v>0</v>
      </c>
      <c r="B1" s="152" t="s">
        <v>117</v>
      </c>
      <c r="C1" s="152" t="s">
        <v>52</v>
      </c>
      <c r="D1" s="86" t="s">
        <v>3</v>
      </c>
      <c r="E1" s="152" t="s">
        <v>53</v>
      </c>
      <c r="G1" s="152" t="s">
        <v>0</v>
      </c>
      <c r="H1" s="152" t="s">
        <v>117</v>
      </c>
      <c r="I1" s="152" t="s">
        <v>52</v>
      </c>
      <c r="J1" s="86" t="s">
        <v>3</v>
      </c>
      <c r="K1" s="152" t="s">
        <v>53</v>
      </c>
    </row>
    <row r="2" spans="1:11" x14ac:dyDescent="0.25">
      <c r="A2" s="74" t="s">
        <v>130</v>
      </c>
      <c r="B2" s="147" t="s">
        <v>54</v>
      </c>
      <c r="C2" s="148">
        <v>6</v>
      </c>
      <c r="D2" s="154">
        <f t="shared" ref="D2:D7" ca="1" si="0">RANDBETWEEN(1,20)</f>
        <v>1</v>
      </c>
      <c r="E2" s="75">
        <f t="shared" ref="E2:E4" ca="1" si="1">D2+C2</f>
        <v>7</v>
      </c>
      <c r="G2" s="146" t="s">
        <v>121</v>
      </c>
      <c r="H2" s="147" t="s">
        <v>54</v>
      </c>
      <c r="I2" s="148">
        <v>12</v>
      </c>
      <c r="J2" s="153">
        <f ca="1">RANDBETWEEN(1,20)</f>
        <v>15</v>
      </c>
      <c r="K2" s="77">
        <f t="shared" ref="K2:K4" ca="1" si="2">J2+I2</f>
        <v>27</v>
      </c>
    </row>
    <row r="3" spans="1:11" x14ac:dyDescent="0.25">
      <c r="A3" s="76" t="s">
        <v>130</v>
      </c>
      <c r="B3" s="147" t="s">
        <v>55</v>
      </c>
      <c r="C3" s="148">
        <v>2</v>
      </c>
      <c r="D3" s="153">
        <f t="shared" ca="1" si="0"/>
        <v>16</v>
      </c>
      <c r="E3" s="77">
        <f t="shared" ca="1" si="1"/>
        <v>18</v>
      </c>
      <c r="G3" s="146" t="s">
        <v>121</v>
      </c>
      <c r="H3" s="147" t="s">
        <v>55</v>
      </c>
      <c r="I3" s="148">
        <v>9</v>
      </c>
      <c r="J3" s="153">
        <f ca="1">RANDBETWEEN(1,20)</f>
        <v>11</v>
      </c>
      <c r="K3" s="77">
        <f t="shared" ca="1" si="2"/>
        <v>20</v>
      </c>
    </row>
    <row r="4" spans="1:11" x14ac:dyDescent="0.25">
      <c r="A4" s="79" t="s">
        <v>130</v>
      </c>
      <c r="B4" s="150" t="s">
        <v>56</v>
      </c>
      <c r="C4" s="151">
        <v>2</v>
      </c>
      <c r="D4" s="155">
        <f t="shared" ca="1" si="0"/>
        <v>8</v>
      </c>
      <c r="E4" s="80">
        <f t="shared" ca="1" si="1"/>
        <v>10</v>
      </c>
      <c r="G4" s="149" t="s">
        <v>121</v>
      </c>
      <c r="H4" s="150" t="s">
        <v>56</v>
      </c>
      <c r="I4" s="151">
        <v>10</v>
      </c>
      <c r="J4" s="155">
        <f ca="1">RANDBETWEEN(1,20)</f>
        <v>12</v>
      </c>
      <c r="K4" s="80">
        <f t="shared" ca="1" si="2"/>
        <v>22</v>
      </c>
    </row>
    <row r="5" spans="1:11" x14ac:dyDescent="0.25">
      <c r="A5" s="74" t="s">
        <v>157</v>
      </c>
      <c r="B5" s="147" t="s">
        <v>54</v>
      </c>
      <c r="C5" s="148">
        <v>4</v>
      </c>
      <c r="D5" s="154">
        <f t="shared" ca="1" si="0"/>
        <v>18</v>
      </c>
      <c r="E5" s="75">
        <f t="shared" ref="E5:E7" ca="1" si="3">D5+C5</f>
        <v>22</v>
      </c>
      <c r="G5" s="146" t="s">
        <v>165</v>
      </c>
      <c r="H5" s="147" t="s">
        <v>54</v>
      </c>
      <c r="I5" s="148">
        <v>6</v>
      </c>
      <c r="J5" s="154">
        <f t="shared" ref="J5:J16" ca="1" si="4">RANDBETWEEN(1,20)</f>
        <v>6</v>
      </c>
      <c r="K5" s="75">
        <f t="shared" ref="K5:K7" ca="1" si="5">J5+I5</f>
        <v>12</v>
      </c>
    </row>
    <row r="6" spans="1:11" x14ac:dyDescent="0.25">
      <c r="A6" s="76" t="s">
        <v>157</v>
      </c>
      <c r="B6" s="147" t="s">
        <v>55</v>
      </c>
      <c r="C6" s="148">
        <v>4</v>
      </c>
      <c r="D6" s="153">
        <f t="shared" ca="1" si="0"/>
        <v>9</v>
      </c>
      <c r="E6" s="77">
        <f t="shared" ca="1" si="3"/>
        <v>13</v>
      </c>
      <c r="G6" s="146" t="s">
        <v>165</v>
      </c>
      <c r="H6" s="147" t="s">
        <v>55</v>
      </c>
      <c r="I6" s="148">
        <v>7</v>
      </c>
      <c r="J6" s="153">
        <f t="shared" ca="1" si="4"/>
        <v>5</v>
      </c>
      <c r="K6" s="77">
        <f t="shared" ca="1" si="5"/>
        <v>12</v>
      </c>
    </row>
    <row r="7" spans="1:11" x14ac:dyDescent="0.25">
      <c r="A7" s="79" t="s">
        <v>157</v>
      </c>
      <c r="B7" s="150" t="s">
        <v>56</v>
      </c>
      <c r="C7" s="151">
        <v>5</v>
      </c>
      <c r="D7" s="155">
        <f t="shared" ca="1" si="0"/>
        <v>19</v>
      </c>
      <c r="E7" s="80">
        <f t="shared" ca="1" si="3"/>
        <v>24</v>
      </c>
      <c r="G7" s="149" t="s">
        <v>165</v>
      </c>
      <c r="H7" s="150" t="s">
        <v>56</v>
      </c>
      <c r="I7" s="151">
        <v>7</v>
      </c>
      <c r="J7" s="155">
        <f t="shared" ca="1" si="4"/>
        <v>9</v>
      </c>
      <c r="K7" s="80">
        <f t="shared" ca="1" si="5"/>
        <v>16</v>
      </c>
    </row>
    <row r="8" spans="1:11" x14ac:dyDescent="0.25">
      <c r="G8" s="146" t="s">
        <v>126</v>
      </c>
      <c r="H8" s="147" t="s">
        <v>54</v>
      </c>
      <c r="I8" s="148">
        <v>2</v>
      </c>
      <c r="J8" s="154">
        <f t="shared" ca="1" si="4"/>
        <v>9</v>
      </c>
      <c r="K8" s="75">
        <f t="shared" ref="K8:K16" ca="1" si="6">J8+I8</f>
        <v>11</v>
      </c>
    </row>
    <row r="9" spans="1:11" x14ac:dyDescent="0.25">
      <c r="G9" s="146" t="s">
        <v>126</v>
      </c>
      <c r="H9" s="147" t="s">
        <v>55</v>
      </c>
      <c r="I9" s="148">
        <v>7</v>
      </c>
      <c r="J9" s="153">
        <f t="shared" ca="1" si="4"/>
        <v>18</v>
      </c>
      <c r="K9" s="77">
        <f t="shared" ca="1" si="6"/>
        <v>25</v>
      </c>
    </row>
    <row r="10" spans="1:11" x14ac:dyDescent="0.25">
      <c r="G10" s="149" t="s">
        <v>126</v>
      </c>
      <c r="H10" s="150" t="s">
        <v>56</v>
      </c>
      <c r="I10" s="151">
        <v>6</v>
      </c>
      <c r="J10" s="155">
        <f t="shared" ca="1" si="4"/>
        <v>9</v>
      </c>
      <c r="K10" s="80">
        <f t="shared" ca="1" si="6"/>
        <v>15</v>
      </c>
    </row>
    <row r="11" spans="1:11" x14ac:dyDescent="0.25">
      <c r="G11" s="146" t="s">
        <v>125</v>
      </c>
      <c r="H11" s="147" t="s">
        <v>54</v>
      </c>
      <c r="I11" s="148">
        <v>6</v>
      </c>
      <c r="J11" s="154">
        <f t="shared" ca="1" si="4"/>
        <v>1</v>
      </c>
      <c r="K11" s="75">
        <f t="shared" ca="1" si="6"/>
        <v>7</v>
      </c>
    </row>
    <row r="12" spans="1:11" x14ac:dyDescent="0.25">
      <c r="G12" s="146" t="s">
        <v>125</v>
      </c>
      <c r="H12" s="147" t="s">
        <v>55</v>
      </c>
      <c r="I12" s="148">
        <v>6</v>
      </c>
      <c r="J12" s="153">
        <f t="shared" ca="1" si="4"/>
        <v>18</v>
      </c>
      <c r="K12" s="77">
        <f t="shared" ca="1" si="6"/>
        <v>24</v>
      </c>
    </row>
    <row r="13" spans="1:11" x14ac:dyDescent="0.25">
      <c r="G13" s="149" t="s">
        <v>125</v>
      </c>
      <c r="H13" s="150" t="s">
        <v>56</v>
      </c>
      <c r="I13" s="151">
        <v>7</v>
      </c>
      <c r="J13" s="155">
        <f t="shared" ca="1" si="4"/>
        <v>15</v>
      </c>
      <c r="K13" s="80">
        <f t="shared" ca="1" si="6"/>
        <v>22</v>
      </c>
    </row>
    <row r="14" spans="1:11" x14ac:dyDescent="0.25">
      <c r="G14" s="146" t="s">
        <v>124</v>
      </c>
      <c r="H14" s="147" t="s">
        <v>54</v>
      </c>
      <c r="I14" s="148">
        <v>4</v>
      </c>
      <c r="J14" s="154">
        <f t="shared" ca="1" si="4"/>
        <v>9</v>
      </c>
      <c r="K14" s="75">
        <f t="shared" ca="1" si="6"/>
        <v>13</v>
      </c>
    </row>
    <row r="15" spans="1:11" x14ac:dyDescent="0.25">
      <c r="G15" s="146" t="s">
        <v>124</v>
      </c>
      <c r="H15" s="147" t="s">
        <v>55</v>
      </c>
      <c r="I15" s="148">
        <v>5</v>
      </c>
      <c r="J15" s="153">
        <f t="shared" ca="1" si="4"/>
        <v>3</v>
      </c>
      <c r="K15" s="77">
        <f t="shared" ca="1" si="6"/>
        <v>8</v>
      </c>
    </row>
    <row r="16" spans="1:11" x14ac:dyDescent="0.25">
      <c r="G16" s="149" t="s">
        <v>124</v>
      </c>
      <c r="H16" s="150" t="s">
        <v>56</v>
      </c>
      <c r="I16" s="151">
        <v>5</v>
      </c>
      <c r="J16" s="155">
        <f t="shared" ca="1" si="4"/>
        <v>4</v>
      </c>
      <c r="K16" s="80">
        <f t="shared" ca="1" si="6"/>
        <v>9</v>
      </c>
    </row>
  </sheetData>
  <conditionalFormatting sqref="G5">
    <cfRule type="cellIs" dxfId="21" priority="19" operator="equal">
      <formula>"No"</formula>
    </cfRule>
    <cfRule type="cellIs" dxfId="20" priority="20" operator="equal">
      <formula>"Yes"</formula>
    </cfRule>
  </conditionalFormatting>
  <conditionalFormatting sqref="G6:G7">
    <cfRule type="cellIs" dxfId="19" priority="17" operator="equal">
      <formula>"No"</formula>
    </cfRule>
    <cfRule type="cellIs" dxfId="18" priority="18" operator="equal">
      <formula>"Yes"</formula>
    </cfRule>
  </conditionalFormatting>
  <conditionalFormatting sqref="G2">
    <cfRule type="cellIs" dxfId="17" priority="15" operator="equal">
      <formula>"No"</formula>
    </cfRule>
    <cfRule type="cellIs" dxfId="16" priority="16" operator="equal">
      <formula>"Yes"</formula>
    </cfRule>
  </conditionalFormatting>
  <conditionalFormatting sqref="G3:G4">
    <cfRule type="cellIs" dxfId="15" priority="13" operator="equal">
      <formula>"No"</formula>
    </cfRule>
    <cfRule type="cellIs" dxfId="14" priority="14" operator="equal">
      <formula>"Yes"</formula>
    </cfRule>
  </conditionalFormatting>
  <conditionalFormatting sqref="G8">
    <cfRule type="cellIs" dxfId="13" priority="11" operator="equal">
      <formula>"No"</formula>
    </cfRule>
    <cfRule type="cellIs" dxfId="12" priority="12" operator="equal">
      <formula>"Yes"</formula>
    </cfRule>
  </conditionalFormatting>
  <conditionalFormatting sqref="G9:G10">
    <cfRule type="cellIs" dxfId="11" priority="9" operator="equal">
      <formula>"No"</formula>
    </cfRule>
    <cfRule type="cellIs" dxfId="10" priority="10" operator="equal">
      <formula>"Yes"</formula>
    </cfRule>
  </conditionalFormatting>
  <conditionalFormatting sqref="G11">
    <cfRule type="cellIs" dxfId="9" priority="7" operator="equal">
      <formula>"No"</formula>
    </cfRule>
    <cfRule type="cellIs" dxfId="8" priority="8" operator="equal">
      <formula>"Yes"</formula>
    </cfRule>
  </conditionalFormatting>
  <conditionalFormatting sqref="G12:G13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G14">
    <cfRule type="cellIs" dxfId="5" priority="3" operator="equal">
      <formula>"No"</formula>
    </cfRule>
    <cfRule type="cellIs" dxfId="4" priority="4" operator="equal">
      <formula>"Yes"</formula>
    </cfRule>
  </conditionalFormatting>
  <conditionalFormatting sqref="G15:G16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3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8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4.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16384" width="9" style="21"/>
  </cols>
  <sheetData>
    <row r="1" spans="1:27" s="17" customFormat="1" ht="33" thickTop="1" thickBot="1" x14ac:dyDescent="0.3">
      <c r="A1" s="57" t="s">
        <v>0</v>
      </c>
      <c r="B1" s="123" t="s">
        <v>57</v>
      </c>
      <c r="C1" s="126" t="s">
        <v>58</v>
      </c>
      <c r="D1" s="129" t="s">
        <v>59</v>
      </c>
      <c r="E1" s="164" t="s">
        <v>171</v>
      </c>
      <c r="F1" s="119" t="s">
        <v>60</v>
      </c>
      <c r="G1" s="120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57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</row>
    <row r="2" spans="1:27" ht="16.5" thickTop="1" x14ac:dyDescent="0.25">
      <c r="A2" s="160" t="s">
        <v>8</v>
      </c>
      <c r="B2" s="124">
        <v>17</v>
      </c>
      <c r="C2" s="127">
        <v>14</v>
      </c>
      <c r="D2" s="130">
        <v>22</v>
      </c>
      <c r="E2" s="165">
        <v>0</v>
      </c>
      <c r="F2" s="121" t="s">
        <v>118</v>
      </c>
      <c r="G2" s="122" t="s">
        <v>119</v>
      </c>
      <c r="H2" s="55">
        <v>48</v>
      </c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15" si="0">SUM(H2:U2)</f>
        <v>48</v>
      </c>
      <c r="W2" s="69"/>
      <c r="X2" s="72"/>
      <c r="Y2" s="66">
        <v>57</v>
      </c>
      <c r="Z2" s="62">
        <f t="shared" ref="Z2:Z15" si="1">Y2+X2-(V2+W2)</f>
        <v>9</v>
      </c>
      <c r="AA2" s="138">
        <f t="shared" ref="AA2:AA15" si="2">SMALL(Y2:Z2,1)</f>
        <v>9</v>
      </c>
    </row>
    <row r="3" spans="1:27" x14ac:dyDescent="0.25">
      <c r="A3" s="161" t="s">
        <v>81</v>
      </c>
      <c r="B3" s="125">
        <f>13+6+4+2</f>
        <v>25</v>
      </c>
      <c r="C3" s="128">
        <f>13+6+4+2</f>
        <v>25</v>
      </c>
      <c r="D3" s="131">
        <f>15+6+4+2</f>
        <v>27</v>
      </c>
      <c r="E3" s="166">
        <v>0</v>
      </c>
      <c r="F3" s="121" t="s">
        <v>118</v>
      </c>
      <c r="G3" s="122" t="s">
        <v>119</v>
      </c>
      <c r="H3" s="56">
        <v>17</v>
      </c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17</v>
      </c>
      <c r="W3" s="70"/>
      <c r="X3" s="73"/>
      <c r="Y3" s="139">
        <f>47+36</f>
        <v>83</v>
      </c>
      <c r="Z3" s="63">
        <f t="shared" si="1"/>
        <v>66</v>
      </c>
      <c r="AA3" s="138">
        <f t="shared" si="2"/>
        <v>66</v>
      </c>
    </row>
    <row r="4" spans="1:27" x14ac:dyDescent="0.25">
      <c r="A4" s="161" t="s">
        <v>30</v>
      </c>
      <c r="B4" s="125">
        <f>16</f>
        <v>16</v>
      </c>
      <c r="C4" s="128">
        <f>15</f>
        <v>15</v>
      </c>
      <c r="D4" s="131">
        <f>21</f>
        <v>21</v>
      </c>
      <c r="E4" s="166">
        <v>0</v>
      </c>
      <c r="F4" s="121" t="s">
        <v>118</v>
      </c>
      <c r="G4" s="122" t="s">
        <v>119</v>
      </c>
      <c r="H4" s="56">
        <v>10</v>
      </c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10</v>
      </c>
      <c r="W4" s="70"/>
      <c r="X4" s="73"/>
      <c r="Y4" s="139">
        <f>63+36</f>
        <v>99</v>
      </c>
      <c r="Z4" s="63">
        <f t="shared" si="1"/>
        <v>89</v>
      </c>
      <c r="AA4" s="138">
        <f t="shared" si="2"/>
        <v>89</v>
      </c>
    </row>
    <row r="5" spans="1:27" x14ac:dyDescent="0.25">
      <c r="A5" s="161" t="s">
        <v>7</v>
      </c>
      <c r="B5" s="125">
        <v>17</v>
      </c>
      <c r="C5" s="128">
        <v>16</v>
      </c>
      <c r="D5" s="131">
        <v>21</v>
      </c>
      <c r="E5" s="166">
        <v>0</v>
      </c>
      <c r="F5" s="121" t="s">
        <v>118</v>
      </c>
      <c r="G5" s="122" t="s">
        <v>119</v>
      </c>
      <c r="H5" s="56">
        <v>23</v>
      </c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>
        <v>14</v>
      </c>
      <c r="U5" s="60"/>
      <c r="V5" s="62">
        <f t="shared" si="0"/>
        <v>37</v>
      </c>
      <c r="W5" s="70"/>
      <c r="X5" s="73"/>
      <c r="Y5" s="67">
        <f>54</f>
        <v>54</v>
      </c>
      <c r="Z5" s="63">
        <f t="shared" si="1"/>
        <v>17</v>
      </c>
      <c r="AA5" s="138">
        <f t="shared" si="2"/>
        <v>17</v>
      </c>
    </row>
    <row r="6" spans="1:27" x14ac:dyDescent="0.25">
      <c r="A6" s="162" t="s">
        <v>130</v>
      </c>
      <c r="B6" s="125">
        <v>21</v>
      </c>
      <c r="C6" s="128">
        <v>11</v>
      </c>
      <c r="D6" s="131">
        <v>22</v>
      </c>
      <c r="E6" s="166">
        <v>0</v>
      </c>
      <c r="F6" s="158" t="s">
        <v>131</v>
      </c>
      <c r="G6" s="122">
        <v>0</v>
      </c>
      <c r="H6" s="56">
        <v>24</v>
      </c>
      <c r="I6" s="22"/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si="0"/>
        <v>24</v>
      </c>
      <c r="W6" s="70"/>
      <c r="X6" s="73"/>
      <c r="Y6" s="67">
        <v>83</v>
      </c>
      <c r="Z6" s="63">
        <f t="shared" si="1"/>
        <v>59</v>
      </c>
      <c r="AA6" s="138">
        <f t="shared" si="2"/>
        <v>59</v>
      </c>
    </row>
    <row r="7" spans="1:27" x14ac:dyDescent="0.25">
      <c r="A7" s="162" t="s">
        <v>157</v>
      </c>
      <c r="B7" s="125">
        <v>15</v>
      </c>
      <c r="C7" s="128">
        <v>10</v>
      </c>
      <c r="D7" s="131">
        <v>15</v>
      </c>
      <c r="E7" s="166" t="s">
        <v>172</v>
      </c>
      <c r="F7" s="158" t="s">
        <v>160</v>
      </c>
      <c r="G7" s="122">
        <v>10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si="0"/>
        <v>0</v>
      </c>
      <c r="W7" s="70"/>
      <c r="X7" s="73"/>
      <c r="Y7" s="67">
        <v>66</v>
      </c>
      <c r="Z7" s="63">
        <f t="shared" ref="Z7" si="3">Y7+X7-(V7+W7)</f>
        <v>66</v>
      </c>
      <c r="AA7" s="138">
        <f t="shared" si="2"/>
        <v>66</v>
      </c>
    </row>
    <row r="8" spans="1:27" x14ac:dyDescent="0.25">
      <c r="A8" s="163" t="s">
        <v>121</v>
      </c>
      <c r="B8" s="125">
        <v>21</v>
      </c>
      <c r="C8" s="128">
        <v>11</v>
      </c>
      <c r="D8" s="131">
        <v>22</v>
      </c>
      <c r="E8" s="166">
        <v>25</v>
      </c>
      <c r="F8" s="158" t="s">
        <v>139</v>
      </c>
      <c r="G8" s="122">
        <v>10</v>
      </c>
      <c r="H8" s="56">
        <v>50</v>
      </c>
      <c r="I8" s="22"/>
      <c r="J8" s="23">
        <v>0</v>
      </c>
      <c r="K8" s="27">
        <v>0</v>
      </c>
      <c r="L8" s="30"/>
      <c r="M8" s="32">
        <v>18</v>
      </c>
      <c r="N8" s="38"/>
      <c r="O8" s="41"/>
      <c r="P8" s="44"/>
      <c r="Q8" s="47"/>
      <c r="R8" s="50"/>
      <c r="S8" s="53"/>
      <c r="T8" s="35"/>
      <c r="U8" s="60"/>
      <c r="V8" s="62">
        <f t="shared" si="0"/>
        <v>68</v>
      </c>
      <c r="W8" s="70"/>
      <c r="X8" s="73"/>
      <c r="Y8" s="67">
        <v>68</v>
      </c>
      <c r="Z8" s="63">
        <f t="shared" si="1"/>
        <v>0</v>
      </c>
      <c r="AA8" s="138">
        <f t="shared" si="2"/>
        <v>0</v>
      </c>
    </row>
    <row r="9" spans="1:27" x14ac:dyDescent="0.25">
      <c r="A9" s="163" t="s">
        <v>132</v>
      </c>
      <c r="B9" s="125">
        <v>21</v>
      </c>
      <c r="C9" s="128">
        <v>11</v>
      </c>
      <c r="D9" s="131">
        <v>22</v>
      </c>
      <c r="E9" s="166">
        <v>18</v>
      </c>
      <c r="F9" s="158" t="s">
        <v>131</v>
      </c>
      <c r="G9" s="122">
        <v>0</v>
      </c>
      <c r="H9" s="56">
        <v>34</v>
      </c>
      <c r="I9" s="22"/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si="0"/>
        <v>34</v>
      </c>
      <c r="W9" s="70"/>
      <c r="X9" s="73"/>
      <c r="Y9" s="67">
        <v>48</v>
      </c>
      <c r="Z9" s="63">
        <f t="shared" si="1"/>
        <v>14</v>
      </c>
      <c r="AA9" s="138">
        <f t="shared" si="2"/>
        <v>14</v>
      </c>
    </row>
    <row r="10" spans="1:27" x14ac:dyDescent="0.25">
      <c r="A10" s="163" t="s">
        <v>133</v>
      </c>
      <c r="B10" s="125">
        <v>21</v>
      </c>
      <c r="C10" s="128">
        <v>11</v>
      </c>
      <c r="D10" s="131">
        <v>22</v>
      </c>
      <c r="E10" s="166">
        <v>18</v>
      </c>
      <c r="F10" s="158" t="s">
        <v>131</v>
      </c>
      <c r="G10" s="122">
        <v>0</v>
      </c>
      <c r="H10" s="56"/>
      <c r="I10" s="22">
        <v>51</v>
      </c>
      <c r="J10" s="23"/>
      <c r="K10" s="27"/>
      <c r="L10" s="30"/>
      <c r="M10" s="32">
        <v>10</v>
      </c>
      <c r="N10" s="38"/>
      <c r="O10" s="41"/>
      <c r="P10" s="44"/>
      <c r="Q10" s="47"/>
      <c r="R10" s="50"/>
      <c r="S10" s="53"/>
      <c r="T10" s="35"/>
      <c r="U10" s="60"/>
      <c r="V10" s="62">
        <f t="shared" si="0"/>
        <v>61</v>
      </c>
      <c r="W10" s="70"/>
      <c r="X10" s="73"/>
      <c r="Y10" s="67">
        <v>50</v>
      </c>
      <c r="Z10" s="63">
        <f t="shared" si="1"/>
        <v>-11</v>
      </c>
      <c r="AA10" s="138">
        <f t="shared" si="2"/>
        <v>-11</v>
      </c>
    </row>
    <row r="11" spans="1:27" x14ac:dyDescent="0.25">
      <c r="A11" s="163" t="s">
        <v>147</v>
      </c>
      <c r="B11" s="125">
        <v>12</v>
      </c>
      <c r="C11" s="128">
        <v>11</v>
      </c>
      <c r="D11" s="131">
        <v>13</v>
      </c>
      <c r="E11" s="166">
        <v>0</v>
      </c>
      <c r="F11" s="158" t="s">
        <v>131</v>
      </c>
      <c r="G11" s="122">
        <v>0</v>
      </c>
      <c r="H11" s="56">
        <v>35</v>
      </c>
      <c r="I11" s="22"/>
      <c r="J11" s="23"/>
      <c r="K11" s="27"/>
      <c r="L11" s="30"/>
      <c r="M11" s="32"/>
      <c r="N11" s="38"/>
      <c r="O11" s="41"/>
      <c r="P11" s="44"/>
      <c r="Q11" s="47"/>
      <c r="R11" s="50"/>
      <c r="S11" s="53"/>
      <c r="T11" s="35"/>
      <c r="U11" s="60"/>
      <c r="V11" s="62">
        <f t="shared" si="0"/>
        <v>35</v>
      </c>
      <c r="W11" s="70"/>
      <c r="X11" s="73"/>
      <c r="Y11" s="67">
        <v>31</v>
      </c>
      <c r="Z11" s="63">
        <f t="shared" si="1"/>
        <v>-4</v>
      </c>
      <c r="AA11" s="138">
        <f t="shared" si="2"/>
        <v>-4</v>
      </c>
    </row>
    <row r="12" spans="1:27" x14ac:dyDescent="0.25">
      <c r="A12" s="163" t="s">
        <v>148</v>
      </c>
      <c r="B12" s="125">
        <v>12</v>
      </c>
      <c r="C12" s="128">
        <v>11</v>
      </c>
      <c r="D12" s="131">
        <v>13</v>
      </c>
      <c r="E12" s="166">
        <v>0</v>
      </c>
      <c r="F12" s="158" t="s">
        <v>131</v>
      </c>
      <c r="G12" s="122">
        <v>0</v>
      </c>
      <c r="H12" s="56">
        <v>42</v>
      </c>
      <c r="I12" s="22"/>
      <c r="J12" s="23"/>
      <c r="K12" s="27"/>
      <c r="L12" s="30"/>
      <c r="M12" s="32"/>
      <c r="N12" s="38"/>
      <c r="O12" s="41"/>
      <c r="P12" s="44"/>
      <c r="Q12" s="47"/>
      <c r="R12" s="50"/>
      <c r="S12" s="53"/>
      <c r="T12" s="35"/>
      <c r="U12" s="60"/>
      <c r="V12" s="62">
        <f t="shared" si="0"/>
        <v>42</v>
      </c>
      <c r="W12" s="70"/>
      <c r="X12" s="73"/>
      <c r="Y12" s="67">
        <v>31</v>
      </c>
      <c r="Z12" s="63">
        <f t="shared" ref="Z12" si="4">Y12+X12-(V12+W12)</f>
        <v>-11</v>
      </c>
      <c r="AA12" s="138">
        <f t="shared" si="2"/>
        <v>-11</v>
      </c>
    </row>
    <row r="13" spans="1:27" x14ac:dyDescent="0.25">
      <c r="A13" s="163" t="s">
        <v>134</v>
      </c>
      <c r="B13" s="125">
        <v>19</v>
      </c>
      <c r="C13" s="128">
        <v>11</v>
      </c>
      <c r="D13" s="131">
        <v>20</v>
      </c>
      <c r="E13" s="166">
        <v>18</v>
      </c>
      <c r="F13" s="158" t="s">
        <v>152</v>
      </c>
      <c r="G13" s="122">
        <v>10</v>
      </c>
      <c r="H13" s="56"/>
      <c r="I13" s="22"/>
      <c r="J13" s="23">
        <v>0</v>
      </c>
      <c r="K13" s="27">
        <v>0</v>
      </c>
      <c r="L13" s="30">
        <v>0</v>
      </c>
      <c r="M13" s="32">
        <v>0</v>
      </c>
      <c r="N13" s="38"/>
      <c r="O13" s="41"/>
      <c r="P13" s="44">
        <v>0</v>
      </c>
      <c r="Q13" s="47"/>
      <c r="R13" s="50"/>
      <c r="S13" s="53"/>
      <c r="T13" s="35"/>
      <c r="U13" s="60"/>
      <c r="V13" s="62">
        <f t="shared" si="0"/>
        <v>0</v>
      </c>
      <c r="W13" s="70"/>
      <c r="X13" s="73"/>
      <c r="Y13" s="67">
        <v>33</v>
      </c>
      <c r="Z13" s="63">
        <f t="shared" si="1"/>
        <v>33</v>
      </c>
      <c r="AA13" s="138">
        <f t="shared" si="2"/>
        <v>33</v>
      </c>
    </row>
    <row r="14" spans="1:27" x14ac:dyDescent="0.25">
      <c r="A14" s="163" t="s">
        <v>135</v>
      </c>
      <c r="B14" s="125">
        <v>19</v>
      </c>
      <c r="C14" s="128">
        <v>11</v>
      </c>
      <c r="D14" s="131">
        <v>20</v>
      </c>
      <c r="E14" s="166">
        <v>18</v>
      </c>
      <c r="F14" s="158" t="s">
        <v>152</v>
      </c>
      <c r="G14" s="122">
        <v>10</v>
      </c>
      <c r="H14" s="56"/>
      <c r="I14" s="22"/>
      <c r="J14" s="23">
        <v>0</v>
      </c>
      <c r="K14" s="27">
        <v>0</v>
      </c>
      <c r="L14" s="30">
        <v>0</v>
      </c>
      <c r="M14" s="32">
        <v>0</v>
      </c>
      <c r="N14" s="38"/>
      <c r="O14" s="41"/>
      <c r="P14" s="44">
        <v>0</v>
      </c>
      <c r="Q14" s="47"/>
      <c r="R14" s="50"/>
      <c r="S14" s="53"/>
      <c r="T14" s="35"/>
      <c r="U14" s="60"/>
      <c r="V14" s="62">
        <f t="shared" si="0"/>
        <v>0</v>
      </c>
      <c r="W14" s="70"/>
      <c r="X14" s="73"/>
      <c r="Y14" s="67">
        <v>33</v>
      </c>
      <c r="Z14" s="63">
        <f t="shared" si="1"/>
        <v>33</v>
      </c>
      <c r="AA14" s="138">
        <f t="shared" si="2"/>
        <v>33</v>
      </c>
    </row>
    <row r="15" spans="1:27" x14ac:dyDescent="0.25">
      <c r="A15" s="163" t="s">
        <v>124</v>
      </c>
      <c r="B15" s="125">
        <f>17+4</f>
        <v>21</v>
      </c>
      <c r="C15" s="128">
        <f>10+4</f>
        <v>14</v>
      </c>
      <c r="D15" s="131">
        <f>18+4</f>
        <v>22</v>
      </c>
      <c r="E15" s="166">
        <v>18</v>
      </c>
      <c r="F15" s="158" t="s">
        <v>138</v>
      </c>
      <c r="G15" s="122">
        <v>2</v>
      </c>
      <c r="H15" s="56">
        <v>34</v>
      </c>
      <c r="I15" s="22"/>
      <c r="J15" s="23"/>
      <c r="K15" s="27"/>
      <c r="L15" s="30"/>
      <c r="M15" s="32"/>
      <c r="N15" s="38"/>
      <c r="O15" s="41"/>
      <c r="P15" s="44"/>
      <c r="Q15" s="47"/>
      <c r="R15" s="50"/>
      <c r="S15" s="53"/>
      <c r="T15" s="35">
        <v>20</v>
      </c>
      <c r="U15" s="60"/>
      <c r="V15" s="62">
        <f t="shared" si="0"/>
        <v>54</v>
      </c>
      <c r="W15" s="70"/>
      <c r="X15" s="73"/>
      <c r="Y15" s="67">
        <v>37</v>
      </c>
      <c r="Z15" s="63">
        <f t="shared" si="1"/>
        <v>-17</v>
      </c>
      <c r="AA15" s="138">
        <f t="shared" si="2"/>
        <v>-17</v>
      </c>
    </row>
    <row r="17" spans="1:9" x14ac:dyDescent="0.25">
      <c r="A17" s="83" t="s">
        <v>112</v>
      </c>
      <c r="B17" s="84" t="s">
        <v>113</v>
      </c>
      <c r="C17" s="83"/>
      <c r="D17" s="83"/>
      <c r="E17" s="83"/>
      <c r="F17" s="85"/>
      <c r="I17" s="159"/>
    </row>
    <row r="18" spans="1:9" x14ac:dyDescent="0.25">
      <c r="A18" s="82" t="s">
        <v>82</v>
      </c>
      <c r="B18" s="81" t="s">
        <v>115</v>
      </c>
      <c r="I18" s="159"/>
    </row>
    <row r="19" spans="1:9" x14ac:dyDescent="0.25">
      <c r="A19" s="82" t="s">
        <v>83</v>
      </c>
      <c r="B19" s="81" t="s">
        <v>84</v>
      </c>
      <c r="I19" s="159"/>
    </row>
    <row r="20" spans="1:9" x14ac:dyDescent="0.25">
      <c r="A20" s="82" t="s">
        <v>85</v>
      </c>
      <c r="B20" s="81" t="s">
        <v>86</v>
      </c>
      <c r="I20" s="159"/>
    </row>
    <row r="21" spans="1:9" x14ac:dyDescent="0.25">
      <c r="A21" s="82" t="s">
        <v>87</v>
      </c>
      <c r="B21" s="81" t="s">
        <v>88</v>
      </c>
      <c r="I21" s="159"/>
    </row>
    <row r="22" spans="1:9" x14ac:dyDescent="0.25">
      <c r="A22" s="82" t="s">
        <v>89</v>
      </c>
      <c r="B22" s="81" t="s">
        <v>90</v>
      </c>
      <c r="I22" s="159"/>
    </row>
    <row r="23" spans="1:9" x14ac:dyDescent="0.25">
      <c r="A23" s="82" t="s">
        <v>91</v>
      </c>
      <c r="B23" s="81" t="s">
        <v>92</v>
      </c>
      <c r="I23" s="159"/>
    </row>
    <row r="24" spans="1:9" x14ac:dyDescent="0.25">
      <c r="A24" s="82" t="s">
        <v>93</v>
      </c>
      <c r="B24" s="81" t="s">
        <v>94</v>
      </c>
      <c r="I24" s="159"/>
    </row>
    <row r="25" spans="1:9" x14ac:dyDescent="0.25">
      <c r="A25" s="82" t="s">
        <v>95</v>
      </c>
      <c r="B25" s="81" t="s">
        <v>96</v>
      </c>
      <c r="I25" s="159"/>
    </row>
    <row r="26" spans="1:9" x14ac:dyDescent="0.25">
      <c r="A26" s="82" t="s">
        <v>97</v>
      </c>
      <c r="B26" s="81" t="s">
        <v>98</v>
      </c>
      <c r="I26" s="159"/>
    </row>
    <row r="27" spans="1:9" x14ac:dyDescent="0.25">
      <c r="A27" s="82" t="s">
        <v>99</v>
      </c>
      <c r="B27" s="81" t="s">
        <v>100</v>
      </c>
    </row>
    <row r="28" spans="1:9" x14ac:dyDescent="0.25">
      <c r="A28" s="82" t="s">
        <v>101</v>
      </c>
      <c r="B28" s="81" t="s">
        <v>102</v>
      </c>
    </row>
    <row r="29" spans="1:9" x14ac:dyDescent="0.25">
      <c r="A29" s="82" t="s">
        <v>103</v>
      </c>
      <c r="B29" s="81" t="s">
        <v>104</v>
      </c>
    </row>
    <row r="30" spans="1:9" x14ac:dyDescent="0.25">
      <c r="A30" s="82" t="s">
        <v>105</v>
      </c>
      <c r="B30" s="81" t="s">
        <v>106</v>
      </c>
    </row>
    <row r="31" spans="1:9" x14ac:dyDescent="0.25">
      <c r="A31" s="82" t="s">
        <v>107</v>
      </c>
      <c r="B31" s="81" t="s">
        <v>108</v>
      </c>
    </row>
    <row r="32" spans="1:9" x14ac:dyDescent="0.25">
      <c r="A32" s="82" t="s">
        <v>109</v>
      </c>
      <c r="B32" s="81" t="s">
        <v>110</v>
      </c>
    </row>
    <row r="33" spans="1:2" x14ac:dyDescent="0.25">
      <c r="A33" s="82" t="s">
        <v>111</v>
      </c>
      <c r="B33" s="81" t="s">
        <v>116</v>
      </c>
    </row>
  </sheetData>
  <conditionalFormatting sqref="AA2:AA15">
    <cfRule type="cellIs" dxfId="1" priority="4" stopIfTrue="1" operator="lessThan">
      <formula>0.5</formula>
    </cfRule>
  </conditionalFormatting>
  <conditionalFormatting sqref="AA2:AA15">
    <cfRule type="cellIs" dxfId="0" priority="33" operator="lessThan">
      <formula>Y2/2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9</v>
      </c>
      <c r="F3" s="10">
        <f ca="1">RANDBETWEEN(1,4)+RANDBETWEEN(1,4)+RANDBETWEEN(1,4)+RANDBETWEEN(1,4)</f>
        <v>14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12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22</v>
      </c>
      <c r="H4" s="11">
        <f ca="1">RANDBETWEEN(1,6)+RANDBETWEEN(1,6)+RANDBETWEEN(1,6)+RANDBETWEEN(1,6)+RANDBETWEEN(1,6)+RANDBETWEEN(1,6)</f>
        <v>23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2</v>
      </c>
      <c r="D5" s="10">
        <f ca="1">RANDBETWEEN(1,8)+RANDBETWEEN(1,8)</f>
        <v>9</v>
      </c>
      <c r="E5" s="10">
        <f ca="1">RANDBETWEEN(1,8)+RANDBETWEEN(1,8)+RANDBETWEEN(1,8)</f>
        <v>18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24</v>
      </c>
      <c r="H5" s="11">
        <f ca="1">RANDBETWEEN(1,8)+RANDBETWEEN(1,8)+RANDBETWEEN(1,8)+RANDBETWEEN(1,8)+RANDBETWEEN(1,8)+RANDBETWEEN(1,8)</f>
        <v>15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2</v>
      </c>
      <c r="D6" s="10">
        <f ca="1">RANDBETWEEN(1,10)+RANDBETWEEN(1,10)</f>
        <v>18</v>
      </c>
      <c r="E6" s="10">
        <f ca="1">RANDBETWEEN(1,10)+RANDBETWEEN(1,10)+RANDBETWEEN(1,10)</f>
        <v>19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32</v>
      </c>
      <c r="H6" s="11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3</v>
      </c>
      <c r="D7" s="10">
        <f ca="1">RANDBETWEEN(1,12)+RANDBETWEEN(1,12)</f>
        <v>21</v>
      </c>
      <c r="E7" s="10">
        <f ca="1">RANDBETWEEN(1,12)+RANDBETWEEN(1,12)+RANDBETWEEN(1,12)</f>
        <v>19</v>
      </c>
      <c r="F7" s="10">
        <f ca="1">RANDBETWEEN(1,12)+RANDBETWEEN(1,12)+RANDBETWEEN(1,12)+RANDBETWEEN(1,12)</f>
        <v>29</v>
      </c>
      <c r="G7" s="10">
        <f ca="1">RANDBETWEEN(1,12)+RANDBETWEEN(1,12)+RANDBETWEEN(1,12)+RANDBETWEEN(1,12)+RANDBETWEEN(1,12)</f>
        <v>41</v>
      </c>
      <c r="H7" s="11">
        <f ca="1">RANDBETWEEN(1,12)+RANDBETWEEN(1,12)+RANDBETWEEN(1,12)+RANDBETWEEN(1,12)+RANDBETWEEN(1,12)+RANDBETWEEN(1,12)</f>
        <v>49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11</v>
      </c>
      <c r="D8" s="10">
        <f ca="1">RANDBETWEEN(1,20)+RANDBETWEEN(1,20)</f>
        <v>18</v>
      </c>
      <c r="E8" s="10">
        <f ca="1">RANDBETWEEN(1,20)+RANDBETWEEN(1,20)+RANDBETWEEN(1,20)</f>
        <v>33</v>
      </c>
      <c r="F8" s="10">
        <f ca="1">RANDBETWEEN(1,20)+RANDBETWEEN(1,20)+RANDBETWEEN(1,20)+RANDBETWEEN(1,20)</f>
        <v>30</v>
      </c>
      <c r="G8" s="10">
        <f ca="1">RANDBETWEEN(1,20)+RANDBETWEEN(1,20)+RANDBETWEEN(1,20)+RANDBETWEEN(1,20)+RANDBETWEEN(1,20)</f>
        <v>55</v>
      </c>
      <c r="H8" s="11">
        <f ca="1">RANDBETWEEN(1,20)+RANDBETWEEN(1,20)+RANDBETWEEN(1,20)+RANDBETWEEN(1,20)+RANDBETWEEN(1,20)+RANDBETWEEN(1,20)</f>
        <v>71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12</v>
      </c>
      <c r="D9" s="13">
        <f ca="1">RANDBETWEEN(1,100)+RANDBETWEEN(1,100)</f>
        <v>78</v>
      </c>
      <c r="E9" s="13">
        <f ca="1">RANDBETWEEN(1,100)+RANDBETWEEN(1,100)+RANDBETWEEN(1,100)</f>
        <v>102</v>
      </c>
      <c r="F9" s="13">
        <f ca="1">RANDBETWEEN(1,100)+RANDBETWEEN(1,100)+RANDBETWEEN(1,100)+RANDBETWEEN(1,100)</f>
        <v>282</v>
      </c>
      <c r="G9" s="13">
        <f ca="1">RANDBETWEEN(1,100)+RANDBETWEEN(1,100)+RANDBETWEEN(1,100)+RANDBETWEEN(1,100)+RANDBETWEEN(1,100)</f>
        <v>132</v>
      </c>
      <c r="H9" s="14">
        <f ca="1">RANDBETWEEN(1,100)+RANDBETWEEN(1,100)+RANDBETWEEN(1,100)+RANDBETWEEN(1,100)+RANDBETWEEN(1,100)+RANDBETWEEN(1,100)</f>
        <v>311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2014-05-13T17:40:23Z</dcterms:modified>
</cp:coreProperties>
</file>