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5" windowWidth="11910" windowHeight="10725" tabRatio="638"/>
  </bookViews>
  <sheets>
    <sheet name="Personal File" sheetId="4" r:id="rId1"/>
    <sheet name="Skills" sheetId="15" r:id="rId2"/>
    <sheet name="Spellbook" sheetId="21" r:id="rId3"/>
    <sheet name="Spells" sheetId="22"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File'!$A$1:$H$44</definedName>
    <definedName name="_xlnm.Print_Area" localSheetId="1">Skills!$A$1:$K$35</definedName>
    <definedName name="_xlnm.Print_Area" localSheetId="2">Spellbook!$A$1:$I$11</definedName>
    <definedName name="_xlnm.Print_Area" localSheetId="3">Spells!#REF!</definedName>
  </definedNames>
  <calcPr calcId="145621"/>
</workbook>
</file>

<file path=xl/calcChain.xml><?xml version="1.0" encoding="utf-8"?>
<calcChain xmlns="http://schemas.openxmlformats.org/spreadsheetml/2006/main">
  <c r="E12" i="4" l="1"/>
  <c r="B10" i="4" l="1"/>
  <c r="H4" i="15" l="1"/>
  <c r="H3" i="15"/>
  <c r="D3" i="15"/>
  <c r="G3" i="15" s="1"/>
  <c r="D5" i="15"/>
  <c r="E3" i="15" l="1"/>
  <c r="I3" i="15"/>
  <c r="I3" i="6" l="1"/>
  <c r="J3" i="6" s="1"/>
  <c r="H3" i="6"/>
  <c r="G13" i="19" l="1"/>
  <c r="C16" i="22" l="1"/>
  <c r="C17" i="22"/>
  <c r="C18" i="22"/>
  <c r="C22" i="22"/>
  <c r="C23" i="22"/>
  <c r="C24" i="22"/>
  <c r="C25" i="22"/>
  <c r="J7" i="22"/>
  <c r="E11" i="4"/>
  <c r="M23" i="6" l="1"/>
  <c r="G5" i="19"/>
  <c r="G20" i="19" s="1"/>
  <c r="E50" i="15" l="1"/>
  <c r="H31" i="15"/>
  <c r="C14" i="22"/>
  <c r="C15" i="22"/>
  <c r="C9" i="22"/>
  <c r="C10" i="22"/>
  <c r="C11" i="22"/>
  <c r="C12" i="22"/>
  <c r="C13" i="22"/>
  <c r="G10" i="22"/>
  <c r="K10" i="22" s="1"/>
  <c r="C4" i="22" l="1"/>
  <c r="C5" i="22"/>
  <c r="C6" i="22"/>
  <c r="C7" i="22"/>
  <c r="C8" i="22"/>
  <c r="I7" i="22" l="1"/>
  <c r="H7" i="22" l="1"/>
  <c r="G7" i="22"/>
  <c r="C3" i="22"/>
  <c r="H24" i="15" l="1"/>
  <c r="M32" i="6" l="1"/>
  <c r="G21" i="19" s="1"/>
  <c r="H5" i="15"/>
  <c r="H6" i="15"/>
  <c r="H7" i="15"/>
  <c r="D8" i="15"/>
  <c r="E8" i="15" s="1"/>
  <c r="H8" i="15"/>
  <c r="H9" i="15"/>
  <c r="D10" i="15"/>
  <c r="E10" i="15" s="1"/>
  <c r="H10" i="15"/>
  <c r="H11" i="15"/>
  <c r="H12" i="15"/>
  <c r="D13" i="15"/>
  <c r="E13" i="15" s="1"/>
  <c r="H13" i="15"/>
  <c r="H14" i="15"/>
  <c r="D15" i="15"/>
  <c r="G15" i="15" s="1"/>
  <c r="H15" i="15"/>
  <c r="G13" i="15" l="1"/>
  <c r="I13" i="15" s="1"/>
  <c r="G10" i="15"/>
  <c r="I10" i="15" s="1"/>
  <c r="I15" i="15"/>
  <c r="E15" i="15"/>
  <c r="G8" i="15"/>
  <c r="I8" i="15" s="1"/>
  <c r="I4" i="6"/>
  <c r="J4" i="6" s="1"/>
  <c r="I5" i="6"/>
  <c r="J5" i="6" s="1"/>
  <c r="I6" i="6" l="1"/>
  <c r="J6" i="6" s="1"/>
  <c r="H44" i="15" l="1"/>
  <c r="H47" i="15" l="1"/>
  <c r="H46" i="15"/>
  <c r="H45" i="15"/>
  <c r="H43" i="15"/>
  <c r="H42" i="15"/>
  <c r="H41" i="15"/>
  <c r="H40" i="15"/>
  <c r="H39" i="15"/>
  <c r="H38" i="15"/>
  <c r="H37" i="15"/>
  <c r="H36" i="15"/>
  <c r="H35" i="15"/>
  <c r="H34" i="15"/>
  <c r="H33" i="15"/>
  <c r="H32" i="15"/>
  <c r="H30" i="15"/>
  <c r="H29" i="15"/>
  <c r="H28" i="15"/>
  <c r="H27" i="15"/>
  <c r="H26" i="15"/>
  <c r="H25" i="15"/>
  <c r="H23" i="15"/>
  <c r="H22" i="15"/>
  <c r="H21" i="15"/>
  <c r="H20" i="15"/>
  <c r="H19" i="15"/>
  <c r="H18" i="15"/>
  <c r="H17" i="15"/>
  <c r="H16" i="15"/>
  <c r="C13" i="19" l="1"/>
  <c r="C8" i="19"/>
  <c r="E10" i="4" s="1"/>
  <c r="I9" i="6" l="1"/>
  <c r="C9" i="4" l="1"/>
  <c r="D9" i="15" l="1"/>
  <c r="C4" i="6"/>
  <c r="H4" i="6"/>
  <c r="C5" i="6"/>
  <c r="H5" i="6"/>
  <c r="C6" i="6"/>
  <c r="H6" i="6"/>
  <c r="E9" i="15" l="1"/>
  <c r="G9" i="15"/>
  <c r="I9" i="15" s="1"/>
  <c r="C11" i="4"/>
  <c r="C10" i="4" l="1"/>
  <c r="C12" i="4"/>
  <c r="C13" i="4"/>
  <c r="C14" i="4"/>
  <c r="D4" i="15" l="1"/>
  <c r="E13" i="4"/>
  <c r="E14" i="4" s="1"/>
  <c r="H9" i="6"/>
  <c r="J9" i="6" s="1"/>
  <c r="D7" i="15"/>
  <c r="E5" i="15"/>
  <c r="G5" i="15"/>
  <c r="I5" i="15" s="1"/>
  <c r="D14" i="15"/>
  <c r="D6" i="15"/>
  <c r="D11" i="15"/>
  <c r="D12" i="15"/>
  <c r="B8" i="4"/>
  <c r="D29" i="15"/>
  <c r="D30" i="15"/>
  <c r="D25" i="15"/>
  <c r="D27" i="15"/>
  <c r="D32" i="15"/>
  <c r="D26" i="15"/>
  <c r="D31" i="15"/>
  <c r="H49" i="15"/>
  <c r="E4" i="15" l="1"/>
  <c r="G4" i="15"/>
  <c r="I4" i="15" s="1"/>
  <c r="E7" i="15"/>
  <c r="G7" i="15"/>
  <c r="I7" i="15" s="1"/>
  <c r="E12" i="15"/>
  <c r="G12" i="15"/>
  <c r="I12" i="15" s="1"/>
  <c r="E6" i="15"/>
  <c r="G6" i="15"/>
  <c r="I6" i="15" s="1"/>
  <c r="G11" i="15"/>
  <c r="I11" i="15" s="1"/>
  <c r="E11" i="15"/>
  <c r="E14" i="15"/>
  <c r="G14" i="15"/>
  <c r="I14" i="15" s="1"/>
  <c r="E30" i="15"/>
  <c r="G30" i="15"/>
  <c r="I30" i="15" s="1"/>
  <c r="E29" i="15"/>
  <c r="G29" i="15"/>
  <c r="I29" i="15" s="1"/>
  <c r="E26" i="15"/>
  <c r="G26" i="15"/>
  <c r="E27" i="15"/>
  <c r="G27" i="15"/>
  <c r="E31" i="15"/>
  <c r="G31" i="15"/>
  <c r="E32" i="15"/>
  <c r="G32" i="15"/>
  <c r="E25" i="15"/>
  <c r="G25" i="15"/>
  <c r="H48" i="15"/>
  <c r="I25" i="15" l="1"/>
  <c r="I32" i="15"/>
  <c r="I31" i="15"/>
  <c r="I27" i="15"/>
  <c r="I26" i="15"/>
  <c r="D28" i="15" l="1"/>
  <c r="E28" i="15" l="1"/>
  <c r="G28" i="15"/>
  <c r="B50" i="15"/>
  <c r="I28" i="15" l="1"/>
  <c r="D37" i="15" l="1"/>
  <c r="E37" i="15" l="1"/>
  <c r="G37" i="15"/>
  <c r="D43" i="15"/>
  <c r="D19" i="15"/>
  <c r="D24" i="15"/>
  <c r="D45" i="15"/>
  <c r="D42" i="15"/>
  <c r="D47" i="15"/>
  <c r="D44" i="15"/>
  <c r="D46" i="15"/>
  <c r="D39" i="15"/>
  <c r="D48" i="15"/>
  <c r="D35" i="15"/>
  <c r="D41" i="15"/>
  <c r="D49" i="15"/>
  <c r="D40" i="15"/>
  <c r="D38" i="15"/>
  <c r="D36" i="15"/>
  <c r="D34" i="15"/>
  <c r="D33" i="15"/>
  <c r="D23" i="15"/>
  <c r="D22" i="15"/>
  <c r="D21" i="15"/>
  <c r="D20" i="15"/>
  <c r="D18" i="15"/>
  <c r="D17" i="15"/>
  <c r="D16" i="15"/>
  <c r="I37" i="15" l="1"/>
  <c r="E16" i="15"/>
  <c r="G16" i="15"/>
  <c r="E18" i="15"/>
  <c r="G18" i="15"/>
  <c r="E21" i="15"/>
  <c r="G21" i="15"/>
  <c r="E23" i="15"/>
  <c r="G23" i="15"/>
  <c r="E34" i="15"/>
  <c r="G34" i="15"/>
  <c r="E38" i="15"/>
  <c r="G38" i="15"/>
  <c r="E49" i="15"/>
  <c r="G49" i="15"/>
  <c r="E35" i="15"/>
  <c r="G35" i="15"/>
  <c r="E39" i="15"/>
  <c r="G39" i="15"/>
  <c r="E44" i="15"/>
  <c r="G44" i="15"/>
  <c r="E45" i="15"/>
  <c r="G45" i="15"/>
  <c r="E19" i="15"/>
  <c r="G19" i="15"/>
  <c r="E17" i="15"/>
  <c r="G17" i="15"/>
  <c r="E20" i="15"/>
  <c r="G20" i="15"/>
  <c r="E22" i="15"/>
  <c r="G22" i="15"/>
  <c r="E33" i="15"/>
  <c r="G33" i="15"/>
  <c r="E36" i="15"/>
  <c r="G36" i="15"/>
  <c r="E40" i="15"/>
  <c r="G40" i="15"/>
  <c r="E41" i="15"/>
  <c r="G41" i="15"/>
  <c r="E48" i="15"/>
  <c r="G48" i="15"/>
  <c r="E46" i="15"/>
  <c r="G46" i="15"/>
  <c r="E47" i="15"/>
  <c r="G47" i="15"/>
  <c r="E42" i="15"/>
  <c r="G42" i="15"/>
  <c r="E24" i="15"/>
  <c r="G24" i="15"/>
  <c r="E43" i="15"/>
  <c r="G43" i="15"/>
  <c r="I43" i="15" l="1"/>
  <c r="I24" i="15"/>
  <c r="I42" i="15"/>
  <c r="I47" i="15"/>
  <c r="I46" i="15"/>
  <c r="I48" i="15"/>
  <c r="I41" i="15"/>
  <c r="I40" i="15"/>
  <c r="I36" i="15"/>
  <c r="I33" i="15"/>
  <c r="I22" i="15"/>
  <c r="I20" i="15"/>
  <c r="I17" i="15"/>
  <c r="I19" i="15"/>
  <c r="I45" i="15"/>
  <c r="I44" i="15"/>
  <c r="I39" i="15"/>
  <c r="I35" i="15"/>
  <c r="I49" i="15"/>
  <c r="I38" i="15"/>
  <c r="I34" i="15"/>
  <c r="I23" i="15"/>
  <c r="I21" i="15"/>
  <c r="I18" i="15"/>
  <c r="I16" i="15"/>
</calcChain>
</file>

<file path=xl/comments1.xml><?xml version="1.0" encoding="utf-8"?>
<comments xmlns="http://schemas.openxmlformats.org/spreadsheetml/2006/main">
  <authors>
    <author>Alexis Álvarez</author>
  </authors>
  <commentList>
    <comment ref="C4" authorId="0">
      <text>
        <r>
          <rPr>
            <b/>
            <sz val="12"/>
            <color indexed="81"/>
            <rFont val="Times New Roman"/>
            <family val="1"/>
          </rPr>
          <t xml:space="preserve">Prohibited School:  </t>
        </r>
        <r>
          <rPr>
            <sz val="12"/>
            <color indexed="81"/>
            <rFont val="Times New Roman"/>
            <family val="1"/>
          </rPr>
          <t>Necromancy</t>
        </r>
      </text>
    </comment>
    <comment ref="E4" authorId="0">
      <text>
        <r>
          <rPr>
            <b/>
            <sz val="12"/>
            <color indexed="81"/>
            <rFont val="Times New Roman"/>
            <family val="1"/>
          </rPr>
          <t xml:space="preserve">Effective Caster Level:  </t>
        </r>
        <r>
          <rPr>
            <sz val="12"/>
            <color indexed="81"/>
            <rFont val="Times New Roman"/>
            <family val="1"/>
          </rPr>
          <t>5
(Diviner + Unseen Seer)</t>
        </r>
      </text>
    </comment>
    <comment ref="E9" authorId="0">
      <text>
        <r>
          <rPr>
            <sz val="12"/>
            <color indexed="81"/>
            <rFont val="Times New Roman"/>
            <family val="1"/>
          </rPr>
          <t>See PHB 162</t>
        </r>
      </text>
    </comment>
    <comment ref="B10" authorId="0">
      <text>
        <r>
          <rPr>
            <sz val="12"/>
            <color indexed="81"/>
            <rFont val="Times New Roman"/>
            <family val="1"/>
          </rPr>
          <t xml:space="preserve">16 + 4 </t>
        </r>
        <r>
          <rPr>
            <i/>
            <sz val="12"/>
            <color indexed="81"/>
            <rFont val="Times New Roman"/>
            <family val="1"/>
          </rPr>
          <t>cat’s grace</t>
        </r>
      </text>
    </comment>
    <comment ref="E11" authorId="0">
      <text>
        <r>
          <rPr>
            <sz val="12"/>
            <color indexed="81"/>
            <rFont val="Times New Roman"/>
            <family val="1"/>
          </rPr>
          <t>[(2 * 6 Rogue) * 75%] + [(3 * 4 Diviner) * 75%]
+ [(2 * 4 Unseen Seer) * 75%] + (7 * 2 Con)</t>
        </r>
      </text>
    </comment>
    <comment ref="E12" authorId="0">
      <text>
        <r>
          <rPr>
            <sz val="12"/>
            <color indexed="81"/>
            <rFont val="Times New Roman"/>
            <family val="1"/>
          </rPr>
          <t xml:space="preserve">15 + 4 </t>
        </r>
        <r>
          <rPr>
            <i/>
            <sz val="12"/>
            <color indexed="81"/>
            <rFont val="Times New Roman"/>
            <family val="1"/>
          </rPr>
          <t>mage armor</t>
        </r>
        <r>
          <rPr>
            <sz val="12"/>
            <color indexed="81"/>
            <rFont val="Times New Roman"/>
            <family val="1"/>
          </rPr>
          <t xml:space="preserve"> +4 </t>
        </r>
        <r>
          <rPr>
            <i/>
            <sz val="12"/>
            <color indexed="81"/>
            <rFont val="Times New Roman"/>
            <family val="1"/>
          </rPr>
          <t xml:space="preserve">shield +2 dragonskin </t>
        </r>
        <r>
          <rPr>
            <sz val="12"/>
            <color indexed="81"/>
            <rFont val="Times New Roman"/>
            <family val="1"/>
          </rPr>
          <t>= 25</t>
        </r>
      </text>
    </comment>
  </commentList>
</comments>
</file>

<file path=xl/comments2.xml><?xml version="1.0" encoding="utf-8"?>
<comments xmlns="http://schemas.openxmlformats.org/spreadsheetml/2006/main">
  <authors>
    <author>Alexis Álvarez</author>
  </authors>
  <commentList>
    <comment ref="F14" authorId="0">
      <text>
        <r>
          <rPr>
            <sz val="12"/>
            <color indexed="81"/>
            <rFont val="Times New Roman"/>
            <family val="1"/>
          </rPr>
          <t>MW toolkit +2</t>
        </r>
      </text>
    </comment>
    <comment ref="F21" authorId="0">
      <text>
        <r>
          <rPr>
            <sz val="12"/>
            <color indexed="81"/>
            <rFont val="Times New Roman"/>
            <family val="1"/>
          </rPr>
          <t>Small +4
Whisper Gnome +4</t>
        </r>
      </text>
    </comment>
    <comment ref="F33" authorId="0">
      <text>
        <r>
          <rPr>
            <sz val="12"/>
            <color indexed="81"/>
            <rFont val="Times New Roman"/>
            <family val="1"/>
          </rPr>
          <t>Gnome +2</t>
        </r>
      </text>
    </comment>
    <comment ref="F34" authorId="0">
      <text>
        <r>
          <rPr>
            <sz val="12"/>
            <color indexed="81"/>
            <rFont val="Times New Roman"/>
            <family val="1"/>
          </rPr>
          <t>Gnome (Small) +4</t>
        </r>
      </text>
    </comment>
    <comment ref="F35" authorId="0">
      <text>
        <r>
          <rPr>
            <sz val="12"/>
            <color indexed="81"/>
            <rFont val="Times New Roman"/>
            <family val="1"/>
          </rPr>
          <t>MW toolkit +2</t>
        </r>
      </text>
    </comment>
    <comment ref="F44" authorId="0">
      <text>
        <r>
          <rPr>
            <sz val="12"/>
            <color indexed="81"/>
            <rFont val="Times New Roman"/>
            <family val="1"/>
          </rPr>
          <t>Gnome +2</t>
        </r>
      </text>
    </comment>
  </commentList>
</comments>
</file>

<file path=xl/comments3.xml><?xml version="1.0" encoding="utf-8"?>
<comments xmlns="http://schemas.openxmlformats.org/spreadsheetml/2006/main">
  <authors>
    <author>Alexis Álvarez</author>
  </authors>
  <commentList>
    <comment ref="D8" authorId="0">
      <text>
        <r>
          <rPr>
            <sz val="12"/>
            <color indexed="81"/>
            <rFont val="Times New Roman"/>
            <family val="1"/>
          </rPr>
          <t>Wool or fur</t>
        </r>
      </text>
    </comment>
    <comment ref="D13" authorId="0">
      <text>
        <r>
          <rPr>
            <sz val="12"/>
            <color indexed="81"/>
            <rFont val="Times New Roman"/>
            <family val="1"/>
          </rPr>
          <t>Wool or wax</t>
        </r>
      </text>
    </comment>
    <comment ref="D14" authorId="0">
      <text>
        <r>
          <rPr>
            <sz val="12"/>
            <color indexed="81"/>
            <rFont val="Times New Roman"/>
            <family val="1"/>
          </rPr>
          <t>Crossbow Bolt Imbued</t>
        </r>
      </text>
    </comment>
    <comment ref="D16" authorId="0">
      <text>
        <r>
          <rPr>
            <sz val="12"/>
            <color indexed="81"/>
            <rFont val="Times New Roman"/>
            <family val="1"/>
          </rPr>
          <t>Phosphorescent moss</t>
        </r>
      </text>
    </comment>
    <comment ref="D19" authorId="0">
      <text>
        <r>
          <rPr>
            <sz val="12"/>
            <color indexed="81"/>
            <rFont val="Times New Roman"/>
            <family val="1"/>
          </rPr>
          <t>Copper wire</t>
        </r>
      </text>
    </comment>
    <comment ref="D21" authorId="0">
      <text>
        <r>
          <rPr>
            <sz val="12"/>
            <color indexed="81"/>
            <rFont val="Times New Roman"/>
            <family val="1"/>
          </rPr>
          <t>Brass key</t>
        </r>
      </text>
    </comment>
    <comment ref="D24" authorId="0">
      <text>
        <r>
          <rPr>
            <sz val="12"/>
            <color indexed="81"/>
            <rFont val="Times New Roman"/>
            <family val="1"/>
          </rPr>
          <t>Prism, lens, or monocle</t>
        </r>
      </text>
    </comment>
    <comment ref="H25" authorId="0">
      <text>
        <r>
          <rPr>
            <sz val="12"/>
            <color indexed="81"/>
            <rFont val="Times New Roman"/>
            <family val="1"/>
          </rPr>
          <t>also in Complete Arcane</t>
        </r>
      </text>
    </comment>
    <comment ref="D26" authorId="0">
      <text>
        <r>
          <rPr>
            <sz val="12"/>
            <color indexed="81"/>
            <rFont val="Times New Roman"/>
            <family val="1"/>
          </rPr>
          <t>Miniature cloak</t>
        </r>
      </text>
    </comment>
    <comment ref="D29" authorId="0">
      <text>
        <r>
          <rPr>
            <sz val="12"/>
            <color indexed="81"/>
            <rFont val="Times New Roman"/>
            <family val="1"/>
          </rPr>
          <t>Dried glue</t>
        </r>
      </text>
    </comment>
    <comment ref="D31" authorId="0">
      <text>
        <r>
          <rPr>
            <sz val="12"/>
            <color indexed="81"/>
            <rFont val="Times New Roman"/>
            <family val="1"/>
          </rPr>
          <t>Soot &amp; Salt</t>
        </r>
      </text>
    </comment>
    <comment ref="D33" authorId="0">
      <text>
        <r>
          <rPr>
            <sz val="12"/>
            <color indexed="81"/>
            <rFont val="Times New Roman"/>
            <family val="1"/>
          </rPr>
          <t>Cured leather</t>
        </r>
      </text>
    </comment>
    <comment ref="D34" authorId="0">
      <text>
        <r>
          <rPr>
            <sz val="12"/>
            <color indexed="81"/>
            <rFont val="Times New Roman"/>
            <family val="1"/>
          </rPr>
          <t>Powdered silver</t>
        </r>
      </text>
    </comment>
    <comment ref="D35" authorId="0">
      <text>
        <r>
          <rPr>
            <sz val="12"/>
            <color indexed="81"/>
            <rFont val="Times New Roman"/>
            <family val="1"/>
          </rPr>
          <t>Powdered Iron</t>
        </r>
      </text>
    </comment>
    <comment ref="D37" authorId="0">
      <text>
        <r>
          <rPr>
            <sz val="12"/>
            <color indexed="81"/>
            <rFont val="Times New Roman"/>
            <family val="1"/>
          </rPr>
          <t>Sand, rose petals, or live cricket</t>
        </r>
      </text>
    </comment>
    <comment ref="D39" authorId="0">
      <text>
        <r>
          <rPr>
            <sz val="12"/>
            <color indexed="81"/>
            <rFont val="Times New Roman"/>
            <family val="1"/>
          </rPr>
          <t>Prism, lens, or monocle</t>
        </r>
      </text>
    </comment>
    <comment ref="D41" authorId="0">
      <text/>
    </comment>
    <comment ref="D42" authorId="0">
      <text>
        <r>
          <rPr>
            <sz val="12"/>
            <color indexed="81"/>
            <rFont val="Times New Roman"/>
            <family val="1"/>
          </rPr>
          <t>Holy symbol</t>
        </r>
      </text>
    </comment>
    <comment ref="D46" authorId="0">
      <text>
        <r>
          <rPr>
            <sz val="12"/>
            <color indexed="81"/>
            <rFont val="Times New Roman"/>
            <family val="1"/>
          </rPr>
          <t>Prism, lens, or monocle</t>
        </r>
      </text>
    </comment>
    <comment ref="D47" authorId="0">
      <text>
        <r>
          <rPr>
            <sz val="12"/>
            <color indexed="81"/>
            <rFont val="Times New Roman"/>
            <family val="1"/>
          </rPr>
          <t>Roots</t>
        </r>
      </text>
    </comment>
    <comment ref="D48" authorId="0">
      <text>
        <r>
          <rPr>
            <sz val="12"/>
            <color indexed="81"/>
            <rFont val="Times New Roman"/>
            <family val="1"/>
          </rPr>
          <t>dragon scale</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have learned how to stalk and surprise creatures whose senses are very different from those of a humanoid.
</t>
        </r>
        <r>
          <rPr>
            <b/>
            <sz val="12"/>
            <color indexed="81"/>
            <rFont val="Times New Roman"/>
            <family val="1"/>
          </rPr>
          <t xml:space="preserve">Benefit: </t>
        </r>
        <r>
          <rPr>
            <sz val="12"/>
            <color indexed="81"/>
            <rFont val="Times New Roman"/>
            <family val="1"/>
          </rPr>
          <t xml:space="preserve"> When you hide, creatures with blindsense, blindsight, scent, or tremorsense must make a Listen check or a Spot check (whichever DC is higher) to notice you, just as sighted creatures would make Spot checks to detect you.  You cannot hide in plain sight unless you have that ability as a class feature.  In addition, you can flank creatures that have the all-around vision special quality.
</t>
        </r>
        <r>
          <rPr>
            <b/>
            <sz val="12"/>
            <color indexed="81"/>
            <rFont val="Times New Roman"/>
            <family val="1"/>
          </rPr>
          <t xml:space="preserve">Normal:  </t>
        </r>
        <r>
          <rPr>
            <sz val="12"/>
            <color indexed="81"/>
            <rFont val="Times New Roman"/>
            <family val="1"/>
          </rPr>
          <t>Creatures with these senses do not need to make Spot or Listen checks to notice other creatures within range.  Creatures with all-around vision can’t be flanked.
Lords of Madness 179</t>
        </r>
      </text>
    </comment>
    <comment ref="C2" authorId="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A3" authorId="0">
      <text>
        <r>
          <rPr>
            <sz val="12"/>
            <color indexed="81"/>
            <rFont val="Times New Roman"/>
            <family val="1"/>
          </rPr>
          <t xml:space="preserve">You can fight with a weapon in each hand. You can make one extra attack each round with the second weapon.
</t>
        </r>
        <r>
          <rPr>
            <b/>
            <sz val="12"/>
            <color indexed="81"/>
            <rFont val="Times New Roman"/>
            <family val="1"/>
          </rPr>
          <t xml:space="preserve">Prerequisite:  </t>
        </r>
        <r>
          <rPr>
            <sz val="12"/>
            <color indexed="81"/>
            <rFont val="Times New Roman"/>
            <family val="1"/>
          </rPr>
          <t xml:space="preserve">Dex 15.
</t>
        </r>
        <r>
          <rPr>
            <b/>
            <sz val="12"/>
            <color indexed="81"/>
            <rFont val="Times New Roman"/>
            <family val="1"/>
          </rPr>
          <t xml:space="preserve">Benefit:  </t>
        </r>
        <r>
          <rPr>
            <sz val="12"/>
            <color indexed="81"/>
            <rFont val="Times New Roman"/>
            <family val="1"/>
          </rPr>
          <t xml:space="preserve">Your penalties on attack rolls for fighting with two weapons are reduced.  The penalty for your primary hand lessens by 2 and the one for your off hand lessens by 6.
</t>
        </r>
        <r>
          <rPr>
            <b/>
            <sz val="12"/>
            <color indexed="81"/>
            <rFont val="Times New Roman"/>
            <family val="1"/>
          </rPr>
          <t xml:space="preserve">Normal:  </t>
        </r>
        <r>
          <rPr>
            <sz val="12"/>
            <color indexed="81"/>
            <rFont val="Times New Roman"/>
            <family val="1"/>
          </rPr>
          <t xml:space="preserve">See Two-Weapon Fighting, page 160, and Table 8–10:  Two-Weapon Fighting Penalties, page 160.
</t>
        </r>
        <r>
          <rPr>
            <b/>
            <sz val="12"/>
            <color indexed="81"/>
            <rFont val="Times New Roman"/>
            <family val="1"/>
          </rPr>
          <t xml:space="preserve">Special:  </t>
        </r>
        <r>
          <rPr>
            <sz val="12"/>
            <color indexed="81"/>
            <rFont val="Times New Roman"/>
            <family val="1"/>
          </rPr>
          <t>A 2nd-level ranger who has chosen the two-weapon combat style is treated as having Two-Weapon Fighting, even if he does not have the prerequisite for it, but only when he is wearing light or no armor (see page 48).
A fighter may select Two-Weapon Fighting as one of his fighter bonus feats (see page 38).
PHB 102</t>
        </r>
      </text>
    </comment>
    <comment ref="C3" authorId="0">
      <text>
        <r>
          <rPr>
            <b/>
            <sz val="12"/>
            <color indexed="81"/>
            <rFont val="Times New Roman"/>
            <family val="1"/>
          </rPr>
          <t>From Rogue and Unseen Seer levels...</t>
        </r>
        <r>
          <rPr>
            <sz val="12"/>
            <color indexed="81"/>
            <rFont val="Times New Roman"/>
            <family val="1"/>
          </rPr>
          <t xml:space="preserve">
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A4" authorId="0">
      <text>
        <r>
          <rPr>
            <sz val="12"/>
            <color indexed="81"/>
            <rFont val="Times New Roman"/>
            <family val="1"/>
          </rPr>
          <t xml:space="preserve">You can create wands, which hold spells (see the Dungeon Master’s Guide for rules on wands).
</t>
        </r>
        <r>
          <rPr>
            <b/>
            <sz val="12"/>
            <color indexed="81"/>
            <rFont val="Times New Roman"/>
            <family val="1"/>
          </rPr>
          <t xml:space="preserve">Prerequisite:  </t>
        </r>
        <r>
          <rPr>
            <sz val="12"/>
            <color indexed="81"/>
            <rFont val="Times New Roman"/>
            <family val="1"/>
          </rPr>
          <t xml:space="preserve">Caster level 5th.
</t>
        </r>
        <r>
          <rPr>
            <b/>
            <sz val="12"/>
            <color indexed="81"/>
            <rFont val="Times New Roman"/>
            <family val="1"/>
          </rPr>
          <t xml:space="preserve">Benefit: </t>
        </r>
        <r>
          <rPr>
            <sz val="12"/>
            <color indexed="81"/>
            <rFont val="Times New Roman"/>
            <family val="1"/>
          </rPr>
          <t xml:space="preserve"> You can create a wand of any 4th-level or lower spell that you know. Crafting a wand takes one day for each 1,000 gp in its base price.  The base price of a wand is its caster level × the spell level × 750 gp.  To craft a wand, you must spend 1/25 of this base price in XP and use up raw materials costing one-half of this base price. A newly created wand has 50 charges.
Any wand that stores a spell with a costly material component or an XP cost also carries a commensurate cost. In addition to the cost derived from the base price, you must expend fifty copies of the material component or pay fifty times the XP cost.
PHB 92</t>
        </r>
      </text>
    </comment>
    <comment ref="C4" authorId="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7" authorId="0">
      <text>
        <r>
          <rPr>
            <sz val="12"/>
            <color indexed="81"/>
            <rFont val="Times New Roman"/>
            <family val="1"/>
          </rPr>
          <t>Hand crossbow, rapier, sap, shortbow, and short sword.
PHB 50</t>
        </r>
      </text>
    </comment>
    <comment ref="C7" authorId="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C8"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C11" authorId="0">
      <text>
        <r>
          <rPr>
            <sz val="12"/>
            <rFont val="Times New Roman"/>
            <family val="1"/>
          </rPr>
          <t>At 1st level, the extra damage you deal with your sneak attack, skirmish, or sudden strike ability increases by ld6.  If you have more than one of these abilities, only one ability gains this increase (choose each time you gain this benefit).
Your sneak attack, skirmish, or sudden strike damage increases by another ld6 at 4th level, 7th level, and 10th level.
Complete Mage 81</t>
        </r>
      </text>
    </comment>
    <comment ref="C12" authorId="0">
      <text>
        <r>
          <rPr>
            <sz val="12"/>
            <color indexed="81"/>
            <rFont val="Times New Roman"/>
            <family val="1"/>
          </rPr>
          <t>At 2nd, 5th, and 8th level, you can add a new spell to your spellbook or list of spells known, representing the result of personal study and experimentation.  The spell must be a divination spell of a level no higher than that of the highest-level arcane spell you already know.  The spell can be from any class’ spell list (arcane or divine).  Once a new spell is selected, it is forever added to your spell list and can be cast just like any other spell on your list.
Complete Mage 81</t>
        </r>
      </text>
    </comment>
    <comment ref="C13" authorId="0">
      <text>
        <r>
          <rPr>
            <sz val="12"/>
            <color indexed="81"/>
            <rFont val="Times New Roman"/>
            <family val="1"/>
          </rPr>
          <t>At 2nd level, you gain Silent Spell as a bonus feat.
Complete Mage 81</t>
        </r>
      </text>
    </comment>
  </commentList>
</comments>
</file>

<file path=xl/comments5.xml><?xml version="1.0" encoding="utf-8"?>
<comments xmlns="http://schemas.openxmlformats.org/spreadsheetml/2006/main">
  <authors>
    <author>Alexis Álvarez</author>
  </authors>
  <commentList>
    <comment ref="A3" authorId="0">
      <text>
        <r>
          <rPr>
            <sz val="12"/>
            <color indexed="81"/>
            <rFont val="Times New Roman"/>
            <family val="1"/>
          </rPr>
          <t>When making a full attack action, the wielder of a speed weapon may make one extra attack with it.  The attack uses the wielder’s full base attack bonus, plus any modifiers appropriate to the situation. (This benefit is not cumulative with similar effects, such as a haste spell.)
Moderate transmutation; CL 7th; Craft Magic Arms and Armor, haste; Price +3 bonus.
DMG 225</t>
        </r>
      </text>
    </comment>
    <comment ref="D12" authorId="0">
      <text>
        <r>
          <rPr>
            <sz val="12"/>
            <color indexed="81"/>
            <rFont val="Times New Roman"/>
            <family val="1"/>
          </rPr>
          <t>Balance, Climb, Escape Artist, Hide, Jump, Move Silently, Sleight of Hand, Tumble.</t>
        </r>
      </text>
    </comment>
    <comment ref="K13" authorId="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77 - 78</t>
        </r>
      </text>
    </comment>
  </commentList>
</comments>
</file>

<file path=xl/comments6.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List>
</comments>
</file>

<file path=xl/sharedStrings.xml><?xml version="1.0" encoding="utf-8"?>
<sst xmlns="http://schemas.openxmlformats.org/spreadsheetml/2006/main" count="750" uniqueCount="334">
  <si>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</si>
  <si>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</si>
  <si>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</si>
  <si>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</si>
  <si>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</si>
  <si>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</si>
  <si>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</si>
  <si>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</si>
  <si>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</si>
  <si>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</si>
  <si>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</si>
  <si>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</si>
  <si>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</si>
  <si>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</si>
  <si>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</si>
  <si>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</si>
  <si>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</si>
  <si>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</si>
  <si>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</si>
  <si>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</si>
  <si>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</si>
  <si>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</si>
  <si>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</si>
  <si>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</si>
  <si>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</si>
  <si>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</si>
  <si>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</si>
  <si>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</si>
  <si>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</si>
  <si>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</si>
  <si>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</si>
  <si>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</si>
  <si>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</si>
  <si>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</si>
  <si>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</si>
  <si>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</si>
  <si>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</si>
  <si>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</si>
  <si>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</si>
  <si>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</si>
  <si>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</si>
  <si>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</si>
  <si>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</si>
  <si>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</si>
  <si>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</si>
  <si>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</si>
  <si>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</si>
  <si>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</si>
  <si>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</si>
  <si>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</si>
  <si>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</si>
  <si>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</si>
  <si>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</si>
  <si>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</si>
  <si>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</si>
  <si>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</si>
  <si>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</si>
  <si>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</si>
  <si>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</si>
  <si>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</si>
  <si>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</si>
  <si>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</si>
  <si>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</si>
  <si>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</si>
  <si>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</si>
  <si>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</si>
  <si>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</si>
  <si>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</si>
  <si>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</si>
  <si>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</si>
  <si>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</si>
  <si>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</si>
  <si>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</si>
  <si>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</si>
  <si>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</si>
  <si>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</si>
  <si>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</si>
  <si>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</si>
  <si>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</si>
  <si>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</si>
  <si>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</si>
  <si>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</si>
  <si>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</si>
  <si>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</si>
  <si>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</si>
  <si>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Knowledge:  Arcana</t>
  </si>
  <si>
    <t>Sleight of Hand</t>
  </si>
  <si>
    <t>Survival</t>
  </si>
  <si>
    <t>Attack Bonus:</t>
  </si>
  <si>
    <t>Touch AC:</t>
  </si>
  <si>
    <t>Weapon Proficiencies</t>
  </si>
  <si>
    <t>Atk</t>
  </si>
  <si>
    <t>Feats</t>
  </si>
  <si>
    <t>Knowledge:  Local</t>
  </si>
  <si>
    <t>Knowledge:  The Planes</t>
  </si>
  <si>
    <t>2</t>
  </si>
  <si>
    <t>Roll</t>
  </si>
  <si>
    <t>Perform:  (type)</t>
  </si>
  <si>
    <t>Spell</t>
  </si>
  <si>
    <t>-</t>
  </si>
  <si>
    <t>Gnome</t>
  </si>
  <si>
    <t>Level</t>
  </si>
  <si>
    <t>DC</t>
  </si>
  <si>
    <t>Cast?</t>
  </si>
  <si>
    <t>¨</t>
  </si>
  <si>
    <t>Knowledge:  Religion</t>
  </si>
  <si>
    <t>Knowledge:  Dungeoneering</t>
  </si>
  <si>
    <t>Skill/Save</t>
  </si>
  <si>
    <t xml:space="preserve">Common, Gnomish, </t>
  </si>
  <si>
    <t>1st</t>
  </si>
  <si>
    <t>2nd</t>
  </si>
  <si>
    <t>3rd</t>
  </si>
  <si>
    <t>4th</t>
  </si>
  <si>
    <t>5th</t>
  </si>
  <si>
    <t>6th</t>
  </si>
  <si>
    <t>7th</t>
  </si>
  <si>
    <t>Subrace:</t>
  </si>
  <si>
    <t>Daily Spells by Level</t>
  </si>
  <si>
    <t>0th</t>
  </si>
  <si>
    <t>Dancing Lights</t>
  </si>
  <si>
    <t>Ghost Sound</t>
  </si>
  <si>
    <t>Prestidigitation</t>
  </si>
  <si>
    <t>Intelligence Bonus</t>
  </si>
  <si>
    <t>Racial Abilities</t>
  </si>
  <si>
    <t>+1 vs. kobolds &amp; goblinoids</t>
  </si>
  <si>
    <t>+4 dodge vs. Giant type</t>
  </si>
  <si>
    <t>Total Daily Spells</t>
  </si>
  <si>
    <t>Knowledge:  Archit./Engin.</t>
  </si>
  <si>
    <t>Knowledge:  History</t>
  </si>
  <si>
    <t>Flint &amp; Steel</t>
  </si>
  <si>
    <t>Scroll Case</t>
  </si>
  <si>
    <t>Initiative:</t>
  </si>
  <si>
    <t>1d4</t>
  </si>
  <si>
    <t>Bludgeon</t>
  </si>
  <si>
    <t>1d6</t>
  </si>
  <si>
    <t>Ranged Touch Spells</t>
  </si>
  <si>
    <t>Elven, Dwarven, Draconic</t>
  </si>
  <si>
    <t>1d3</t>
  </si>
  <si>
    <t>Gold Pieces</t>
  </si>
  <si>
    <t>Actual Speed:</t>
  </si>
  <si>
    <t>CLev</t>
  </si>
  <si>
    <t>Knowledge:  Nature</t>
  </si>
  <si>
    <t>Knowledge:  Nobility &amp; Royalty</t>
  </si>
  <si>
    <t>FF AC:</t>
  </si>
  <si>
    <t>Whisper</t>
  </si>
  <si>
    <t>Played by Bill Kmet</t>
  </si>
  <si>
    <t>Rogue</t>
  </si>
  <si>
    <t>Darkvision 60’</t>
  </si>
  <si>
    <t>Low-light Vision</t>
  </si>
  <si>
    <t>Faram</t>
  </si>
  <si>
    <t>Kithre</t>
  </si>
  <si>
    <t>Neutral Good</t>
  </si>
  <si>
    <t>Male</t>
  </si>
  <si>
    <t>30’</t>
  </si>
  <si>
    <t>Mage Hand</t>
  </si>
  <si>
    <t>Message</t>
  </si>
  <si>
    <t>Silence (on self)</t>
  </si>
  <si>
    <t>Trapfinding</t>
  </si>
  <si>
    <t>Rogue Features</t>
  </si>
  <si>
    <t>Scribe Scroll</t>
  </si>
  <si>
    <t>Summon Familiar</t>
  </si>
  <si>
    <t>Wizard Spells</t>
  </si>
  <si>
    <t>Memorized Spells</t>
  </si>
  <si>
    <t>Diviner</t>
  </si>
  <si>
    <t>Rogue 1</t>
  </si>
  <si>
    <t>Profession:  Locksmith</t>
  </si>
  <si>
    <t>Craft:  Locksmithing</t>
  </si>
  <si>
    <t>Gnome Hammer</t>
  </si>
  <si>
    <t>Simple Weapons, Rogue Weapons</t>
  </si>
  <si>
    <t>Light Armor and Shields (not Tower)</t>
  </si>
  <si>
    <t>Detect Magic</t>
  </si>
  <si>
    <t>Acid Splash</t>
  </si>
  <si>
    <t>Light</t>
  </si>
  <si>
    <t>True Strike</t>
  </si>
  <si>
    <t>Shield</t>
  </si>
  <si>
    <t>Mage Armor</t>
  </si>
  <si>
    <t>Empty Vials &amp; Stoppers</t>
  </si>
  <si>
    <t>Sack</t>
  </si>
  <si>
    <t>Traveller’s Outfit</t>
  </si>
  <si>
    <t>Belt Pouch</t>
  </si>
  <si>
    <t>Thieves’ Tools, Masterwork</t>
  </si>
  <si>
    <t>+2 to Disable Device &amp; Open Locks</t>
  </si>
  <si>
    <t>Backpack</t>
  </si>
  <si>
    <t>4</t>
  </si>
  <si>
    <t>8</t>
  </si>
  <si>
    <t>School</t>
  </si>
  <si>
    <t xml:space="preserve">Components </t>
  </si>
  <si>
    <t>Casting</t>
  </si>
  <si>
    <t>Range</t>
  </si>
  <si>
    <t>Duration</t>
  </si>
  <si>
    <t>Conjuration</t>
  </si>
  <si>
    <t>V S</t>
  </si>
  <si>
    <t>1 SA</t>
  </si>
  <si>
    <t>25’ + 2½’/lvl</t>
  </si>
  <si>
    <t>Instant</t>
  </si>
  <si>
    <t>Electric Jolt</t>
  </si>
  <si>
    <t>Evocation</t>
  </si>
  <si>
    <t>Transmutation</t>
  </si>
  <si>
    <t>Touch</t>
  </si>
  <si>
    <t>V S F</t>
  </si>
  <si>
    <t>100’ + 10’/lvl</t>
  </si>
  <si>
    <t>10 min/lvl</t>
  </si>
  <si>
    <t>Ray of Frost</t>
  </si>
  <si>
    <t>Abjuration</t>
  </si>
  <si>
    <t>1 minute</t>
  </si>
  <si>
    <t>V S M</t>
  </si>
  <si>
    <t>1 min/lvl</t>
  </si>
  <si>
    <t>1 rnd/lvl</t>
  </si>
  <si>
    <t>Spellbook</t>
  </si>
  <si>
    <t>Arcane Mark</t>
  </si>
  <si>
    <t>Universal</t>
  </si>
  <si>
    <t>1 rune</t>
  </si>
  <si>
    <t>Permanent</t>
  </si>
  <si>
    <t>Illusion</t>
  </si>
  <si>
    <t>Daze</t>
  </si>
  <si>
    <t>Enchantment</t>
  </si>
  <si>
    <t>1 round</t>
  </si>
  <si>
    <t>60’</t>
  </si>
  <si>
    <t>Detect Poison</t>
  </si>
  <si>
    <t>Divination</t>
  </si>
  <si>
    <t>Personal</t>
  </si>
  <si>
    <t>Flare</t>
  </si>
  <si>
    <t>V</t>
  </si>
  <si>
    <t>V M/DF</t>
  </si>
  <si>
    <t>special</t>
  </si>
  <si>
    <t>Mending</t>
  </si>
  <si>
    <t>10’</t>
  </si>
  <si>
    <t>Open/Close</t>
  </si>
  <si>
    <t>1 hour</t>
  </si>
  <si>
    <t>Read Magic</t>
  </si>
  <si>
    <t>Resistance</t>
  </si>
  <si>
    <t>V S M/DF</t>
  </si>
  <si>
    <t>Sonic Snap</t>
  </si>
  <si>
    <t>V F</t>
  </si>
  <si>
    <t>1 hr/lvl</t>
  </si>
  <si>
    <t>Sleep</t>
  </si>
  <si>
    <t>Detect Secret Doors</t>
  </si>
  <si>
    <t>Comprehend Languages</t>
  </si>
  <si>
    <t>Whisper Gnome Spells</t>
  </si>
  <si>
    <t>x3</t>
  </si>
  <si>
    <t>Piercing</t>
  </si>
  <si>
    <t>x4</t>
  </si>
  <si>
    <t>Gnome Hooked Hammer, Blunt Head</t>
  </si>
  <si>
    <t>Gnome Hooked Hammer, Hooked Head</t>
  </si>
  <si>
    <t>Diviner Bonus</t>
  </si>
  <si>
    <t>1st:  Darkstalker</t>
  </si>
  <si>
    <t>Rogue 2</t>
  </si>
  <si>
    <t>Wands, Scrolls and Potions</t>
  </si>
  <si>
    <t>Wand of Magic Missiles</t>
  </si>
  <si>
    <t>Grapple, Unarmed Strike</t>
  </si>
  <si>
    <t>x2</t>
  </si>
  <si>
    <r>
      <t>30</t>
    </r>
    <r>
      <rPr>
        <sz val="13"/>
        <rFont val="Times New Roman"/>
        <family val="1"/>
      </rPr>
      <t>/</t>
    </r>
    <r>
      <rPr>
        <sz val="13"/>
        <color indexed="51"/>
        <rFont val="Times New Roman"/>
        <family val="1"/>
      </rPr>
      <t>60</t>
    </r>
    <r>
      <rPr>
        <sz val="13"/>
        <rFont val="Times New Roman"/>
        <family val="1"/>
      </rPr>
      <t>/</t>
    </r>
    <r>
      <rPr>
        <sz val="13"/>
        <color indexed="10"/>
        <rFont val="Times New Roman"/>
        <family val="1"/>
      </rPr>
      <t>90</t>
    </r>
  </si>
  <si>
    <t>Value</t>
  </si>
  <si>
    <t>Reduce Person</t>
  </si>
  <si>
    <t>Protection from Evil</t>
  </si>
  <si>
    <t>Spells per Day</t>
  </si>
  <si>
    <t>See Invisibility</t>
  </si>
  <si>
    <t>PHB</t>
  </si>
  <si>
    <t>Reference</t>
  </si>
  <si>
    <t>Page</t>
  </si>
  <si>
    <t>249</t>
  </si>
  <si>
    <t>269</t>
  </si>
  <si>
    <t>212</t>
  </si>
  <si>
    <t>220</t>
  </si>
  <si>
    <t>280</t>
  </si>
  <si>
    <t>296</t>
  </si>
  <si>
    <t>Sonic Weapon</t>
  </si>
  <si>
    <t>Burning Sword</t>
  </si>
  <si>
    <t>Spell Compendium</t>
  </si>
  <si>
    <t>VS</t>
  </si>
  <si>
    <t>Unseen Seer</t>
  </si>
  <si>
    <t>Sneak Attack 2d6</t>
  </si>
  <si>
    <t>Effective Level</t>
  </si>
  <si>
    <t>Raw Level</t>
  </si>
  <si>
    <t>Caster Class</t>
  </si>
  <si>
    <t>Unseen Seer 1</t>
  </si>
  <si>
    <t>Diviner 1</t>
  </si>
  <si>
    <t>Diviner 2</t>
  </si>
  <si>
    <t>Diviner 3</t>
  </si>
  <si>
    <t>6th:  Craft Wand</t>
  </si>
  <si>
    <t>3rd:  Two-weapon Fighting</t>
  </si>
  <si>
    <t>Gust of Wind</t>
  </si>
  <si>
    <t>Darkness</t>
  </si>
  <si>
    <t>Locate Object</t>
  </si>
  <si>
    <t>Knock</t>
  </si>
  <si>
    <t>Evasion</t>
  </si>
  <si>
    <t>Healing Belts</t>
  </si>
  <si>
    <t>1 is in Jadin’s possession</t>
  </si>
  <si>
    <t>Scroll of Dispel Magic</t>
  </si>
  <si>
    <t>Equity on this page:</t>
  </si>
  <si>
    <t>Total Equity:</t>
  </si>
  <si>
    <t>+4</t>
  </si>
  <si>
    <t>Diviner Features</t>
  </si>
  <si>
    <t>Unseen Seer Features</t>
  </si>
  <si>
    <t>Damage Bonus 1d6</t>
  </si>
  <si>
    <t>Advanced Learning</t>
  </si>
  <si>
    <t>Silent Spell</t>
  </si>
  <si>
    <t>Unluck</t>
  </si>
  <si>
    <t>Clairvoyance</t>
  </si>
  <si>
    <t>Haste</t>
  </si>
  <si>
    <t>Silk Rope</t>
  </si>
  <si>
    <t>Grappling Hook</t>
  </si>
  <si>
    <t>Ring of Protection +1</t>
  </si>
  <si>
    <t>Rapier of Speed (Medium)</t>
  </si>
  <si>
    <t>longsword sized for gnomes</t>
  </si>
  <si>
    <t>1</t>
  </si>
  <si>
    <t>18-20/x2</t>
  </si>
  <si>
    <t>Cat’s Grace</t>
  </si>
  <si>
    <t>Amanuensis</t>
  </si>
  <si>
    <t>Caltrops</t>
  </si>
  <si>
    <t>Launch Bolt</t>
  </si>
  <si>
    <t>Launch Item</t>
  </si>
  <si>
    <t>S</t>
  </si>
  <si>
    <t>No Light</t>
  </si>
  <si>
    <t>Book of Vile Darkness</t>
  </si>
  <si>
    <t>Repair Minor Damage</t>
  </si>
  <si>
    <t>Tome &amp; Blood</t>
  </si>
  <si>
    <t>Silent Portal</t>
  </si>
  <si>
    <t>Stick</t>
  </si>
  <si>
    <t>Unnerving Gaze</t>
  </si>
  <si>
    <t>V S F/DF</t>
  </si>
  <si>
    <t>400’ + 40’/lvl</t>
  </si>
  <si>
    <t>Alter Self</t>
  </si>
  <si>
    <t>Dragonskin</t>
  </si>
  <si>
    <t>Mirror Image</t>
  </si>
  <si>
    <t>S M</t>
  </si>
  <si>
    <t>Fortitude</t>
  </si>
  <si>
    <t>Reflex</t>
  </si>
  <si>
    <t>4 magic missiles, 1d4+1 dmg each</t>
  </si>
  <si>
    <t>Ring of the Ram</t>
  </si>
  <si>
    <t>Necklace of Fireballs, Type II</t>
  </si>
  <si>
    <t>Potion of Fly</t>
  </si>
  <si>
    <t>x</t>
  </si>
  <si>
    <t>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</si>
</sst>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4">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b/>
      <i/>
      <sz val="13"/>
      <color indexed="53"/>
      <name val="Times New Roman"/>
      <family val="1"/>
    </font>
    <font>
      <b/>
      <i/>
      <sz val="13"/>
      <color indexed="57"/>
      <name val="Times New Roman"/>
      <family val="1"/>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i/>
      <sz val="18"/>
      <color indexed="12"/>
      <name val="Times New Roman"/>
      <family val="1"/>
    </font>
    <font>
      <sz val="13"/>
      <name val="Wingdings"/>
      <charset val="2"/>
    </font>
    <font>
      <i/>
      <sz val="18"/>
      <color indexed="53"/>
      <name val="Times New Roman"/>
      <family val="1"/>
    </font>
    <font>
      <i/>
      <sz val="14"/>
      <color indexed="10"/>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theme="0"/>
      <name val="Times New Roman"/>
      <family val="1"/>
    </font>
    <font>
      <i/>
      <sz val="16"/>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sz val="13"/>
      <color rgb="FFFF0000"/>
      <name val="Times New Roman"/>
      <family val="1"/>
    </font>
    <font>
      <b/>
      <i/>
      <sz val="12"/>
      <color indexed="81"/>
      <name val="Times New Roman"/>
      <family val="1"/>
    </font>
    <font>
      <i/>
      <sz val="18"/>
      <color indexed="20"/>
      <name val="Times New Roman"/>
      <family val="1"/>
    </font>
    <font>
      <i/>
      <sz val="12"/>
      <color indexed="81"/>
      <name val="Times New Roman"/>
      <family val="1"/>
    </font>
    <font>
      <b/>
      <sz val="13"/>
      <color rgb="FFFF0000"/>
      <name val="Times New Roman"/>
      <family val="1"/>
    </font>
    <font>
      <b/>
      <sz val="13"/>
      <color rgb="FF7030A0"/>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indexed="46"/>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rgb="FFFFC000"/>
        <bgColor indexed="64"/>
      </patternFill>
    </fill>
  </fills>
  <borders count="14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style="double">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style="thick">
        <color indexed="64"/>
      </left>
      <right style="thick">
        <color indexed="64"/>
      </right>
      <top style="hair">
        <color indexed="64"/>
      </top>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s>
  <cellStyleXfs count="11">
    <xf numFmtId="0" fontId="0" fillId="0" borderId="0"/>
    <xf numFmtId="0" fontId="34"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40" fillId="0" borderId="0"/>
    <xf numFmtId="0" fontId="1" fillId="0" borderId="0"/>
    <xf numFmtId="0" fontId="37" fillId="0" borderId="0" applyFill="0" applyBorder="0"/>
    <xf numFmtId="0" fontId="2" fillId="0" borderId="0"/>
    <xf numFmtId="9" fontId="2" fillId="0" borderId="0" applyFont="0" applyFill="0" applyBorder="0" applyAlignment="0" applyProtection="0"/>
  </cellStyleXfs>
  <cellXfs count="496">
    <xf numFmtId="0" fontId="0" fillId="0" borderId="0" xfId="0"/>
    <xf numFmtId="0" fontId="39" fillId="0" borderId="31" xfId="0" applyFont="1" applyFill="1" applyBorder="1" applyAlignment="1">
      <alignment horizontal="centerContinuous" vertical="center" wrapText="1"/>
    </xf>
    <xf numFmtId="0" fontId="47" fillId="0" borderId="31" xfId="0" applyFont="1" applyBorder="1" applyAlignment="1">
      <alignment horizontal="centerContinuous" vertical="center" wrapText="1"/>
    </xf>
    <xf numFmtId="0" fontId="54" fillId="0" borderId="31" xfId="0" applyFont="1" applyBorder="1" applyAlignment="1">
      <alignment horizontal="centerContinuous" vertical="center" wrapText="1"/>
    </xf>
    <xf numFmtId="0" fontId="12" fillId="3" borderId="7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50" fillId="10" borderId="35" xfId="0" applyNumberFormat="1" applyFont="1" applyFill="1" applyBorder="1" applyAlignment="1">
      <alignment horizontal="center" vertical="center" wrapText="1"/>
    </xf>
    <xf numFmtId="0" fontId="12" fillId="3" borderId="78" xfId="0" applyFont="1" applyFill="1" applyBorder="1" applyAlignment="1">
      <alignment horizontal="center" vertical="center"/>
    </xf>
    <xf numFmtId="0" fontId="4" fillId="0" borderId="0" xfId="0" applyFont="1" applyBorder="1" applyAlignment="1">
      <alignment vertical="center"/>
    </xf>
    <xf numFmtId="0" fontId="2" fillId="0" borderId="83" xfId="0" applyFont="1" applyFill="1" applyBorder="1" applyAlignment="1">
      <alignment horizontal="center" vertical="center"/>
    </xf>
    <xf numFmtId="0" fontId="2" fillId="0" borderId="83" xfId="0" quotePrefix="1" applyFont="1" applyFill="1" applyBorder="1" applyAlignment="1">
      <alignment horizontal="center" vertical="center" wrapText="1"/>
    </xf>
    <xf numFmtId="49" fontId="2" fillId="0" borderId="83" xfId="2" applyNumberFormat="1" applyFont="1" applyFill="1" applyBorder="1" applyAlignment="1">
      <alignment horizontal="center" vertical="center"/>
    </xf>
    <xf numFmtId="0" fontId="2" fillId="0" borderId="83" xfId="0" applyFont="1" applyFill="1" applyBorder="1" applyAlignment="1">
      <alignment horizontal="center" vertical="center" shrinkToFit="1"/>
    </xf>
    <xf numFmtId="0" fontId="2" fillId="8" borderId="86" xfId="0" applyFont="1" applyFill="1" applyBorder="1" applyAlignment="1">
      <alignment horizontal="center" vertical="center"/>
    </xf>
    <xf numFmtId="0" fontId="2" fillId="8" borderId="87" xfId="0" applyFont="1" applyFill="1" applyBorder="1" applyAlignment="1">
      <alignment horizontal="center" vertical="center"/>
    </xf>
    <xf numFmtId="0" fontId="2" fillId="8" borderId="87" xfId="0" quotePrefix="1" applyFont="1" applyFill="1" applyBorder="1" applyAlignment="1">
      <alignment horizontal="center" vertical="center" wrapText="1"/>
    </xf>
    <xf numFmtId="49" fontId="2" fillId="8" borderId="87" xfId="2" applyNumberFormat="1" applyFont="1" applyFill="1" applyBorder="1" applyAlignment="1">
      <alignment horizontal="center" vertical="center"/>
    </xf>
    <xf numFmtId="0" fontId="2" fillId="8" borderId="87" xfId="0" applyFont="1" applyFill="1" applyBorder="1" applyAlignment="1">
      <alignment horizontal="center" vertical="center" shrinkToFit="1"/>
    </xf>
    <xf numFmtId="164" fontId="2" fillId="8" borderId="87" xfId="0" applyNumberFormat="1" applyFont="1" applyFill="1" applyBorder="1" applyAlignment="1">
      <alignment horizontal="center" vertical="center"/>
    </xf>
    <xf numFmtId="0" fontId="5" fillId="8" borderId="89" xfId="0" applyFont="1" applyFill="1" applyBorder="1" applyAlignment="1">
      <alignment horizontal="center" vertical="center"/>
    </xf>
    <xf numFmtId="1" fontId="56" fillId="10" borderId="52" xfId="0" applyNumberFormat="1" applyFont="1" applyFill="1" applyBorder="1" applyAlignment="1">
      <alignment horizontal="center" vertical="center"/>
    </xf>
    <xf numFmtId="9" fontId="7" fillId="0" borderId="26" xfId="10"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7" fillId="0" borderId="13" xfId="0" applyFont="1" applyFill="1" applyBorder="1" applyAlignment="1">
      <alignment horizontal="center" vertical="center" shrinkToFit="1"/>
    </xf>
    <xf numFmtId="9" fontId="7" fillId="0" borderId="52" xfId="2" applyFont="1" applyFill="1" applyBorder="1" applyAlignment="1">
      <alignment horizontal="center" vertical="center" shrinkToFit="1"/>
    </xf>
    <xf numFmtId="0" fontId="7" fillId="0" borderId="52" xfId="2" applyNumberFormat="1"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2" fillId="0" borderId="26" xfId="2" applyNumberFormat="1" applyFont="1" applyFill="1" applyBorder="1" applyAlignment="1">
      <alignment horizontal="center" vertical="center" shrinkToFit="1"/>
    </xf>
    <xf numFmtId="0" fontId="7" fillId="0" borderId="27" xfId="0" applyNumberFormat="1" applyFont="1" applyFill="1" applyBorder="1" applyAlignment="1">
      <alignment horizontal="center" vertical="center" wrapText="1"/>
    </xf>
    <xf numFmtId="0" fontId="7" fillId="14" borderId="25" xfId="0" applyFont="1" applyFill="1" applyBorder="1" applyAlignment="1">
      <alignment horizontal="center" vertical="center" wrapText="1"/>
    </xf>
    <xf numFmtId="9" fontId="7" fillId="0" borderId="25" xfId="2" applyFont="1" applyFill="1" applyBorder="1" applyAlignment="1">
      <alignment horizontal="center" vertical="center" shrinkToFit="1"/>
    </xf>
    <xf numFmtId="9" fontId="7" fillId="0" borderId="46" xfId="2" applyFont="1" applyFill="1" applyBorder="1" applyAlignment="1">
      <alignment horizontal="center" vertical="center" shrinkToFit="1"/>
    </xf>
    <xf numFmtId="0" fontId="7" fillId="0" borderId="44" xfId="0" applyFont="1" applyBorder="1" applyAlignment="1">
      <alignment horizontal="center" vertical="center" shrinkToFit="1"/>
    </xf>
    <xf numFmtId="0" fontId="7" fillId="0" borderId="46" xfId="2" applyNumberFormat="1" applyFont="1" applyBorder="1" applyAlignment="1">
      <alignment horizontal="center" vertical="center" shrinkToFit="1"/>
    </xf>
    <xf numFmtId="0" fontId="7" fillId="0" borderId="33" xfId="0" applyNumberFormat="1" applyFont="1" applyFill="1" applyBorder="1" applyAlignment="1">
      <alignment horizontal="center" vertical="center" wrapText="1"/>
    </xf>
    <xf numFmtId="164" fontId="2" fillId="9" borderId="83" xfId="0" applyNumberFormat="1" applyFont="1" applyFill="1" applyBorder="1" applyAlignment="1">
      <alignment horizontal="center" vertical="center"/>
    </xf>
    <xf numFmtId="0" fontId="2" fillId="0" borderId="87" xfId="0" applyFont="1" applyFill="1" applyBorder="1" applyAlignment="1">
      <alignment horizontal="center" vertical="center"/>
    </xf>
    <xf numFmtId="0" fontId="2" fillId="0" borderId="87" xfId="0" quotePrefix="1" applyFont="1" applyFill="1" applyBorder="1" applyAlignment="1">
      <alignment horizontal="center" vertical="center" wrapText="1"/>
    </xf>
    <xf numFmtId="49" fontId="2" fillId="0" borderId="87" xfId="2" applyNumberFormat="1" applyFont="1" applyFill="1" applyBorder="1" applyAlignment="1">
      <alignment horizontal="center" vertical="center"/>
    </xf>
    <xf numFmtId="0" fontId="2" fillId="0" borderId="87" xfId="0" applyFont="1" applyFill="1" applyBorder="1" applyAlignment="1">
      <alignment horizontal="center" vertical="center" shrinkToFit="1"/>
    </xf>
    <xf numFmtId="164" fontId="2" fillId="0" borderId="87" xfId="0" applyNumberFormat="1" applyFont="1" applyFill="1" applyBorder="1" applyAlignment="1">
      <alignment horizontal="center" vertical="center"/>
    </xf>
    <xf numFmtId="1" fontId="56" fillId="10" borderId="84" xfId="0" applyNumberFormat="1" applyFont="1" applyFill="1" applyBorder="1" applyAlignment="1">
      <alignment horizontal="center" vertical="center"/>
    </xf>
    <xf numFmtId="1" fontId="2" fillId="0" borderId="84" xfId="0" applyNumberFormat="1" applyFont="1" applyBorder="1" applyAlignment="1">
      <alignment horizontal="center" vertical="center"/>
    </xf>
    <xf numFmtId="0" fontId="2" fillId="0" borderId="90" xfId="0" applyFont="1" applyFill="1" applyBorder="1" applyAlignment="1">
      <alignment horizontal="center" vertical="center"/>
    </xf>
    <xf numFmtId="0" fontId="2" fillId="0" borderId="91" xfId="0" applyFont="1" applyFill="1" applyBorder="1" applyAlignment="1">
      <alignment horizontal="center" vertical="center"/>
    </xf>
    <xf numFmtId="0" fontId="5" fillId="0" borderId="91" xfId="0" quotePrefix="1" applyFont="1" applyFill="1" applyBorder="1" applyAlignment="1">
      <alignment horizontal="center" vertical="center" wrapText="1"/>
    </xf>
    <xf numFmtId="49" fontId="2" fillId="0" borderId="91" xfId="2" applyNumberFormat="1" applyFont="1" applyFill="1" applyBorder="1" applyAlignment="1">
      <alignment horizontal="center" vertical="center"/>
    </xf>
    <xf numFmtId="0" fontId="2" fillId="0" borderId="91" xfId="0" applyFont="1" applyFill="1" applyBorder="1" applyAlignment="1">
      <alignment horizontal="center" vertical="center" shrinkToFit="1"/>
    </xf>
    <xf numFmtId="164" fontId="2" fillId="0" borderId="91" xfId="0" applyNumberFormat="1" applyFont="1" applyFill="1" applyBorder="1" applyAlignment="1">
      <alignment horizontal="center" vertical="center"/>
    </xf>
    <xf numFmtId="0" fontId="2" fillId="0" borderId="89" xfId="0" quotePrefix="1" applyFont="1" applyBorder="1" applyAlignment="1">
      <alignment horizontal="center" vertical="center"/>
    </xf>
    <xf numFmtId="0" fontId="2" fillId="0" borderId="85" xfId="0" quotePrefix="1" applyFont="1" applyBorder="1" applyAlignment="1">
      <alignment horizontal="center" vertical="center"/>
    </xf>
    <xf numFmtId="1" fontId="5" fillId="0" borderId="84" xfId="0" applyNumberFormat="1" applyFont="1" applyFill="1" applyBorder="1" applyAlignment="1">
      <alignment horizontal="center" vertical="center"/>
    </xf>
    <xf numFmtId="1" fontId="5" fillId="0" borderId="92" xfId="0" applyNumberFormat="1" applyFont="1" applyFill="1" applyBorder="1" applyAlignment="1">
      <alignment horizontal="center" vertical="center"/>
    </xf>
    <xf numFmtId="0" fontId="2" fillId="0" borderId="117" xfId="0" quotePrefix="1" applyFont="1" applyFill="1" applyBorder="1" applyAlignment="1">
      <alignment horizontal="center" vertical="center"/>
    </xf>
    <xf numFmtId="0" fontId="7" fillId="0" borderId="27" xfId="0" quotePrefix="1" applyNumberFormat="1" applyFont="1" applyFill="1" applyBorder="1" applyAlignment="1">
      <alignment horizontal="center" vertical="center" wrapText="1"/>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2" fillId="3" borderId="35" xfId="0" applyFont="1" applyFill="1" applyBorder="1" applyAlignment="1">
      <alignment horizontal="center" vertical="center"/>
    </xf>
    <xf numFmtId="164" fontId="22" fillId="3" borderId="36" xfId="0" applyNumberFormat="1" applyFont="1" applyFill="1" applyBorder="1" applyAlignment="1">
      <alignment horizontal="center" vertical="center"/>
    </xf>
    <xf numFmtId="0" fontId="22" fillId="3" borderId="35" xfId="0" applyFont="1" applyFill="1" applyBorder="1" applyAlignment="1">
      <alignment horizontal="right" vertical="center"/>
    </xf>
    <xf numFmtId="0" fontId="22" fillId="3" borderId="37" xfId="0" applyFont="1" applyFill="1" applyBorder="1" applyAlignment="1">
      <alignment vertical="center"/>
    </xf>
    <xf numFmtId="0" fontId="5" fillId="0" borderId="0" xfId="0" applyFont="1" applyBorder="1" applyAlignment="1">
      <alignment horizontal="center" vertical="center"/>
    </xf>
    <xf numFmtId="0" fontId="2" fillId="0" borderId="97" xfId="0" applyFont="1" applyBorder="1" applyAlignment="1">
      <alignment horizontal="center" vertical="center" shrinkToFit="1"/>
    </xf>
    <xf numFmtId="0" fontId="2" fillId="0" borderId="101"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7" xfId="0" applyFont="1" applyFill="1" applyBorder="1" applyAlignment="1">
      <alignment horizontal="center" vertical="center" shrinkToFit="1"/>
    </xf>
    <xf numFmtId="0" fontId="2" fillId="0" borderId="71"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98" xfId="0" applyFont="1" applyFill="1" applyBorder="1" applyAlignment="1">
      <alignment horizontal="center" vertical="center" shrinkToFit="1"/>
    </xf>
    <xf numFmtId="0" fontId="2" fillId="0" borderId="72"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97" xfId="0" applyFont="1" applyFill="1" applyBorder="1" applyAlignment="1">
      <alignment horizontal="center" vertical="center" shrinkToFit="1"/>
    </xf>
    <xf numFmtId="0" fontId="2" fillId="0" borderId="43" xfId="0" applyFont="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0" fontId="2" fillId="0" borderId="38" xfId="0" applyFont="1" applyBorder="1" applyAlignment="1">
      <alignment horizontal="center" vertical="center" shrinkToFit="1"/>
    </xf>
    <xf numFmtId="0" fontId="2" fillId="0" borderId="39" xfId="0" applyFont="1" applyBorder="1" applyAlignment="1">
      <alignment horizontal="left" vertical="center" shrinkToFit="1"/>
    </xf>
    <xf numFmtId="0" fontId="2" fillId="0" borderId="115" xfId="0" applyFont="1" applyFill="1" applyBorder="1" applyAlignment="1">
      <alignment horizontal="center" vertical="center" shrinkToFit="1"/>
    </xf>
    <xf numFmtId="0" fontId="2" fillId="0" borderId="102" xfId="0" applyFont="1" applyBorder="1" applyAlignment="1">
      <alignment horizontal="center" vertical="center" shrinkToFit="1"/>
    </xf>
    <xf numFmtId="164" fontId="5" fillId="0" borderId="102" xfId="0" applyNumberFormat="1" applyFont="1" applyBorder="1" applyAlignment="1">
      <alignment horizontal="center" vertical="center" shrinkToFit="1"/>
    </xf>
    <xf numFmtId="0" fontId="5" fillId="0" borderId="102" xfId="0" applyFont="1" applyBorder="1" applyAlignment="1">
      <alignment horizontal="left" vertical="center"/>
    </xf>
    <xf numFmtId="0" fontId="2" fillId="0" borderId="116" xfId="0" applyFont="1" applyBorder="1" applyAlignment="1">
      <alignment horizontal="left" vertical="center" shrinkToFit="1"/>
    </xf>
    <xf numFmtId="0" fontId="2" fillId="0" borderId="98" xfId="0" applyFont="1" applyBorder="1" applyAlignment="1">
      <alignment horizontal="center" vertical="center" shrinkToFit="1"/>
    </xf>
    <xf numFmtId="0" fontId="2" fillId="0" borderId="40" xfId="0" applyFont="1" applyBorder="1" applyAlignment="1">
      <alignment horizontal="center" vertical="center" shrinkToFit="1"/>
    </xf>
    <xf numFmtId="164" fontId="5" fillId="0" borderId="0" xfId="0" applyNumberFormat="1" applyFont="1" applyBorder="1" applyAlignment="1">
      <alignment horizontal="center" vertical="center"/>
    </xf>
    <xf numFmtId="0" fontId="22" fillId="7" borderId="17" xfId="0" applyFont="1" applyFill="1" applyBorder="1" applyAlignment="1">
      <alignment horizontal="center" vertical="center"/>
    </xf>
    <xf numFmtId="0" fontId="22" fillId="7" borderId="18" xfId="0" applyFont="1" applyFill="1" applyBorder="1" applyAlignment="1">
      <alignment horizontal="center" vertical="center"/>
    </xf>
    <xf numFmtId="49" fontId="22" fillId="7" borderId="18" xfId="0" applyNumberFormat="1" applyFont="1" applyFill="1" applyBorder="1" applyAlignment="1">
      <alignment horizontal="center" vertical="center"/>
    </xf>
    <xf numFmtId="0" fontId="22" fillId="7" borderId="22" xfId="0" applyFont="1" applyFill="1" applyBorder="1" applyAlignment="1">
      <alignment horizontal="center" vertical="center"/>
    </xf>
    <xf numFmtId="0" fontId="55" fillId="10" borderId="22" xfId="0" applyFont="1" applyFill="1" applyBorder="1" applyAlignment="1">
      <alignment horizontal="center" vertical="center"/>
    </xf>
    <xf numFmtId="0" fontId="22" fillId="7" borderId="19" xfId="0" applyFont="1" applyFill="1" applyBorder="1" applyAlignment="1">
      <alignment horizontal="center" vertical="center"/>
    </xf>
    <xf numFmtId="1" fontId="56" fillId="10" borderId="92" xfId="0" applyNumberFormat="1" applyFont="1" applyFill="1" applyBorder="1" applyAlignment="1">
      <alignment horizontal="center" vertical="center"/>
    </xf>
    <xf numFmtId="1" fontId="2" fillId="0" borderId="92"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44" xfId="0" applyFont="1" applyBorder="1" applyAlignment="1">
      <alignment horizontal="center" vertical="center"/>
    </xf>
    <xf numFmtId="49" fontId="2" fillId="0" borderId="44" xfId="0" applyNumberFormat="1" applyFont="1" applyBorder="1" applyAlignment="1">
      <alignment horizontal="center" vertical="center"/>
    </xf>
    <xf numFmtId="164" fontId="2" fillId="0" borderId="44" xfId="0" applyNumberFormat="1" applyFont="1" applyBorder="1" applyAlignment="1">
      <alignment horizontal="center" vertical="center"/>
    </xf>
    <xf numFmtId="1" fontId="2" fillId="0" borderId="46" xfId="0" applyNumberFormat="1" applyFont="1" applyFill="1" applyBorder="1" applyAlignment="1">
      <alignment horizontal="center" vertical="center"/>
    </xf>
    <xf numFmtId="1" fontId="56" fillId="10" borderId="24" xfId="0" applyNumberFormat="1" applyFont="1" applyFill="1" applyBorder="1" applyAlignment="1">
      <alignment horizontal="center" vertical="center"/>
    </xf>
    <xf numFmtId="0" fontId="5" fillId="0" borderId="33" xfId="0" applyFont="1" applyBorder="1" applyAlignment="1">
      <alignment horizontal="center" vertical="center"/>
    </xf>
    <xf numFmtId="0" fontId="5" fillId="0" borderId="0" xfId="0" applyFont="1" applyBorder="1" applyAlignment="1">
      <alignment horizontal="centerContinuous" vertical="center"/>
    </xf>
    <xf numFmtId="0" fontId="22" fillId="7" borderId="22" xfId="0" applyFont="1" applyFill="1" applyBorder="1" applyAlignment="1">
      <alignment horizontal="centerContinuous" vertical="center"/>
    </xf>
    <xf numFmtId="0" fontId="22" fillId="7" borderId="94" xfId="0" applyFont="1" applyFill="1" applyBorder="1" applyAlignment="1">
      <alignment horizontal="centerContinuous" vertical="center"/>
    </xf>
    <xf numFmtId="0" fontId="22" fillId="7" borderId="48" xfId="0" applyFont="1" applyFill="1" applyBorder="1" applyAlignment="1">
      <alignment horizontal="centerContinuous" vertical="center"/>
    </xf>
    <xf numFmtId="0" fontId="2" fillId="0" borderId="91" xfId="0" quotePrefix="1" applyFont="1" applyFill="1" applyBorder="1" applyAlignment="1">
      <alignment horizontal="center" vertical="center"/>
    </xf>
    <xf numFmtId="9" fontId="5" fillId="0" borderId="91" xfId="0" applyNumberFormat="1" applyFont="1" applyFill="1" applyBorder="1" applyAlignment="1">
      <alignment horizontal="center" vertical="center"/>
    </xf>
    <xf numFmtId="164" fontId="2" fillId="0" borderId="92" xfId="0" applyNumberFormat="1" applyFont="1" applyFill="1" applyBorder="1" applyAlignment="1">
      <alignment horizontal="centerContinuous" vertical="center"/>
    </xf>
    <xf numFmtId="164" fontId="2" fillId="0" borderId="96" xfId="0" applyNumberFormat="1" applyFont="1" applyFill="1" applyBorder="1" applyAlignment="1">
      <alignment horizontal="centerContinuous" vertical="center"/>
    </xf>
    <xf numFmtId="0" fontId="5" fillId="0" borderId="93" xfId="0" applyFont="1" applyFill="1" applyBorder="1" applyAlignment="1">
      <alignment horizontal="centerContinuous" vertical="center"/>
    </xf>
    <xf numFmtId="0" fontId="19" fillId="0" borderId="0" xfId="0" applyFont="1" applyBorder="1" applyAlignment="1">
      <alignment horizontal="right" vertical="center"/>
    </xf>
    <xf numFmtId="0" fontId="22" fillId="7" borderId="20" xfId="0" applyFont="1" applyFill="1" applyBorder="1" applyAlignment="1">
      <alignment horizontal="centerContinuous" vertical="center"/>
    </xf>
    <xf numFmtId="0" fontId="22" fillId="7" borderId="21" xfId="0" applyFont="1" applyFill="1" applyBorder="1" applyAlignment="1">
      <alignment horizontal="centerContinuous" vertical="center"/>
    </xf>
    <xf numFmtId="0" fontId="2" fillId="0" borderId="103" xfId="0" applyFont="1" applyFill="1" applyBorder="1" applyAlignment="1">
      <alignment horizontal="centerContinuous" vertical="center"/>
    </xf>
    <xf numFmtId="0" fontId="2" fillId="0" borderId="104" xfId="0" applyFont="1" applyFill="1" applyBorder="1" applyAlignment="1">
      <alignment horizontal="centerContinuous" vertical="center"/>
    </xf>
    <xf numFmtId="0" fontId="2" fillId="0" borderId="88" xfId="0" applyFont="1" applyFill="1" applyBorder="1" applyAlignment="1">
      <alignment horizontal="centerContinuous" vertical="center"/>
    </xf>
    <xf numFmtId="49" fontId="2" fillId="0" borderId="88" xfId="0" applyNumberFormat="1" applyFont="1" applyFill="1" applyBorder="1" applyAlignment="1">
      <alignment horizontal="center" vertical="center"/>
    </xf>
    <xf numFmtId="49" fontId="2" fillId="0" borderId="88" xfId="0" applyNumberFormat="1" applyFont="1" applyFill="1" applyBorder="1" applyAlignment="1">
      <alignment horizontal="centerContinuous" vertical="center"/>
    </xf>
    <xf numFmtId="49" fontId="2" fillId="0" borderId="105" xfId="0" applyNumberFormat="1" applyFont="1" applyFill="1" applyBorder="1" applyAlignment="1">
      <alignment horizontal="centerContinuous" vertical="center"/>
    </xf>
    <xf numFmtId="0" fontId="2" fillId="0" borderId="106" xfId="0" applyFont="1" applyFill="1" applyBorder="1" applyAlignment="1">
      <alignment horizontal="centerContinuous" vertical="center"/>
    </xf>
    <xf numFmtId="0" fontId="2" fillId="0" borderId="107" xfId="0" applyFont="1" applyFill="1" applyBorder="1" applyAlignment="1">
      <alignment horizontal="centerContinuous" vertical="center"/>
    </xf>
    <xf numFmtId="0" fontId="2" fillId="0" borderId="108" xfId="0" applyFont="1" applyFill="1" applyBorder="1" applyAlignment="1">
      <alignment horizontal="centerContinuous" vertical="center"/>
    </xf>
    <xf numFmtId="0" fontId="2" fillId="0" borderId="84" xfId="0" applyFont="1" applyFill="1" applyBorder="1" applyAlignment="1">
      <alignment horizontal="centerContinuous" vertical="center"/>
    </xf>
    <xf numFmtId="164" fontId="2" fillId="0" borderId="83" xfId="0" applyNumberFormat="1" applyFont="1" applyFill="1" applyBorder="1" applyAlignment="1">
      <alignment horizontal="center" vertical="center"/>
    </xf>
    <xf numFmtId="49" fontId="2" fillId="0" borderId="84" xfId="0" applyNumberFormat="1" applyFont="1" applyFill="1" applyBorder="1" applyAlignment="1">
      <alignment horizontal="center" vertical="center"/>
    </xf>
    <xf numFmtId="49" fontId="2" fillId="0" borderId="84" xfId="0" applyNumberFormat="1" applyFont="1" applyFill="1" applyBorder="1" applyAlignment="1">
      <alignment horizontal="centerContinuous" vertical="center"/>
    </xf>
    <xf numFmtId="49" fontId="2" fillId="0" borderId="109" xfId="0" applyNumberFormat="1" applyFont="1" applyFill="1" applyBorder="1" applyAlignment="1">
      <alignment horizontal="centerContinuous" vertical="center"/>
    </xf>
    <xf numFmtId="0" fontId="2" fillId="0" borderId="110" xfId="0" applyFont="1" applyFill="1" applyBorder="1" applyAlignment="1">
      <alignment horizontal="centerContinuous" vertical="center"/>
    </xf>
    <xf numFmtId="0" fontId="2" fillId="0" borderId="111" xfId="0" applyFont="1" applyFill="1" applyBorder="1" applyAlignment="1">
      <alignment horizontal="centerContinuous" vertical="center"/>
    </xf>
    <xf numFmtId="0" fontId="5" fillId="0" borderId="112" xfId="0" applyFont="1" applyFill="1" applyBorder="1" applyAlignment="1">
      <alignment horizontal="centerContinuous" vertical="center"/>
    </xf>
    <xf numFmtId="0" fontId="5" fillId="0" borderId="92" xfId="0" applyFont="1" applyFill="1" applyBorder="1" applyAlignment="1">
      <alignment horizontal="centerContinuous" vertical="center"/>
    </xf>
    <xf numFmtId="49" fontId="2" fillId="0" borderId="91" xfId="0" applyNumberFormat="1" applyFont="1" applyFill="1" applyBorder="1" applyAlignment="1">
      <alignment horizontal="center" vertical="center"/>
    </xf>
    <xf numFmtId="49" fontId="2" fillId="0" borderId="92" xfId="0" applyNumberFormat="1" applyFont="1" applyFill="1" applyBorder="1" applyAlignment="1">
      <alignment horizontal="centerContinuous" vertical="center"/>
    </xf>
    <xf numFmtId="49" fontId="2" fillId="0" borderId="96" xfId="0" applyNumberFormat="1" applyFont="1" applyFill="1" applyBorder="1" applyAlignment="1">
      <alignment horizontal="centerContinuous" vertical="center"/>
    </xf>
    <xf numFmtId="0" fontId="22" fillId="7" borderId="99" xfId="0" applyFont="1" applyFill="1" applyBorder="1" applyAlignment="1">
      <alignment horizontal="center" vertical="center"/>
    </xf>
    <xf numFmtId="0" fontId="22" fillId="7" borderId="100" xfId="0" applyFont="1" applyFill="1" applyBorder="1" applyAlignment="1">
      <alignment horizontal="centerContinuous" vertical="center"/>
    </xf>
    <xf numFmtId="0" fontId="2" fillId="0" borderId="103" xfId="0" applyFont="1" applyFill="1" applyBorder="1" applyAlignment="1">
      <alignment horizontal="centerContinuous" vertical="center" shrinkToFit="1"/>
    </xf>
    <xf numFmtId="0" fontId="22" fillId="0" borderId="105" xfId="0" applyFont="1" applyFill="1" applyBorder="1" applyAlignment="1">
      <alignment horizontal="centerContinuous" vertical="center"/>
    </xf>
    <xf numFmtId="0" fontId="38" fillId="0" borderId="31"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52" fillId="0" borderId="31" xfId="0" applyFont="1" applyBorder="1" applyAlignment="1">
      <alignment horizontal="centerContinuous" vertical="center"/>
    </xf>
    <xf numFmtId="0" fontId="7" fillId="0" borderId="0" xfId="0" applyFont="1" applyFill="1" applyBorder="1" applyAlignment="1">
      <alignment vertical="center" wrapText="1"/>
    </xf>
    <xf numFmtId="0" fontId="42" fillId="0" borderId="54" xfId="0" applyFont="1" applyFill="1" applyBorder="1" applyAlignment="1">
      <alignment horizontal="center" vertical="center" shrinkToFit="1"/>
    </xf>
    <xf numFmtId="0" fontId="58" fillId="0" borderId="47" xfId="0" applyFont="1" applyFill="1" applyBorder="1" applyAlignment="1">
      <alignment horizontal="center" vertical="center" shrinkToFit="1"/>
    </xf>
    <xf numFmtId="0" fontId="42" fillId="0" borderId="55"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7" fillId="0" borderId="34"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81" xfId="0" applyFont="1" applyFill="1" applyBorder="1" applyAlignment="1">
      <alignment horizontal="centerContinuous" vertical="center"/>
    </xf>
    <xf numFmtId="0" fontId="7" fillId="0" borderId="55" xfId="0" applyFont="1" applyFill="1" applyBorder="1" applyAlignment="1">
      <alignment horizontal="centerContinuous" vertical="center"/>
    </xf>
    <xf numFmtId="0" fontId="7" fillId="0" borderId="47" xfId="0" applyFont="1" applyFill="1" applyBorder="1" applyAlignment="1">
      <alignment horizontal="centerContinuous" vertical="center"/>
    </xf>
    <xf numFmtId="0" fontId="46" fillId="0" borderId="31" xfId="0" applyFont="1" applyBorder="1" applyAlignment="1">
      <alignment horizontal="centerContinuous" vertical="center"/>
    </xf>
    <xf numFmtId="0" fontId="58" fillId="0" borderId="34" xfId="0" applyFont="1" applyFill="1" applyBorder="1" applyAlignment="1">
      <alignment horizontal="center" vertical="center" shrinkToFit="1"/>
    </xf>
    <xf numFmtId="0" fontId="7" fillId="0" borderId="81" xfId="0" quotePrefix="1" applyFont="1" applyFill="1" applyBorder="1" applyAlignment="1">
      <alignment horizontal="centerContinuous" vertical="center"/>
    </xf>
    <xf numFmtId="0" fontId="17" fillId="0" borderId="55" xfId="0" applyFont="1" applyFill="1" applyBorder="1" applyAlignment="1">
      <alignment horizontal="center" vertical="center" shrinkToFit="1"/>
    </xf>
    <xf numFmtId="0" fontId="7" fillId="0" borderId="55" xfId="0" quotePrefix="1" applyFont="1" applyFill="1" applyBorder="1" applyAlignment="1">
      <alignment horizontal="centerContinuous" vertical="center"/>
    </xf>
    <xf numFmtId="0" fontId="52" fillId="0" borderId="60" xfId="0" applyFont="1" applyBorder="1" applyAlignment="1">
      <alignment horizontal="centerContinuous" vertical="center" wrapText="1"/>
    </xf>
    <xf numFmtId="0" fontId="16" fillId="0" borderId="61" xfId="0" applyFont="1" applyBorder="1" applyAlignment="1">
      <alignment horizontal="centerContinuous" vertical="center" wrapText="1"/>
    </xf>
    <xf numFmtId="0" fontId="16" fillId="0" borderId="62" xfId="0" applyFont="1" applyBorder="1" applyAlignment="1">
      <alignment horizontal="centerContinuous" vertical="center" wrapText="1"/>
    </xf>
    <xf numFmtId="0" fontId="2" fillId="0" borderId="0" xfId="0" applyFont="1" applyBorder="1" applyAlignment="1">
      <alignment vertical="center" wrapText="1"/>
    </xf>
    <xf numFmtId="0" fontId="52" fillId="0" borderId="0" xfId="0" applyFont="1" applyBorder="1" applyAlignment="1">
      <alignment horizontal="centerContinuous" vertical="center" wrapText="1"/>
    </xf>
    <xf numFmtId="0" fontId="16" fillId="0" borderId="0" xfId="0" applyFont="1" applyBorder="1" applyAlignment="1">
      <alignment horizontal="centerContinuous" vertical="center" wrapText="1"/>
    </xf>
    <xf numFmtId="0" fontId="44" fillId="0" borderId="0" xfId="0" applyFont="1" applyBorder="1" applyAlignment="1">
      <alignment horizontal="centerContinuous" vertical="center" wrapText="1"/>
    </xf>
    <xf numFmtId="0" fontId="12" fillId="10" borderId="58" xfId="0" applyFont="1" applyFill="1" applyBorder="1" applyAlignment="1">
      <alignment horizontal="centerContinuous" vertical="center" wrapText="1"/>
    </xf>
    <xf numFmtId="0" fontId="12" fillId="10" borderId="79" xfId="0" applyFont="1" applyFill="1" applyBorder="1" applyAlignment="1">
      <alignment horizontal="center" vertical="center" wrapText="1"/>
    </xf>
    <xf numFmtId="0" fontId="12" fillId="10" borderId="63" xfId="0" applyFont="1" applyFill="1" applyBorder="1" applyAlignment="1">
      <alignment horizontal="center" vertical="center" wrapText="1"/>
    </xf>
    <xf numFmtId="0" fontId="12" fillId="10" borderId="64" xfId="0" applyFont="1" applyFill="1" applyBorder="1" applyAlignment="1">
      <alignment horizontal="center" vertical="center" wrapText="1"/>
    </xf>
    <xf numFmtId="0" fontId="4" fillId="0" borderId="5" xfId="0" applyFont="1" applyBorder="1" applyAlignment="1">
      <alignment horizontal="centerContinuous" vertical="center"/>
    </xf>
    <xf numFmtId="0" fontId="4" fillId="0" borderId="6"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7" fillId="0" borderId="1" xfId="0" applyFont="1" applyBorder="1" applyAlignment="1">
      <alignment horizontal="center" vertical="center" shrinkToFit="1"/>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45" fillId="5" borderId="27" xfId="2" applyNumberFormat="1" applyFont="1" applyFill="1" applyBorder="1" applyAlignment="1">
      <alignment horizontal="center"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7" xfId="0" applyFont="1" applyBorder="1" applyAlignment="1">
      <alignment horizontal="right" vertical="center"/>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 fillId="11" borderId="69" xfId="0" applyFont="1" applyFill="1" applyBorder="1" applyAlignment="1">
      <alignment horizontal="center" vertical="center" wrapText="1"/>
    </xf>
    <xf numFmtId="0" fontId="2" fillId="11" borderId="70" xfId="0" applyFont="1" applyFill="1" applyBorder="1" applyAlignment="1">
      <alignment horizontal="center" vertical="center" wrapText="1"/>
    </xf>
    <xf numFmtId="0" fontId="4" fillId="0" borderId="34" xfId="0" applyFont="1" applyBorder="1" applyAlignment="1">
      <alignment horizontal="right" vertical="center"/>
    </xf>
    <xf numFmtId="0" fontId="2" fillId="0" borderId="71" xfId="0" applyFont="1" applyBorder="1" applyAlignment="1">
      <alignment horizontal="center" vertical="center" wrapText="1"/>
    </xf>
    <xf numFmtId="0" fontId="2" fillId="11" borderId="38" xfId="0" applyFont="1" applyFill="1" applyBorder="1" applyAlignment="1">
      <alignment horizontal="center" vertical="center" wrapText="1"/>
    </xf>
    <xf numFmtId="0" fontId="2" fillId="11" borderId="39" xfId="0" applyFont="1" applyFill="1" applyBorder="1" applyAlignment="1">
      <alignment horizontal="center" vertical="center" wrapText="1"/>
    </xf>
    <xf numFmtId="0" fontId="7" fillId="0" borderId="58" xfId="0" applyFont="1" applyBorder="1" applyAlignment="1">
      <alignment horizontal="center" vertical="center" shrinkToFit="1"/>
    </xf>
    <xf numFmtId="0" fontId="7" fillId="0" borderId="59" xfId="0" applyFont="1" applyBorder="1" applyAlignment="1">
      <alignment horizontal="center" vertical="center"/>
    </xf>
    <xf numFmtId="49" fontId="7" fillId="0" borderId="59" xfId="0" applyNumberFormat="1" applyFont="1" applyBorder="1" applyAlignment="1">
      <alignment horizontal="center" vertical="center"/>
    </xf>
    <xf numFmtId="0" fontId="45" fillId="5" borderId="32" xfId="2" applyNumberFormat="1" applyFont="1" applyFill="1" applyBorder="1" applyAlignment="1">
      <alignment horizontal="center" vertical="center" shrinkToFit="1"/>
    </xf>
    <xf numFmtId="0" fontId="4" fillId="0" borderId="47" xfId="0" applyFont="1" applyBorder="1" applyAlignment="1">
      <alignment horizontal="right" vertical="center"/>
    </xf>
    <xf numFmtId="0" fontId="53" fillId="10" borderId="72" xfId="0" applyFont="1" applyFill="1" applyBorder="1" applyAlignment="1">
      <alignment horizontal="center" vertical="center" wrapText="1"/>
    </xf>
    <xf numFmtId="0" fontId="4" fillId="11" borderId="40" xfId="0" applyFont="1" applyFill="1" applyBorder="1" applyAlignment="1">
      <alignment horizontal="center" vertical="center" wrapText="1"/>
    </xf>
    <xf numFmtId="0" fontId="4" fillId="11" borderId="41" xfId="0" applyFont="1" applyFill="1" applyBorder="1" applyAlignment="1">
      <alignment horizontal="center" vertical="center" wrapText="1"/>
    </xf>
    <xf numFmtId="0" fontId="45" fillId="5" borderId="33" xfId="2" applyNumberFormat="1" applyFont="1" applyFill="1" applyBorder="1" applyAlignment="1">
      <alignment horizontal="center" vertical="center" shrinkToFit="1"/>
    </xf>
    <xf numFmtId="0" fontId="7" fillId="0" borderId="80" xfId="0" applyFont="1" applyFill="1" applyBorder="1" applyAlignment="1">
      <alignment horizontal="center" vertical="center"/>
    </xf>
    <xf numFmtId="0" fontId="7" fillId="0" borderId="13" xfId="0" applyFont="1" applyFill="1" applyBorder="1" applyAlignment="1">
      <alignment horizontal="center" vertical="center"/>
    </xf>
    <xf numFmtId="49" fontId="7" fillId="0" borderId="13" xfId="0" applyNumberFormat="1" applyFont="1" applyFill="1" applyBorder="1" applyAlignment="1">
      <alignment horizontal="center" vertical="center"/>
    </xf>
    <xf numFmtId="0" fontId="45" fillId="5" borderId="56" xfId="2" applyNumberFormat="1"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7" fillId="0" borderId="8" xfId="0" applyFont="1" applyFill="1" applyBorder="1" applyAlignment="1">
      <alignment horizontal="center" vertical="center"/>
    </xf>
    <xf numFmtId="0" fontId="7" fillId="0" borderId="44" xfId="0" applyFont="1" applyFill="1" applyBorder="1" applyAlignment="1">
      <alignment horizontal="center" vertical="center"/>
    </xf>
    <xf numFmtId="49" fontId="7" fillId="0" borderId="44" xfId="0" applyNumberFormat="1" applyFont="1" applyFill="1" applyBorder="1" applyAlignment="1">
      <alignment horizontal="center" vertical="center"/>
    </xf>
    <xf numFmtId="0" fontId="60" fillId="0" borderId="23" xfId="5" applyFont="1" applyBorder="1" applyAlignment="1">
      <alignment horizontal="centerContinuous" vertical="center" wrapText="1"/>
    </xf>
    <xf numFmtId="0" fontId="16" fillId="0" borderId="0" xfId="5" applyFont="1" applyBorder="1" applyAlignment="1">
      <alignment horizontal="centerContinuous" vertical="center" wrapText="1"/>
    </xf>
    <xf numFmtId="0" fontId="2" fillId="0" borderId="0" xfId="5" applyFont="1" applyBorder="1" applyAlignment="1">
      <alignment vertical="center"/>
    </xf>
    <xf numFmtId="0" fontId="2" fillId="0" borderId="0" xfId="5" applyFont="1" applyBorder="1" applyAlignment="1">
      <alignment vertical="center" wrapText="1"/>
    </xf>
    <xf numFmtId="0" fontId="12" fillId="12" borderId="77" xfId="5" applyFont="1" applyFill="1" applyBorder="1" applyAlignment="1">
      <alignment horizontal="centerContinuous" vertical="center" wrapText="1"/>
    </xf>
    <xf numFmtId="0" fontId="12" fillId="12" borderId="36" xfId="5" applyFont="1" applyFill="1" applyBorder="1" applyAlignment="1">
      <alignment horizontal="center" vertical="center" wrapText="1"/>
    </xf>
    <xf numFmtId="0" fontId="22" fillId="12" borderId="36" xfId="5" applyFont="1" applyFill="1" applyBorder="1" applyAlignment="1">
      <alignment horizontal="center" vertical="center" wrapText="1"/>
    </xf>
    <xf numFmtId="0" fontId="4" fillId="0" borderId="0" xfId="5" applyFont="1" applyBorder="1" applyAlignment="1">
      <alignment vertical="center" wrapText="1"/>
    </xf>
    <xf numFmtId="0" fontId="7" fillId="0" borderId="80"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13" borderId="25" xfId="0" applyFont="1" applyFill="1" applyBorder="1" applyAlignment="1">
      <alignment horizontal="center" vertical="center" wrapText="1"/>
    </xf>
    <xf numFmtId="0" fontId="2" fillId="0" borderId="26" xfId="0" applyFont="1" applyFill="1" applyBorder="1" applyAlignment="1">
      <alignment horizontal="center" vertical="center" shrinkToFit="1"/>
    </xf>
    <xf numFmtId="0" fontId="7" fillId="0" borderId="26" xfId="10" applyNumberFormat="1" applyFont="1" applyFill="1" applyBorder="1" applyAlignment="1">
      <alignment horizontal="center" vertical="center" shrinkToFit="1"/>
    </xf>
    <xf numFmtId="0" fontId="7" fillId="0" borderId="58" xfId="0" applyFont="1" applyFill="1" applyBorder="1" applyAlignment="1">
      <alignment horizontal="center" vertical="center" shrinkToFit="1"/>
    </xf>
    <xf numFmtId="0" fontId="7" fillId="13" borderId="59" xfId="0" applyFont="1" applyFill="1" applyBorder="1" applyAlignment="1">
      <alignment horizontal="center" vertical="center" wrapText="1"/>
    </xf>
    <xf numFmtId="0" fontId="2" fillId="0" borderId="15" xfId="0"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32" xfId="0" applyNumberFormat="1"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2" fillId="0" borderId="46" xfId="0" applyFont="1" applyFill="1" applyBorder="1" applyAlignment="1">
      <alignment horizontal="center" vertical="center" shrinkToFit="1"/>
    </xf>
    <xf numFmtId="0" fontId="4" fillId="0" borderId="0" xfId="5" applyFont="1" applyBorder="1" applyAlignment="1">
      <alignment horizontal="right" vertical="center" wrapText="1"/>
    </xf>
    <xf numFmtId="0" fontId="2" fillId="0" borderId="0" xfId="5" applyFont="1" applyBorder="1" applyAlignment="1">
      <alignment horizontal="left" vertical="center" wrapText="1"/>
    </xf>
    <xf numFmtId="0" fontId="26" fillId="0" borderId="23" xfId="0" applyFont="1" applyBorder="1" applyAlignment="1">
      <alignment horizontal="centerContinuous"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51" fillId="10"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48" fillId="0" borderId="58" xfId="0" applyFont="1" applyFill="1" applyBorder="1" applyAlignment="1">
      <alignment vertical="center"/>
    </xf>
    <xf numFmtId="0" fontId="6" fillId="0" borderId="59" xfId="0" applyFont="1" applyFill="1" applyBorder="1" applyAlignment="1">
      <alignment horizontal="center" vertical="center"/>
    </xf>
    <xf numFmtId="0" fontId="7" fillId="0" borderId="59" xfId="0" applyFont="1" applyFill="1" applyBorder="1" applyAlignment="1">
      <alignment horizontal="center" vertical="center"/>
    </xf>
    <xf numFmtId="0" fontId="50" fillId="0" borderId="59" xfId="0" applyFont="1" applyFill="1" applyBorder="1" applyAlignment="1">
      <alignment horizontal="center" vertical="center" wrapText="1"/>
    </xf>
    <xf numFmtId="0" fontId="7" fillId="0" borderId="59" xfId="0" applyFont="1" applyFill="1" applyBorder="1" applyAlignment="1">
      <alignment horizontal="center" vertical="center" wrapText="1"/>
    </xf>
    <xf numFmtId="1" fontId="7" fillId="0" borderId="59" xfId="0" applyNumberFormat="1" applyFont="1" applyFill="1" applyBorder="1" applyAlignment="1">
      <alignment horizontal="center" vertical="center" wrapText="1"/>
    </xf>
    <xf numFmtId="0" fontId="51" fillId="10" borderId="59" xfId="0" applyNumberFormat="1" applyFont="1" applyFill="1" applyBorder="1" applyAlignment="1">
      <alignment horizontal="center" vertical="center"/>
    </xf>
    <xf numFmtId="49" fontId="7" fillId="0" borderId="59" xfId="0" applyNumberFormat="1" applyFont="1" applyFill="1" applyBorder="1" applyAlignment="1">
      <alignment horizontal="center" vertical="center" wrapText="1"/>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7" fillId="6" borderId="25" xfId="0" applyNumberFormat="1" applyFont="1" applyFill="1" applyBorder="1" applyAlignment="1">
      <alignment horizontal="center" vertical="center"/>
    </xf>
    <xf numFmtId="0" fontId="17"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0" fontId="20" fillId="0" borderId="0" xfId="0" applyFont="1" applyBorder="1" applyAlignment="1">
      <alignment vertical="center"/>
    </xf>
    <xf numFmtId="0" fontId="13" fillId="6" borderId="1" xfId="0" applyFont="1" applyFill="1" applyBorder="1" applyAlignment="1">
      <alignment vertical="center"/>
    </xf>
    <xf numFmtId="49" fontId="25" fillId="6" borderId="25" xfId="0" applyNumberFormat="1" applyFont="1" applyFill="1" applyBorder="1" applyAlignment="1">
      <alignment horizontal="center" vertical="center"/>
    </xf>
    <xf numFmtId="0" fontId="25" fillId="6" borderId="26" xfId="0" applyNumberFormat="1" applyFont="1" applyFill="1" applyBorder="1" applyAlignment="1">
      <alignment horizontal="center" vertical="center"/>
    </xf>
    <xf numFmtId="0" fontId="13" fillId="6" borderId="26" xfId="0" applyNumberFormat="1" applyFont="1" applyFill="1" applyBorder="1" applyAlignment="1">
      <alignment horizontal="center" vertical="center"/>
    </xf>
    <xf numFmtId="0" fontId="33" fillId="0" borderId="0" xfId="0" applyFont="1" applyBorder="1" applyAlignment="1">
      <alignment vertical="center"/>
    </xf>
    <xf numFmtId="0" fontId="14"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1" fillId="0" borderId="0" xfId="0" applyFont="1" applyBorder="1" applyAlignment="1">
      <alignment vertical="center"/>
    </xf>
    <xf numFmtId="0" fontId="8" fillId="6" borderId="1" xfId="0" applyFont="1" applyFill="1" applyBorder="1" applyAlignment="1">
      <alignment vertical="center"/>
    </xf>
    <xf numFmtId="49" fontId="18" fillId="6" borderId="25" xfId="0" applyNumberFormat="1" applyFont="1" applyFill="1" applyBorder="1" applyAlignment="1">
      <alignment horizontal="center" vertical="center"/>
    </xf>
    <xf numFmtId="0" fontId="18" fillId="6" borderId="26" xfId="0" applyNumberFormat="1" applyFont="1" applyFill="1" applyBorder="1" applyAlignment="1">
      <alignment horizontal="center" vertical="center"/>
    </xf>
    <xf numFmtId="0" fontId="8" fillId="6" borderId="26" xfId="0" applyNumberFormat="1" applyFont="1" applyFill="1" applyBorder="1" applyAlignment="1">
      <alignment horizontal="center" vertical="center"/>
    </xf>
    <xf numFmtId="0" fontId="30" fillId="0" borderId="0" xfId="0" applyFont="1" applyBorder="1" applyAlignment="1">
      <alignment vertical="center"/>
    </xf>
    <xf numFmtId="0" fontId="10" fillId="6" borderId="1" xfId="0" applyFont="1" applyFill="1" applyBorder="1" applyAlignment="1">
      <alignment vertical="center"/>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10" fillId="6" borderId="26" xfId="0" applyNumberFormat="1"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7" xfId="0" quotePrefix="1" applyFont="1" applyFill="1" applyBorder="1" applyAlignment="1">
      <alignment horizontal="center" vertical="center"/>
    </xf>
    <xf numFmtId="0" fontId="32" fillId="0" borderId="0" xfId="0" applyFont="1" applyBorder="1" applyAlignment="1">
      <alignment vertical="center"/>
    </xf>
    <xf numFmtId="0" fontId="13" fillId="0" borderId="1" xfId="0" applyFont="1" applyFill="1" applyBorder="1" applyAlignment="1">
      <alignment vertical="center"/>
    </xf>
    <xf numFmtId="49" fontId="25" fillId="0" borderId="25" xfId="0" applyNumberFormat="1" applyFont="1" applyFill="1" applyBorder="1" applyAlignment="1">
      <alignment horizontal="center" vertical="center"/>
    </xf>
    <xf numFmtId="0" fontId="25"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5" xfId="0" applyNumberFormat="1" applyFont="1" applyFill="1" applyBorder="1" applyAlignment="1">
      <alignment horizontal="center" vertical="center"/>
    </xf>
    <xf numFmtId="49" fontId="24" fillId="9" borderId="25" xfId="0" applyNumberFormat="1" applyFont="1" applyFill="1" applyBorder="1" applyAlignment="1">
      <alignment horizontal="center" vertical="center"/>
    </xf>
    <xf numFmtId="0" fontId="24" fillId="9" borderId="26" xfId="0" applyNumberFormat="1" applyFont="1" applyFill="1" applyBorder="1" applyAlignment="1">
      <alignment horizontal="center" vertical="center"/>
    </xf>
    <xf numFmtId="0" fontId="14" fillId="9" borderId="26" xfId="0" applyNumberFormat="1" applyFont="1" applyFill="1" applyBorder="1" applyAlignment="1">
      <alignment horizontal="center" vertical="center"/>
    </xf>
    <xf numFmtId="49" fontId="7" fillId="9" borderId="26" xfId="0" applyNumberFormat="1" applyFont="1" applyFill="1" applyBorder="1" applyAlignment="1">
      <alignment horizontal="center" vertical="center"/>
    </xf>
    <xf numFmtId="0" fontId="7" fillId="9" borderId="27" xfId="0" applyNumberFormat="1" applyFont="1" applyFill="1" applyBorder="1" applyAlignment="1">
      <alignment horizontal="center" vertical="center"/>
    </xf>
    <xf numFmtId="0" fontId="23" fillId="0" borderId="1" xfId="0" applyFont="1" applyFill="1" applyBorder="1" applyAlignment="1">
      <alignment vertical="center"/>
    </xf>
    <xf numFmtId="49" fontId="29" fillId="0" borderId="25" xfId="0" applyNumberFormat="1" applyFont="1" applyFill="1" applyBorder="1" applyAlignment="1">
      <alignment horizontal="center" vertical="center"/>
    </xf>
    <xf numFmtId="0" fontId="29" fillId="0" borderId="26"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8" fillId="0" borderId="25" xfId="0" applyNumberFormat="1" applyFont="1" applyFill="1" applyBorder="1" applyAlignment="1">
      <alignment horizontal="center" vertical="center"/>
    </xf>
    <xf numFmtId="0" fontId="18"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9" borderId="1" xfId="0" applyFont="1" applyFill="1" applyBorder="1" applyAlignment="1">
      <alignment vertical="center"/>
    </xf>
    <xf numFmtId="49" fontId="17" fillId="9" borderId="25" xfId="0" applyNumberFormat="1" applyFont="1" applyFill="1" applyBorder="1" applyAlignment="1">
      <alignment horizontal="center" vertical="center"/>
    </xf>
    <xf numFmtId="0" fontId="17" fillId="9" borderId="26" xfId="0" applyNumberFormat="1" applyFont="1" applyFill="1" applyBorder="1" applyAlignment="1">
      <alignment horizontal="center" vertical="center"/>
    </xf>
    <xf numFmtId="0" fontId="11" fillId="9" borderId="26" xfId="0" applyNumberFormat="1" applyFont="1" applyFill="1" applyBorder="1" applyAlignment="1">
      <alignment horizontal="center" vertical="center"/>
    </xf>
    <xf numFmtId="0" fontId="23" fillId="6" borderId="1" xfId="0" applyFont="1" applyFill="1" applyBorder="1" applyAlignment="1">
      <alignment vertical="center"/>
    </xf>
    <xf numFmtId="49" fontId="29" fillId="6" borderId="25" xfId="0" applyNumberFormat="1" applyFont="1" applyFill="1" applyBorder="1" applyAlignment="1">
      <alignment horizontal="center" vertical="center"/>
    </xf>
    <xf numFmtId="0" fontId="29" fillId="6" borderId="26"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4" fillId="6" borderId="1" xfId="0" applyFont="1" applyFill="1" applyBorder="1" applyAlignment="1">
      <alignment vertical="center"/>
    </xf>
    <xf numFmtId="0" fontId="7" fillId="9" borderId="27" xfId="0" quotePrefix="1"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13" fillId="0" borderId="8" xfId="0" applyFont="1" applyFill="1" applyBorder="1" applyAlignment="1">
      <alignment vertical="center"/>
    </xf>
    <xf numFmtId="0" fontId="7" fillId="0" borderId="44" xfId="0" applyNumberFormat="1" applyFont="1" applyFill="1" applyBorder="1" applyAlignment="1">
      <alignment horizontal="center" vertical="center"/>
    </xf>
    <xf numFmtId="49" fontId="25" fillId="0" borderId="44" xfId="0" applyNumberFormat="1" applyFont="1" applyFill="1" applyBorder="1" applyAlignment="1">
      <alignment horizontal="center" vertical="center"/>
    </xf>
    <xf numFmtId="0" fontId="25" fillId="0" borderId="46" xfId="0" applyNumberFormat="1" applyFont="1" applyFill="1" applyBorder="1" applyAlignment="1">
      <alignment horizontal="center" vertical="center"/>
    </xf>
    <xf numFmtId="0" fontId="13" fillId="0" borderId="46"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0" fontId="51" fillId="10" borderId="44"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49" fillId="2" borderId="65" xfId="0" applyFont="1" applyFill="1" applyBorder="1" applyAlignment="1">
      <alignment horizontal="right" vertical="center"/>
    </xf>
    <xf numFmtId="0" fontId="49" fillId="2" borderId="66" xfId="0" applyFont="1" applyFill="1" applyBorder="1" applyAlignment="1">
      <alignment horizontal="left" vertical="center"/>
    </xf>
    <xf numFmtId="0" fontId="21"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6" fillId="2" borderId="118"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3" xfId="0" applyFont="1" applyFill="1" applyBorder="1" applyAlignment="1">
      <alignment horizontal="right" vertical="center"/>
    </xf>
    <xf numFmtId="49" fontId="7" fillId="0" borderId="74" xfId="0" applyNumberFormat="1" applyFont="1" applyBorder="1" applyAlignment="1">
      <alignment horizontal="centerContinuous" vertical="center"/>
    </xf>
    <xf numFmtId="0" fontId="2" fillId="0" borderId="76" xfId="0" applyFont="1" applyBorder="1" applyAlignment="1">
      <alignment horizontal="centerContinuous" vertical="center"/>
    </xf>
    <xf numFmtId="0" fontId="6" fillId="4" borderId="113" xfId="0" applyFont="1" applyFill="1" applyBorder="1" applyAlignment="1">
      <alignment horizontal="right" vertical="center"/>
    </xf>
    <xf numFmtId="49" fontId="7" fillId="0" borderId="75"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114" xfId="0" applyFont="1" applyBorder="1" applyAlignment="1">
      <alignment horizontal="centerContinuous" vertical="center"/>
    </xf>
    <xf numFmtId="0" fontId="57" fillId="4" borderId="30" xfId="0" applyFont="1" applyFill="1" applyBorder="1" applyAlignment="1">
      <alignment horizontal="right" vertical="center"/>
    </xf>
    <xf numFmtId="0" fontId="7" fillId="0" borderId="12" xfId="0" applyFont="1" applyFill="1" applyBorder="1" applyAlignment="1">
      <alignment horizontal="center" vertical="center"/>
    </xf>
    <xf numFmtId="0" fontId="8" fillId="2" borderId="14" xfId="0" applyFont="1" applyFill="1" applyBorder="1" applyAlignment="1">
      <alignment horizontal="right" vertical="center"/>
    </xf>
    <xf numFmtId="0" fontId="7" fillId="0" borderId="15" xfId="0" applyFont="1" applyFill="1" applyBorder="1" applyAlignment="1">
      <alignment horizontal="center" vertical="center"/>
    </xf>
    <xf numFmtId="0" fontId="27" fillId="0" borderId="15" xfId="0" applyNumberFormat="1" applyFont="1" applyBorder="1" applyAlignment="1">
      <alignment horizontal="center" vertical="center"/>
    </xf>
    <xf numFmtId="0" fontId="8" fillId="4" borderId="51" xfId="0" applyFont="1" applyFill="1" applyBorder="1" applyAlignment="1">
      <alignment horizontal="right" vertical="center"/>
    </xf>
    <xf numFmtId="49" fontId="17" fillId="0" borderId="32" xfId="0" applyNumberFormat="1" applyFont="1" applyBorder="1" applyAlignment="1">
      <alignment horizontal="center" vertical="center" shrinkToFit="1"/>
    </xf>
    <xf numFmtId="0" fontId="13" fillId="2" borderId="4" xfId="0" applyFont="1" applyFill="1" applyBorder="1" applyAlignment="1">
      <alignment horizontal="right" vertical="center"/>
    </xf>
    <xf numFmtId="49" fontId="27" fillId="0" borderId="15" xfId="0" applyNumberFormat="1" applyFont="1" applyBorder="1" applyAlignment="1">
      <alignment horizontal="center" vertical="center"/>
    </xf>
    <xf numFmtId="0" fontId="8" fillId="4" borderId="49"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7" fillId="0" borderId="3" xfId="0" applyNumberFormat="1" applyFont="1" applyBorder="1" applyAlignment="1">
      <alignment horizontal="center" vertical="center"/>
    </xf>
    <xf numFmtId="0" fontId="6" fillId="0" borderId="28" xfId="0" applyFont="1" applyBorder="1" applyAlignment="1">
      <alignment horizontal="center" vertical="center"/>
    </xf>
    <xf numFmtId="0" fontId="41" fillId="2" borderId="4" xfId="0" applyFont="1" applyFill="1" applyBorder="1" applyAlignment="1">
      <alignment horizontal="right" vertical="center"/>
    </xf>
    <xf numFmtId="0" fontId="11" fillId="4" borderId="49" xfId="0" applyFont="1" applyFill="1" applyBorder="1" applyAlignment="1">
      <alignment horizontal="right" vertical="center"/>
    </xf>
    <xf numFmtId="0" fontId="23" fillId="2" borderId="4" xfId="0" applyFont="1" applyFill="1" applyBorder="1" applyAlignment="1">
      <alignment horizontal="right" vertical="center"/>
    </xf>
    <xf numFmtId="49" fontId="7" fillId="0" borderId="28" xfId="0" applyNumberFormat="1" applyFont="1" applyBorder="1" applyAlignment="1">
      <alignment horizontal="center"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7" fillId="0" borderId="24" xfId="0" applyNumberFormat="1" applyFont="1" applyBorder="1" applyAlignment="1">
      <alignment horizontal="center" vertical="center"/>
    </xf>
    <xf numFmtId="0" fontId="11" fillId="4" borderId="50" xfId="0" applyFont="1" applyFill="1" applyBorder="1" applyAlignment="1">
      <alignment horizontal="right" vertical="center"/>
    </xf>
    <xf numFmtId="49" fontId="7" fillId="0" borderId="12" xfId="0" applyNumberFormat="1" applyFont="1" applyBorder="1" applyAlignment="1">
      <alignment horizontal="center"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Fill="1" applyBorder="1" applyAlignment="1">
      <alignment horizontal="center" vertical="center"/>
    </xf>
    <xf numFmtId="164" fontId="22" fillId="3" borderId="124" xfId="0" applyNumberFormat="1" applyFont="1" applyFill="1" applyBorder="1" applyAlignment="1">
      <alignment horizontal="center" vertical="center"/>
    </xf>
    <xf numFmtId="0" fontId="12" fillId="12" borderId="129" xfId="0" applyFont="1" applyFill="1" applyBorder="1" applyAlignment="1">
      <alignment horizontal="center" vertical="center" wrapText="1"/>
    </xf>
    <xf numFmtId="0" fontId="12" fillId="12" borderId="130" xfId="0" applyNumberFormat="1" applyFont="1" applyFill="1" applyBorder="1" applyAlignment="1">
      <alignment horizontal="centerContinuous" vertical="center" wrapText="1"/>
    </xf>
    <xf numFmtId="0" fontId="7" fillId="0" borderId="56" xfId="0" applyNumberFormat="1" applyFont="1" applyFill="1" applyBorder="1" applyAlignment="1">
      <alignment horizontal="center" vertical="center" wrapText="1"/>
    </xf>
    <xf numFmtId="0" fontId="7" fillId="0" borderId="27" xfId="0" applyNumberFormat="1" applyFont="1" applyFill="1" applyBorder="1" applyAlignment="1">
      <alignment horizontal="center" vertical="center" shrinkToFit="1"/>
    </xf>
    <xf numFmtId="0" fontId="7" fillId="15" borderId="25" xfId="0" applyFont="1" applyFill="1" applyBorder="1" applyAlignment="1">
      <alignment horizontal="center" vertical="center" wrapText="1"/>
    </xf>
    <xf numFmtId="0" fontId="7" fillId="14" borderId="59" xfId="0" applyFont="1" applyFill="1" applyBorder="1" applyAlignment="1">
      <alignment horizontal="center" vertical="center" wrapText="1"/>
    </xf>
    <xf numFmtId="0" fontId="7" fillId="0" borderId="59" xfId="0" applyFont="1" applyBorder="1" applyAlignment="1">
      <alignment horizontal="center" vertical="center" shrinkToFit="1"/>
    </xf>
    <xf numFmtId="0" fontId="7" fillId="0" borderId="15" xfId="2" applyNumberFormat="1" applyFont="1" applyBorder="1" applyAlignment="1">
      <alignment horizontal="center" vertical="center" shrinkToFit="1"/>
    </xf>
    <xf numFmtId="0" fontId="4" fillId="0" borderId="16" xfId="0" applyFont="1" applyBorder="1" applyAlignment="1">
      <alignment horizontal="right"/>
    </xf>
    <xf numFmtId="0" fontId="2" fillId="0" borderId="9" xfId="0" applyFont="1" applyBorder="1" applyAlignment="1">
      <alignment horizontal="centerContinuous" wrapText="1"/>
    </xf>
    <xf numFmtId="0" fontId="2" fillId="0" borderId="46" xfId="0" applyFont="1" applyBorder="1" applyAlignment="1">
      <alignment horizontal="centerContinuous" wrapText="1"/>
    </xf>
    <xf numFmtId="0" fontId="2" fillId="0" borderId="10" xfId="0" applyFont="1" applyBorder="1" applyAlignment="1">
      <alignment horizontal="centerContinuous" wrapText="1"/>
    </xf>
    <xf numFmtId="0" fontId="53" fillId="10" borderId="73" xfId="0" applyFont="1" applyFill="1" applyBorder="1" applyAlignment="1">
      <alignment horizontal="right"/>
    </xf>
    <xf numFmtId="0" fontId="53" fillId="10" borderId="131" xfId="0" applyFont="1" applyFill="1" applyBorder="1" applyAlignment="1">
      <alignment horizontal="centerContinuous"/>
    </xf>
    <xf numFmtId="0" fontId="53" fillId="10" borderId="132" xfId="0" applyFont="1" applyFill="1" applyBorder="1" applyAlignment="1">
      <alignment horizontal="centerContinuous"/>
    </xf>
    <xf numFmtId="0" fontId="53" fillId="10" borderId="133" xfId="0" applyFont="1" applyFill="1" applyBorder="1" applyAlignment="1">
      <alignment horizontal="centerContinuous"/>
    </xf>
    <xf numFmtId="0" fontId="2" fillId="0" borderId="38" xfId="0" applyFont="1" applyBorder="1" applyAlignment="1">
      <alignment horizontal="left" vertical="center"/>
    </xf>
    <xf numFmtId="0" fontId="2" fillId="0" borderId="134" xfId="0" applyFont="1" applyFill="1" applyBorder="1" applyAlignment="1">
      <alignment horizontal="centerContinuous" vertical="center" shrinkToFit="1"/>
    </xf>
    <xf numFmtId="0" fontId="22" fillId="0" borderId="135" xfId="0" applyFont="1" applyFill="1" applyBorder="1" applyAlignment="1">
      <alignment horizontal="centerContinuous" vertical="center"/>
    </xf>
    <xf numFmtId="0" fontId="2" fillId="0" borderId="136" xfId="0" applyFont="1" applyFill="1" applyBorder="1" applyAlignment="1">
      <alignment horizontal="center" vertical="center"/>
    </xf>
    <xf numFmtId="0" fontId="2" fillId="0" borderId="137" xfId="0" applyFont="1" applyFill="1" applyBorder="1" applyAlignment="1">
      <alignment horizontal="centerContinuous" vertical="center"/>
    </xf>
    <xf numFmtId="0" fontId="2" fillId="0" borderId="138" xfId="0" applyFont="1" applyFill="1" applyBorder="1" applyAlignment="1">
      <alignment horizontal="centerContinuous" vertical="center"/>
    </xf>
    <xf numFmtId="0" fontId="2" fillId="0" borderId="0" xfId="0" applyFont="1" applyBorder="1" applyAlignment="1">
      <alignment vertical="center"/>
    </xf>
    <xf numFmtId="0" fontId="58" fillId="0" borderId="54" xfId="0" applyFont="1" applyFill="1" applyBorder="1" applyAlignment="1">
      <alignment horizontal="center" vertical="center" shrinkToFit="1"/>
    </xf>
    <xf numFmtId="0" fontId="42" fillId="0" borderId="34" xfId="0" applyFont="1" applyFill="1" applyBorder="1" applyAlignment="1">
      <alignment horizontal="center" vertical="center" shrinkToFit="1"/>
    </xf>
    <xf numFmtId="0" fontId="7" fillId="15" borderId="59" xfId="0" applyFont="1" applyFill="1" applyBorder="1" applyAlignment="1">
      <alignment horizontal="center" vertical="center" wrapText="1"/>
    </xf>
    <xf numFmtId="49" fontId="7" fillId="0" borderId="59" xfId="0" applyNumberFormat="1" applyFont="1" applyFill="1" applyBorder="1" applyAlignment="1">
      <alignment horizontal="center" vertical="center"/>
    </xf>
    <xf numFmtId="0" fontId="2" fillId="0" borderId="107" xfId="0" applyFont="1" applyFill="1" applyBorder="1" applyAlignment="1">
      <alignment horizontal="centerContinuous" vertical="center" shrinkToFit="1"/>
    </xf>
    <xf numFmtId="0" fontId="22" fillId="0" borderId="109" xfId="0" applyFont="1" applyFill="1" applyBorder="1" applyAlignment="1">
      <alignment horizontal="centerContinuous" vertical="center"/>
    </xf>
    <xf numFmtId="0" fontId="2" fillId="0" borderId="120" xfId="0" applyFont="1" applyFill="1" applyBorder="1" applyAlignment="1">
      <alignment horizontal="centerContinuous" vertical="center" shrinkToFit="1"/>
    </xf>
    <xf numFmtId="0" fontId="22" fillId="0" borderId="121" xfId="0" applyFont="1" applyFill="1" applyBorder="1" applyAlignment="1">
      <alignment horizontal="centerContinuous" vertical="center"/>
    </xf>
    <xf numFmtId="0" fontId="2" fillId="0" borderId="122" xfId="0" applyFont="1" applyFill="1" applyBorder="1" applyAlignment="1">
      <alignment horizontal="centerContinuous" vertical="center"/>
    </xf>
    <xf numFmtId="0" fontId="2" fillId="0" borderId="123" xfId="0" applyFont="1" applyFill="1" applyBorder="1" applyAlignment="1">
      <alignment horizontal="centerContinuous" vertical="center"/>
    </xf>
    <xf numFmtId="0" fontId="2" fillId="0" borderId="111" xfId="0" applyFont="1" applyFill="1" applyBorder="1" applyAlignment="1">
      <alignment horizontal="centerContinuous" vertical="center" shrinkToFit="1"/>
    </xf>
    <xf numFmtId="0" fontId="22" fillId="0" borderId="96" xfId="0" applyFont="1" applyFill="1" applyBorder="1" applyAlignment="1">
      <alignment horizontal="centerContinuous" vertical="center"/>
    </xf>
    <xf numFmtId="0" fontId="2" fillId="0" borderId="92" xfId="0" applyFont="1" applyFill="1" applyBorder="1" applyAlignment="1">
      <alignment horizontal="centerContinuous" vertical="center"/>
    </xf>
    <xf numFmtId="0" fontId="2" fillId="0" borderId="93" xfId="0" applyFont="1" applyFill="1" applyBorder="1" applyAlignment="1">
      <alignment horizontal="centerContinuous" vertical="center"/>
    </xf>
    <xf numFmtId="0" fontId="2" fillId="0" borderId="136" xfId="0" quotePrefix="1" applyFont="1" applyFill="1" applyBorder="1" applyAlignment="1">
      <alignment horizontal="center" vertical="center" wrapText="1"/>
    </xf>
    <xf numFmtId="49" fontId="2" fillId="0" borderId="136" xfId="2" applyNumberFormat="1" applyFont="1" applyFill="1" applyBorder="1" applyAlignment="1">
      <alignment horizontal="center" vertical="center"/>
    </xf>
    <xf numFmtId="0" fontId="2" fillId="0" borderId="136" xfId="0" applyFont="1" applyFill="1" applyBorder="1" applyAlignment="1">
      <alignment horizontal="center" vertical="center" shrinkToFit="1"/>
    </xf>
    <xf numFmtId="164" fontId="2" fillId="0" borderId="136" xfId="0" applyNumberFormat="1" applyFont="1" applyFill="1" applyBorder="1" applyAlignment="1">
      <alignment horizontal="center" vertical="center"/>
    </xf>
    <xf numFmtId="1" fontId="5" fillId="0" borderId="137" xfId="0" applyNumberFormat="1" applyFont="1" applyFill="1" applyBorder="1" applyAlignment="1">
      <alignment horizontal="center" vertical="center"/>
    </xf>
    <xf numFmtId="1" fontId="56" fillId="10" borderId="137" xfId="0" applyNumberFormat="1" applyFont="1" applyFill="1" applyBorder="1" applyAlignment="1">
      <alignment horizontal="center" vertical="center"/>
    </xf>
    <xf numFmtId="1" fontId="2" fillId="0" borderId="137" xfId="0" applyNumberFormat="1" applyFont="1" applyBorder="1" applyAlignment="1">
      <alignment horizontal="center" vertical="center"/>
    </xf>
    <xf numFmtId="0" fontId="2" fillId="0" borderId="140" xfId="0" quotePrefix="1" applyFont="1" applyBorder="1" applyAlignment="1">
      <alignment horizontal="center" vertical="center"/>
    </xf>
    <xf numFmtId="1" fontId="5" fillId="0" borderId="0" xfId="0" applyNumberFormat="1" applyFont="1" applyBorder="1" applyAlignment="1">
      <alignment vertical="center"/>
    </xf>
    <xf numFmtId="1" fontId="22" fillId="7" borderId="31" xfId="0" applyNumberFormat="1" applyFont="1" applyFill="1" applyBorder="1" applyAlignment="1">
      <alignment horizontal="center" vertical="center"/>
    </xf>
    <xf numFmtId="1" fontId="2" fillId="0" borderId="54" xfId="0" applyNumberFormat="1" applyFont="1" applyFill="1" applyBorder="1" applyAlignment="1">
      <alignment horizontal="center" vertical="center"/>
    </xf>
    <xf numFmtId="1" fontId="2" fillId="0" borderId="81" xfId="0" applyNumberFormat="1" applyFont="1" applyFill="1" applyBorder="1" applyAlignment="1">
      <alignment horizontal="center" vertical="center"/>
    </xf>
    <xf numFmtId="1" fontId="2" fillId="9" borderId="34" xfId="0" applyNumberFormat="1" applyFont="1" applyFill="1" applyBorder="1" applyAlignment="1">
      <alignment horizontal="center" vertical="center"/>
    </xf>
    <xf numFmtId="1" fontId="2" fillId="0" borderId="47"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1" fontId="2" fillId="8" borderId="54" xfId="0" applyNumberFormat="1" applyFont="1" applyFill="1" applyBorder="1" applyAlignment="1">
      <alignment horizontal="center" vertical="center"/>
    </xf>
    <xf numFmtId="1" fontId="2" fillId="0" borderId="55" xfId="0" applyNumberFormat="1" applyFont="1" applyBorder="1" applyAlignment="1">
      <alignment horizontal="center" vertical="center"/>
    </xf>
    <xf numFmtId="1" fontId="2" fillId="0" borderId="34" xfId="0" applyNumberFormat="1" applyFont="1" applyFill="1" applyBorder="1" applyAlignment="1">
      <alignment horizontal="center" vertical="center"/>
    </xf>
    <xf numFmtId="0" fontId="58" fillId="0" borderId="34" xfId="0" applyFont="1" applyFill="1" applyBorder="1" applyAlignment="1">
      <alignment horizontal="centerContinuous" vertical="center"/>
    </xf>
    <xf numFmtId="0" fontId="2" fillId="0" borderId="139" xfId="0" applyFont="1" applyFill="1" applyBorder="1" applyAlignment="1">
      <alignment horizontal="center" vertical="center"/>
    </xf>
    <xf numFmtId="0" fontId="2" fillId="0" borderId="82" xfId="0" applyFont="1" applyFill="1" applyBorder="1" applyAlignment="1">
      <alignment horizontal="center" vertical="center"/>
    </xf>
    <xf numFmtId="0" fontId="2" fillId="0" borderId="86" xfId="0" applyFont="1" applyFill="1" applyBorder="1" applyAlignment="1">
      <alignment horizontal="center" vertical="center"/>
    </xf>
    <xf numFmtId="1" fontId="2" fillId="0" borderId="0" xfId="0" applyNumberFormat="1" applyFont="1" applyBorder="1" applyAlignment="1">
      <alignment horizontal="center" vertical="center"/>
    </xf>
    <xf numFmtId="1" fontId="2" fillId="0" borderId="125" xfId="0" applyNumberFormat="1" applyFont="1" applyBorder="1" applyAlignment="1">
      <alignment horizontal="center" vertical="center" shrinkToFit="1"/>
    </xf>
    <xf numFmtId="1" fontId="2" fillId="0" borderId="126" xfId="0" applyNumberFormat="1" applyFont="1" applyBorder="1" applyAlignment="1">
      <alignment horizontal="center" vertical="center" shrinkToFit="1"/>
    </xf>
    <xf numFmtId="1" fontId="5" fillId="0" borderId="126" xfId="0" applyNumberFormat="1" applyFont="1" applyBorder="1" applyAlignment="1">
      <alignment horizontal="center" vertical="center" shrinkToFit="1"/>
    </xf>
    <xf numFmtId="1" fontId="5" fillId="0" borderId="127" xfId="0" applyNumberFormat="1" applyFont="1" applyBorder="1" applyAlignment="1">
      <alignment horizontal="center" vertical="center" shrinkToFit="1"/>
    </xf>
    <xf numFmtId="1" fontId="5" fillId="0" borderId="125" xfId="0" applyNumberFormat="1" applyFont="1" applyBorder="1" applyAlignment="1">
      <alignment horizontal="center" vertical="center" shrinkToFit="1"/>
    </xf>
    <xf numFmtId="1" fontId="5" fillId="0" borderId="128" xfId="0" applyNumberFormat="1" applyFont="1" applyBorder="1" applyAlignment="1">
      <alignment horizontal="center" vertical="center" shrinkToFit="1"/>
    </xf>
    <xf numFmtId="1" fontId="2" fillId="8" borderId="88" xfId="0" applyNumberFormat="1" applyFont="1" applyFill="1" applyBorder="1" applyAlignment="1">
      <alignment horizontal="center" vertical="center"/>
    </xf>
    <xf numFmtId="0" fontId="7" fillId="0" borderId="52" xfId="0" applyNumberFormat="1" applyFont="1" applyFill="1" applyBorder="1" applyAlignment="1">
      <alignment horizontal="center" vertical="center" shrinkToFit="1"/>
    </xf>
    <xf numFmtId="0" fontId="7" fillId="0" borderId="1" xfId="5" applyFont="1" applyBorder="1" applyAlignment="1">
      <alignment horizontal="center" vertical="center" shrinkToFit="1"/>
    </xf>
    <xf numFmtId="0" fontId="7" fillId="0" borderId="25" xfId="5"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6" xfId="2" applyNumberFormat="1" applyFont="1" applyBorder="1" applyAlignment="1">
      <alignment horizontal="center" vertical="center" shrinkToFit="1"/>
    </xf>
    <xf numFmtId="0" fontId="7" fillId="0" borderId="26" xfId="0" applyNumberFormat="1" applyFont="1" applyFill="1" applyBorder="1" applyAlignment="1">
      <alignment horizontal="center" vertical="center" shrinkToFit="1"/>
    </xf>
    <xf numFmtId="0" fontId="7" fillId="0" borderId="27" xfId="5" applyNumberFormat="1" applyFont="1" applyBorder="1" applyAlignment="1">
      <alignment horizontal="center" vertical="center" wrapText="1"/>
    </xf>
    <xf numFmtId="0" fontId="7" fillId="0" borderId="26" xfId="0" applyNumberFormat="1" applyFont="1" applyFill="1" applyBorder="1" applyAlignment="1">
      <alignment horizontal="center" vertical="center" wrapText="1"/>
    </xf>
    <xf numFmtId="9" fontId="7" fillId="0" borderId="59" xfId="2" applyFont="1" applyFill="1" applyBorder="1" applyAlignment="1">
      <alignment horizontal="center" vertical="center" shrinkToFit="1"/>
    </xf>
    <xf numFmtId="0" fontId="7" fillId="0" borderId="15" xfId="0" applyNumberFormat="1" applyFont="1" applyFill="1" applyBorder="1" applyAlignment="1">
      <alignment horizontal="center" vertical="center" shrinkToFit="1"/>
    </xf>
    <xf numFmtId="0" fontId="7" fillId="16" borderId="25" xfId="0" applyFont="1" applyFill="1" applyBorder="1" applyAlignment="1">
      <alignment horizontal="center" vertical="center" wrapText="1"/>
    </xf>
    <xf numFmtId="49" fontId="7" fillId="15" borderId="28" xfId="0" applyNumberFormat="1" applyFont="1" applyFill="1" applyBorder="1" applyAlignment="1">
      <alignment horizontal="center" vertical="center"/>
    </xf>
    <xf numFmtId="0" fontId="62" fillId="0" borderId="1" xfId="0" applyFont="1" applyFill="1" applyBorder="1" applyAlignment="1">
      <alignment vertical="center"/>
    </xf>
    <xf numFmtId="0" fontId="6" fillId="0" borderId="25" xfId="0" applyFont="1" applyFill="1" applyBorder="1" applyAlignment="1">
      <alignment horizontal="center" vertical="center"/>
    </xf>
    <xf numFmtId="0" fontId="7" fillId="0" borderId="25" xfId="0" applyFont="1" applyFill="1" applyBorder="1" applyAlignment="1">
      <alignment horizontal="center" vertical="center" wrapText="1"/>
    </xf>
    <xf numFmtId="1" fontId="7" fillId="0" borderId="25" xfId="0" applyNumberFormat="1" applyFont="1" applyFill="1" applyBorder="1" applyAlignment="1">
      <alignment horizontal="center" vertical="center" wrapText="1"/>
    </xf>
    <xf numFmtId="49" fontId="7" fillId="0" borderId="25" xfId="0" applyNumberFormat="1" applyFont="1" applyFill="1" applyBorder="1" applyAlignment="1">
      <alignment horizontal="center" vertical="center" wrapText="1"/>
    </xf>
    <xf numFmtId="0" fontId="63" fillId="0" borderId="1" xfId="0" applyFont="1" applyFill="1" applyBorder="1" applyAlignment="1">
      <alignment vertical="center"/>
    </xf>
    <xf numFmtId="0" fontId="12" fillId="0" borderId="2" xfId="0" applyFont="1" applyFill="1" applyBorder="1" applyAlignment="1">
      <alignment horizontal="center" vertical="center"/>
    </xf>
    <xf numFmtId="0" fontId="7" fillId="0" borderId="64" xfId="0" quotePrefix="1" applyFont="1" applyFill="1" applyBorder="1" applyAlignment="1">
      <alignment horizontal="center" vertical="center"/>
    </xf>
    <xf numFmtId="0" fontId="10" fillId="0" borderId="26" xfId="0" applyNumberFormat="1" applyFont="1" applyFill="1" applyBorder="1" applyAlignment="1">
      <alignment horizontal="center" vertical="center"/>
    </xf>
    <xf numFmtId="1" fontId="2" fillId="15" borderId="34" xfId="0" applyNumberFormat="1" applyFont="1" applyFill="1" applyBorder="1" applyAlignment="1">
      <alignment horizontal="center" vertical="center"/>
    </xf>
    <xf numFmtId="0" fontId="4" fillId="0" borderId="45" xfId="0" applyFont="1" applyFill="1" applyBorder="1" applyAlignment="1">
      <alignment horizontal="center" vertical="center" shrinkToFit="1"/>
    </xf>
    <xf numFmtId="0" fontId="2" fillId="0" borderId="13" xfId="0" applyFont="1" applyFill="1" applyBorder="1" applyAlignment="1">
      <alignment horizontal="center" vertical="center"/>
    </xf>
    <xf numFmtId="0" fontId="2" fillId="0" borderId="13" xfId="0" quotePrefix="1" applyFont="1" applyFill="1" applyBorder="1" applyAlignment="1">
      <alignment horizontal="center" vertical="center"/>
    </xf>
    <xf numFmtId="9" fontId="2" fillId="0" borderId="13" xfId="0" applyNumberFormat="1" applyFont="1" applyFill="1" applyBorder="1" applyAlignment="1">
      <alignment horizontal="center" vertical="center"/>
    </xf>
    <xf numFmtId="49" fontId="2" fillId="0" borderId="13" xfId="0" quotePrefix="1" applyNumberFormat="1" applyFont="1" applyFill="1" applyBorder="1" applyAlignment="1">
      <alignment horizontal="center" vertical="center"/>
    </xf>
    <xf numFmtId="164" fontId="5" fillId="0" borderId="13" xfId="0" applyNumberFormat="1" applyFont="1" applyFill="1" applyBorder="1" applyAlignment="1">
      <alignment horizontal="center" vertical="center"/>
    </xf>
    <xf numFmtId="164" fontId="2" fillId="0" borderId="52" xfId="0" applyNumberFormat="1" applyFont="1" applyFill="1" applyBorder="1" applyAlignment="1">
      <alignment horizontal="centerContinuous" vertical="center"/>
    </xf>
    <xf numFmtId="164" fontId="2" fillId="0" borderId="95" xfId="0" applyNumberFormat="1" applyFont="1" applyFill="1" applyBorder="1" applyAlignment="1">
      <alignment horizontal="centerContinuous" vertical="center"/>
    </xf>
    <xf numFmtId="0" fontId="5" fillId="0" borderId="53" xfId="0" quotePrefix="1" applyFont="1" applyFill="1" applyBorder="1" applyAlignment="1">
      <alignment horizontal="centerContinuous" vertical="center"/>
    </xf>
    <xf numFmtId="0" fontId="5" fillId="0" borderId="0" xfId="0" applyFont="1" applyFill="1" applyBorder="1" applyAlignment="1">
      <alignment vertical="center"/>
    </xf>
    <xf numFmtId="1" fontId="2" fillId="0" borderId="119"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9" fillId="15" borderId="3" xfId="0" quotePrefix="1" applyFont="1" applyFill="1" applyBorder="1" applyAlignment="1">
      <alignment horizontal="center" vertical="center"/>
    </xf>
  </cellXfs>
  <cellStyles count="11">
    <cellStyle name="Excel Built-in Normal" xfId="6"/>
    <cellStyle name="Hyperlink" xfId="1" builtinId="8"/>
    <cellStyle name="Normal" xfId="0" builtinId="0"/>
    <cellStyle name="Normal 2" xfId="4"/>
    <cellStyle name="Normal 2 2" xfId="5"/>
    <cellStyle name="Normal 3" xfId="8"/>
    <cellStyle name="Normal 4" xfId="9"/>
    <cellStyle name="Normal 5" xfId="7"/>
    <cellStyle name="Percent" xfId="2" builtinId="5"/>
    <cellStyle name="Percent 2" xfId="3"/>
    <cellStyle name="Percent 2 2" xfId="10"/>
  </cellStyles>
  <dxfs count="797">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9900"/>
      <color rgb="FF0000FF"/>
      <color rgb="FF00FF00"/>
      <color rgb="FF00CC66"/>
      <color rgb="FF00FF99"/>
      <color rgb="FF66FF99"/>
      <color rgb="FFCC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142875</xdr:colOff>
      <xdr:row>1</xdr:row>
      <xdr:rowOff>95250</xdr:rowOff>
    </xdr:from>
    <xdr:to>
      <xdr:col>6</xdr:col>
      <xdr:colOff>1171575</xdr:colOff>
      <xdr:row>14</xdr:row>
      <xdr:rowOff>182355</xdr:rowOff>
    </xdr:to>
    <xdr:pic>
      <xdr:nvPicPr>
        <xdr:cNvPr id="6" name="Picture 5" descr="C:\A\Jue\SoF\Images\NPC\Primes\Wee Folk\kayenga defiant.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466725"/>
          <a:ext cx="2152650" cy="2868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15</xdr:row>
      <xdr:rowOff>95249</xdr:rowOff>
    </xdr:from>
    <xdr:to>
      <xdr:col>6</xdr:col>
      <xdr:colOff>1247775</xdr:colOff>
      <xdr:row>21</xdr:row>
      <xdr:rowOff>142875</xdr:rowOff>
    </xdr:to>
    <xdr:sp macro="" textlink="">
      <xdr:nvSpPr>
        <xdr:cNvPr id="1084" name="Text Box 60"/>
        <xdr:cNvSpPr txBox="1">
          <a:spLocks noChangeArrowheads="1"/>
        </xdr:cNvSpPr>
      </xdr:nvSpPr>
      <xdr:spPr bwMode="auto">
        <a:xfrm>
          <a:off x="57150" y="3562349"/>
          <a:ext cx="6962775" cy="131445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6324600" y="0"/>
          <a:ext cx="18954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2" name="Rectangle 1"/>
        <xdr:cNvSpPr>
          <a:spLocks noChangeArrowheads="1"/>
        </xdr:cNvSpPr>
      </xdr:nvSpPr>
      <xdr:spPr bwMode="auto">
        <a:xfrm>
          <a:off x="92297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2476500</xdr:colOff>
      <xdr:row>1</xdr:row>
      <xdr:rowOff>123825</xdr:rowOff>
    </xdr:from>
    <xdr:to>
      <xdr:col>1</xdr:col>
      <xdr:colOff>495300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irjadin26@yahoo.ca?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5"/>
  <sheetViews>
    <sheetView showGridLines="0" tabSelected="1" zoomScaleNormal="100" workbookViewId="0"/>
  </sheetViews>
  <sheetFormatPr defaultColWidth="13" defaultRowHeight="15.75"/>
  <cols>
    <col min="1" max="1" width="22.625" style="329" customWidth="1"/>
    <col min="2" max="2" width="10" style="331" customWidth="1"/>
    <col min="3" max="3" width="5.5" style="331" customWidth="1"/>
    <col min="4" max="4" width="13.75" style="329" bestFit="1" customWidth="1"/>
    <col min="5" max="5" width="9.125" style="331" bestFit="1" customWidth="1"/>
    <col min="6" max="6" width="14.75" style="329" customWidth="1"/>
    <col min="7" max="7" width="17.125" style="331" customWidth="1"/>
    <col min="8" max="16384" width="13" style="61"/>
  </cols>
  <sheetData>
    <row r="1" spans="1:7" ht="29.25" thickTop="1" thickBot="1">
      <c r="A1" s="334" t="s">
        <v>149</v>
      </c>
      <c r="B1" s="335" t="s">
        <v>150</v>
      </c>
      <c r="C1" s="336"/>
      <c r="D1" s="337"/>
      <c r="E1" s="338"/>
      <c r="F1" s="337"/>
      <c r="G1" s="339" t="s">
        <v>145</v>
      </c>
    </row>
    <row r="2" spans="1:7" ht="17.25" thickTop="1">
      <c r="A2" s="340" t="s">
        <v>0</v>
      </c>
      <c r="B2" s="341" t="s">
        <v>100</v>
      </c>
      <c r="C2" s="341"/>
      <c r="D2" s="342" t="s">
        <v>116</v>
      </c>
      <c r="E2" s="343" t="s">
        <v>144</v>
      </c>
      <c r="F2" s="344"/>
      <c r="G2" s="345"/>
    </row>
    <row r="3" spans="1:7" ht="16.5">
      <c r="A3" s="340" t="s">
        <v>64</v>
      </c>
      <c r="B3" s="341" t="s">
        <v>146</v>
      </c>
      <c r="C3" s="341"/>
      <c r="D3" s="342" t="s">
        <v>65</v>
      </c>
      <c r="E3" s="343">
        <v>2</v>
      </c>
      <c r="F3" s="342"/>
      <c r="G3" s="345"/>
    </row>
    <row r="4" spans="1:7" ht="16.5">
      <c r="A4" s="340" t="s">
        <v>64</v>
      </c>
      <c r="B4" s="341" t="s">
        <v>163</v>
      </c>
      <c r="C4" s="341"/>
      <c r="D4" s="342" t="s">
        <v>65</v>
      </c>
      <c r="E4" s="343">
        <v>3</v>
      </c>
      <c r="F4" s="342"/>
      <c r="G4" s="345"/>
    </row>
    <row r="5" spans="1:7" ht="16.5">
      <c r="A5" s="340" t="s">
        <v>64</v>
      </c>
      <c r="B5" s="341" t="s">
        <v>270</v>
      </c>
      <c r="C5" s="341"/>
      <c r="D5" s="342" t="s">
        <v>65</v>
      </c>
      <c r="E5" s="343">
        <v>2</v>
      </c>
      <c r="F5" s="342"/>
      <c r="G5" s="345"/>
    </row>
    <row r="6" spans="1:7" ht="17.25" thickBot="1">
      <c r="A6" s="340" t="s">
        <v>66</v>
      </c>
      <c r="B6" s="341" t="s">
        <v>151</v>
      </c>
      <c r="C6" s="341"/>
      <c r="D6" s="342" t="s">
        <v>1</v>
      </c>
      <c r="E6" s="343" t="s">
        <v>152</v>
      </c>
      <c r="F6" s="342"/>
      <c r="G6" s="345"/>
    </row>
    <row r="7" spans="1:7" ht="17.25" thickTop="1">
      <c r="A7" s="346" t="s">
        <v>88</v>
      </c>
      <c r="B7" s="347" t="s">
        <v>291</v>
      </c>
      <c r="C7" s="348"/>
      <c r="D7" s="349" t="s">
        <v>74</v>
      </c>
      <c r="E7" s="350" t="s">
        <v>153</v>
      </c>
      <c r="F7" s="351"/>
      <c r="G7" s="345"/>
    </row>
    <row r="8" spans="1:7" ht="17.25" thickBot="1">
      <c r="A8" s="352" t="s">
        <v>131</v>
      </c>
      <c r="B8" s="353" t="str">
        <f>C10</f>
        <v>+5</v>
      </c>
      <c r="C8" s="354"/>
      <c r="D8" s="355" t="s">
        <v>139</v>
      </c>
      <c r="E8" s="356" t="s">
        <v>153</v>
      </c>
      <c r="F8" s="351"/>
      <c r="G8" s="345"/>
    </row>
    <row r="9" spans="1:7" ht="17.25" thickTop="1">
      <c r="A9" s="357" t="s">
        <v>2</v>
      </c>
      <c r="B9" s="358">
        <v>9</v>
      </c>
      <c r="C9" s="359">
        <f>IF(B9&gt;9.9,CONCATENATE("+",ROUNDDOWN((B9-10)/2,0)),ROUNDUP((B9-10)/2,0))</f>
        <v>-1</v>
      </c>
      <c r="D9" s="360" t="s">
        <v>72</v>
      </c>
      <c r="E9" s="361" t="s">
        <v>251</v>
      </c>
      <c r="F9" s="351"/>
      <c r="G9" s="345"/>
    </row>
    <row r="10" spans="1:7" ht="16.5">
      <c r="A10" s="362" t="s">
        <v>3</v>
      </c>
      <c r="B10" s="495">
        <f>16+4</f>
        <v>20</v>
      </c>
      <c r="C10" s="363" t="str">
        <f t="shared" ref="C10:C14" si="0">IF(B10&gt;9.9,CONCATENATE("+",ROUNDDOWN((B10-10)/2,0)),ROUNDUP((B10-10)/2,0))</f>
        <v>+5</v>
      </c>
      <c r="D10" s="364" t="s">
        <v>73</v>
      </c>
      <c r="E10" s="365">
        <f>SUM(Martial!G4:G19)+SUM(Equipment!C3:C18)</f>
        <v>19.3</v>
      </c>
      <c r="F10" s="351"/>
      <c r="G10" s="345"/>
    </row>
    <row r="11" spans="1:7" ht="16.5">
      <c r="A11" s="366" t="s">
        <v>12</v>
      </c>
      <c r="B11" s="367">
        <v>14</v>
      </c>
      <c r="C11" s="368" t="str">
        <f t="shared" si="0"/>
        <v>+2</v>
      </c>
      <c r="D11" s="364" t="s">
        <v>14</v>
      </c>
      <c r="E11" s="369">
        <f>ROUNDUP(((E3*6)*0.75)+((E4*4)*0.75)+((E5*4)*0.75)+((E3+E4+E5)*C11),0)</f>
        <v>38</v>
      </c>
      <c r="F11" s="351"/>
      <c r="G11" s="345"/>
    </row>
    <row r="12" spans="1:7" ht="16.5">
      <c r="A12" s="370" t="s">
        <v>13</v>
      </c>
      <c r="B12" s="367">
        <v>17</v>
      </c>
      <c r="C12" s="363" t="str">
        <f t="shared" si="0"/>
        <v>+3</v>
      </c>
      <c r="D12" s="371" t="s">
        <v>89</v>
      </c>
      <c r="E12" s="472">
        <f>11+C10+4+4</f>
        <v>24</v>
      </c>
      <c r="F12" s="340"/>
      <c r="G12" s="345"/>
    </row>
    <row r="13" spans="1:7" ht="16.5">
      <c r="A13" s="372" t="s">
        <v>15</v>
      </c>
      <c r="B13" s="367">
        <v>10</v>
      </c>
      <c r="C13" s="363" t="str">
        <f t="shared" si="0"/>
        <v>+0</v>
      </c>
      <c r="D13" s="371" t="s">
        <v>63</v>
      </c>
      <c r="E13" s="373">
        <f>E12+SUM(Martial!B13:B14)</f>
        <v>25</v>
      </c>
      <c r="F13" s="351"/>
      <c r="G13" s="345"/>
    </row>
    <row r="14" spans="1:7" ht="17.25" thickBot="1">
      <c r="A14" s="374" t="s">
        <v>11</v>
      </c>
      <c r="B14" s="375">
        <v>10</v>
      </c>
      <c r="C14" s="376" t="str">
        <f t="shared" si="0"/>
        <v>+0</v>
      </c>
      <c r="D14" s="377" t="s">
        <v>143</v>
      </c>
      <c r="E14" s="378">
        <f>E13-C10</f>
        <v>20</v>
      </c>
      <c r="F14" s="351"/>
      <c r="G14" s="345"/>
    </row>
    <row r="15" spans="1:7" ht="24.75" thickTop="1" thickBot="1">
      <c r="A15" s="379" t="s">
        <v>79</v>
      </c>
      <c r="B15" s="380"/>
      <c r="C15" s="380"/>
      <c r="D15" s="381"/>
      <c r="E15" s="381"/>
      <c r="F15" s="381"/>
      <c r="G15" s="382"/>
    </row>
    <row r="16" spans="1:7" s="10" customFormat="1" ht="17.25" thickTop="1">
      <c r="A16" s="383"/>
      <c r="B16" s="384"/>
      <c r="C16" s="384"/>
      <c r="D16" s="384"/>
      <c r="E16" s="384"/>
      <c r="F16" s="384"/>
      <c r="G16" s="385"/>
    </row>
    <row r="17" spans="1:7" s="10" customFormat="1" ht="16.5">
      <c r="A17" s="386"/>
      <c r="B17" s="387"/>
      <c r="C17" s="387"/>
      <c r="D17" s="387"/>
      <c r="E17" s="387"/>
      <c r="F17" s="387"/>
      <c r="G17" s="388"/>
    </row>
    <row r="18" spans="1:7" s="10" customFormat="1" ht="16.5">
      <c r="A18" s="386"/>
      <c r="B18" s="387"/>
      <c r="C18" s="387"/>
      <c r="D18" s="387"/>
      <c r="E18" s="387"/>
      <c r="F18" s="387"/>
      <c r="G18" s="388"/>
    </row>
    <row r="19" spans="1:7" s="10" customFormat="1" ht="16.5">
      <c r="A19" s="386"/>
      <c r="B19" s="387"/>
      <c r="C19" s="387"/>
      <c r="D19" s="387"/>
      <c r="E19" s="387"/>
      <c r="F19" s="387"/>
      <c r="G19" s="388"/>
    </row>
    <row r="20" spans="1:7" s="10" customFormat="1" ht="16.5">
      <c r="A20" s="386"/>
      <c r="B20" s="387"/>
      <c r="C20" s="387"/>
      <c r="D20" s="387"/>
      <c r="E20" s="387"/>
      <c r="F20" s="387"/>
      <c r="G20" s="388"/>
    </row>
    <row r="21" spans="1:7" s="10" customFormat="1" ht="16.5">
      <c r="A21" s="386"/>
      <c r="B21" s="387"/>
      <c r="C21" s="387"/>
      <c r="D21" s="387"/>
      <c r="E21" s="387"/>
      <c r="F21" s="387"/>
      <c r="G21" s="388"/>
    </row>
    <row r="22" spans="1:7" s="10" customFormat="1" ht="16.5">
      <c r="A22" s="386"/>
      <c r="B22" s="387"/>
      <c r="C22" s="387"/>
      <c r="D22" s="387"/>
      <c r="E22" s="387"/>
      <c r="F22" s="387"/>
      <c r="G22" s="388"/>
    </row>
    <row r="23" spans="1:7" s="10" customFormat="1" ht="16.5">
      <c r="A23" s="386"/>
      <c r="B23" s="387"/>
      <c r="C23" s="387"/>
      <c r="D23" s="387"/>
      <c r="E23" s="387"/>
      <c r="F23" s="387"/>
      <c r="G23" s="388"/>
    </row>
    <row r="24" spans="1:7" s="10" customFormat="1" ht="16.5">
      <c r="A24" s="386"/>
      <c r="B24" s="387"/>
      <c r="C24" s="387"/>
      <c r="D24" s="387"/>
      <c r="E24" s="387"/>
      <c r="F24" s="387"/>
      <c r="G24" s="388"/>
    </row>
    <row r="25" spans="1:7" s="10" customFormat="1" ht="16.5">
      <c r="A25" s="386"/>
      <c r="B25" s="387"/>
      <c r="C25" s="387"/>
      <c r="D25" s="387"/>
      <c r="E25" s="387"/>
      <c r="F25" s="387"/>
      <c r="G25" s="388"/>
    </row>
    <row r="26" spans="1:7" s="10" customFormat="1" ht="16.5">
      <c r="A26" s="386"/>
      <c r="B26" s="387"/>
      <c r="C26" s="387"/>
      <c r="D26" s="387"/>
      <c r="E26" s="387"/>
      <c r="F26" s="387"/>
      <c r="G26" s="388"/>
    </row>
    <row r="27" spans="1:7" s="10" customFormat="1" ht="16.5">
      <c r="A27" s="386"/>
      <c r="B27" s="387"/>
      <c r="C27" s="387"/>
      <c r="D27" s="387"/>
      <c r="E27" s="387"/>
      <c r="F27" s="387"/>
      <c r="G27" s="388"/>
    </row>
    <row r="28" spans="1:7" s="10" customFormat="1" ht="16.5">
      <c r="A28" s="386"/>
      <c r="B28" s="387"/>
      <c r="C28" s="387"/>
      <c r="D28" s="387"/>
      <c r="E28" s="387"/>
      <c r="F28" s="387"/>
      <c r="G28" s="388"/>
    </row>
    <row r="29" spans="1:7" s="10" customFormat="1" ht="16.5">
      <c r="A29" s="386"/>
      <c r="B29" s="387"/>
      <c r="C29" s="387"/>
      <c r="D29" s="387"/>
      <c r="E29" s="387"/>
      <c r="F29" s="387"/>
      <c r="G29" s="388"/>
    </row>
    <row r="30" spans="1:7" s="10" customFormat="1" ht="16.5">
      <c r="A30" s="386"/>
      <c r="B30" s="387"/>
      <c r="C30" s="387"/>
      <c r="D30" s="387"/>
      <c r="E30" s="387"/>
      <c r="F30" s="387"/>
      <c r="G30" s="388"/>
    </row>
    <row r="31" spans="1:7" s="10" customFormat="1" ht="16.5">
      <c r="A31" s="386"/>
      <c r="B31" s="387"/>
      <c r="C31" s="387"/>
      <c r="D31" s="387"/>
      <c r="E31" s="387"/>
      <c r="F31" s="387"/>
      <c r="G31" s="388"/>
    </row>
    <row r="32" spans="1:7" s="10" customFormat="1" ht="16.5">
      <c r="A32" s="386"/>
      <c r="B32" s="387"/>
      <c r="C32" s="387"/>
      <c r="D32" s="387"/>
      <c r="E32" s="387"/>
      <c r="F32" s="387"/>
      <c r="G32" s="388"/>
    </row>
    <row r="33" spans="1:7" s="10" customFormat="1" ht="16.5">
      <c r="A33" s="386"/>
      <c r="B33" s="387"/>
      <c r="C33" s="387"/>
      <c r="D33" s="387"/>
      <c r="E33" s="387"/>
      <c r="F33" s="387"/>
      <c r="G33" s="388"/>
    </row>
    <row r="34" spans="1:7" s="10" customFormat="1" ht="16.5">
      <c r="A34" s="386"/>
      <c r="B34" s="387"/>
      <c r="C34" s="387"/>
      <c r="D34" s="387"/>
      <c r="E34" s="387"/>
      <c r="F34" s="387"/>
      <c r="G34" s="388"/>
    </row>
    <row r="35" spans="1:7" s="10" customFormat="1" ht="16.5">
      <c r="A35" s="386"/>
      <c r="B35" s="387"/>
      <c r="C35" s="387"/>
      <c r="D35" s="387"/>
      <c r="E35" s="387"/>
      <c r="F35" s="387"/>
      <c r="G35" s="388"/>
    </row>
    <row r="36" spans="1:7" s="10" customFormat="1" ht="16.5">
      <c r="A36" s="386"/>
      <c r="B36" s="387"/>
      <c r="C36" s="387"/>
      <c r="D36" s="387"/>
      <c r="E36" s="387"/>
      <c r="F36" s="387"/>
      <c r="G36" s="388"/>
    </row>
    <row r="37" spans="1:7" s="10" customFormat="1" ht="16.5">
      <c r="A37" s="386"/>
      <c r="B37" s="387"/>
      <c r="C37" s="387"/>
      <c r="D37" s="387"/>
      <c r="E37" s="387"/>
      <c r="F37" s="387"/>
      <c r="G37" s="388"/>
    </row>
    <row r="38" spans="1:7" s="10" customFormat="1" ht="16.5">
      <c r="A38" s="386"/>
      <c r="B38" s="387"/>
      <c r="C38" s="387"/>
      <c r="D38" s="387"/>
      <c r="E38" s="387"/>
      <c r="F38" s="387"/>
      <c r="G38" s="388"/>
    </row>
    <row r="39" spans="1:7" s="10" customFormat="1" ht="16.5">
      <c r="A39" s="386"/>
      <c r="B39" s="387"/>
      <c r="C39" s="387"/>
      <c r="D39" s="387"/>
      <c r="E39" s="387"/>
      <c r="F39" s="387"/>
      <c r="G39" s="388"/>
    </row>
    <row r="40" spans="1:7" s="10" customFormat="1" ht="16.5">
      <c r="A40" s="386"/>
      <c r="B40" s="387"/>
      <c r="C40" s="387"/>
      <c r="D40" s="387"/>
      <c r="E40" s="387"/>
      <c r="F40" s="387"/>
      <c r="G40" s="388"/>
    </row>
    <row r="41" spans="1:7" s="10" customFormat="1" ht="16.5">
      <c r="A41" s="386"/>
      <c r="B41" s="387"/>
      <c r="C41" s="387"/>
      <c r="D41" s="387"/>
      <c r="E41" s="387"/>
      <c r="F41" s="387"/>
      <c r="G41" s="388"/>
    </row>
    <row r="42" spans="1:7" s="10" customFormat="1" ht="16.5">
      <c r="A42" s="386"/>
      <c r="B42" s="387"/>
      <c r="C42" s="387"/>
      <c r="D42" s="387"/>
      <c r="E42" s="387"/>
      <c r="F42" s="387"/>
      <c r="G42" s="388"/>
    </row>
    <row r="43" spans="1:7" s="10" customFormat="1" ht="16.5">
      <c r="A43" s="386"/>
      <c r="B43" s="387"/>
      <c r="C43" s="387"/>
      <c r="D43" s="387"/>
      <c r="E43" s="387"/>
      <c r="F43" s="387"/>
      <c r="G43" s="388"/>
    </row>
    <row r="44" spans="1:7" ht="17.25" thickBot="1">
      <c r="A44" s="389"/>
      <c r="B44" s="390"/>
      <c r="C44" s="390"/>
      <c r="D44" s="390"/>
      <c r="E44" s="390"/>
      <c r="F44" s="390"/>
      <c r="G44" s="391"/>
    </row>
    <row r="45" spans="1:7" ht="16.5" thickTop="1"/>
  </sheetData>
  <phoneticPr fontId="0" type="noConversion"/>
  <conditionalFormatting sqref="E10">
    <cfRule type="cellIs" dxfId="796" priority="1" stopIfTrue="1" operator="greaterThan">
      <formula>50</formula>
    </cfRule>
    <cfRule type="cellIs" dxfId="795" priority="2" stopIfTrue="1" operator="between">
      <formula>25</formula>
      <formula>50</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6"/>
  <sheetViews>
    <sheetView showGridLines="0" workbookViewId="0">
      <pane ySplit="2" topLeftCell="A3" activePane="bottomLeft" state="frozen"/>
      <selection pane="bottomLeft" activeCell="A3" sqref="A3"/>
    </sheetView>
  </sheetViews>
  <sheetFormatPr defaultColWidth="13" defaultRowHeight="15.75"/>
  <cols>
    <col min="1" max="1" width="31.5" style="329" bestFit="1" customWidth="1"/>
    <col min="2" max="2" width="5.875" style="329" bestFit="1" customWidth="1"/>
    <col min="3" max="3" width="7.625" style="331" hidden="1" customWidth="1"/>
    <col min="4" max="4" width="7.25" style="331" hidden="1" customWidth="1"/>
    <col min="5" max="5" width="9.25" style="331" bestFit="1" customWidth="1"/>
    <col min="6" max="6" width="7.375" style="331" customWidth="1"/>
    <col min="7" max="7" width="6" style="332" bestFit="1" customWidth="1"/>
    <col min="8" max="8" width="5.25" style="332" bestFit="1" customWidth="1"/>
    <col min="9" max="9" width="7.5" style="332" customWidth="1"/>
    <col min="10" max="10" width="26.625" style="329" customWidth="1"/>
    <col min="11" max="16384" width="13" style="61"/>
  </cols>
  <sheetData>
    <row r="1" spans="1:10" ht="24" thickBot="1">
      <c r="A1" s="242" t="s">
        <v>10</v>
      </c>
      <c r="B1" s="243"/>
      <c r="C1" s="243"/>
      <c r="D1" s="243"/>
      <c r="E1" s="243"/>
      <c r="F1" s="243"/>
      <c r="G1" s="244"/>
      <c r="H1" s="244"/>
      <c r="I1" s="244"/>
      <c r="J1" s="243"/>
    </row>
    <row r="2" spans="1:10" s="10" customFormat="1" ht="33.75" thickBot="1">
      <c r="A2" s="4" t="s">
        <v>107</v>
      </c>
      <c r="B2" s="5" t="s">
        <v>29</v>
      </c>
      <c r="C2" s="5" t="s">
        <v>36</v>
      </c>
      <c r="D2" s="5" t="s">
        <v>28</v>
      </c>
      <c r="E2" s="6" t="s">
        <v>61</v>
      </c>
      <c r="F2" s="6" t="s">
        <v>37</v>
      </c>
      <c r="G2" s="7" t="s">
        <v>67</v>
      </c>
      <c r="H2" s="8" t="s">
        <v>96</v>
      </c>
      <c r="I2" s="7" t="s">
        <v>81</v>
      </c>
      <c r="J2" s="9" t="s">
        <v>79</v>
      </c>
    </row>
    <row r="3" spans="1:10" s="10" customFormat="1" ht="16.5">
      <c r="A3" s="473" t="s">
        <v>326</v>
      </c>
      <c r="B3" s="474">
        <v>1</v>
      </c>
      <c r="C3" s="215" t="s">
        <v>31</v>
      </c>
      <c r="D3" s="215" t="str">
        <f>IF(C3="Str",'Personal File'!$C$9,IF(C3="Dex",'Personal File'!$C$10,IF(C3="Con",'Personal File'!$C$11,IF(C3="Int",'Personal File'!$C$12,IF(C3="Wis",'Personal File'!$C$13,IF(C3="Cha",'Personal File'!$C$14))))))</f>
        <v>+2</v>
      </c>
      <c r="E3" s="481" t="str">
        <f t="shared" ref="E3" si="0">CONCATENATE(C3," (",D3,")")</f>
        <v>Con (+2)</v>
      </c>
      <c r="F3" s="475">
        <v>0</v>
      </c>
      <c r="G3" s="476">
        <f t="shared" ref="G3:G4" si="1">B3+D3+F3</f>
        <v>3</v>
      </c>
      <c r="H3" s="245">
        <f t="shared" ref="H3:H47" ca="1" si="2">RANDBETWEEN(1,20)</f>
        <v>9</v>
      </c>
      <c r="I3" s="477">
        <f t="shared" ref="I3:I4" ca="1" si="3">SUM(G3:H3)</f>
        <v>12</v>
      </c>
      <c r="J3" s="479"/>
    </row>
    <row r="4" spans="1:10" s="10" customFormat="1" ht="16.5">
      <c r="A4" s="478" t="s">
        <v>327</v>
      </c>
      <c r="B4" s="474">
        <v>4</v>
      </c>
      <c r="C4" s="215" t="s">
        <v>34</v>
      </c>
      <c r="D4" s="215" t="str">
        <f>IF(C4="Str",'Personal File'!$C$9,IF(C4="Dex",'Personal File'!$C$10,IF(C4="Con",'Personal File'!$C$11,IF(C4="Int",'Personal File'!$C$12,IF(C4="Wis",'Personal File'!$C$13,IF(C4="Cha",'Personal File'!$C$14))))))</f>
        <v>+5</v>
      </c>
      <c r="E4" s="246" t="str">
        <f t="shared" ref="E4" si="4">CONCATENATE(C4," (",D4,")")</f>
        <v>Dex (+5)</v>
      </c>
      <c r="F4" s="475">
        <v>0</v>
      </c>
      <c r="G4" s="476">
        <f t="shared" si="1"/>
        <v>9</v>
      </c>
      <c r="H4" s="245">
        <f t="shared" ca="1" si="2"/>
        <v>20</v>
      </c>
      <c r="I4" s="477">
        <f t="shared" ca="1" si="3"/>
        <v>29</v>
      </c>
      <c r="J4" s="479"/>
    </row>
    <row r="5" spans="1:10" s="10" customFormat="1" ht="16.5">
      <c r="A5" s="247" t="s">
        <v>69</v>
      </c>
      <c r="B5" s="248">
        <v>7</v>
      </c>
      <c r="C5" s="249" t="s">
        <v>33</v>
      </c>
      <c r="D5" s="249" t="str">
        <f>IF(C5="Str",'Personal File'!$C$9,IF(C5="Dex",'Personal File'!$C$10,IF(C5="Con",'Personal File'!$C$11,IF(C5="Int",'Personal File'!$C$12,IF(C5="Wis",'Personal File'!$C$13,IF(C5="Cha",'Personal File'!$C$14))))))</f>
        <v>+0</v>
      </c>
      <c r="E5" s="250" t="str">
        <f t="shared" ref="E5:E6" si="5">CONCATENATE(C5," (",D5,")")</f>
        <v>Wis (+0)</v>
      </c>
      <c r="F5" s="251">
        <v>0</v>
      </c>
      <c r="G5" s="252">
        <f t="shared" ref="G5:G49" si="6">B5+D5+F5</f>
        <v>7</v>
      </c>
      <c r="H5" s="253">
        <f t="shared" ca="1" si="2"/>
        <v>8</v>
      </c>
      <c r="I5" s="254">
        <f t="shared" ref="I5" ca="1" si="7">SUM(G5:H5)</f>
        <v>15</v>
      </c>
      <c r="J5" s="480"/>
    </row>
    <row r="6" spans="1:10" s="262" customFormat="1" ht="16.5">
      <c r="A6" s="255" t="s">
        <v>38</v>
      </c>
      <c r="B6" s="256">
        <v>1</v>
      </c>
      <c r="C6" s="257" t="s">
        <v>32</v>
      </c>
      <c r="D6" s="258" t="str">
        <f>IF(C6="Str",'Personal File'!$C$9,IF(C6="Dex",'Personal File'!$C$10,IF(C6="Con",'Personal File'!$C$11,IF(C6="Int",'Personal File'!$C$12,IF(C6="Wis",'Personal File'!$C$13,IF(C6="Cha",'Personal File'!$C$14))))))</f>
        <v>+3</v>
      </c>
      <c r="E6" s="259" t="str">
        <f t="shared" si="5"/>
        <v>Int (+3)</v>
      </c>
      <c r="F6" s="260" t="s">
        <v>62</v>
      </c>
      <c r="G6" s="260">
        <f t="shared" si="6"/>
        <v>4</v>
      </c>
      <c r="H6" s="245">
        <f t="shared" ca="1" si="2"/>
        <v>3</v>
      </c>
      <c r="I6" s="260">
        <f ca="1">SUM(G6:H6)</f>
        <v>7</v>
      </c>
      <c r="J6" s="261"/>
    </row>
    <row r="7" spans="1:10" s="267" customFormat="1" ht="16.5">
      <c r="A7" s="263" t="s">
        <v>39</v>
      </c>
      <c r="B7" s="256">
        <v>2</v>
      </c>
      <c r="C7" s="264" t="s">
        <v>34</v>
      </c>
      <c r="D7" s="265" t="str">
        <f>IF(C7="Str",'Personal File'!$C$9,IF(C7="Dex",'Personal File'!$C$10,IF(C7="Con",'Personal File'!$C$11,IF(C7="Int",'Personal File'!$C$12,IF(C7="Wis",'Personal File'!$C$13,IF(C7="Cha",'Personal File'!$C$14))))))</f>
        <v>+5</v>
      </c>
      <c r="E7" s="266" t="str">
        <f t="shared" ref="E7:E49" si="8">CONCATENATE(C7," (",D7,")")</f>
        <v>Dex (+5)</v>
      </c>
      <c r="F7" s="260" t="s">
        <v>62</v>
      </c>
      <c r="G7" s="260">
        <f t="shared" si="6"/>
        <v>7</v>
      </c>
      <c r="H7" s="245">
        <f t="shared" ca="1" si="2"/>
        <v>1</v>
      </c>
      <c r="I7" s="260">
        <f t="shared" ref="I7" ca="1" si="9">SUM(G7:H7)</f>
        <v>8</v>
      </c>
      <c r="J7" s="261"/>
    </row>
    <row r="8" spans="1:10" s="274" customFormat="1" ht="16.5">
      <c r="A8" s="268" t="s">
        <v>40</v>
      </c>
      <c r="B8" s="216">
        <v>0</v>
      </c>
      <c r="C8" s="269" t="s">
        <v>30</v>
      </c>
      <c r="D8" s="270" t="str">
        <f>IF(C8="Str",'Personal File'!$C$9,IF(C8="Dex",'Personal File'!$C$10,IF(C8="Con",'Personal File'!$C$11,IF(C8="Int",'Personal File'!$C$12,IF(C8="Wis",'Personal File'!$C$13,IF(C8="Cha",'Personal File'!$C$14))))))</f>
        <v>+0</v>
      </c>
      <c r="E8" s="271" t="str">
        <f t="shared" si="8"/>
        <v>Cha (+0)</v>
      </c>
      <c r="F8" s="272" t="s">
        <v>62</v>
      </c>
      <c r="G8" s="272">
        <f t="shared" si="6"/>
        <v>0</v>
      </c>
      <c r="H8" s="245">
        <f t="shared" ca="1" si="2"/>
        <v>9</v>
      </c>
      <c r="I8" s="272">
        <f t="shared" ref="I8:I49" ca="1" si="10">SUM(G8:H8)</f>
        <v>9</v>
      </c>
      <c r="J8" s="273"/>
    </row>
    <row r="9" spans="1:10" s="279" customFormat="1" ht="16.5">
      <c r="A9" s="275" t="s">
        <v>41</v>
      </c>
      <c r="B9" s="256">
        <v>4</v>
      </c>
      <c r="C9" s="276" t="s">
        <v>35</v>
      </c>
      <c r="D9" s="277">
        <f>IF(C9="Str",'Personal File'!$C$9,IF(C9="Dex",'Personal File'!$C$10,IF(C9="Con",'Personal File'!$C$11,IF(C9="Int",'Personal File'!$C$12,IF(C9="Wis",'Personal File'!$C$13,IF(C9="Cha",'Personal File'!$C$14))))))</f>
        <v>-1</v>
      </c>
      <c r="E9" s="278" t="str">
        <f t="shared" si="8"/>
        <v>Str (-1)</v>
      </c>
      <c r="F9" s="260" t="s">
        <v>62</v>
      </c>
      <c r="G9" s="260">
        <f t="shared" si="6"/>
        <v>3</v>
      </c>
      <c r="H9" s="245">
        <f t="shared" ca="1" si="2"/>
        <v>12</v>
      </c>
      <c r="I9" s="260">
        <f t="shared" ca="1" si="10"/>
        <v>15</v>
      </c>
      <c r="J9" s="261"/>
    </row>
    <row r="10" spans="1:10" s="279" customFormat="1" ht="16.5">
      <c r="A10" s="280" t="s">
        <v>16</v>
      </c>
      <c r="B10" s="256">
        <v>3</v>
      </c>
      <c r="C10" s="281" t="s">
        <v>31</v>
      </c>
      <c r="D10" s="282" t="str">
        <f>IF(C10="Str",'Personal File'!$C$9,IF(C10="Dex",'Personal File'!$C$10,IF(C10="Con",'Personal File'!$C$11,IF(C10="Int",'Personal File'!$C$12,IF(C10="Wis",'Personal File'!$C$13,IF(C10="Cha",'Personal File'!$C$14))))))</f>
        <v>+2</v>
      </c>
      <c r="E10" s="283" t="str">
        <f t="shared" si="8"/>
        <v>Con (+2)</v>
      </c>
      <c r="F10" s="260" t="s">
        <v>62</v>
      </c>
      <c r="G10" s="260">
        <f t="shared" si="6"/>
        <v>5</v>
      </c>
      <c r="H10" s="245">
        <f t="shared" ca="1" si="2"/>
        <v>12</v>
      </c>
      <c r="I10" s="260">
        <f t="shared" ca="1" si="10"/>
        <v>17</v>
      </c>
      <c r="J10" s="261"/>
    </row>
    <row r="11" spans="1:10" s="262" customFormat="1" ht="16.5">
      <c r="A11" s="255" t="s">
        <v>166</v>
      </c>
      <c r="B11" s="256">
        <v>1</v>
      </c>
      <c r="C11" s="257" t="s">
        <v>32</v>
      </c>
      <c r="D11" s="258" t="str">
        <f>IF(C11="Str",'Personal File'!$C$9,IF(C11="Dex",'Personal File'!$C$10,IF(C11="Con",'Personal File'!$C$11,IF(C11="Int",'Personal File'!$C$12,IF(C11="Wis",'Personal File'!$C$13,IF(C11="Cha",'Personal File'!$C$14))))))</f>
        <v>+3</v>
      </c>
      <c r="E11" s="259" t="str">
        <f t="shared" si="8"/>
        <v>Int (+3)</v>
      </c>
      <c r="F11" s="260" t="s">
        <v>62</v>
      </c>
      <c r="G11" s="260">
        <f t="shared" si="6"/>
        <v>4</v>
      </c>
      <c r="H11" s="245">
        <f t="shared" ca="1" si="2"/>
        <v>12</v>
      </c>
      <c r="I11" s="284">
        <f t="shared" ca="1" si="10"/>
        <v>16</v>
      </c>
      <c r="J11" s="285"/>
    </row>
    <row r="12" spans="1:10" s="286" customFormat="1" ht="16.5">
      <c r="A12" s="255" t="s">
        <v>42</v>
      </c>
      <c r="B12" s="256">
        <v>1</v>
      </c>
      <c r="C12" s="257" t="s">
        <v>32</v>
      </c>
      <c r="D12" s="258" t="str">
        <f>IF(C12="Str",'Personal File'!$C$9,IF(C12="Dex",'Personal File'!$C$10,IF(C12="Con",'Personal File'!$C$11,IF(C12="Int",'Personal File'!$C$12,IF(C12="Wis",'Personal File'!$C$13,IF(C12="Cha",'Personal File'!$C$14))))))</f>
        <v>+3</v>
      </c>
      <c r="E12" s="259" t="str">
        <f t="shared" si="8"/>
        <v>Int (+3)</v>
      </c>
      <c r="F12" s="260" t="s">
        <v>62</v>
      </c>
      <c r="G12" s="260">
        <f t="shared" si="6"/>
        <v>4</v>
      </c>
      <c r="H12" s="245">
        <f t="shared" ca="1" si="2"/>
        <v>4</v>
      </c>
      <c r="I12" s="260">
        <f t="shared" ca="1" si="10"/>
        <v>8</v>
      </c>
      <c r="J12" s="261"/>
    </row>
    <row r="13" spans="1:10" s="267" customFormat="1" ht="16.5">
      <c r="A13" s="268" t="s">
        <v>43</v>
      </c>
      <c r="B13" s="216">
        <v>0</v>
      </c>
      <c r="C13" s="269" t="s">
        <v>30</v>
      </c>
      <c r="D13" s="270" t="str">
        <f>IF(C13="Str",'Personal File'!$C$9,IF(C13="Dex",'Personal File'!$C$10,IF(C13="Con",'Personal File'!$C$11,IF(C13="Int",'Personal File'!$C$12,IF(C13="Wis",'Personal File'!$C$13,IF(C13="Cha",'Personal File'!$C$14))))))</f>
        <v>+0</v>
      </c>
      <c r="E13" s="271" t="str">
        <f t="shared" si="8"/>
        <v>Cha (+0)</v>
      </c>
      <c r="F13" s="272" t="s">
        <v>62</v>
      </c>
      <c r="G13" s="272">
        <f t="shared" si="6"/>
        <v>0</v>
      </c>
      <c r="H13" s="245">
        <f t="shared" ca="1" si="2"/>
        <v>15</v>
      </c>
      <c r="I13" s="272">
        <f t="shared" ca="1" si="10"/>
        <v>15</v>
      </c>
      <c r="J13" s="273"/>
    </row>
    <row r="14" spans="1:10" s="267" customFormat="1" ht="16.5">
      <c r="A14" s="255" t="s">
        <v>44</v>
      </c>
      <c r="B14" s="256">
        <v>5</v>
      </c>
      <c r="C14" s="257" t="s">
        <v>32</v>
      </c>
      <c r="D14" s="258" t="str">
        <f>IF(C14="Str",'Personal File'!$C$9,IF(C14="Dex",'Personal File'!$C$10,IF(C14="Con",'Personal File'!$C$11,IF(C14="Int",'Personal File'!$C$12,IF(C14="Wis",'Personal File'!$C$13,IF(C14="Cha",'Personal File'!$C$14))))))</f>
        <v>+3</v>
      </c>
      <c r="E14" s="259" t="str">
        <f t="shared" si="8"/>
        <v>Int (+3)</v>
      </c>
      <c r="F14" s="260" t="s">
        <v>95</v>
      </c>
      <c r="G14" s="260">
        <f t="shared" si="6"/>
        <v>10</v>
      </c>
      <c r="H14" s="245">
        <f t="shared" ca="1" si="2"/>
        <v>1</v>
      </c>
      <c r="I14" s="260">
        <f t="shared" ca="1" si="10"/>
        <v>11</v>
      </c>
      <c r="J14" s="261"/>
    </row>
    <row r="15" spans="1:10" s="267" customFormat="1" ht="16.5">
      <c r="A15" s="268" t="s">
        <v>45</v>
      </c>
      <c r="B15" s="216">
        <v>0</v>
      </c>
      <c r="C15" s="269" t="s">
        <v>30</v>
      </c>
      <c r="D15" s="270" t="str">
        <f>IF(C15="Str",'Personal File'!$C$9,IF(C15="Dex",'Personal File'!$C$10,IF(C15="Con",'Personal File'!$C$11,IF(C15="Int",'Personal File'!$C$12,IF(C15="Wis",'Personal File'!$C$13,IF(C15="Cha",'Personal File'!$C$14))))))</f>
        <v>+0</v>
      </c>
      <c r="E15" s="271" t="str">
        <f t="shared" si="8"/>
        <v>Cha (+0)</v>
      </c>
      <c r="F15" s="272" t="s">
        <v>62</v>
      </c>
      <c r="G15" s="272">
        <f t="shared" si="6"/>
        <v>0</v>
      </c>
      <c r="H15" s="245">
        <f t="shared" ca="1" si="2"/>
        <v>5</v>
      </c>
      <c r="I15" s="272">
        <f t="shared" ca="1" si="10"/>
        <v>5</v>
      </c>
      <c r="J15" s="273"/>
    </row>
    <row r="16" spans="1:10" s="267" customFormat="1" ht="16.5">
      <c r="A16" s="287" t="s">
        <v>46</v>
      </c>
      <c r="B16" s="216">
        <v>0</v>
      </c>
      <c r="C16" s="288" t="s">
        <v>34</v>
      </c>
      <c r="D16" s="289" t="str">
        <f>IF(C16="Str",'Personal File'!$C$9,IF(C16="Dex",'Personal File'!$C$10,IF(C16="Con",'Personal File'!$C$11,IF(C16="Int",'Personal File'!$C$12,IF(C16="Wis",'Personal File'!$C$13,IF(C16="Cha",'Personal File'!$C$14))))))</f>
        <v>+5</v>
      </c>
      <c r="E16" s="246" t="str">
        <f t="shared" si="8"/>
        <v>Dex (+5)</v>
      </c>
      <c r="F16" s="272" t="s">
        <v>62</v>
      </c>
      <c r="G16" s="272">
        <f t="shared" si="6"/>
        <v>5</v>
      </c>
      <c r="H16" s="245">
        <f t="shared" ca="1" si="2"/>
        <v>15</v>
      </c>
      <c r="I16" s="272">
        <f t="shared" ca="1" si="10"/>
        <v>20</v>
      </c>
      <c r="J16" s="273"/>
    </row>
    <row r="17" spans="1:10" s="267" customFormat="1" ht="16.5">
      <c r="A17" s="290" t="s">
        <v>47</v>
      </c>
      <c r="B17" s="216">
        <v>0</v>
      </c>
      <c r="C17" s="291" t="s">
        <v>32</v>
      </c>
      <c r="D17" s="292" t="str">
        <f>IF(C17="Str",'Personal File'!$C$9,IF(C17="Dex",'Personal File'!$C$10,IF(C17="Con",'Personal File'!$C$11,IF(C17="Int",'Personal File'!$C$12,IF(C17="Wis",'Personal File'!$C$13,IF(C17="Cha",'Personal File'!$C$14))))))</f>
        <v>+3</v>
      </c>
      <c r="E17" s="293" t="str">
        <f t="shared" si="8"/>
        <v>Int (+3)</v>
      </c>
      <c r="F17" s="272" t="s">
        <v>62</v>
      </c>
      <c r="G17" s="272">
        <f t="shared" si="6"/>
        <v>3</v>
      </c>
      <c r="H17" s="245">
        <f t="shared" ca="1" si="2"/>
        <v>15</v>
      </c>
      <c r="I17" s="272">
        <f t="shared" ca="1" si="10"/>
        <v>18</v>
      </c>
      <c r="J17" s="273"/>
    </row>
    <row r="18" spans="1:10" s="267" customFormat="1" ht="16.5">
      <c r="A18" s="268" t="s">
        <v>48</v>
      </c>
      <c r="B18" s="216">
        <v>0</v>
      </c>
      <c r="C18" s="269" t="s">
        <v>30</v>
      </c>
      <c r="D18" s="270" t="str">
        <f>IF(C18="Str",'Personal File'!$C$9,IF(C18="Dex",'Personal File'!$C$10,IF(C18="Con",'Personal File'!$C$11,IF(C18="Int",'Personal File'!$C$12,IF(C18="Wis",'Personal File'!$C$13,IF(C18="Cha",'Personal File'!$C$14))))))</f>
        <v>+0</v>
      </c>
      <c r="E18" s="271" t="str">
        <f t="shared" si="8"/>
        <v>Cha (+0)</v>
      </c>
      <c r="F18" s="272" t="s">
        <v>62</v>
      </c>
      <c r="G18" s="272">
        <f t="shared" si="6"/>
        <v>0</v>
      </c>
      <c r="H18" s="245">
        <f t="shared" ca="1" si="2"/>
        <v>2</v>
      </c>
      <c r="I18" s="272">
        <f t="shared" ca="1" si="10"/>
        <v>2</v>
      </c>
      <c r="J18" s="273"/>
    </row>
    <row r="19" spans="1:10" s="267" customFormat="1" ht="16.5">
      <c r="A19" s="294" t="s">
        <v>18</v>
      </c>
      <c r="B19" s="295">
        <v>0</v>
      </c>
      <c r="C19" s="296" t="s">
        <v>30</v>
      </c>
      <c r="D19" s="297" t="str">
        <f>IF(C19="Str",'Personal File'!$C$9,IF(C19="Dex",'Personal File'!$C$10,IF(C19="Con",'Personal File'!$C$11,IF(C19="Int",'Personal File'!$C$12,IF(C19="Wis",'Personal File'!$C$13,IF(C19="Cha",'Personal File'!$C$14))))))</f>
        <v>+0</v>
      </c>
      <c r="E19" s="298" t="str">
        <f t="shared" si="8"/>
        <v>Cha (+0)</v>
      </c>
      <c r="F19" s="299" t="s">
        <v>62</v>
      </c>
      <c r="G19" s="299">
        <f t="shared" si="6"/>
        <v>0</v>
      </c>
      <c r="H19" s="245">
        <f t="shared" ca="1" si="2"/>
        <v>15</v>
      </c>
      <c r="I19" s="299">
        <f t="shared" ca="1" si="10"/>
        <v>15</v>
      </c>
      <c r="J19" s="300"/>
    </row>
    <row r="20" spans="1:10" s="267" customFormat="1" ht="16.5">
      <c r="A20" s="301" t="s">
        <v>49</v>
      </c>
      <c r="B20" s="216">
        <v>0</v>
      </c>
      <c r="C20" s="302" t="s">
        <v>33</v>
      </c>
      <c r="D20" s="303" t="str">
        <f>IF(C20="Str",'Personal File'!$C$9,IF(C20="Dex",'Personal File'!$C$10,IF(C20="Con",'Personal File'!$C$11,IF(C20="Int",'Personal File'!$C$12,IF(C20="Wis",'Personal File'!$C$13,IF(C20="Cha",'Personal File'!$C$14))))))</f>
        <v>+0</v>
      </c>
      <c r="E20" s="304" t="str">
        <f t="shared" si="8"/>
        <v>Wis (+0)</v>
      </c>
      <c r="F20" s="272" t="s">
        <v>62</v>
      </c>
      <c r="G20" s="272">
        <f t="shared" si="6"/>
        <v>0</v>
      </c>
      <c r="H20" s="245">
        <f t="shared" ca="1" si="2"/>
        <v>15</v>
      </c>
      <c r="I20" s="272">
        <f t="shared" ca="1" si="10"/>
        <v>15</v>
      </c>
      <c r="J20" s="273"/>
    </row>
    <row r="21" spans="1:10" s="267" customFormat="1" ht="16.5">
      <c r="A21" s="263" t="s">
        <v>50</v>
      </c>
      <c r="B21" s="256">
        <v>8</v>
      </c>
      <c r="C21" s="264" t="s">
        <v>34</v>
      </c>
      <c r="D21" s="265" t="str">
        <f>IF(C21="Str",'Personal File'!$C$9,IF(C21="Dex",'Personal File'!$C$10,IF(C21="Con",'Personal File'!$C$11,IF(C21="Int",'Personal File'!$C$12,IF(C21="Wis",'Personal File'!$C$13,IF(C21="Cha",'Personal File'!$C$14))))))</f>
        <v>+5</v>
      </c>
      <c r="E21" s="266" t="str">
        <f t="shared" si="8"/>
        <v>Dex (+5)</v>
      </c>
      <c r="F21" s="260" t="s">
        <v>184</v>
      </c>
      <c r="G21" s="260">
        <f t="shared" si="6"/>
        <v>21</v>
      </c>
      <c r="H21" s="245">
        <f t="shared" ca="1" si="2"/>
        <v>3</v>
      </c>
      <c r="I21" s="260">
        <f t="shared" ca="1" si="10"/>
        <v>24</v>
      </c>
      <c r="J21" s="261"/>
    </row>
    <row r="22" spans="1:10" s="267" customFormat="1" ht="16.5">
      <c r="A22" s="268" t="s">
        <v>51</v>
      </c>
      <c r="B22" s="216">
        <v>0</v>
      </c>
      <c r="C22" s="269" t="s">
        <v>30</v>
      </c>
      <c r="D22" s="270" t="str">
        <f>IF(C22="Str",'Personal File'!$C$9,IF(C22="Dex",'Personal File'!$C$10,IF(C22="Con",'Personal File'!$C$11,IF(C22="Int",'Personal File'!$C$12,IF(C22="Wis",'Personal File'!$C$13,IF(C22="Cha",'Personal File'!$C$14))))))</f>
        <v>+0</v>
      </c>
      <c r="E22" s="271" t="str">
        <f t="shared" si="8"/>
        <v>Cha (+0)</v>
      </c>
      <c r="F22" s="272" t="s">
        <v>62</v>
      </c>
      <c r="G22" s="272">
        <f t="shared" si="6"/>
        <v>0</v>
      </c>
      <c r="H22" s="245">
        <f t="shared" ca="1" si="2"/>
        <v>15</v>
      </c>
      <c r="I22" s="272">
        <f t="shared" ca="1" si="10"/>
        <v>15</v>
      </c>
      <c r="J22" s="273"/>
    </row>
    <row r="23" spans="1:10" s="267" customFormat="1" ht="16.5">
      <c r="A23" s="305" t="s">
        <v>52</v>
      </c>
      <c r="B23" s="216">
        <v>0</v>
      </c>
      <c r="C23" s="306" t="s">
        <v>35</v>
      </c>
      <c r="D23" s="307">
        <f>IF(C23="Str",'Personal File'!$C$9,IF(C23="Dex",'Personal File'!$C$10,IF(C23="Con",'Personal File'!$C$11,IF(C23="Int",'Personal File'!$C$12,IF(C23="Wis",'Personal File'!$C$13,IF(C23="Cha",'Personal File'!$C$14))))))</f>
        <v>-1</v>
      </c>
      <c r="E23" s="308" t="str">
        <f t="shared" si="8"/>
        <v>Str (-1)</v>
      </c>
      <c r="F23" s="272" t="s">
        <v>62</v>
      </c>
      <c r="G23" s="272">
        <f t="shared" si="6"/>
        <v>-1</v>
      </c>
      <c r="H23" s="245">
        <f t="shared" ca="1" si="2"/>
        <v>17</v>
      </c>
      <c r="I23" s="272">
        <f t="shared" ca="1" si="10"/>
        <v>16</v>
      </c>
      <c r="J23" s="273"/>
    </row>
    <row r="24" spans="1:10" s="267" customFormat="1" ht="16.5">
      <c r="A24" s="255" t="s">
        <v>85</v>
      </c>
      <c r="B24" s="256">
        <v>1</v>
      </c>
      <c r="C24" s="257" t="s">
        <v>32</v>
      </c>
      <c r="D24" s="258" t="str">
        <f>IF(C24="Str",'Personal File'!$C$9,IF(C24="Dex",'Personal File'!$C$10,IF(C24="Con",'Personal File'!$C$11,IF(C24="Int",'Personal File'!$C$12,IF(C24="Wis",'Personal File'!$C$13,IF(C24="Cha",'Personal File'!$C$14))))))</f>
        <v>+3</v>
      </c>
      <c r="E24" s="259" t="str">
        <f t="shared" si="8"/>
        <v>Int (+3)</v>
      </c>
      <c r="F24" s="260" t="s">
        <v>62</v>
      </c>
      <c r="G24" s="260">
        <f t="shared" si="6"/>
        <v>4</v>
      </c>
      <c r="H24" s="245">
        <f t="shared" ca="1" si="2"/>
        <v>4</v>
      </c>
      <c r="I24" s="260">
        <f t="shared" ca="1" si="10"/>
        <v>8</v>
      </c>
      <c r="J24" s="261"/>
    </row>
    <row r="25" spans="1:10" s="267" customFormat="1" ht="16.5">
      <c r="A25" s="309" t="s">
        <v>127</v>
      </c>
      <c r="B25" s="295">
        <v>0</v>
      </c>
      <c r="C25" s="310" t="s">
        <v>32</v>
      </c>
      <c r="D25" s="311" t="str">
        <f>IF(C25="Str",'Personal File'!$C$9,IF(C25="Dex",'Personal File'!$C$10,IF(C25="Con",'Personal File'!$C$11,IF(C25="Int",'Personal File'!$C$12,IF(C25="Wis",'Personal File'!$C$13,IF(C25="Cha",'Personal File'!$C$14))))))</f>
        <v>+3</v>
      </c>
      <c r="E25" s="312" t="str">
        <f t="shared" si="8"/>
        <v>Int (+3)</v>
      </c>
      <c r="F25" s="299" t="s">
        <v>62</v>
      </c>
      <c r="G25" s="299">
        <f t="shared" si="6"/>
        <v>3</v>
      </c>
      <c r="H25" s="245">
        <f t="shared" ca="1" si="2"/>
        <v>6</v>
      </c>
      <c r="I25" s="299">
        <f t="shared" ref="I25" ca="1" si="11">SUM(G25:H25)</f>
        <v>9</v>
      </c>
      <c r="J25" s="300"/>
    </row>
    <row r="26" spans="1:10" s="267" customFormat="1" ht="16.5">
      <c r="A26" s="309" t="s">
        <v>106</v>
      </c>
      <c r="B26" s="295">
        <v>0</v>
      </c>
      <c r="C26" s="310" t="s">
        <v>32</v>
      </c>
      <c r="D26" s="311" t="str">
        <f>IF(C26="Str",'Personal File'!$C$9,IF(C26="Dex",'Personal File'!$C$10,IF(C26="Con",'Personal File'!$C$11,IF(C26="Int",'Personal File'!$C$12,IF(C26="Wis",'Personal File'!$C$13,IF(C26="Cha",'Personal File'!$C$14))))))</f>
        <v>+3</v>
      </c>
      <c r="E26" s="312" t="str">
        <f t="shared" ref="E26:E27" si="12">CONCATENATE(C26," (",D26,")")</f>
        <v>Int (+3)</v>
      </c>
      <c r="F26" s="299" t="s">
        <v>62</v>
      </c>
      <c r="G26" s="299">
        <f t="shared" si="6"/>
        <v>3</v>
      </c>
      <c r="H26" s="245">
        <f t="shared" ca="1" si="2"/>
        <v>18</v>
      </c>
      <c r="I26" s="299">
        <f t="shared" ref="I26" ca="1" si="13">SUM(G26:H26)</f>
        <v>21</v>
      </c>
      <c r="J26" s="300"/>
    </row>
    <row r="27" spans="1:10" s="267" customFormat="1" ht="16.5">
      <c r="A27" s="309" t="s">
        <v>128</v>
      </c>
      <c r="B27" s="295">
        <v>0</v>
      </c>
      <c r="C27" s="310" t="s">
        <v>32</v>
      </c>
      <c r="D27" s="311" t="str">
        <f>IF(C27="Str",'Personal File'!$C$9,IF(C27="Dex",'Personal File'!$C$10,IF(C27="Con",'Personal File'!$C$11,IF(C27="Int",'Personal File'!$C$12,IF(C27="Wis",'Personal File'!$C$13,IF(C27="Cha",'Personal File'!$C$14))))))</f>
        <v>+3</v>
      </c>
      <c r="E27" s="312" t="str">
        <f t="shared" si="12"/>
        <v>Int (+3)</v>
      </c>
      <c r="F27" s="299" t="s">
        <v>62</v>
      </c>
      <c r="G27" s="299">
        <f t="shared" si="6"/>
        <v>3</v>
      </c>
      <c r="H27" s="245">
        <f t="shared" ca="1" si="2"/>
        <v>18</v>
      </c>
      <c r="I27" s="299">
        <f t="shared" ref="I27" ca="1" si="14">SUM(G27:H27)</f>
        <v>21</v>
      </c>
      <c r="J27" s="300"/>
    </row>
    <row r="28" spans="1:10" s="267" customFormat="1" ht="16.5">
      <c r="A28" s="309" t="s">
        <v>93</v>
      </c>
      <c r="B28" s="295">
        <v>0</v>
      </c>
      <c r="C28" s="310" t="s">
        <v>32</v>
      </c>
      <c r="D28" s="311" t="str">
        <f>IF(C28="Str",'Personal File'!$C$9,IF(C28="Dex",'Personal File'!$C$10,IF(C28="Con",'Personal File'!$C$11,IF(C28="Int",'Personal File'!$C$12,IF(C28="Wis",'Personal File'!$C$13,IF(C28="Cha",'Personal File'!$C$14))))))</f>
        <v>+3</v>
      </c>
      <c r="E28" s="312" t="str">
        <f t="shared" ref="E28:E32" si="15">CONCATENATE(C28," (",D28,")")</f>
        <v>Int (+3)</v>
      </c>
      <c r="F28" s="299" t="s">
        <v>62</v>
      </c>
      <c r="G28" s="299">
        <f t="shared" si="6"/>
        <v>3</v>
      </c>
      <c r="H28" s="245">
        <f t="shared" ca="1" si="2"/>
        <v>20</v>
      </c>
      <c r="I28" s="299">
        <f t="shared" ca="1" si="10"/>
        <v>23</v>
      </c>
      <c r="J28" s="300"/>
    </row>
    <row r="29" spans="1:10" s="267" customFormat="1" ht="16.5">
      <c r="A29" s="309" t="s">
        <v>142</v>
      </c>
      <c r="B29" s="295">
        <v>0</v>
      </c>
      <c r="C29" s="310" t="s">
        <v>32</v>
      </c>
      <c r="D29" s="311" t="str">
        <f>IF(C29="Str",'Personal File'!$C$9,IF(C29="Dex",'Personal File'!$C$10,IF(C29="Con",'Personal File'!$C$11,IF(C29="Int",'Personal File'!$C$12,IF(C29="Wis",'Personal File'!$C$13,IF(C29="Cha",'Personal File'!$C$14))))))</f>
        <v>+3</v>
      </c>
      <c r="E29" s="312" t="str">
        <f t="shared" ref="E29:E30" si="16">CONCATENATE(C29," (",D29,")")</f>
        <v>Int (+3)</v>
      </c>
      <c r="F29" s="299" t="s">
        <v>62</v>
      </c>
      <c r="G29" s="299">
        <f t="shared" si="6"/>
        <v>3</v>
      </c>
      <c r="H29" s="245">
        <f t="shared" ca="1" si="2"/>
        <v>17</v>
      </c>
      <c r="I29" s="299">
        <f t="shared" ref="I29:I30" ca="1" si="17">SUM(G29:H29)</f>
        <v>20</v>
      </c>
      <c r="J29" s="300"/>
    </row>
    <row r="30" spans="1:10" s="267" customFormat="1" ht="16.5">
      <c r="A30" s="309" t="s">
        <v>141</v>
      </c>
      <c r="B30" s="295">
        <v>0</v>
      </c>
      <c r="C30" s="310" t="s">
        <v>32</v>
      </c>
      <c r="D30" s="311" t="str">
        <f>IF(C30="Str",'Personal File'!$C$9,IF(C30="Dex",'Personal File'!$C$10,IF(C30="Con",'Personal File'!$C$11,IF(C30="Int",'Personal File'!$C$12,IF(C30="Wis",'Personal File'!$C$13,IF(C30="Cha",'Personal File'!$C$14))))))</f>
        <v>+3</v>
      </c>
      <c r="E30" s="312" t="str">
        <f t="shared" si="16"/>
        <v>Int (+3)</v>
      </c>
      <c r="F30" s="299" t="s">
        <v>62</v>
      </c>
      <c r="G30" s="299">
        <f t="shared" si="6"/>
        <v>3</v>
      </c>
      <c r="H30" s="245">
        <f t="shared" ca="1" si="2"/>
        <v>1</v>
      </c>
      <c r="I30" s="299">
        <f t="shared" ca="1" si="17"/>
        <v>4</v>
      </c>
      <c r="J30" s="300"/>
    </row>
    <row r="31" spans="1:10" s="267" customFormat="1" ht="16.5">
      <c r="A31" s="255" t="s">
        <v>94</v>
      </c>
      <c r="B31" s="256">
        <v>1</v>
      </c>
      <c r="C31" s="257" t="s">
        <v>32</v>
      </c>
      <c r="D31" s="258" t="str">
        <f>IF(C31="Str",'Personal File'!$C$9,IF(C31="Dex",'Personal File'!$C$10,IF(C31="Con",'Personal File'!$C$11,IF(C31="Int",'Personal File'!$C$12,IF(C31="Wis",'Personal File'!$C$13,IF(C31="Cha",'Personal File'!$C$14))))))</f>
        <v>+3</v>
      </c>
      <c r="E31" s="259" t="str">
        <f t="shared" ref="E31" si="18">CONCATENATE(C31," (",D31,")")</f>
        <v>Int (+3)</v>
      </c>
      <c r="F31" s="260" t="s">
        <v>62</v>
      </c>
      <c r="G31" s="260">
        <f t="shared" si="6"/>
        <v>4</v>
      </c>
      <c r="H31" s="245">
        <f t="shared" ca="1" si="2"/>
        <v>11</v>
      </c>
      <c r="I31" s="260">
        <f t="shared" ref="I31" ca="1" si="19">SUM(G31:H31)</f>
        <v>15</v>
      </c>
      <c r="J31" s="261"/>
    </row>
    <row r="32" spans="1:10" s="267" customFormat="1" ht="16.5">
      <c r="A32" s="309" t="s">
        <v>105</v>
      </c>
      <c r="B32" s="295">
        <v>0</v>
      </c>
      <c r="C32" s="310" t="s">
        <v>32</v>
      </c>
      <c r="D32" s="311" t="str">
        <f>IF(C32="Str",'Personal File'!$C$9,IF(C32="Dex",'Personal File'!$C$10,IF(C32="Con",'Personal File'!$C$11,IF(C32="Int",'Personal File'!$C$12,IF(C32="Wis",'Personal File'!$C$13,IF(C32="Cha",'Personal File'!$C$14))))))</f>
        <v>+3</v>
      </c>
      <c r="E32" s="312" t="str">
        <f t="shared" si="15"/>
        <v>Int (+3)</v>
      </c>
      <c r="F32" s="299" t="s">
        <v>62</v>
      </c>
      <c r="G32" s="299">
        <f t="shared" si="6"/>
        <v>3</v>
      </c>
      <c r="H32" s="245">
        <f t="shared" ca="1" si="2"/>
        <v>1</v>
      </c>
      <c r="I32" s="299">
        <f t="shared" ca="1" si="10"/>
        <v>4</v>
      </c>
      <c r="J32" s="300"/>
    </row>
    <row r="33" spans="1:10" s="267" customFormat="1" ht="16.5">
      <c r="A33" s="313" t="s">
        <v>53</v>
      </c>
      <c r="B33" s="256">
        <v>6</v>
      </c>
      <c r="C33" s="314" t="s">
        <v>33</v>
      </c>
      <c r="D33" s="315" t="str">
        <f>IF(C33="Str",'Personal File'!$C$9,IF(C33="Dex",'Personal File'!$C$10,IF(C33="Con",'Personal File'!$C$11,IF(C33="Int",'Personal File'!$C$12,IF(C33="Wis",'Personal File'!$C$13,IF(C33="Cha",'Personal File'!$C$14))))))</f>
        <v>+0</v>
      </c>
      <c r="E33" s="316" t="str">
        <f t="shared" si="8"/>
        <v>Wis (+0)</v>
      </c>
      <c r="F33" s="260" t="s">
        <v>95</v>
      </c>
      <c r="G33" s="260">
        <f t="shared" si="6"/>
        <v>8</v>
      </c>
      <c r="H33" s="245">
        <f t="shared" ca="1" si="2"/>
        <v>18</v>
      </c>
      <c r="I33" s="260">
        <f t="shared" ca="1" si="10"/>
        <v>26</v>
      </c>
      <c r="J33" s="261"/>
    </row>
    <row r="34" spans="1:10" s="267" customFormat="1" ht="16.5">
      <c r="A34" s="263" t="s">
        <v>19</v>
      </c>
      <c r="B34" s="256">
        <v>6</v>
      </c>
      <c r="C34" s="264" t="s">
        <v>34</v>
      </c>
      <c r="D34" s="265" t="str">
        <f>IF(C34="Str",'Personal File'!$C$9,IF(C34="Dex",'Personal File'!$C$10,IF(C34="Con",'Personal File'!$C$11,IF(C34="Int",'Personal File'!$C$12,IF(C34="Wis",'Personal File'!$C$13,IF(C34="Cha",'Personal File'!$C$14))))))</f>
        <v>+5</v>
      </c>
      <c r="E34" s="266" t="str">
        <f t="shared" si="8"/>
        <v>Dex (+5)</v>
      </c>
      <c r="F34" s="260" t="s">
        <v>183</v>
      </c>
      <c r="G34" s="260">
        <f t="shared" si="6"/>
        <v>15</v>
      </c>
      <c r="H34" s="245">
        <f t="shared" ca="1" si="2"/>
        <v>3</v>
      </c>
      <c r="I34" s="260">
        <f t="shared" ca="1" si="10"/>
        <v>18</v>
      </c>
      <c r="J34" s="261"/>
    </row>
    <row r="35" spans="1:10" s="267" customFormat="1" ht="16.5">
      <c r="A35" s="263" t="s">
        <v>54</v>
      </c>
      <c r="B35" s="256">
        <v>5</v>
      </c>
      <c r="C35" s="264" t="s">
        <v>34</v>
      </c>
      <c r="D35" s="265" t="str">
        <f>IF(C35="Str",'Personal File'!$C$9,IF(C35="Dex",'Personal File'!$C$10,IF(C35="Con",'Personal File'!$C$11,IF(C35="Int",'Personal File'!$C$12,IF(C35="Wis",'Personal File'!$C$13,IF(C35="Cha",'Personal File'!$C$14))))))</f>
        <v>+5</v>
      </c>
      <c r="E35" s="266" t="str">
        <f t="shared" si="8"/>
        <v>Dex (+5)</v>
      </c>
      <c r="F35" s="260" t="s">
        <v>95</v>
      </c>
      <c r="G35" s="260">
        <f t="shared" si="6"/>
        <v>12</v>
      </c>
      <c r="H35" s="245">
        <f t="shared" ca="1" si="2"/>
        <v>4</v>
      </c>
      <c r="I35" s="260">
        <f t="shared" ca="1" si="10"/>
        <v>16</v>
      </c>
      <c r="J35" s="261"/>
    </row>
    <row r="36" spans="1:10" ht="16.5">
      <c r="A36" s="268" t="s">
        <v>97</v>
      </c>
      <c r="B36" s="216">
        <v>0</v>
      </c>
      <c r="C36" s="269" t="s">
        <v>30</v>
      </c>
      <c r="D36" s="270" t="str">
        <f>IF(C36="Str",'Personal File'!$C$9,IF(C36="Dex",'Personal File'!$C$10,IF(C36="Con",'Personal File'!$C$11,IF(C36="Int",'Personal File'!$C$12,IF(C36="Wis",'Personal File'!$C$13,IF(C36="Cha",'Personal File'!$C$14))))))</f>
        <v>+0</v>
      </c>
      <c r="E36" s="271" t="str">
        <f t="shared" si="8"/>
        <v>Cha (+0)</v>
      </c>
      <c r="F36" s="272" t="s">
        <v>62</v>
      </c>
      <c r="G36" s="272">
        <f t="shared" si="6"/>
        <v>0</v>
      </c>
      <c r="H36" s="245">
        <f t="shared" ca="1" si="2"/>
        <v>4</v>
      </c>
      <c r="I36" s="272">
        <f t="shared" ca="1" si="10"/>
        <v>4</v>
      </c>
      <c r="J36" s="273"/>
    </row>
    <row r="37" spans="1:10" ht="16.5">
      <c r="A37" s="317" t="s">
        <v>165</v>
      </c>
      <c r="B37" s="256">
        <v>1</v>
      </c>
      <c r="C37" s="314" t="s">
        <v>33</v>
      </c>
      <c r="D37" s="315" t="str">
        <f>IF(C37="Str",'Personal File'!$C$9,IF(C37="Dex",'Personal File'!$C$10,IF(C37="Con",'Personal File'!$C$11,IF(C37="Int",'Personal File'!$C$12,IF(C37="Wis",'Personal File'!$C$13,IF(C37="Cha",'Personal File'!$C$14))))))</f>
        <v>+0</v>
      </c>
      <c r="E37" s="316" t="str">
        <f t="shared" ref="E37" si="20">CONCATENATE(C37," (",D37,")")</f>
        <v>Wis (+0)</v>
      </c>
      <c r="F37" s="260" t="s">
        <v>62</v>
      </c>
      <c r="G37" s="260">
        <f t="shared" si="6"/>
        <v>1</v>
      </c>
      <c r="H37" s="245">
        <f t="shared" ca="1" si="2"/>
        <v>10</v>
      </c>
      <c r="I37" s="260">
        <f t="shared" ca="1" si="10"/>
        <v>11</v>
      </c>
      <c r="J37" s="261"/>
    </row>
    <row r="38" spans="1:10" ht="16.5">
      <c r="A38" s="287" t="s">
        <v>20</v>
      </c>
      <c r="B38" s="216">
        <v>0</v>
      </c>
      <c r="C38" s="288" t="s">
        <v>34</v>
      </c>
      <c r="D38" s="289" t="str">
        <f>IF(C38="Str",'Personal File'!$C$9,IF(C38="Dex",'Personal File'!$C$10,IF(C38="Con",'Personal File'!$C$11,IF(C38="Int",'Personal File'!$C$12,IF(C38="Wis",'Personal File'!$C$13,IF(C38="Cha",'Personal File'!$C$14))))))</f>
        <v>+5</v>
      </c>
      <c r="E38" s="246" t="str">
        <f t="shared" si="8"/>
        <v>Dex (+5)</v>
      </c>
      <c r="F38" s="272" t="s">
        <v>62</v>
      </c>
      <c r="G38" s="272">
        <f t="shared" si="6"/>
        <v>5</v>
      </c>
      <c r="H38" s="245">
        <f t="shared" ca="1" si="2"/>
        <v>18</v>
      </c>
      <c r="I38" s="272">
        <f t="shared" ca="1" si="10"/>
        <v>23</v>
      </c>
      <c r="J38" s="273"/>
    </row>
    <row r="39" spans="1:10" ht="16.5">
      <c r="A39" s="255" t="s">
        <v>21</v>
      </c>
      <c r="B39" s="256">
        <v>9</v>
      </c>
      <c r="C39" s="257" t="s">
        <v>32</v>
      </c>
      <c r="D39" s="258" t="str">
        <f>IF(C39="Str",'Personal File'!$C$9,IF(C39="Dex",'Personal File'!$C$10,IF(C39="Con",'Personal File'!$C$11,IF(C39="Int",'Personal File'!$C$12,IF(C39="Wis",'Personal File'!$C$13,IF(C39="Cha",'Personal File'!$C$14))))))</f>
        <v>+3</v>
      </c>
      <c r="E39" s="259" t="str">
        <f t="shared" si="8"/>
        <v>Int (+3)</v>
      </c>
      <c r="F39" s="260" t="s">
        <v>62</v>
      </c>
      <c r="G39" s="260">
        <f t="shared" si="6"/>
        <v>12</v>
      </c>
      <c r="H39" s="245">
        <f t="shared" ca="1" si="2"/>
        <v>2</v>
      </c>
      <c r="I39" s="260">
        <f t="shared" ca="1" si="10"/>
        <v>14</v>
      </c>
      <c r="J39" s="261"/>
    </row>
    <row r="40" spans="1:10" ht="16.5">
      <c r="A40" s="313" t="s">
        <v>55</v>
      </c>
      <c r="B40" s="256">
        <v>4</v>
      </c>
      <c r="C40" s="314" t="s">
        <v>33</v>
      </c>
      <c r="D40" s="315" t="str">
        <f>IF(C40="Str",'Personal File'!$C$9,IF(C40="Dex",'Personal File'!$C$10,IF(C40="Con",'Personal File'!$C$11,IF(C40="Int",'Personal File'!$C$12,IF(C40="Wis",'Personal File'!$C$13,IF(C40="Cha",'Personal File'!$C$14))))))</f>
        <v>+0</v>
      </c>
      <c r="E40" s="316" t="str">
        <f t="shared" si="8"/>
        <v>Wis (+0)</v>
      </c>
      <c r="F40" s="260" t="s">
        <v>62</v>
      </c>
      <c r="G40" s="260">
        <f t="shared" si="6"/>
        <v>4</v>
      </c>
      <c r="H40" s="245">
        <f t="shared" ca="1" si="2"/>
        <v>7</v>
      </c>
      <c r="I40" s="260">
        <f t="shared" ca="1" si="10"/>
        <v>11</v>
      </c>
      <c r="J40" s="261"/>
    </row>
    <row r="41" spans="1:10" ht="16.5">
      <c r="A41" s="263" t="s">
        <v>86</v>
      </c>
      <c r="B41" s="256">
        <v>1</v>
      </c>
      <c r="C41" s="264" t="s">
        <v>34</v>
      </c>
      <c r="D41" s="265" t="str">
        <f>IF(C41="Str",'Personal File'!$C$9,IF(C41="Dex",'Personal File'!$C$10,IF(C41="Con",'Personal File'!$C$11,IF(C41="Int",'Personal File'!$C$12,IF(C41="Wis",'Personal File'!$C$13,IF(C41="Cha",'Personal File'!$C$14))))))</f>
        <v>+5</v>
      </c>
      <c r="E41" s="266" t="str">
        <f t="shared" si="8"/>
        <v>Dex (+5)</v>
      </c>
      <c r="F41" s="260" t="s">
        <v>62</v>
      </c>
      <c r="G41" s="260">
        <f t="shared" si="6"/>
        <v>6</v>
      </c>
      <c r="H41" s="245">
        <f t="shared" ca="1" si="2"/>
        <v>14</v>
      </c>
      <c r="I41" s="260">
        <f t="shared" ca="1" si="10"/>
        <v>20</v>
      </c>
      <c r="J41" s="261"/>
    </row>
    <row r="42" spans="1:10" ht="16.5">
      <c r="A42" s="309" t="s">
        <v>84</v>
      </c>
      <c r="B42" s="295">
        <v>0</v>
      </c>
      <c r="C42" s="310" t="s">
        <v>32</v>
      </c>
      <c r="D42" s="311" t="str">
        <f>IF(C42="Str",'Personal File'!$C$9,IF(C42="Dex",'Personal File'!$C$10,IF(C42="Con",'Personal File'!$C$11,IF(C42="Int",'Personal File'!$C$12,IF(C42="Wis",'Personal File'!$C$13,IF(C42="Cha",'Personal File'!$C$14))))))</f>
        <v>+3</v>
      </c>
      <c r="E42" s="312" t="str">
        <f t="shared" si="8"/>
        <v>Int (+3)</v>
      </c>
      <c r="F42" s="299" t="s">
        <v>62</v>
      </c>
      <c r="G42" s="299">
        <f t="shared" si="6"/>
        <v>3</v>
      </c>
      <c r="H42" s="245">
        <f t="shared" ca="1" si="2"/>
        <v>16</v>
      </c>
      <c r="I42" s="299">
        <f t="shared" ca="1" si="10"/>
        <v>19</v>
      </c>
      <c r="J42" s="318"/>
    </row>
    <row r="43" spans="1:10" ht="16.5">
      <c r="A43" s="255" t="s">
        <v>56</v>
      </c>
      <c r="B43" s="256">
        <v>8</v>
      </c>
      <c r="C43" s="257" t="s">
        <v>32</v>
      </c>
      <c r="D43" s="258" t="str">
        <f>IF(C43="Str",'Personal File'!$C$9,IF(C43="Dex",'Personal File'!$C$10,IF(C43="Con",'Personal File'!$C$11,IF(C43="Int",'Personal File'!$C$12,IF(C43="Wis",'Personal File'!$C$13,IF(C43="Cha",'Personal File'!$C$14))))))</f>
        <v>+3</v>
      </c>
      <c r="E43" s="259" t="str">
        <f t="shared" si="8"/>
        <v>Int (+3)</v>
      </c>
      <c r="F43" s="260" t="s">
        <v>62</v>
      </c>
      <c r="G43" s="260">
        <f t="shared" si="6"/>
        <v>11</v>
      </c>
      <c r="H43" s="245">
        <f t="shared" ca="1" si="2"/>
        <v>19</v>
      </c>
      <c r="I43" s="260">
        <f t="shared" ca="1" si="10"/>
        <v>30</v>
      </c>
      <c r="J43" s="319"/>
    </row>
    <row r="44" spans="1:10" ht="16.5">
      <c r="A44" s="313" t="s">
        <v>57</v>
      </c>
      <c r="B44" s="256">
        <v>9</v>
      </c>
      <c r="C44" s="314" t="s">
        <v>33</v>
      </c>
      <c r="D44" s="315" t="str">
        <f>IF(C44="Str",'Personal File'!$C$9,IF(C44="Dex",'Personal File'!$C$10,IF(C44="Con",'Personal File'!$C$11,IF(C44="Int",'Personal File'!$C$12,IF(C44="Wis",'Personal File'!$C$13,IF(C44="Cha",'Personal File'!$C$14))))))</f>
        <v>+0</v>
      </c>
      <c r="E44" s="316" t="str">
        <f t="shared" si="8"/>
        <v>Wis (+0)</v>
      </c>
      <c r="F44" s="260" t="s">
        <v>95</v>
      </c>
      <c r="G44" s="260">
        <f t="shared" si="6"/>
        <v>11</v>
      </c>
      <c r="H44" s="245">
        <f t="shared" ca="1" si="2"/>
        <v>18</v>
      </c>
      <c r="I44" s="260">
        <f t="shared" ca="1" si="10"/>
        <v>29</v>
      </c>
      <c r="J44" s="261"/>
    </row>
    <row r="45" spans="1:10" ht="16.5">
      <c r="A45" s="301" t="s">
        <v>87</v>
      </c>
      <c r="B45" s="216">
        <v>0</v>
      </c>
      <c r="C45" s="302" t="s">
        <v>33</v>
      </c>
      <c r="D45" s="303" t="str">
        <f>IF(C45="Str",'Personal File'!$C$9,IF(C45="Dex",'Personal File'!$C$10,IF(C45="Con",'Personal File'!$C$11,IF(C45="Int",'Personal File'!$C$12,IF(C45="Wis",'Personal File'!$C$13,IF(C45="Cha",'Personal File'!$C$14))))))</f>
        <v>+0</v>
      </c>
      <c r="E45" s="304" t="str">
        <f t="shared" si="8"/>
        <v>Wis (+0)</v>
      </c>
      <c r="F45" s="272" t="s">
        <v>62</v>
      </c>
      <c r="G45" s="272">
        <f t="shared" si="6"/>
        <v>0</v>
      </c>
      <c r="H45" s="245">
        <f t="shared" ca="1" si="2"/>
        <v>1</v>
      </c>
      <c r="I45" s="272">
        <f t="shared" ca="1" si="10"/>
        <v>1</v>
      </c>
      <c r="J45" s="320"/>
    </row>
    <row r="46" spans="1:10" ht="16.5">
      <c r="A46" s="305" t="s">
        <v>22</v>
      </c>
      <c r="B46" s="216">
        <v>0</v>
      </c>
      <c r="C46" s="306" t="s">
        <v>35</v>
      </c>
      <c r="D46" s="307">
        <f>IF(C46="Str",'Personal File'!$C$9,IF(C46="Dex",'Personal File'!$C$10,IF(C46="Con",'Personal File'!$C$11,IF(C46="Int",'Personal File'!$C$12,IF(C46="Wis",'Personal File'!$C$13,IF(C46="Cha",'Personal File'!$C$14))))))</f>
        <v>-1</v>
      </c>
      <c r="E46" s="308" t="str">
        <f t="shared" si="8"/>
        <v>Str (-1)</v>
      </c>
      <c r="F46" s="272" t="s">
        <v>62</v>
      </c>
      <c r="G46" s="272">
        <f t="shared" si="6"/>
        <v>-1</v>
      </c>
      <c r="H46" s="245">
        <f t="shared" ca="1" si="2"/>
        <v>11</v>
      </c>
      <c r="I46" s="272">
        <f t="shared" ca="1" si="10"/>
        <v>10</v>
      </c>
      <c r="J46" s="273"/>
    </row>
    <row r="47" spans="1:10" ht="16.5">
      <c r="A47" s="263" t="s">
        <v>58</v>
      </c>
      <c r="B47" s="256">
        <v>3</v>
      </c>
      <c r="C47" s="264" t="s">
        <v>34</v>
      </c>
      <c r="D47" s="265" t="str">
        <f>IF(C47="Str",'Personal File'!$C$9,IF(C47="Dex",'Personal File'!$C$10,IF(C47="Con",'Personal File'!$C$11,IF(C47="Int",'Personal File'!$C$12,IF(C47="Wis",'Personal File'!$C$13,IF(C47="Cha",'Personal File'!$C$14))))))</f>
        <v>+5</v>
      </c>
      <c r="E47" s="266" t="str">
        <f t="shared" si="8"/>
        <v>Dex (+5)</v>
      </c>
      <c r="F47" s="260" t="s">
        <v>62</v>
      </c>
      <c r="G47" s="260">
        <f t="shared" si="6"/>
        <v>8</v>
      </c>
      <c r="H47" s="245">
        <f t="shared" ca="1" si="2"/>
        <v>1</v>
      </c>
      <c r="I47" s="260">
        <f t="shared" ca="1" si="10"/>
        <v>9</v>
      </c>
      <c r="J47" s="261"/>
    </row>
    <row r="48" spans="1:10" ht="16.5">
      <c r="A48" s="294" t="s">
        <v>59</v>
      </c>
      <c r="B48" s="295">
        <v>0</v>
      </c>
      <c r="C48" s="296" t="s">
        <v>30</v>
      </c>
      <c r="D48" s="297" t="str">
        <f>IF(C48="Str",'Personal File'!$C$9,IF(C48="Dex",'Personal File'!$C$10,IF(C48="Con",'Personal File'!$C$11,IF(C48="Int",'Personal File'!$C$12,IF(C48="Wis",'Personal File'!$C$13,IF(C48="Cha",'Personal File'!$C$14))))))</f>
        <v>+0</v>
      </c>
      <c r="E48" s="298" t="str">
        <f t="shared" si="8"/>
        <v>Cha (+0)</v>
      </c>
      <c r="F48" s="299" t="s">
        <v>62</v>
      </c>
      <c r="G48" s="299">
        <f t="shared" si="6"/>
        <v>0</v>
      </c>
      <c r="H48" s="245">
        <f t="shared" ref="H48:H49" ca="1" si="21">RANDBETWEEN(1,20)</f>
        <v>13</v>
      </c>
      <c r="I48" s="299">
        <f t="shared" ca="1" si="10"/>
        <v>13</v>
      </c>
      <c r="J48" s="300"/>
    </row>
    <row r="49" spans="1:10" ht="17.25" thickBot="1">
      <c r="A49" s="321" t="s">
        <v>60</v>
      </c>
      <c r="B49" s="322">
        <v>0</v>
      </c>
      <c r="C49" s="323" t="s">
        <v>34</v>
      </c>
      <c r="D49" s="324" t="str">
        <f>IF(C49="Str",'Personal File'!$C$9,IF(C49="Dex",'Personal File'!$C$10,IF(C49="Con",'Personal File'!$C$11,IF(C49="Int",'Personal File'!$C$12,IF(C49="Wis",'Personal File'!$C$13,IF(C49="Cha",'Personal File'!$C$14))))))</f>
        <v>+5</v>
      </c>
      <c r="E49" s="325" t="str">
        <f t="shared" si="8"/>
        <v>Dex (+5)</v>
      </c>
      <c r="F49" s="326" t="s">
        <v>62</v>
      </c>
      <c r="G49" s="326">
        <f t="shared" si="6"/>
        <v>5</v>
      </c>
      <c r="H49" s="327">
        <f t="shared" ca="1" si="21"/>
        <v>3</v>
      </c>
      <c r="I49" s="326">
        <f t="shared" ca="1" si="10"/>
        <v>8</v>
      </c>
      <c r="J49" s="328"/>
    </row>
    <row r="50" spans="1:10" ht="16.5" thickTop="1">
      <c r="B50" s="330">
        <f>SUM(B6:B49)</f>
        <v>79</v>
      </c>
      <c r="E50" s="330">
        <f>SUM(E51:E56)</f>
        <v>79</v>
      </c>
    </row>
    <row r="51" spans="1:10">
      <c r="B51" s="330"/>
      <c r="E51" s="66">
        <v>44</v>
      </c>
      <c r="F51" s="333" t="s">
        <v>164</v>
      </c>
    </row>
    <row r="52" spans="1:10">
      <c r="E52" s="66">
        <v>5</v>
      </c>
      <c r="F52" s="333" t="s">
        <v>276</v>
      </c>
    </row>
    <row r="53" spans="1:10">
      <c r="E53" s="66">
        <v>11</v>
      </c>
      <c r="F53" s="333" t="s">
        <v>246</v>
      </c>
    </row>
    <row r="54" spans="1:10">
      <c r="E54" s="66">
        <v>5</v>
      </c>
      <c r="F54" s="333" t="s">
        <v>277</v>
      </c>
    </row>
    <row r="55" spans="1:10">
      <c r="E55" s="66">
        <v>5</v>
      </c>
      <c r="F55" s="333" t="s">
        <v>278</v>
      </c>
    </row>
    <row r="56" spans="1:10">
      <c r="E56" s="66">
        <v>9</v>
      </c>
      <c r="F56" s="333" t="s">
        <v>275</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9"/>
  <sheetViews>
    <sheetView showGridLines="0" workbookViewId="0">
      <pane ySplit="2" topLeftCell="A3" activePane="bottomLeft" state="frozen"/>
      <selection pane="bottomLeft" activeCell="A3" sqref="A3"/>
    </sheetView>
  </sheetViews>
  <sheetFormatPr defaultColWidth="13" defaultRowHeight="15.75"/>
  <cols>
    <col min="1" max="1" width="21.75" style="240" bestFit="1" customWidth="1"/>
    <col min="2" max="2" width="6.25" style="240" bestFit="1" customWidth="1"/>
    <col min="3" max="3" width="13.375" style="241" bestFit="1" customWidth="1"/>
    <col min="4" max="4" width="11.25" style="241" bestFit="1" customWidth="1"/>
    <col min="5" max="5" width="7.25" style="241" bestFit="1" customWidth="1"/>
    <col min="6" max="6" width="11.375" style="241" bestFit="1" customWidth="1"/>
    <col min="7" max="7" width="10.25" style="241" bestFit="1" customWidth="1"/>
    <col min="8" max="8" width="20.875" style="240" bestFit="1" customWidth="1"/>
    <col min="9" max="9" width="5.625" style="222" bestFit="1" customWidth="1"/>
    <col min="10" max="16384" width="13" style="223"/>
  </cols>
  <sheetData>
    <row r="1" spans="1:9" ht="24" thickBot="1">
      <c r="A1" s="220" t="s">
        <v>208</v>
      </c>
      <c r="B1" s="221"/>
      <c r="C1" s="221"/>
      <c r="D1" s="221"/>
      <c r="E1" s="221"/>
      <c r="F1" s="221"/>
      <c r="G1" s="221"/>
      <c r="H1" s="221"/>
    </row>
    <row r="2" spans="1:9" s="227" customFormat="1" ht="17.25" thickBot="1">
      <c r="A2" s="224" t="s">
        <v>98</v>
      </c>
      <c r="B2" s="225" t="s">
        <v>101</v>
      </c>
      <c r="C2" s="225" t="s">
        <v>185</v>
      </c>
      <c r="D2" s="226" t="s">
        <v>186</v>
      </c>
      <c r="E2" s="226" t="s">
        <v>187</v>
      </c>
      <c r="F2" s="225" t="s">
        <v>188</v>
      </c>
      <c r="G2" s="225" t="s">
        <v>189</v>
      </c>
      <c r="H2" s="394" t="s">
        <v>258</v>
      </c>
      <c r="I2" s="395" t="s">
        <v>259</v>
      </c>
    </row>
    <row r="3" spans="1:9" ht="16.5">
      <c r="A3" s="228" t="s">
        <v>171</v>
      </c>
      <c r="B3" s="230">
        <v>0</v>
      </c>
      <c r="C3" s="27" t="s">
        <v>190</v>
      </c>
      <c r="D3" s="28" t="s">
        <v>191</v>
      </c>
      <c r="E3" s="461" t="s">
        <v>192</v>
      </c>
      <c r="F3" s="29" t="s">
        <v>193</v>
      </c>
      <c r="G3" s="29" t="s">
        <v>194</v>
      </c>
      <c r="H3" s="25" t="s">
        <v>257</v>
      </c>
      <c r="I3" s="396">
        <v>196</v>
      </c>
    </row>
    <row r="4" spans="1:9" ht="16.5">
      <c r="A4" s="462" t="s">
        <v>308</v>
      </c>
      <c r="B4" s="230">
        <v>0</v>
      </c>
      <c r="C4" s="463" t="s">
        <v>197</v>
      </c>
      <c r="D4" s="464" t="s">
        <v>191</v>
      </c>
      <c r="E4" s="465" t="s">
        <v>192</v>
      </c>
      <c r="F4" s="465" t="s">
        <v>193</v>
      </c>
      <c r="G4" s="465" t="s">
        <v>201</v>
      </c>
      <c r="H4" s="465" t="s">
        <v>268</v>
      </c>
      <c r="I4" s="32">
        <v>9</v>
      </c>
    </row>
    <row r="5" spans="1:9" ht="16.5">
      <c r="A5" s="229" t="s">
        <v>209</v>
      </c>
      <c r="B5" s="230">
        <v>0</v>
      </c>
      <c r="C5" s="30" t="s">
        <v>210</v>
      </c>
      <c r="D5" s="24" t="s">
        <v>191</v>
      </c>
      <c r="E5" s="466" t="s">
        <v>192</v>
      </c>
      <c r="F5" s="25" t="s">
        <v>211</v>
      </c>
      <c r="G5" s="25" t="s">
        <v>212</v>
      </c>
      <c r="H5" s="25" t="s">
        <v>257</v>
      </c>
      <c r="I5" s="32">
        <v>201</v>
      </c>
    </row>
    <row r="6" spans="1:9" ht="16.5">
      <c r="A6" s="462" t="s">
        <v>309</v>
      </c>
      <c r="B6" s="230">
        <v>0</v>
      </c>
      <c r="C6" s="463" t="s">
        <v>190</v>
      </c>
      <c r="D6" s="464" t="s">
        <v>191</v>
      </c>
      <c r="E6" s="465" t="s">
        <v>192</v>
      </c>
      <c r="F6" s="465" t="s">
        <v>193</v>
      </c>
      <c r="G6" s="465" t="s">
        <v>207</v>
      </c>
      <c r="H6" s="465" t="s">
        <v>268</v>
      </c>
      <c r="I6" s="467">
        <v>42</v>
      </c>
    </row>
    <row r="7" spans="1:9" ht="16.5">
      <c r="A7" s="229" t="s">
        <v>119</v>
      </c>
      <c r="B7" s="230">
        <v>0</v>
      </c>
      <c r="C7" s="30" t="s">
        <v>213</v>
      </c>
      <c r="D7" s="24" t="s">
        <v>191</v>
      </c>
      <c r="E7" s="25" t="s">
        <v>192</v>
      </c>
      <c r="F7" s="25" t="s">
        <v>200</v>
      </c>
      <c r="G7" s="25" t="s">
        <v>204</v>
      </c>
      <c r="H7" s="25" t="s">
        <v>257</v>
      </c>
      <c r="I7" s="32">
        <v>216</v>
      </c>
    </row>
    <row r="8" spans="1:9" ht="16.5">
      <c r="A8" s="229" t="s">
        <v>214</v>
      </c>
      <c r="B8" s="230">
        <v>0</v>
      </c>
      <c r="C8" s="30" t="s">
        <v>215</v>
      </c>
      <c r="D8" s="24" t="s">
        <v>205</v>
      </c>
      <c r="E8" s="466" t="s">
        <v>192</v>
      </c>
      <c r="F8" s="25" t="s">
        <v>193</v>
      </c>
      <c r="G8" s="25" t="s">
        <v>216</v>
      </c>
      <c r="H8" s="25" t="s">
        <v>257</v>
      </c>
      <c r="I8" s="32">
        <v>217</v>
      </c>
    </row>
    <row r="9" spans="1:9" ht="16.5">
      <c r="A9" s="229" t="s">
        <v>170</v>
      </c>
      <c r="B9" s="230">
        <v>0</v>
      </c>
      <c r="C9" s="30" t="s">
        <v>210</v>
      </c>
      <c r="D9" s="24" t="s">
        <v>191</v>
      </c>
      <c r="E9" s="25" t="s">
        <v>192</v>
      </c>
      <c r="F9" s="25" t="s">
        <v>217</v>
      </c>
      <c r="G9" s="25" t="s">
        <v>206</v>
      </c>
      <c r="H9" s="25" t="s">
        <v>257</v>
      </c>
      <c r="I9" s="32">
        <v>219</v>
      </c>
    </row>
    <row r="10" spans="1:9" ht="16.5">
      <c r="A10" s="229" t="s">
        <v>218</v>
      </c>
      <c r="B10" s="230">
        <v>0</v>
      </c>
      <c r="C10" s="34" t="s">
        <v>219</v>
      </c>
      <c r="D10" s="24" t="s">
        <v>191</v>
      </c>
      <c r="E10" s="466" t="s">
        <v>192</v>
      </c>
      <c r="F10" s="25" t="s">
        <v>193</v>
      </c>
      <c r="G10" s="25" t="s">
        <v>194</v>
      </c>
      <c r="H10" s="25" t="s">
        <v>257</v>
      </c>
      <c r="I10" s="32">
        <v>219</v>
      </c>
    </row>
    <row r="11" spans="1:9" ht="16.5">
      <c r="A11" s="229" t="s">
        <v>195</v>
      </c>
      <c r="B11" s="230">
        <v>0</v>
      </c>
      <c r="C11" s="30" t="s">
        <v>196</v>
      </c>
      <c r="D11" s="23" t="s">
        <v>191</v>
      </c>
      <c r="E11" s="468" t="s">
        <v>192</v>
      </c>
      <c r="F11" s="232" t="s">
        <v>193</v>
      </c>
      <c r="G11" s="232" t="s">
        <v>194</v>
      </c>
      <c r="H11" s="232" t="s">
        <v>268</v>
      </c>
      <c r="I11" s="32">
        <v>78</v>
      </c>
    </row>
    <row r="12" spans="1:9" ht="16.5">
      <c r="A12" s="229" t="s">
        <v>221</v>
      </c>
      <c r="B12" s="230">
        <v>0</v>
      </c>
      <c r="C12" s="34" t="s">
        <v>196</v>
      </c>
      <c r="D12" s="24" t="s">
        <v>222</v>
      </c>
      <c r="E12" s="466" t="s">
        <v>192</v>
      </c>
      <c r="F12" s="25" t="s">
        <v>193</v>
      </c>
      <c r="G12" s="25" t="s">
        <v>194</v>
      </c>
      <c r="H12" s="25" t="s">
        <v>257</v>
      </c>
      <c r="I12" s="32">
        <v>232</v>
      </c>
    </row>
    <row r="13" spans="1:9" s="222" customFormat="1" ht="16.5">
      <c r="A13" s="229" t="s">
        <v>120</v>
      </c>
      <c r="B13" s="230">
        <v>0</v>
      </c>
      <c r="C13" s="30" t="s">
        <v>213</v>
      </c>
      <c r="D13" s="24" t="s">
        <v>205</v>
      </c>
      <c r="E13" s="466" t="s">
        <v>192</v>
      </c>
      <c r="F13" s="25" t="s">
        <v>193</v>
      </c>
      <c r="G13" s="25" t="s">
        <v>207</v>
      </c>
      <c r="H13" s="25" t="s">
        <v>257</v>
      </c>
      <c r="I13" s="32">
        <v>235</v>
      </c>
    </row>
    <row r="14" spans="1:9" s="222" customFormat="1" ht="16.5">
      <c r="A14" s="462" t="s">
        <v>310</v>
      </c>
      <c r="B14" s="230">
        <v>0</v>
      </c>
      <c r="C14" s="463" t="s">
        <v>197</v>
      </c>
      <c r="D14" s="464" t="s">
        <v>205</v>
      </c>
      <c r="E14" s="465" t="s">
        <v>192</v>
      </c>
      <c r="F14" s="465" t="s">
        <v>198</v>
      </c>
      <c r="G14" s="465" t="s">
        <v>194</v>
      </c>
      <c r="H14" s="465" t="s">
        <v>268</v>
      </c>
      <c r="I14" s="467">
        <v>130</v>
      </c>
    </row>
    <row r="15" spans="1:9" ht="16.5">
      <c r="A15" s="462" t="s">
        <v>311</v>
      </c>
      <c r="B15" s="230">
        <v>0</v>
      </c>
      <c r="C15" s="463" t="s">
        <v>197</v>
      </c>
      <c r="D15" s="464" t="s">
        <v>312</v>
      </c>
      <c r="E15" s="465" t="s">
        <v>192</v>
      </c>
      <c r="F15" s="465" t="s">
        <v>198</v>
      </c>
      <c r="G15" s="465" t="s">
        <v>194</v>
      </c>
      <c r="H15" s="465" t="s">
        <v>268</v>
      </c>
      <c r="I15" s="467">
        <v>130</v>
      </c>
    </row>
    <row r="16" spans="1:9" ht="16.5">
      <c r="A16" s="229" t="s">
        <v>172</v>
      </c>
      <c r="B16" s="230">
        <v>0</v>
      </c>
      <c r="C16" s="34" t="s">
        <v>196</v>
      </c>
      <c r="D16" s="24" t="s">
        <v>223</v>
      </c>
      <c r="E16" s="466" t="s">
        <v>192</v>
      </c>
      <c r="F16" s="25" t="s">
        <v>198</v>
      </c>
      <c r="G16" s="25" t="s">
        <v>201</v>
      </c>
      <c r="H16" s="25" t="s">
        <v>257</v>
      </c>
      <c r="I16" s="32">
        <v>248</v>
      </c>
    </row>
    <row r="17" spans="1:9" ht="16.5">
      <c r="A17" s="229" t="s">
        <v>154</v>
      </c>
      <c r="B17" s="230">
        <v>0</v>
      </c>
      <c r="C17" s="30" t="s">
        <v>197</v>
      </c>
      <c r="D17" s="24" t="s">
        <v>191</v>
      </c>
      <c r="E17" s="466" t="s">
        <v>192</v>
      </c>
      <c r="F17" s="25" t="s">
        <v>193</v>
      </c>
      <c r="G17" s="25" t="s">
        <v>16</v>
      </c>
      <c r="H17" s="25" t="s">
        <v>257</v>
      </c>
      <c r="I17" s="32">
        <v>249</v>
      </c>
    </row>
    <row r="18" spans="1:9" ht="16.5">
      <c r="A18" s="229" t="s">
        <v>225</v>
      </c>
      <c r="B18" s="230">
        <v>0</v>
      </c>
      <c r="C18" s="34" t="s">
        <v>197</v>
      </c>
      <c r="D18" s="24" t="s">
        <v>191</v>
      </c>
      <c r="E18" s="466" t="s">
        <v>192</v>
      </c>
      <c r="F18" s="25" t="s">
        <v>226</v>
      </c>
      <c r="G18" s="25" t="s">
        <v>194</v>
      </c>
      <c r="H18" s="25" t="s">
        <v>257</v>
      </c>
      <c r="I18" s="32">
        <v>253</v>
      </c>
    </row>
    <row r="19" spans="1:9" ht="16.5">
      <c r="A19" s="229" t="s">
        <v>155</v>
      </c>
      <c r="B19" s="230">
        <v>0</v>
      </c>
      <c r="C19" s="30" t="s">
        <v>197</v>
      </c>
      <c r="D19" s="24" t="s">
        <v>199</v>
      </c>
      <c r="E19" s="466" t="s">
        <v>192</v>
      </c>
      <c r="F19" s="25" t="s">
        <v>200</v>
      </c>
      <c r="G19" s="25" t="s">
        <v>201</v>
      </c>
      <c r="H19" s="25" t="s">
        <v>257</v>
      </c>
      <c r="I19" s="32">
        <v>253</v>
      </c>
    </row>
    <row r="20" spans="1:9" ht="16.5">
      <c r="A20" s="229" t="s">
        <v>313</v>
      </c>
      <c r="B20" s="230">
        <v>0</v>
      </c>
      <c r="C20" s="463" t="s">
        <v>197</v>
      </c>
      <c r="D20" s="464" t="s">
        <v>191</v>
      </c>
      <c r="E20" s="465" t="s">
        <v>192</v>
      </c>
      <c r="F20" s="465" t="s">
        <v>193</v>
      </c>
      <c r="G20" s="465" t="s">
        <v>206</v>
      </c>
      <c r="H20" s="465" t="s">
        <v>314</v>
      </c>
      <c r="I20" s="467">
        <v>100</v>
      </c>
    </row>
    <row r="21" spans="1:9" ht="16.5">
      <c r="A21" s="229" t="s">
        <v>227</v>
      </c>
      <c r="B21" s="230">
        <v>0</v>
      </c>
      <c r="C21" s="30" t="s">
        <v>197</v>
      </c>
      <c r="D21" s="24" t="s">
        <v>199</v>
      </c>
      <c r="E21" s="466" t="s">
        <v>192</v>
      </c>
      <c r="F21" s="25" t="s">
        <v>193</v>
      </c>
      <c r="G21" s="25" t="s">
        <v>194</v>
      </c>
      <c r="H21" s="25" t="s">
        <v>257</v>
      </c>
      <c r="I21" s="32">
        <v>258</v>
      </c>
    </row>
    <row r="22" spans="1:9" ht="16.5">
      <c r="A22" s="229" t="s">
        <v>121</v>
      </c>
      <c r="B22" s="230">
        <v>0</v>
      </c>
      <c r="C22" s="30" t="s">
        <v>210</v>
      </c>
      <c r="D22" s="24" t="s">
        <v>191</v>
      </c>
      <c r="E22" s="466" t="s">
        <v>192</v>
      </c>
      <c r="F22" s="25" t="s">
        <v>226</v>
      </c>
      <c r="G22" s="25" t="s">
        <v>228</v>
      </c>
      <c r="H22" s="25" t="s">
        <v>257</v>
      </c>
      <c r="I22" s="32">
        <v>264</v>
      </c>
    </row>
    <row r="23" spans="1:9" ht="16.5">
      <c r="A23" s="229" t="s">
        <v>202</v>
      </c>
      <c r="B23" s="230">
        <v>0</v>
      </c>
      <c r="C23" s="30" t="s">
        <v>190</v>
      </c>
      <c r="D23" s="24" t="s">
        <v>191</v>
      </c>
      <c r="E23" s="466" t="s">
        <v>192</v>
      </c>
      <c r="F23" s="25" t="s">
        <v>193</v>
      </c>
      <c r="G23" s="25" t="s">
        <v>194</v>
      </c>
      <c r="H23" s="25" t="s">
        <v>257</v>
      </c>
      <c r="I23" s="32">
        <v>269</v>
      </c>
    </row>
    <row r="24" spans="1:9" ht="16.5">
      <c r="A24" s="229" t="s">
        <v>229</v>
      </c>
      <c r="B24" s="230">
        <v>0</v>
      </c>
      <c r="C24" s="34" t="s">
        <v>210</v>
      </c>
      <c r="D24" s="24" t="s">
        <v>199</v>
      </c>
      <c r="E24" s="466" t="s">
        <v>192</v>
      </c>
      <c r="F24" s="25" t="s">
        <v>220</v>
      </c>
      <c r="G24" s="25" t="s">
        <v>201</v>
      </c>
      <c r="H24" s="25" t="s">
        <v>257</v>
      </c>
      <c r="I24" s="32">
        <v>269</v>
      </c>
    </row>
    <row r="25" spans="1:9" ht="16.5">
      <c r="A25" s="229" t="s">
        <v>315</v>
      </c>
      <c r="B25" s="230">
        <v>0</v>
      </c>
      <c r="C25" s="34" t="s">
        <v>197</v>
      </c>
      <c r="D25" s="24" t="s">
        <v>191</v>
      </c>
      <c r="E25" s="466" t="s">
        <v>192</v>
      </c>
      <c r="F25" s="25" t="s">
        <v>198</v>
      </c>
      <c r="G25" s="25" t="s">
        <v>194</v>
      </c>
      <c r="H25" s="25" t="s">
        <v>316</v>
      </c>
      <c r="I25" s="32">
        <v>96</v>
      </c>
    </row>
    <row r="26" spans="1:9" ht="16.5">
      <c r="A26" s="229" t="s">
        <v>230</v>
      </c>
      <c r="B26" s="230">
        <v>0</v>
      </c>
      <c r="C26" s="30" t="s">
        <v>203</v>
      </c>
      <c r="D26" s="24" t="s">
        <v>231</v>
      </c>
      <c r="E26" s="466" t="s">
        <v>192</v>
      </c>
      <c r="F26" s="25" t="s">
        <v>198</v>
      </c>
      <c r="G26" s="25" t="s">
        <v>204</v>
      </c>
      <c r="H26" s="25" t="s">
        <v>257</v>
      </c>
      <c r="I26" s="32">
        <v>272</v>
      </c>
    </row>
    <row r="27" spans="1:9" ht="16.5">
      <c r="A27" s="462" t="s">
        <v>317</v>
      </c>
      <c r="B27" s="230">
        <v>0</v>
      </c>
      <c r="C27" s="463" t="s">
        <v>213</v>
      </c>
      <c r="D27" s="464" t="s">
        <v>312</v>
      </c>
      <c r="E27" s="465" t="s">
        <v>192</v>
      </c>
      <c r="F27" s="465" t="s">
        <v>193</v>
      </c>
      <c r="G27" s="465" t="s">
        <v>206</v>
      </c>
      <c r="H27" s="465" t="s">
        <v>268</v>
      </c>
      <c r="I27" s="467">
        <v>190</v>
      </c>
    </row>
    <row r="28" spans="1:9" ht="16.5">
      <c r="A28" s="229" t="s">
        <v>232</v>
      </c>
      <c r="B28" s="230">
        <v>0</v>
      </c>
      <c r="C28" s="30" t="s">
        <v>196</v>
      </c>
      <c r="D28" s="24" t="s">
        <v>191</v>
      </c>
      <c r="E28" s="466" t="s">
        <v>192</v>
      </c>
      <c r="F28" s="25" t="s">
        <v>193</v>
      </c>
      <c r="G28" s="25" t="s">
        <v>194</v>
      </c>
      <c r="H28" s="25" t="s">
        <v>268</v>
      </c>
      <c r="I28" s="32">
        <v>195</v>
      </c>
    </row>
    <row r="29" spans="1:9" ht="16.5">
      <c r="A29" s="462" t="s">
        <v>318</v>
      </c>
      <c r="B29" s="230">
        <v>0</v>
      </c>
      <c r="C29" s="463" t="s">
        <v>197</v>
      </c>
      <c r="D29" s="24" t="s">
        <v>205</v>
      </c>
      <c r="E29" s="465" t="s">
        <v>192</v>
      </c>
      <c r="F29" s="465" t="s">
        <v>198</v>
      </c>
      <c r="G29" s="465" t="s">
        <v>194</v>
      </c>
      <c r="H29" s="465" t="s">
        <v>268</v>
      </c>
      <c r="I29" s="467">
        <v>206</v>
      </c>
    </row>
    <row r="30" spans="1:9" ht="16.5">
      <c r="A30" s="233" t="s">
        <v>319</v>
      </c>
      <c r="B30" s="234">
        <v>0</v>
      </c>
      <c r="C30" s="469" t="s">
        <v>213</v>
      </c>
      <c r="D30" s="26" t="s">
        <v>191</v>
      </c>
      <c r="E30" s="470" t="s">
        <v>192</v>
      </c>
      <c r="F30" s="236" t="s">
        <v>193</v>
      </c>
      <c r="G30" s="236" t="s">
        <v>207</v>
      </c>
      <c r="H30" s="236" t="s">
        <v>314</v>
      </c>
      <c r="I30" s="237">
        <v>108</v>
      </c>
    </row>
    <row r="31" spans="1:9" ht="16.5">
      <c r="A31" s="229" t="s">
        <v>237</v>
      </c>
      <c r="B31" s="33">
        <v>1</v>
      </c>
      <c r="C31" s="34" t="s">
        <v>219</v>
      </c>
      <c r="D31" s="24" t="s">
        <v>231</v>
      </c>
      <c r="E31" s="231" t="s">
        <v>192</v>
      </c>
      <c r="F31" s="31" t="s">
        <v>220</v>
      </c>
      <c r="G31" s="25" t="s">
        <v>201</v>
      </c>
      <c r="H31" s="25" t="s">
        <v>257</v>
      </c>
      <c r="I31" s="32" t="s">
        <v>262</v>
      </c>
    </row>
    <row r="32" spans="1:9" ht="16.5">
      <c r="A32" s="229" t="s">
        <v>236</v>
      </c>
      <c r="B32" s="33">
        <v>1</v>
      </c>
      <c r="C32" s="34" t="s">
        <v>219</v>
      </c>
      <c r="D32" s="24" t="s">
        <v>191</v>
      </c>
      <c r="E32" s="231" t="s">
        <v>192</v>
      </c>
      <c r="F32" s="31" t="s">
        <v>217</v>
      </c>
      <c r="G32" s="25" t="s">
        <v>206</v>
      </c>
      <c r="H32" s="25" t="s">
        <v>257</v>
      </c>
      <c r="I32" s="32" t="s">
        <v>263</v>
      </c>
    </row>
    <row r="33" spans="1:9" ht="16.5">
      <c r="A33" s="229" t="s">
        <v>175</v>
      </c>
      <c r="B33" s="33">
        <v>1</v>
      </c>
      <c r="C33" s="34" t="s">
        <v>190</v>
      </c>
      <c r="D33" s="24" t="s">
        <v>199</v>
      </c>
      <c r="E33" s="231" t="s">
        <v>192</v>
      </c>
      <c r="F33" s="31" t="s">
        <v>198</v>
      </c>
      <c r="G33" s="25" t="s">
        <v>234</v>
      </c>
      <c r="H33" s="25" t="s">
        <v>257</v>
      </c>
      <c r="I33" s="32" t="s">
        <v>260</v>
      </c>
    </row>
    <row r="34" spans="1:9" ht="16.5">
      <c r="A34" s="229" t="s">
        <v>254</v>
      </c>
      <c r="B34" s="33">
        <v>1</v>
      </c>
      <c r="C34" s="34" t="s">
        <v>203</v>
      </c>
      <c r="D34" s="24" t="s">
        <v>231</v>
      </c>
      <c r="E34" s="466" t="s">
        <v>192</v>
      </c>
      <c r="F34" s="25" t="s">
        <v>198</v>
      </c>
      <c r="G34" s="25" t="s">
        <v>206</v>
      </c>
      <c r="H34" s="25" t="s">
        <v>257</v>
      </c>
      <c r="I34" s="58">
        <v>266</v>
      </c>
    </row>
    <row r="35" spans="1:9" ht="16.5">
      <c r="A35" s="229" t="s">
        <v>253</v>
      </c>
      <c r="B35" s="33">
        <v>1</v>
      </c>
      <c r="C35" s="34" t="s">
        <v>197</v>
      </c>
      <c r="D35" s="24" t="s">
        <v>205</v>
      </c>
      <c r="E35" s="231" t="s">
        <v>192</v>
      </c>
      <c r="F35" s="31" t="s">
        <v>193</v>
      </c>
      <c r="G35" s="25" t="s">
        <v>206</v>
      </c>
      <c r="H35" s="25" t="s">
        <v>257</v>
      </c>
      <c r="I35" s="32" t="s">
        <v>261</v>
      </c>
    </row>
    <row r="36" spans="1:9" ht="16.5">
      <c r="A36" s="229" t="s">
        <v>174</v>
      </c>
      <c r="B36" s="33">
        <v>1</v>
      </c>
      <c r="C36" s="34" t="s">
        <v>203</v>
      </c>
      <c r="D36" s="24" t="s">
        <v>191</v>
      </c>
      <c r="E36" s="466" t="s">
        <v>192</v>
      </c>
      <c r="F36" s="25" t="s">
        <v>220</v>
      </c>
      <c r="G36" s="25" t="s">
        <v>206</v>
      </c>
      <c r="H36" s="25" t="s">
        <v>257</v>
      </c>
      <c r="I36" s="397">
        <v>278</v>
      </c>
    </row>
    <row r="37" spans="1:9" ht="16.5">
      <c r="A37" s="229" t="s">
        <v>235</v>
      </c>
      <c r="B37" s="33">
        <v>1</v>
      </c>
      <c r="C37" s="34" t="s">
        <v>215</v>
      </c>
      <c r="D37" s="24" t="s">
        <v>231</v>
      </c>
      <c r="E37" s="231" t="s">
        <v>192</v>
      </c>
      <c r="F37" s="31" t="s">
        <v>200</v>
      </c>
      <c r="G37" s="25" t="s">
        <v>206</v>
      </c>
      <c r="H37" s="25" t="s">
        <v>257</v>
      </c>
      <c r="I37" s="32" t="s">
        <v>264</v>
      </c>
    </row>
    <row r="38" spans="1:9" ht="16.5">
      <c r="A38" s="233" t="s">
        <v>173</v>
      </c>
      <c r="B38" s="399">
        <v>1</v>
      </c>
      <c r="C38" s="400" t="s">
        <v>219</v>
      </c>
      <c r="D38" s="26" t="s">
        <v>233</v>
      </c>
      <c r="E38" s="235" t="s">
        <v>192</v>
      </c>
      <c r="F38" s="401" t="s">
        <v>220</v>
      </c>
      <c r="G38" s="401" t="s">
        <v>224</v>
      </c>
      <c r="H38" s="401" t="s">
        <v>257</v>
      </c>
      <c r="I38" s="237" t="s">
        <v>265</v>
      </c>
    </row>
    <row r="39" spans="1:9" ht="16.5">
      <c r="A39" s="229" t="s">
        <v>256</v>
      </c>
      <c r="B39" s="398">
        <v>2</v>
      </c>
      <c r="C39" s="34" t="s">
        <v>219</v>
      </c>
      <c r="D39" s="24" t="s">
        <v>205</v>
      </c>
      <c r="E39" s="231" t="s">
        <v>192</v>
      </c>
      <c r="F39" s="31" t="s">
        <v>200</v>
      </c>
      <c r="G39" s="25" t="s">
        <v>201</v>
      </c>
      <c r="H39" s="25" t="s">
        <v>257</v>
      </c>
      <c r="I39" s="397">
        <v>275</v>
      </c>
    </row>
    <row r="40" spans="1:9" ht="16.5">
      <c r="A40" s="229" t="s">
        <v>281</v>
      </c>
      <c r="B40" s="398">
        <v>2</v>
      </c>
      <c r="C40" s="34" t="s">
        <v>196</v>
      </c>
      <c r="D40" s="23" t="s">
        <v>191</v>
      </c>
      <c r="E40" s="466" t="s">
        <v>192</v>
      </c>
      <c r="F40" s="25" t="s">
        <v>217</v>
      </c>
      <c r="G40" s="25" t="s">
        <v>216</v>
      </c>
      <c r="H40" s="25" t="s">
        <v>257</v>
      </c>
      <c r="I40" s="32">
        <v>238</v>
      </c>
    </row>
    <row r="41" spans="1:9" ht="16.5">
      <c r="A41" s="229" t="s">
        <v>282</v>
      </c>
      <c r="B41" s="398">
        <v>2</v>
      </c>
      <c r="C41" s="34" t="s">
        <v>196</v>
      </c>
      <c r="D41" s="24" t="s">
        <v>223</v>
      </c>
      <c r="E41" s="466" t="s">
        <v>192</v>
      </c>
      <c r="F41" s="25" t="s">
        <v>198</v>
      </c>
      <c r="G41" s="25" t="s">
        <v>201</v>
      </c>
      <c r="H41" s="25" t="s">
        <v>257</v>
      </c>
      <c r="I41" s="32">
        <v>216</v>
      </c>
    </row>
    <row r="42" spans="1:9" ht="16.5">
      <c r="A42" s="229" t="s">
        <v>283</v>
      </c>
      <c r="B42" s="398">
        <v>2</v>
      </c>
      <c r="C42" s="34" t="s">
        <v>219</v>
      </c>
      <c r="D42" s="24" t="s">
        <v>320</v>
      </c>
      <c r="E42" s="466" t="s">
        <v>192</v>
      </c>
      <c r="F42" s="25" t="s">
        <v>321</v>
      </c>
      <c r="G42" s="25" t="s">
        <v>206</v>
      </c>
      <c r="H42" s="25" t="s">
        <v>257</v>
      </c>
      <c r="I42" s="32">
        <v>249</v>
      </c>
    </row>
    <row r="43" spans="1:9" ht="16.5">
      <c r="A43" s="229" t="s">
        <v>284</v>
      </c>
      <c r="B43" s="398">
        <v>2</v>
      </c>
      <c r="C43" s="34" t="s">
        <v>197</v>
      </c>
      <c r="D43" s="24" t="s">
        <v>222</v>
      </c>
      <c r="E43" s="466" t="s">
        <v>192</v>
      </c>
      <c r="F43" s="25" t="s">
        <v>200</v>
      </c>
      <c r="G43" s="25" t="s">
        <v>194</v>
      </c>
      <c r="H43" s="25" t="s">
        <v>257</v>
      </c>
      <c r="I43" s="32">
        <v>246</v>
      </c>
    </row>
    <row r="44" spans="1:9" ht="16.5">
      <c r="A44" s="229" t="s">
        <v>266</v>
      </c>
      <c r="B44" s="398">
        <v>2</v>
      </c>
      <c r="C44" s="34" t="s">
        <v>197</v>
      </c>
      <c r="D44" s="24" t="s">
        <v>222</v>
      </c>
      <c r="E44" s="231" t="s">
        <v>192</v>
      </c>
      <c r="F44" s="31" t="s">
        <v>198</v>
      </c>
      <c r="G44" s="25" t="s">
        <v>206</v>
      </c>
      <c r="H44" s="25" t="s">
        <v>268</v>
      </c>
      <c r="I44" s="32">
        <v>195</v>
      </c>
    </row>
    <row r="45" spans="1:9" ht="16.5">
      <c r="A45" s="233" t="s">
        <v>267</v>
      </c>
      <c r="B45" s="419">
        <v>2</v>
      </c>
      <c r="C45" s="400" t="s">
        <v>196</v>
      </c>
      <c r="D45" s="26" t="s">
        <v>269</v>
      </c>
      <c r="E45" s="235" t="s">
        <v>192</v>
      </c>
      <c r="F45" s="401" t="s">
        <v>198</v>
      </c>
      <c r="G45" s="401" t="s">
        <v>206</v>
      </c>
      <c r="H45" s="401" t="s">
        <v>268</v>
      </c>
      <c r="I45" s="237">
        <v>41</v>
      </c>
    </row>
    <row r="46" spans="1:9" ht="16.5">
      <c r="A46" s="229" t="s">
        <v>297</v>
      </c>
      <c r="B46" s="471">
        <v>3</v>
      </c>
      <c r="C46" s="34" t="s">
        <v>219</v>
      </c>
      <c r="D46" s="24" t="s">
        <v>205</v>
      </c>
      <c r="E46" s="231" t="s">
        <v>192</v>
      </c>
      <c r="F46" s="31" t="s">
        <v>193</v>
      </c>
      <c r="G46" s="25" t="s">
        <v>207</v>
      </c>
      <c r="H46" s="25" t="s">
        <v>268</v>
      </c>
      <c r="I46" s="32">
        <v>227</v>
      </c>
    </row>
    <row r="47" spans="1:9" ht="16.5">
      <c r="A47" s="229" t="s">
        <v>299</v>
      </c>
      <c r="B47" s="471">
        <v>3</v>
      </c>
      <c r="C47" s="34" t="s">
        <v>197</v>
      </c>
      <c r="D47" s="24" t="s">
        <v>205</v>
      </c>
      <c r="E47" s="466" t="s">
        <v>192</v>
      </c>
      <c r="F47" s="232" t="s">
        <v>193</v>
      </c>
      <c r="G47" s="25" t="s">
        <v>207</v>
      </c>
      <c r="H47" s="25" t="s">
        <v>257</v>
      </c>
      <c r="I47" s="58">
        <v>239</v>
      </c>
    </row>
    <row r="48" spans="1:9" ht="17.25" thickBot="1">
      <c r="A48" s="238" t="s">
        <v>323</v>
      </c>
      <c r="B48" s="218">
        <v>3</v>
      </c>
      <c r="C48" s="36" t="s">
        <v>197</v>
      </c>
      <c r="D48" s="35" t="s">
        <v>325</v>
      </c>
      <c r="E48" s="239" t="s">
        <v>192</v>
      </c>
      <c r="F48" s="37" t="s">
        <v>220</v>
      </c>
      <c r="G48" s="37" t="s">
        <v>201</v>
      </c>
      <c r="H48" s="37" t="s">
        <v>268</v>
      </c>
      <c r="I48" s="38">
        <v>73</v>
      </c>
    </row>
    <row r="49" ht="16.5" thickTop="1"/>
  </sheetData>
  <sortState ref="A3:H32">
    <sortCondition ref="B3:B32"/>
    <sortCondition ref="A3:A32"/>
  </sortState>
  <conditionalFormatting sqref="B48">
    <cfRule type="cellIs" dxfId="794" priority="1" operator="equal">
      <formula>9</formula>
    </cfRule>
    <cfRule type="cellIs" dxfId="793" priority="2" operator="equal">
      <formula>8</formula>
    </cfRule>
    <cfRule type="cellIs" dxfId="792" priority="3" operator="equal">
      <formula>7</formula>
    </cfRule>
    <cfRule type="cellIs" dxfId="791" priority="4" operator="equal">
      <formula>6</formula>
    </cfRule>
    <cfRule type="cellIs" dxfId="790" priority="5" operator="equal">
      <formula>5</formula>
    </cfRule>
    <cfRule type="cellIs" dxfId="789" priority="6" operator="equal">
      <formula>4</formula>
    </cfRule>
    <cfRule type="cellIs" dxfId="788" priority="7" operator="equal">
      <formula>3</formula>
    </cfRule>
    <cfRule type="cellIs" dxfId="787" priority="8" operator="equal">
      <formula>2</formula>
    </cfRule>
    <cfRule type="cellIs" dxfId="786" priority="9" operator="equal">
      <formula>1</formula>
    </cfRule>
    <cfRule type="containsBlanks" dxfId="785" priority="10">
      <formula>LEN(TRIM(B48))=0</formula>
    </cfRule>
    <cfRule type="cellIs" dxfId="784" priority="11" operator="equal">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ColWidth="10.625" defaultRowHeight="16.5"/>
  <cols>
    <col min="1" max="1" width="22.625" style="155" bestFit="1" customWidth="1"/>
    <col min="2" max="2" width="6.25" style="155" bestFit="1" customWidth="1"/>
    <col min="3" max="3" width="4.125" style="155" bestFit="1" customWidth="1"/>
    <col min="4" max="4" width="6.375" style="155" bestFit="1" customWidth="1"/>
    <col min="5" max="5" width="1.875" style="155" customWidth="1"/>
    <col min="6" max="6" width="16.5" style="155" bestFit="1" customWidth="1"/>
    <col min="7" max="7" width="3.5" style="155" bestFit="1" customWidth="1"/>
    <col min="8" max="8" width="3.375" style="155" bestFit="1" customWidth="1"/>
    <col min="9" max="9" width="3.875" style="155" bestFit="1" customWidth="1"/>
    <col min="10" max="10" width="3.625" style="155" bestFit="1" customWidth="1"/>
    <col min="11" max="14" width="3.5" style="155" bestFit="1" customWidth="1"/>
    <col min="15" max="16384" width="10.625" style="155"/>
  </cols>
  <sheetData>
    <row r="1" spans="1:14" ht="24.75" thickTop="1" thickBot="1">
      <c r="A1" s="170" t="s">
        <v>162</v>
      </c>
      <c r="B1" s="171"/>
      <c r="C1" s="171"/>
      <c r="D1" s="172"/>
      <c r="F1" s="173"/>
      <c r="G1" s="174" t="s">
        <v>255</v>
      </c>
      <c r="H1" s="174"/>
      <c r="I1" s="175"/>
      <c r="J1" s="176"/>
      <c r="K1" s="175"/>
      <c r="L1" s="175"/>
      <c r="M1" s="175"/>
      <c r="N1" s="176"/>
    </row>
    <row r="2" spans="1:14" ht="17.25" thickTop="1">
      <c r="A2" s="177" t="s">
        <v>98</v>
      </c>
      <c r="B2" s="178" t="s">
        <v>101</v>
      </c>
      <c r="C2" s="179" t="s">
        <v>102</v>
      </c>
      <c r="D2" s="180" t="s">
        <v>103</v>
      </c>
      <c r="F2" s="173"/>
      <c r="G2" s="181" t="s">
        <v>117</v>
      </c>
      <c r="H2" s="182"/>
      <c r="I2" s="183"/>
      <c r="J2" s="183"/>
      <c r="K2" s="183"/>
      <c r="L2" s="183"/>
      <c r="M2" s="183"/>
      <c r="N2" s="184"/>
    </row>
    <row r="3" spans="1:14" ht="17.25" thickBot="1">
      <c r="A3" s="185" t="s">
        <v>170</v>
      </c>
      <c r="B3" s="186">
        <v>0</v>
      </c>
      <c r="C3" s="187">
        <f>10+B3+'Personal File'!$C$12</f>
        <v>13</v>
      </c>
      <c r="D3" s="188" t="s">
        <v>104</v>
      </c>
      <c r="F3" s="173"/>
      <c r="G3" s="189" t="s">
        <v>118</v>
      </c>
      <c r="H3" s="190" t="s">
        <v>109</v>
      </c>
      <c r="I3" s="190" t="s">
        <v>110</v>
      </c>
      <c r="J3" s="190" t="s">
        <v>111</v>
      </c>
      <c r="K3" s="190" t="s">
        <v>112</v>
      </c>
      <c r="L3" s="190" t="s">
        <v>113</v>
      </c>
      <c r="M3" s="190" t="s">
        <v>114</v>
      </c>
      <c r="N3" s="191" t="s">
        <v>115</v>
      </c>
    </row>
    <row r="4" spans="1:14" ht="17.25" thickTop="1">
      <c r="A4" s="185" t="s">
        <v>170</v>
      </c>
      <c r="B4" s="186">
        <v>0</v>
      </c>
      <c r="C4" s="187">
        <f>10+B4+'Personal File'!$C$12</f>
        <v>13</v>
      </c>
      <c r="D4" s="188" t="s">
        <v>104</v>
      </c>
      <c r="F4" s="192" t="s">
        <v>161</v>
      </c>
      <c r="G4" s="193">
        <v>4</v>
      </c>
      <c r="H4" s="194">
        <v>3</v>
      </c>
      <c r="I4" s="194">
        <v>2</v>
      </c>
      <c r="J4" s="194">
        <v>1</v>
      </c>
      <c r="K4" s="195">
        <v>0</v>
      </c>
      <c r="L4" s="195">
        <v>0</v>
      </c>
      <c r="M4" s="195">
        <v>0</v>
      </c>
      <c r="N4" s="196">
        <v>0</v>
      </c>
    </row>
    <row r="5" spans="1:14">
      <c r="A5" s="185" t="s">
        <v>172</v>
      </c>
      <c r="B5" s="186">
        <v>0</v>
      </c>
      <c r="C5" s="187">
        <f>10+B5+'Personal File'!$C$12</f>
        <v>13</v>
      </c>
      <c r="D5" s="188" t="s">
        <v>104</v>
      </c>
      <c r="F5" s="197" t="s">
        <v>244</v>
      </c>
      <c r="G5" s="198">
        <v>0</v>
      </c>
      <c r="H5" s="198">
        <v>1</v>
      </c>
      <c r="I5" s="198">
        <v>1</v>
      </c>
      <c r="J5" s="198">
        <v>1</v>
      </c>
      <c r="K5" s="199">
        <v>0</v>
      </c>
      <c r="L5" s="199">
        <v>0</v>
      </c>
      <c r="M5" s="199">
        <v>0</v>
      </c>
      <c r="N5" s="200">
        <v>0</v>
      </c>
    </row>
    <row r="6" spans="1:14">
      <c r="A6" s="201" t="s">
        <v>229</v>
      </c>
      <c r="B6" s="202">
        <v>0</v>
      </c>
      <c r="C6" s="203">
        <f>10+B6+'Personal File'!$C$12</f>
        <v>13</v>
      </c>
      <c r="D6" s="204" t="s">
        <v>104</v>
      </c>
      <c r="F6" s="197" t="s">
        <v>122</v>
      </c>
      <c r="G6" s="198">
        <v>0</v>
      </c>
      <c r="H6" s="198">
        <v>1</v>
      </c>
      <c r="I6" s="198">
        <v>1</v>
      </c>
      <c r="J6" s="198">
        <v>1</v>
      </c>
      <c r="K6" s="199">
        <v>0</v>
      </c>
      <c r="L6" s="199">
        <v>0</v>
      </c>
      <c r="M6" s="199">
        <v>0</v>
      </c>
      <c r="N6" s="200">
        <v>0</v>
      </c>
    </row>
    <row r="7" spans="1:14" ht="17.25" thickBot="1">
      <c r="A7" s="185" t="s">
        <v>175</v>
      </c>
      <c r="B7" s="186">
        <v>1</v>
      </c>
      <c r="C7" s="187">
        <f>10+B7+'Personal File'!$C$12</f>
        <v>14</v>
      </c>
      <c r="D7" s="188" t="s">
        <v>333</v>
      </c>
      <c r="F7" s="205" t="s">
        <v>126</v>
      </c>
      <c r="G7" s="206">
        <f t="shared" ref="G7:H7" si="0">SUM(G4:G6)</f>
        <v>4</v>
      </c>
      <c r="H7" s="206">
        <f t="shared" si="0"/>
        <v>5</v>
      </c>
      <c r="I7" s="206">
        <f t="shared" ref="I7" si="1">SUM(I4:I6)</f>
        <v>4</v>
      </c>
      <c r="J7" s="206">
        <f t="shared" ref="J7" si="2">SUM(J4:J6)</f>
        <v>3</v>
      </c>
      <c r="K7" s="207">
        <v>0</v>
      </c>
      <c r="L7" s="207">
        <v>0</v>
      </c>
      <c r="M7" s="207">
        <v>0</v>
      </c>
      <c r="N7" s="208">
        <v>0</v>
      </c>
    </row>
    <row r="8" spans="1:14" ht="18" thickTop="1" thickBot="1">
      <c r="A8" s="185" t="s">
        <v>175</v>
      </c>
      <c r="B8" s="186">
        <v>1</v>
      </c>
      <c r="C8" s="187">
        <f>10+B8+'Personal File'!$C$12</f>
        <v>14</v>
      </c>
      <c r="D8" s="188" t="s">
        <v>104</v>
      </c>
    </row>
    <row r="9" spans="1:14" ht="17.25" thickTop="1">
      <c r="A9" s="185" t="s">
        <v>174</v>
      </c>
      <c r="B9" s="186">
        <v>1</v>
      </c>
      <c r="C9" s="187">
        <f>10+B9+'Personal File'!$C$12</f>
        <v>14</v>
      </c>
      <c r="D9" s="188" t="s">
        <v>333</v>
      </c>
      <c r="F9" s="406" t="s">
        <v>274</v>
      </c>
      <c r="G9" s="407" t="s">
        <v>273</v>
      </c>
      <c r="H9" s="407"/>
      <c r="I9" s="407"/>
      <c r="J9" s="407"/>
      <c r="K9" s="408" t="s">
        <v>272</v>
      </c>
      <c r="L9" s="408"/>
      <c r="M9" s="407"/>
      <c r="N9" s="409"/>
    </row>
    <row r="10" spans="1:14" ht="17.25" thickBot="1">
      <c r="A10" s="185" t="s">
        <v>174</v>
      </c>
      <c r="B10" s="186">
        <v>1</v>
      </c>
      <c r="C10" s="187">
        <f>10+B10+'Personal File'!$C$12</f>
        <v>14</v>
      </c>
      <c r="D10" s="188" t="s">
        <v>104</v>
      </c>
      <c r="F10" s="402" t="s">
        <v>163</v>
      </c>
      <c r="G10" s="403">
        <f>'Personal File'!E4</f>
        <v>3</v>
      </c>
      <c r="H10" s="403"/>
      <c r="I10" s="403"/>
      <c r="J10" s="403"/>
      <c r="K10" s="404">
        <f>G10+'Personal File'!E5</f>
        <v>5</v>
      </c>
      <c r="L10" s="404"/>
      <c r="M10" s="403"/>
      <c r="N10" s="405"/>
    </row>
    <row r="11" spans="1:14" ht="17.25" thickTop="1">
      <c r="A11" s="201" t="s">
        <v>173</v>
      </c>
      <c r="B11" s="202">
        <v>1</v>
      </c>
      <c r="C11" s="203">
        <f>10+B11+'Personal File'!$C$12</f>
        <v>14</v>
      </c>
      <c r="D11" s="204" t="s">
        <v>104</v>
      </c>
    </row>
    <row r="12" spans="1:14">
      <c r="A12" s="229" t="s">
        <v>281</v>
      </c>
      <c r="B12" s="215">
        <v>2</v>
      </c>
      <c r="C12" s="392">
        <f>10+B12+'Personal File'!$C$12</f>
        <v>15</v>
      </c>
      <c r="D12" s="188" t="s">
        <v>104</v>
      </c>
    </row>
    <row r="13" spans="1:14">
      <c r="A13" s="229" t="s">
        <v>322</v>
      </c>
      <c r="B13" s="215">
        <v>2</v>
      </c>
      <c r="C13" s="392">
        <f>10+B13+'Personal File'!$C$12</f>
        <v>15</v>
      </c>
      <c r="D13" s="188" t="s">
        <v>104</v>
      </c>
    </row>
    <row r="14" spans="1:14">
      <c r="A14" s="229" t="s">
        <v>307</v>
      </c>
      <c r="B14" s="215">
        <v>2</v>
      </c>
      <c r="C14" s="392">
        <f>10+B14+'Personal File'!$C$12</f>
        <v>15</v>
      </c>
      <c r="D14" s="188" t="s">
        <v>333</v>
      </c>
    </row>
    <row r="15" spans="1:14">
      <c r="A15" s="233" t="s">
        <v>324</v>
      </c>
      <c r="B15" s="249">
        <v>2</v>
      </c>
      <c r="C15" s="420">
        <f>10+B15+'Personal File'!$C$12</f>
        <v>15</v>
      </c>
      <c r="D15" s="204" t="s">
        <v>104</v>
      </c>
    </row>
    <row r="16" spans="1:14">
      <c r="A16" s="229" t="s">
        <v>298</v>
      </c>
      <c r="B16" s="215">
        <v>3</v>
      </c>
      <c r="C16" s="392">
        <f>10+B16+'Personal File'!$C$12</f>
        <v>16</v>
      </c>
      <c r="D16" s="188" t="s">
        <v>104</v>
      </c>
    </row>
    <row r="17" spans="1:4">
      <c r="A17" s="229" t="s">
        <v>323</v>
      </c>
      <c r="B17" s="215">
        <v>3</v>
      </c>
      <c r="C17" s="392">
        <f>10+B17+'Personal File'!$C$12</f>
        <v>16</v>
      </c>
      <c r="D17" s="188" t="s">
        <v>104</v>
      </c>
    </row>
    <row r="18" spans="1:4" ht="17.25" thickBot="1">
      <c r="A18" s="238" t="s">
        <v>299</v>
      </c>
      <c r="B18" s="218">
        <v>3</v>
      </c>
      <c r="C18" s="219">
        <f>10+B18+'Personal File'!$C$12</f>
        <v>16</v>
      </c>
      <c r="D18" s="209" t="s">
        <v>104</v>
      </c>
    </row>
    <row r="19" spans="1:4" ht="18" thickTop="1" thickBot="1"/>
    <row r="20" spans="1:4" ht="24.75" thickTop="1" thickBot="1">
      <c r="A20" s="170" t="s">
        <v>238</v>
      </c>
      <c r="B20" s="171"/>
      <c r="C20" s="171"/>
      <c r="D20" s="172"/>
    </row>
    <row r="21" spans="1:4" ht="17.25" thickTop="1">
      <c r="A21" s="177" t="s">
        <v>98</v>
      </c>
      <c r="B21" s="178" t="s">
        <v>101</v>
      </c>
      <c r="C21" s="179" t="s">
        <v>102</v>
      </c>
      <c r="D21" s="180" t="s">
        <v>103</v>
      </c>
    </row>
    <row r="22" spans="1:4">
      <c r="A22" s="210" t="s">
        <v>120</v>
      </c>
      <c r="B22" s="211">
        <v>0</v>
      </c>
      <c r="C22" s="212">
        <f>10+B22+'Personal File'!$C$12+1</f>
        <v>14</v>
      </c>
      <c r="D22" s="213" t="s">
        <v>104</v>
      </c>
    </row>
    <row r="23" spans="1:4">
      <c r="A23" s="214" t="s">
        <v>154</v>
      </c>
      <c r="B23" s="215">
        <v>0</v>
      </c>
      <c r="C23" s="216">
        <f>10+B23+'Personal File'!$C$12+1</f>
        <v>14</v>
      </c>
      <c r="D23" s="188" t="s">
        <v>104</v>
      </c>
    </row>
    <row r="24" spans="1:4">
      <c r="A24" s="214" t="s">
        <v>155</v>
      </c>
      <c r="B24" s="215">
        <v>0</v>
      </c>
      <c r="C24" s="216">
        <f>10+B24+'Personal File'!$C$12+1</f>
        <v>14</v>
      </c>
      <c r="D24" s="188" t="s">
        <v>104</v>
      </c>
    </row>
    <row r="25" spans="1:4" ht="17.25" thickBot="1">
      <c r="A25" s="217" t="s">
        <v>156</v>
      </c>
      <c r="B25" s="218">
        <v>0</v>
      </c>
      <c r="C25" s="219">
        <f>10+B25+'Personal File'!$C$12+1</f>
        <v>14</v>
      </c>
      <c r="D25" s="209" t="s">
        <v>104</v>
      </c>
    </row>
    <row r="26" spans="1:4" ht="17.25" thickTop="1"/>
  </sheetData>
  <conditionalFormatting sqref="D3:D15">
    <cfRule type="cellIs" dxfId="783" priority="774" stopIfTrue="1" operator="equal">
      <formula>"þ"</formula>
    </cfRule>
  </conditionalFormatting>
  <conditionalFormatting sqref="B15">
    <cfRule type="cellIs" dxfId="782" priority="773" stopIfTrue="1" operator="greaterThanOrEqual">
      <formula>#REF!</formula>
    </cfRule>
  </conditionalFormatting>
  <conditionalFormatting sqref="B13:B23">
    <cfRule type="cellIs" dxfId="781" priority="772" stopIfTrue="1" operator="equal">
      <formula>"þ"</formula>
    </cfRule>
  </conditionalFormatting>
  <conditionalFormatting sqref="C13:C23">
    <cfRule type="cellIs" dxfId="780" priority="771" stopIfTrue="1" operator="equal">
      <formula>"þ"</formula>
    </cfRule>
  </conditionalFormatting>
  <conditionalFormatting sqref="C13:C23">
    <cfRule type="cellIs" dxfId="779" priority="770" stopIfTrue="1" operator="equal">
      <formula>"þ"</formula>
    </cfRule>
  </conditionalFormatting>
  <conditionalFormatting sqref="D13:D23">
    <cfRule type="cellIs" dxfId="778" priority="769" stopIfTrue="1" operator="equal">
      <formula>"þ"</formula>
    </cfRule>
  </conditionalFormatting>
  <conditionalFormatting sqref="B16:D16">
    <cfRule type="cellIs" dxfId="777" priority="768" stopIfTrue="1" operator="equal">
      <formula>"þ"</formula>
    </cfRule>
  </conditionalFormatting>
  <conditionalFormatting sqref="B15">
    <cfRule type="cellIs" dxfId="776" priority="767" stopIfTrue="1" operator="equal">
      <formula>"þ"</formula>
    </cfRule>
  </conditionalFormatting>
  <conditionalFormatting sqref="C15">
    <cfRule type="cellIs" dxfId="775" priority="766" stopIfTrue="1" operator="equal">
      <formula>"þ"</formula>
    </cfRule>
  </conditionalFormatting>
  <conditionalFormatting sqref="C15">
    <cfRule type="cellIs" dxfId="774" priority="765" stopIfTrue="1" operator="equal">
      <formula>"þ"</formula>
    </cfRule>
  </conditionalFormatting>
  <conditionalFormatting sqref="D15">
    <cfRule type="cellIs" dxfId="773" priority="764" stopIfTrue="1" operator="equal">
      <formula>"þ"</formula>
    </cfRule>
  </conditionalFormatting>
  <conditionalFormatting sqref="B16">
    <cfRule type="cellIs" dxfId="772" priority="763" stopIfTrue="1" operator="greaterThanOrEqual">
      <formula>#REF!</formula>
    </cfRule>
  </conditionalFormatting>
  <conditionalFormatting sqref="B17:D17">
    <cfRule type="cellIs" dxfId="771" priority="762" stopIfTrue="1" operator="equal">
      <formula>"þ"</formula>
    </cfRule>
  </conditionalFormatting>
  <conditionalFormatting sqref="B16">
    <cfRule type="cellIs" dxfId="770" priority="761" stopIfTrue="1" operator="equal">
      <formula>"þ"</formula>
    </cfRule>
  </conditionalFormatting>
  <conditionalFormatting sqref="C16">
    <cfRule type="cellIs" dxfId="769" priority="760" stopIfTrue="1" operator="equal">
      <formula>"þ"</formula>
    </cfRule>
  </conditionalFormatting>
  <conditionalFormatting sqref="C16">
    <cfRule type="cellIs" dxfId="768" priority="759" stopIfTrue="1" operator="equal">
      <formula>"þ"</formula>
    </cfRule>
  </conditionalFormatting>
  <conditionalFormatting sqref="D16">
    <cfRule type="cellIs" dxfId="767" priority="758" stopIfTrue="1" operator="equal">
      <formula>"þ"</formula>
    </cfRule>
  </conditionalFormatting>
  <conditionalFormatting sqref="B16">
    <cfRule type="cellIs" dxfId="766" priority="757" stopIfTrue="1" operator="greaterThanOrEqual">
      <formula>#REF!</formula>
    </cfRule>
  </conditionalFormatting>
  <conditionalFormatting sqref="B17:D17">
    <cfRule type="cellIs" dxfId="765" priority="756" stopIfTrue="1" operator="equal">
      <formula>"þ"</formula>
    </cfRule>
  </conditionalFormatting>
  <conditionalFormatting sqref="B16">
    <cfRule type="cellIs" dxfId="764" priority="755" stopIfTrue="1" operator="equal">
      <formula>"þ"</formula>
    </cfRule>
  </conditionalFormatting>
  <conditionalFormatting sqref="C16">
    <cfRule type="cellIs" dxfId="763" priority="754" stopIfTrue="1" operator="equal">
      <formula>"þ"</formula>
    </cfRule>
  </conditionalFormatting>
  <conditionalFormatting sqref="C16">
    <cfRule type="cellIs" dxfId="762" priority="753" stopIfTrue="1" operator="equal">
      <formula>"þ"</formula>
    </cfRule>
  </conditionalFormatting>
  <conditionalFormatting sqref="D16">
    <cfRule type="cellIs" dxfId="761" priority="752" stopIfTrue="1" operator="equal">
      <formula>"þ"</formula>
    </cfRule>
  </conditionalFormatting>
  <conditionalFormatting sqref="B17">
    <cfRule type="cellIs" dxfId="760" priority="751" stopIfTrue="1" operator="greaterThanOrEqual">
      <formula>#REF!</formula>
    </cfRule>
  </conditionalFormatting>
  <conditionalFormatting sqref="B18:D18">
    <cfRule type="cellIs" dxfId="759" priority="750" stopIfTrue="1" operator="equal">
      <formula>"þ"</formula>
    </cfRule>
  </conditionalFormatting>
  <conditionalFormatting sqref="B17">
    <cfRule type="cellIs" dxfId="758" priority="749" stopIfTrue="1" operator="equal">
      <formula>"þ"</formula>
    </cfRule>
  </conditionalFormatting>
  <conditionalFormatting sqref="C17">
    <cfRule type="cellIs" dxfId="757" priority="748" stopIfTrue="1" operator="equal">
      <formula>"þ"</formula>
    </cfRule>
  </conditionalFormatting>
  <conditionalFormatting sqref="C17">
    <cfRule type="cellIs" dxfId="756" priority="747" stopIfTrue="1" operator="equal">
      <formula>"þ"</formula>
    </cfRule>
  </conditionalFormatting>
  <conditionalFormatting sqref="D17">
    <cfRule type="cellIs" dxfId="755" priority="746" stopIfTrue="1" operator="equal">
      <formula>"þ"</formula>
    </cfRule>
  </conditionalFormatting>
  <conditionalFormatting sqref="B16">
    <cfRule type="cellIs" dxfId="754" priority="745" stopIfTrue="1" operator="greaterThanOrEqual">
      <formula>#REF!</formula>
    </cfRule>
  </conditionalFormatting>
  <conditionalFormatting sqref="B17:D17">
    <cfRule type="cellIs" dxfId="753" priority="744" stopIfTrue="1" operator="equal">
      <formula>"þ"</formula>
    </cfRule>
  </conditionalFormatting>
  <conditionalFormatting sqref="B16">
    <cfRule type="cellIs" dxfId="752" priority="743" stopIfTrue="1" operator="equal">
      <formula>"þ"</formula>
    </cfRule>
  </conditionalFormatting>
  <conditionalFormatting sqref="C16">
    <cfRule type="cellIs" dxfId="751" priority="742" stopIfTrue="1" operator="equal">
      <formula>"þ"</formula>
    </cfRule>
  </conditionalFormatting>
  <conditionalFormatting sqref="C16">
    <cfRule type="cellIs" dxfId="750" priority="741" stopIfTrue="1" operator="equal">
      <formula>"þ"</formula>
    </cfRule>
  </conditionalFormatting>
  <conditionalFormatting sqref="D16">
    <cfRule type="cellIs" dxfId="749" priority="740" stopIfTrue="1" operator="equal">
      <formula>"þ"</formula>
    </cfRule>
  </conditionalFormatting>
  <conditionalFormatting sqref="B17">
    <cfRule type="cellIs" dxfId="748" priority="739" stopIfTrue="1" operator="greaterThanOrEqual">
      <formula>#REF!</formula>
    </cfRule>
  </conditionalFormatting>
  <conditionalFormatting sqref="B18:D18">
    <cfRule type="cellIs" dxfId="747" priority="738" stopIfTrue="1" operator="equal">
      <formula>"þ"</formula>
    </cfRule>
  </conditionalFormatting>
  <conditionalFormatting sqref="B17">
    <cfRule type="cellIs" dxfId="746" priority="737" stopIfTrue="1" operator="equal">
      <formula>"þ"</formula>
    </cfRule>
  </conditionalFormatting>
  <conditionalFormatting sqref="C17">
    <cfRule type="cellIs" dxfId="745" priority="736" stopIfTrue="1" operator="equal">
      <formula>"þ"</formula>
    </cfRule>
  </conditionalFormatting>
  <conditionalFormatting sqref="C17">
    <cfRule type="cellIs" dxfId="744" priority="735" stopIfTrue="1" operator="equal">
      <formula>"þ"</formula>
    </cfRule>
  </conditionalFormatting>
  <conditionalFormatting sqref="D17">
    <cfRule type="cellIs" dxfId="743" priority="734" stopIfTrue="1" operator="equal">
      <formula>"þ"</formula>
    </cfRule>
  </conditionalFormatting>
  <conditionalFormatting sqref="B17">
    <cfRule type="cellIs" dxfId="742" priority="733" stopIfTrue="1" operator="greaterThanOrEqual">
      <formula>#REF!</formula>
    </cfRule>
  </conditionalFormatting>
  <conditionalFormatting sqref="B18:D18">
    <cfRule type="cellIs" dxfId="741" priority="732" stopIfTrue="1" operator="equal">
      <formula>"þ"</formula>
    </cfRule>
  </conditionalFormatting>
  <conditionalFormatting sqref="B17">
    <cfRule type="cellIs" dxfId="740" priority="731" stopIfTrue="1" operator="equal">
      <formula>"þ"</formula>
    </cfRule>
  </conditionalFormatting>
  <conditionalFormatting sqref="C17">
    <cfRule type="cellIs" dxfId="739" priority="730" stopIfTrue="1" operator="equal">
      <formula>"þ"</formula>
    </cfRule>
  </conditionalFormatting>
  <conditionalFormatting sqref="C17">
    <cfRule type="cellIs" dxfId="738" priority="729" stopIfTrue="1" operator="equal">
      <formula>"þ"</formula>
    </cfRule>
  </conditionalFormatting>
  <conditionalFormatting sqref="D17">
    <cfRule type="cellIs" dxfId="737" priority="728" stopIfTrue="1" operator="equal">
      <formula>"þ"</formula>
    </cfRule>
  </conditionalFormatting>
  <conditionalFormatting sqref="B18">
    <cfRule type="cellIs" dxfId="736" priority="727" stopIfTrue="1" operator="greaterThanOrEqual">
      <formula>#REF!</formula>
    </cfRule>
  </conditionalFormatting>
  <conditionalFormatting sqref="B19:D19">
    <cfRule type="cellIs" dxfId="735" priority="726" stopIfTrue="1" operator="equal">
      <formula>"þ"</formula>
    </cfRule>
  </conditionalFormatting>
  <conditionalFormatting sqref="B18">
    <cfRule type="cellIs" dxfId="734" priority="725" stopIfTrue="1" operator="equal">
      <formula>"þ"</formula>
    </cfRule>
  </conditionalFormatting>
  <conditionalFormatting sqref="C18">
    <cfRule type="cellIs" dxfId="733" priority="724" stopIfTrue="1" operator="equal">
      <formula>"þ"</formula>
    </cfRule>
  </conditionalFormatting>
  <conditionalFormatting sqref="C18">
    <cfRule type="cellIs" dxfId="732" priority="723" stopIfTrue="1" operator="equal">
      <formula>"þ"</formula>
    </cfRule>
  </conditionalFormatting>
  <conditionalFormatting sqref="D18">
    <cfRule type="cellIs" dxfId="731" priority="722" stopIfTrue="1" operator="equal">
      <formula>"þ"</formula>
    </cfRule>
  </conditionalFormatting>
  <conditionalFormatting sqref="B16">
    <cfRule type="cellIs" dxfId="730" priority="721" stopIfTrue="1" operator="greaterThanOrEqual">
      <formula>#REF!</formula>
    </cfRule>
  </conditionalFormatting>
  <conditionalFormatting sqref="B17:D17">
    <cfRule type="cellIs" dxfId="729" priority="720" stopIfTrue="1" operator="equal">
      <formula>"þ"</formula>
    </cfRule>
  </conditionalFormatting>
  <conditionalFormatting sqref="B16">
    <cfRule type="cellIs" dxfId="728" priority="719" stopIfTrue="1" operator="equal">
      <formula>"þ"</formula>
    </cfRule>
  </conditionalFormatting>
  <conditionalFormatting sqref="C16">
    <cfRule type="cellIs" dxfId="727" priority="718" stopIfTrue="1" operator="equal">
      <formula>"þ"</formula>
    </cfRule>
  </conditionalFormatting>
  <conditionalFormatting sqref="C16">
    <cfRule type="cellIs" dxfId="726" priority="717" stopIfTrue="1" operator="equal">
      <formula>"þ"</formula>
    </cfRule>
  </conditionalFormatting>
  <conditionalFormatting sqref="D16">
    <cfRule type="cellIs" dxfId="725" priority="716" stopIfTrue="1" operator="equal">
      <formula>"þ"</formula>
    </cfRule>
  </conditionalFormatting>
  <conditionalFormatting sqref="B17">
    <cfRule type="cellIs" dxfId="724" priority="715" stopIfTrue="1" operator="greaterThanOrEqual">
      <formula>#REF!</formula>
    </cfRule>
  </conditionalFormatting>
  <conditionalFormatting sqref="B18:D18">
    <cfRule type="cellIs" dxfId="723" priority="714" stopIfTrue="1" operator="equal">
      <formula>"þ"</formula>
    </cfRule>
  </conditionalFormatting>
  <conditionalFormatting sqref="B17">
    <cfRule type="cellIs" dxfId="722" priority="713" stopIfTrue="1" operator="equal">
      <formula>"þ"</formula>
    </cfRule>
  </conditionalFormatting>
  <conditionalFormatting sqref="C17">
    <cfRule type="cellIs" dxfId="721" priority="712" stopIfTrue="1" operator="equal">
      <formula>"þ"</formula>
    </cfRule>
  </conditionalFormatting>
  <conditionalFormatting sqref="C17">
    <cfRule type="cellIs" dxfId="720" priority="711" stopIfTrue="1" operator="equal">
      <formula>"þ"</formula>
    </cfRule>
  </conditionalFormatting>
  <conditionalFormatting sqref="D17">
    <cfRule type="cellIs" dxfId="719" priority="710" stopIfTrue="1" operator="equal">
      <formula>"þ"</formula>
    </cfRule>
  </conditionalFormatting>
  <conditionalFormatting sqref="B17">
    <cfRule type="cellIs" dxfId="718" priority="709" stopIfTrue="1" operator="greaterThanOrEqual">
      <formula>#REF!</formula>
    </cfRule>
  </conditionalFormatting>
  <conditionalFormatting sqref="B18:D18">
    <cfRule type="cellIs" dxfId="717" priority="708" stopIfTrue="1" operator="equal">
      <formula>"þ"</formula>
    </cfRule>
  </conditionalFormatting>
  <conditionalFormatting sqref="B17">
    <cfRule type="cellIs" dxfId="716" priority="707" stopIfTrue="1" operator="equal">
      <formula>"þ"</formula>
    </cfRule>
  </conditionalFormatting>
  <conditionalFormatting sqref="C17">
    <cfRule type="cellIs" dxfId="715" priority="706" stopIfTrue="1" operator="equal">
      <formula>"þ"</formula>
    </cfRule>
  </conditionalFormatting>
  <conditionalFormatting sqref="C17">
    <cfRule type="cellIs" dxfId="714" priority="705" stopIfTrue="1" operator="equal">
      <formula>"þ"</formula>
    </cfRule>
  </conditionalFormatting>
  <conditionalFormatting sqref="D17">
    <cfRule type="cellIs" dxfId="713" priority="704" stopIfTrue="1" operator="equal">
      <formula>"þ"</formula>
    </cfRule>
  </conditionalFormatting>
  <conditionalFormatting sqref="B18">
    <cfRule type="cellIs" dxfId="712" priority="703" stopIfTrue="1" operator="greaterThanOrEqual">
      <formula>#REF!</formula>
    </cfRule>
  </conditionalFormatting>
  <conditionalFormatting sqref="B19:D19">
    <cfRule type="cellIs" dxfId="711" priority="702" stopIfTrue="1" operator="equal">
      <formula>"þ"</formula>
    </cfRule>
  </conditionalFormatting>
  <conditionalFormatting sqref="B18">
    <cfRule type="cellIs" dxfId="710" priority="701" stopIfTrue="1" operator="equal">
      <formula>"þ"</formula>
    </cfRule>
  </conditionalFormatting>
  <conditionalFormatting sqref="C18">
    <cfRule type="cellIs" dxfId="709" priority="700" stopIfTrue="1" operator="equal">
      <formula>"þ"</formula>
    </cfRule>
  </conditionalFormatting>
  <conditionalFormatting sqref="C18">
    <cfRule type="cellIs" dxfId="708" priority="699" stopIfTrue="1" operator="equal">
      <formula>"þ"</formula>
    </cfRule>
  </conditionalFormatting>
  <conditionalFormatting sqref="D18">
    <cfRule type="cellIs" dxfId="707" priority="698" stopIfTrue="1" operator="equal">
      <formula>"þ"</formula>
    </cfRule>
  </conditionalFormatting>
  <conditionalFormatting sqref="B17">
    <cfRule type="cellIs" dxfId="706" priority="697" stopIfTrue="1" operator="greaterThanOrEqual">
      <formula>#REF!</formula>
    </cfRule>
  </conditionalFormatting>
  <conditionalFormatting sqref="B18:D18">
    <cfRule type="cellIs" dxfId="705" priority="696" stopIfTrue="1" operator="equal">
      <formula>"þ"</formula>
    </cfRule>
  </conditionalFormatting>
  <conditionalFormatting sqref="B17">
    <cfRule type="cellIs" dxfId="704" priority="695" stopIfTrue="1" operator="equal">
      <formula>"þ"</formula>
    </cfRule>
  </conditionalFormatting>
  <conditionalFormatting sqref="C17">
    <cfRule type="cellIs" dxfId="703" priority="694" stopIfTrue="1" operator="equal">
      <formula>"þ"</formula>
    </cfRule>
  </conditionalFormatting>
  <conditionalFormatting sqref="C17">
    <cfRule type="cellIs" dxfId="702" priority="693" stopIfTrue="1" operator="equal">
      <formula>"þ"</formula>
    </cfRule>
  </conditionalFormatting>
  <conditionalFormatting sqref="D17">
    <cfRule type="cellIs" dxfId="701" priority="692" stopIfTrue="1" operator="equal">
      <formula>"þ"</formula>
    </cfRule>
  </conditionalFormatting>
  <conditionalFormatting sqref="B18">
    <cfRule type="cellIs" dxfId="700" priority="691" stopIfTrue="1" operator="greaterThanOrEqual">
      <formula>#REF!</formula>
    </cfRule>
  </conditionalFormatting>
  <conditionalFormatting sqref="B19:D19">
    <cfRule type="cellIs" dxfId="699" priority="690" stopIfTrue="1" operator="equal">
      <formula>"þ"</formula>
    </cfRule>
  </conditionalFormatting>
  <conditionalFormatting sqref="B18">
    <cfRule type="cellIs" dxfId="698" priority="689" stopIfTrue="1" operator="equal">
      <formula>"þ"</formula>
    </cfRule>
  </conditionalFormatting>
  <conditionalFormatting sqref="C18">
    <cfRule type="cellIs" dxfId="697" priority="688" stopIfTrue="1" operator="equal">
      <formula>"þ"</formula>
    </cfRule>
  </conditionalFormatting>
  <conditionalFormatting sqref="C18">
    <cfRule type="cellIs" dxfId="696" priority="687" stopIfTrue="1" operator="equal">
      <formula>"þ"</formula>
    </cfRule>
  </conditionalFormatting>
  <conditionalFormatting sqref="D18">
    <cfRule type="cellIs" dxfId="695" priority="686" stopIfTrue="1" operator="equal">
      <formula>"þ"</formula>
    </cfRule>
  </conditionalFormatting>
  <conditionalFormatting sqref="B18">
    <cfRule type="cellIs" dxfId="694" priority="685" stopIfTrue="1" operator="greaterThanOrEqual">
      <formula>#REF!</formula>
    </cfRule>
  </conditionalFormatting>
  <conditionalFormatting sqref="B19:D19">
    <cfRule type="cellIs" dxfId="693" priority="684" stopIfTrue="1" operator="equal">
      <formula>"þ"</formula>
    </cfRule>
  </conditionalFormatting>
  <conditionalFormatting sqref="B18">
    <cfRule type="cellIs" dxfId="692" priority="683" stopIfTrue="1" operator="equal">
      <formula>"þ"</formula>
    </cfRule>
  </conditionalFormatting>
  <conditionalFormatting sqref="C18">
    <cfRule type="cellIs" dxfId="691" priority="682" stopIfTrue="1" operator="equal">
      <formula>"þ"</formula>
    </cfRule>
  </conditionalFormatting>
  <conditionalFormatting sqref="C18">
    <cfRule type="cellIs" dxfId="690" priority="681" stopIfTrue="1" operator="equal">
      <formula>"þ"</formula>
    </cfRule>
  </conditionalFormatting>
  <conditionalFormatting sqref="D18">
    <cfRule type="cellIs" dxfId="689" priority="680" stopIfTrue="1" operator="equal">
      <formula>"þ"</formula>
    </cfRule>
  </conditionalFormatting>
  <conditionalFormatting sqref="B19">
    <cfRule type="cellIs" dxfId="688" priority="679" stopIfTrue="1" operator="greaterThanOrEqual">
      <formula>#REF!</formula>
    </cfRule>
  </conditionalFormatting>
  <conditionalFormatting sqref="B20:D20">
    <cfRule type="cellIs" dxfId="687" priority="678" stopIfTrue="1" operator="equal">
      <formula>"þ"</formula>
    </cfRule>
  </conditionalFormatting>
  <conditionalFormatting sqref="B19">
    <cfRule type="cellIs" dxfId="686" priority="677" stopIfTrue="1" operator="equal">
      <formula>"þ"</formula>
    </cfRule>
  </conditionalFormatting>
  <conditionalFormatting sqref="C19">
    <cfRule type="cellIs" dxfId="685" priority="676" stopIfTrue="1" operator="equal">
      <formula>"þ"</formula>
    </cfRule>
  </conditionalFormatting>
  <conditionalFormatting sqref="C19">
    <cfRule type="cellIs" dxfId="684" priority="675" stopIfTrue="1" operator="equal">
      <formula>"þ"</formula>
    </cfRule>
  </conditionalFormatting>
  <conditionalFormatting sqref="D19">
    <cfRule type="cellIs" dxfId="683" priority="674" stopIfTrue="1" operator="equal">
      <formula>"þ"</formula>
    </cfRule>
  </conditionalFormatting>
  <conditionalFormatting sqref="B16">
    <cfRule type="cellIs" dxfId="682" priority="673" stopIfTrue="1" operator="greaterThanOrEqual">
      <formula>#REF!</formula>
    </cfRule>
  </conditionalFormatting>
  <conditionalFormatting sqref="B17:D17">
    <cfRule type="cellIs" dxfId="681" priority="672" stopIfTrue="1" operator="equal">
      <formula>"þ"</formula>
    </cfRule>
  </conditionalFormatting>
  <conditionalFormatting sqref="B16">
    <cfRule type="cellIs" dxfId="680" priority="671" stopIfTrue="1" operator="equal">
      <formula>"þ"</formula>
    </cfRule>
  </conditionalFormatting>
  <conditionalFormatting sqref="C16">
    <cfRule type="cellIs" dxfId="679" priority="670" stopIfTrue="1" operator="equal">
      <formula>"þ"</formula>
    </cfRule>
  </conditionalFormatting>
  <conditionalFormatting sqref="C16">
    <cfRule type="cellIs" dxfId="678" priority="669" stopIfTrue="1" operator="equal">
      <formula>"þ"</formula>
    </cfRule>
  </conditionalFormatting>
  <conditionalFormatting sqref="D16">
    <cfRule type="cellIs" dxfId="677" priority="668" stopIfTrue="1" operator="equal">
      <formula>"þ"</formula>
    </cfRule>
  </conditionalFormatting>
  <conditionalFormatting sqref="B17">
    <cfRule type="cellIs" dxfId="676" priority="667" stopIfTrue="1" operator="greaterThanOrEqual">
      <formula>#REF!</formula>
    </cfRule>
  </conditionalFormatting>
  <conditionalFormatting sqref="B18:D18">
    <cfRule type="cellIs" dxfId="675" priority="666" stopIfTrue="1" operator="equal">
      <formula>"þ"</formula>
    </cfRule>
  </conditionalFormatting>
  <conditionalFormatting sqref="B17">
    <cfRule type="cellIs" dxfId="674" priority="665" stopIfTrue="1" operator="equal">
      <formula>"þ"</formula>
    </cfRule>
  </conditionalFormatting>
  <conditionalFormatting sqref="C17">
    <cfRule type="cellIs" dxfId="673" priority="664" stopIfTrue="1" operator="equal">
      <formula>"þ"</formula>
    </cfRule>
  </conditionalFormatting>
  <conditionalFormatting sqref="C17">
    <cfRule type="cellIs" dxfId="672" priority="663" stopIfTrue="1" operator="equal">
      <formula>"þ"</formula>
    </cfRule>
  </conditionalFormatting>
  <conditionalFormatting sqref="D17">
    <cfRule type="cellIs" dxfId="671" priority="662" stopIfTrue="1" operator="equal">
      <formula>"þ"</formula>
    </cfRule>
  </conditionalFormatting>
  <conditionalFormatting sqref="B17">
    <cfRule type="cellIs" dxfId="670" priority="661" stopIfTrue="1" operator="greaterThanOrEqual">
      <formula>#REF!</formula>
    </cfRule>
  </conditionalFormatting>
  <conditionalFormatting sqref="B18:D18">
    <cfRule type="cellIs" dxfId="669" priority="660" stopIfTrue="1" operator="equal">
      <formula>"þ"</formula>
    </cfRule>
  </conditionalFormatting>
  <conditionalFormatting sqref="B17">
    <cfRule type="cellIs" dxfId="668" priority="659" stopIfTrue="1" operator="equal">
      <formula>"þ"</formula>
    </cfRule>
  </conditionalFormatting>
  <conditionalFormatting sqref="C17">
    <cfRule type="cellIs" dxfId="667" priority="658" stopIfTrue="1" operator="equal">
      <formula>"þ"</formula>
    </cfRule>
  </conditionalFormatting>
  <conditionalFormatting sqref="C17">
    <cfRule type="cellIs" dxfId="666" priority="657" stopIfTrue="1" operator="equal">
      <formula>"þ"</formula>
    </cfRule>
  </conditionalFormatting>
  <conditionalFormatting sqref="D17">
    <cfRule type="cellIs" dxfId="665" priority="656" stopIfTrue="1" operator="equal">
      <formula>"þ"</formula>
    </cfRule>
  </conditionalFormatting>
  <conditionalFormatting sqref="B18">
    <cfRule type="cellIs" dxfId="664" priority="655" stopIfTrue="1" operator="greaterThanOrEqual">
      <formula>#REF!</formula>
    </cfRule>
  </conditionalFormatting>
  <conditionalFormatting sqref="B19:D19">
    <cfRule type="cellIs" dxfId="663" priority="654" stopIfTrue="1" operator="equal">
      <formula>"þ"</formula>
    </cfRule>
  </conditionalFormatting>
  <conditionalFormatting sqref="B18">
    <cfRule type="cellIs" dxfId="662" priority="653" stopIfTrue="1" operator="equal">
      <formula>"þ"</formula>
    </cfRule>
  </conditionalFormatting>
  <conditionalFormatting sqref="C18">
    <cfRule type="cellIs" dxfId="661" priority="652" stopIfTrue="1" operator="equal">
      <formula>"þ"</formula>
    </cfRule>
  </conditionalFormatting>
  <conditionalFormatting sqref="C18">
    <cfRule type="cellIs" dxfId="660" priority="651" stopIfTrue="1" operator="equal">
      <formula>"þ"</formula>
    </cfRule>
  </conditionalFormatting>
  <conditionalFormatting sqref="D18">
    <cfRule type="cellIs" dxfId="659" priority="650" stopIfTrue="1" operator="equal">
      <formula>"þ"</formula>
    </cfRule>
  </conditionalFormatting>
  <conditionalFormatting sqref="B17">
    <cfRule type="cellIs" dxfId="658" priority="649" stopIfTrue="1" operator="greaterThanOrEqual">
      <formula>#REF!</formula>
    </cfRule>
  </conditionalFormatting>
  <conditionalFormatting sqref="B18:D18">
    <cfRule type="cellIs" dxfId="657" priority="648" stopIfTrue="1" operator="equal">
      <formula>"þ"</formula>
    </cfRule>
  </conditionalFormatting>
  <conditionalFormatting sqref="B17">
    <cfRule type="cellIs" dxfId="656" priority="647" stopIfTrue="1" operator="equal">
      <formula>"þ"</formula>
    </cfRule>
  </conditionalFormatting>
  <conditionalFormatting sqref="C17">
    <cfRule type="cellIs" dxfId="655" priority="646" stopIfTrue="1" operator="equal">
      <formula>"þ"</formula>
    </cfRule>
  </conditionalFormatting>
  <conditionalFormatting sqref="C17">
    <cfRule type="cellIs" dxfId="654" priority="645" stopIfTrue="1" operator="equal">
      <formula>"þ"</formula>
    </cfRule>
  </conditionalFormatting>
  <conditionalFormatting sqref="D17">
    <cfRule type="cellIs" dxfId="653" priority="644" stopIfTrue="1" operator="equal">
      <formula>"þ"</formula>
    </cfRule>
  </conditionalFormatting>
  <conditionalFormatting sqref="B18">
    <cfRule type="cellIs" dxfId="652" priority="643" stopIfTrue="1" operator="greaterThanOrEqual">
      <formula>#REF!</formula>
    </cfRule>
  </conditionalFormatting>
  <conditionalFormatting sqref="B19:D19">
    <cfRule type="cellIs" dxfId="651" priority="642" stopIfTrue="1" operator="equal">
      <formula>"þ"</formula>
    </cfRule>
  </conditionalFormatting>
  <conditionalFormatting sqref="B18">
    <cfRule type="cellIs" dxfId="650" priority="641" stopIfTrue="1" operator="equal">
      <formula>"þ"</formula>
    </cfRule>
  </conditionalFormatting>
  <conditionalFormatting sqref="C18">
    <cfRule type="cellIs" dxfId="649" priority="640" stopIfTrue="1" operator="equal">
      <formula>"þ"</formula>
    </cfRule>
  </conditionalFormatting>
  <conditionalFormatting sqref="C18">
    <cfRule type="cellIs" dxfId="648" priority="639" stopIfTrue="1" operator="equal">
      <formula>"þ"</formula>
    </cfRule>
  </conditionalFormatting>
  <conditionalFormatting sqref="D18">
    <cfRule type="cellIs" dxfId="647" priority="638" stopIfTrue="1" operator="equal">
      <formula>"þ"</formula>
    </cfRule>
  </conditionalFormatting>
  <conditionalFormatting sqref="B18">
    <cfRule type="cellIs" dxfId="646" priority="637" stopIfTrue="1" operator="greaterThanOrEqual">
      <formula>#REF!</formula>
    </cfRule>
  </conditionalFormatting>
  <conditionalFormatting sqref="B19:D19">
    <cfRule type="cellIs" dxfId="645" priority="636" stopIfTrue="1" operator="equal">
      <formula>"þ"</formula>
    </cfRule>
  </conditionalFormatting>
  <conditionalFormatting sqref="B18">
    <cfRule type="cellIs" dxfId="644" priority="635" stopIfTrue="1" operator="equal">
      <formula>"þ"</formula>
    </cfRule>
  </conditionalFormatting>
  <conditionalFormatting sqref="C18">
    <cfRule type="cellIs" dxfId="643" priority="634" stopIfTrue="1" operator="equal">
      <formula>"þ"</formula>
    </cfRule>
  </conditionalFormatting>
  <conditionalFormatting sqref="C18">
    <cfRule type="cellIs" dxfId="642" priority="633" stopIfTrue="1" operator="equal">
      <formula>"þ"</formula>
    </cfRule>
  </conditionalFormatting>
  <conditionalFormatting sqref="D18">
    <cfRule type="cellIs" dxfId="641" priority="632" stopIfTrue="1" operator="equal">
      <formula>"þ"</formula>
    </cfRule>
  </conditionalFormatting>
  <conditionalFormatting sqref="B19">
    <cfRule type="cellIs" dxfId="640" priority="631" stopIfTrue="1" operator="greaterThanOrEqual">
      <formula>#REF!</formula>
    </cfRule>
  </conditionalFormatting>
  <conditionalFormatting sqref="B20:D20">
    <cfRule type="cellIs" dxfId="639" priority="630" stopIfTrue="1" operator="equal">
      <formula>"þ"</formula>
    </cfRule>
  </conditionalFormatting>
  <conditionalFormatting sqref="B19">
    <cfRule type="cellIs" dxfId="638" priority="629" stopIfTrue="1" operator="equal">
      <formula>"þ"</formula>
    </cfRule>
  </conditionalFormatting>
  <conditionalFormatting sqref="C19">
    <cfRule type="cellIs" dxfId="637" priority="628" stopIfTrue="1" operator="equal">
      <formula>"þ"</formula>
    </cfRule>
  </conditionalFormatting>
  <conditionalFormatting sqref="C19">
    <cfRule type="cellIs" dxfId="636" priority="627" stopIfTrue="1" operator="equal">
      <formula>"þ"</formula>
    </cfRule>
  </conditionalFormatting>
  <conditionalFormatting sqref="D19">
    <cfRule type="cellIs" dxfId="635" priority="626" stopIfTrue="1" operator="equal">
      <formula>"þ"</formula>
    </cfRule>
  </conditionalFormatting>
  <conditionalFormatting sqref="B17">
    <cfRule type="cellIs" dxfId="634" priority="625" stopIfTrue="1" operator="greaterThanOrEqual">
      <formula>#REF!</formula>
    </cfRule>
  </conditionalFormatting>
  <conditionalFormatting sqref="B18:D18">
    <cfRule type="cellIs" dxfId="633" priority="624" stopIfTrue="1" operator="equal">
      <formula>"þ"</formula>
    </cfRule>
  </conditionalFormatting>
  <conditionalFormatting sqref="B17">
    <cfRule type="cellIs" dxfId="632" priority="623" stopIfTrue="1" operator="equal">
      <formula>"þ"</formula>
    </cfRule>
  </conditionalFormatting>
  <conditionalFormatting sqref="C17">
    <cfRule type="cellIs" dxfId="631" priority="622" stopIfTrue="1" operator="equal">
      <formula>"þ"</formula>
    </cfRule>
  </conditionalFormatting>
  <conditionalFormatting sqref="C17">
    <cfRule type="cellIs" dxfId="630" priority="621" stopIfTrue="1" operator="equal">
      <formula>"þ"</formula>
    </cfRule>
  </conditionalFormatting>
  <conditionalFormatting sqref="D17">
    <cfRule type="cellIs" dxfId="629" priority="620" stopIfTrue="1" operator="equal">
      <formula>"þ"</formula>
    </cfRule>
  </conditionalFormatting>
  <conditionalFormatting sqref="B18">
    <cfRule type="cellIs" dxfId="628" priority="619" stopIfTrue="1" operator="greaterThanOrEqual">
      <formula>#REF!</formula>
    </cfRule>
  </conditionalFormatting>
  <conditionalFormatting sqref="B19:D19">
    <cfRule type="cellIs" dxfId="627" priority="618" stopIfTrue="1" operator="equal">
      <formula>"þ"</formula>
    </cfRule>
  </conditionalFormatting>
  <conditionalFormatting sqref="B18">
    <cfRule type="cellIs" dxfId="626" priority="617" stopIfTrue="1" operator="equal">
      <formula>"þ"</formula>
    </cfRule>
  </conditionalFormatting>
  <conditionalFormatting sqref="C18">
    <cfRule type="cellIs" dxfId="625" priority="616" stopIfTrue="1" operator="equal">
      <formula>"þ"</formula>
    </cfRule>
  </conditionalFormatting>
  <conditionalFormatting sqref="C18">
    <cfRule type="cellIs" dxfId="624" priority="615" stopIfTrue="1" operator="equal">
      <formula>"þ"</formula>
    </cfRule>
  </conditionalFormatting>
  <conditionalFormatting sqref="D18">
    <cfRule type="cellIs" dxfId="623" priority="614" stopIfTrue="1" operator="equal">
      <formula>"þ"</formula>
    </cfRule>
  </conditionalFormatting>
  <conditionalFormatting sqref="B18">
    <cfRule type="cellIs" dxfId="622" priority="613" stopIfTrue="1" operator="greaterThanOrEqual">
      <formula>#REF!</formula>
    </cfRule>
  </conditionalFormatting>
  <conditionalFormatting sqref="B19:D19">
    <cfRule type="cellIs" dxfId="621" priority="612" stopIfTrue="1" operator="equal">
      <formula>"þ"</formula>
    </cfRule>
  </conditionalFormatting>
  <conditionalFormatting sqref="B18">
    <cfRule type="cellIs" dxfId="620" priority="611" stopIfTrue="1" operator="equal">
      <formula>"þ"</formula>
    </cfRule>
  </conditionalFormatting>
  <conditionalFormatting sqref="C18">
    <cfRule type="cellIs" dxfId="619" priority="610" stopIfTrue="1" operator="equal">
      <formula>"þ"</formula>
    </cfRule>
  </conditionalFormatting>
  <conditionalFormatting sqref="C18">
    <cfRule type="cellIs" dxfId="618" priority="609" stopIfTrue="1" operator="equal">
      <formula>"þ"</formula>
    </cfRule>
  </conditionalFormatting>
  <conditionalFormatting sqref="D18">
    <cfRule type="cellIs" dxfId="617" priority="608" stopIfTrue="1" operator="equal">
      <formula>"þ"</formula>
    </cfRule>
  </conditionalFormatting>
  <conditionalFormatting sqref="B19">
    <cfRule type="cellIs" dxfId="616" priority="607" stopIfTrue="1" operator="greaterThanOrEqual">
      <formula>#REF!</formula>
    </cfRule>
  </conditionalFormatting>
  <conditionalFormatting sqref="B20:D20">
    <cfRule type="cellIs" dxfId="615" priority="606" stopIfTrue="1" operator="equal">
      <formula>"þ"</formula>
    </cfRule>
  </conditionalFormatting>
  <conditionalFormatting sqref="B19">
    <cfRule type="cellIs" dxfId="614" priority="605" stopIfTrue="1" operator="equal">
      <formula>"þ"</formula>
    </cfRule>
  </conditionalFormatting>
  <conditionalFormatting sqref="C19">
    <cfRule type="cellIs" dxfId="613" priority="604" stopIfTrue="1" operator="equal">
      <formula>"þ"</formula>
    </cfRule>
  </conditionalFormatting>
  <conditionalFormatting sqref="C19">
    <cfRule type="cellIs" dxfId="612" priority="603" stopIfTrue="1" operator="equal">
      <formula>"þ"</formula>
    </cfRule>
  </conditionalFormatting>
  <conditionalFormatting sqref="D19">
    <cfRule type="cellIs" dxfId="611" priority="602" stopIfTrue="1" operator="equal">
      <formula>"þ"</formula>
    </cfRule>
  </conditionalFormatting>
  <conditionalFormatting sqref="B18">
    <cfRule type="cellIs" dxfId="610" priority="601" stopIfTrue="1" operator="greaterThanOrEqual">
      <formula>#REF!</formula>
    </cfRule>
  </conditionalFormatting>
  <conditionalFormatting sqref="B19:D19">
    <cfRule type="cellIs" dxfId="609" priority="600" stopIfTrue="1" operator="equal">
      <formula>"þ"</formula>
    </cfRule>
  </conditionalFormatting>
  <conditionalFormatting sqref="B18">
    <cfRule type="cellIs" dxfId="608" priority="599" stopIfTrue="1" operator="equal">
      <formula>"þ"</formula>
    </cfRule>
  </conditionalFormatting>
  <conditionalFormatting sqref="C18">
    <cfRule type="cellIs" dxfId="607" priority="598" stopIfTrue="1" operator="equal">
      <formula>"þ"</formula>
    </cfRule>
  </conditionalFormatting>
  <conditionalFormatting sqref="C18">
    <cfRule type="cellIs" dxfId="606" priority="597" stopIfTrue="1" operator="equal">
      <formula>"þ"</formula>
    </cfRule>
  </conditionalFormatting>
  <conditionalFormatting sqref="D18">
    <cfRule type="cellIs" dxfId="605" priority="596" stopIfTrue="1" operator="equal">
      <formula>"þ"</formula>
    </cfRule>
  </conditionalFormatting>
  <conditionalFormatting sqref="B19">
    <cfRule type="cellIs" dxfId="604" priority="595" stopIfTrue="1" operator="greaterThanOrEqual">
      <formula>#REF!</formula>
    </cfRule>
  </conditionalFormatting>
  <conditionalFormatting sqref="B20:D20">
    <cfRule type="cellIs" dxfId="603" priority="594" stopIfTrue="1" operator="equal">
      <formula>"þ"</formula>
    </cfRule>
  </conditionalFormatting>
  <conditionalFormatting sqref="B19">
    <cfRule type="cellIs" dxfId="602" priority="593" stopIfTrue="1" operator="equal">
      <formula>"þ"</formula>
    </cfRule>
  </conditionalFormatting>
  <conditionalFormatting sqref="C19">
    <cfRule type="cellIs" dxfId="601" priority="592" stopIfTrue="1" operator="equal">
      <formula>"þ"</formula>
    </cfRule>
  </conditionalFormatting>
  <conditionalFormatting sqref="C19">
    <cfRule type="cellIs" dxfId="600" priority="591" stopIfTrue="1" operator="equal">
      <formula>"þ"</formula>
    </cfRule>
  </conditionalFormatting>
  <conditionalFormatting sqref="D19">
    <cfRule type="cellIs" dxfId="599" priority="590" stopIfTrue="1" operator="equal">
      <formula>"þ"</formula>
    </cfRule>
  </conditionalFormatting>
  <conditionalFormatting sqref="B19">
    <cfRule type="cellIs" dxfId="598" priority="589" stopIfTrue="1" operator="greaterThanOrEqual">
      <formula>#REF!</formula>
    </cfRule>
  </conditionalFormatting>
  <conditionalFormatting sqref="B20:D20">
    <cfRule type="cellIs" dxfId="597" priority="588" stopIfTrue="1" operator="equal">
      <formula>"þ"</formula>
    </cfRule>
  </conditionalFormatting>
  <conditionalFormatting sqref="B19">
    <cfRule type="cellIs" dxfId="596" priority="587" stopIfTrue="1" operator="equal">
      <formula>"þ"</formula>
    </cfRule>
  </conditionalFormatting>
  <conditionalFormatting sqref="C19">
    <cfRule type="cellIs" dxfId="595" priority="586" stopIfTrue="1" operator="equal">
      <formula>"þ"</formula>
    </cfRule>
  </conditionalFormatting>
  <conditionalFormatting sqref="C19">
    <cfRule type="cellIs" dxfId="594" priority="585" stopIfTrue="1" operator="equal">
      <formula>"þ"</formula>
    </cfRule>
  </conditionalFormatting>
  <conditionalFormatting sqref="D19">
    <cfRule type="cellIs" dxfId="593" priority="584" stopIfTrue="1" operator="equal">
      <formula>"þ"</formula>
    </cfRule>
  </conditionalFormatting>
  <conditionalFormatting sqref="B20">
    <cfRule type="cellIs" dxfId="592" priority="583" stopIfTrue="1" operator="greaterThanOrEqual">
      <formula>#REF!</formula>
    </cfRule>
  </conditionalFormatting>
  <conditionalFormatting sqref="B21:D21">
    <cfRule type="cellIs" dxfId="591" priority="582" stopIfTrue="1" operator="equal">
      <formula>"þ"</formula>
    </cfRule>
  </conditionalFormatting>
  <conditionalFormatting sqref="B20">
    <cfRule type="cellIs" dxfId="590" priority="581" stopIfTrue="1" operator="equal">
      <formula>"þ"</formula>
    </cfRule>
  </conditionalFormatting>
  <conditionalFormatting sqref="C20">
    <cfRule type="cellIs" dxfId="589" priority="580" stopIfTrue="1" operator="equal">
      <formula>"þ"</formula>
    </cfRule>
  </conditionalFormatting>
  <conditionalFormatting sqref="C20">
    <cfRule type="cellIs" dxfId="588" priority="579" stopIfTrue="1" operator="equal">
      <formula>"þ"</formula>
    </cfRule>
  </conditionalFormatting>
  <conditionalFormatting sqref="D20">
    <cfRule type="cellIs" dxfId="587" priority="578" stopIfTrue="1" operator="equal">
      <formula>"þ"</formula>
    </cfRule>
  </conditionalFormatting>
  <conditionalFormatting sqref="B16">
    <cfRule type="cellIs" dxfId="586" priority="577" stopIfTrue="1" operator="greaterThanOrEqual">
      <formula>#REF!</formula>
    </cfRule>
  </conditionalFormatting>
  <conditionalFormatting sqref="B17:D17">
    <cfRule type="cellIs" dxfId="585" priority="576" stopIfTrue="1" operator="equal">
      <formula>"þ"</formula>
    </cfRule>
  </conditionalFormatting>
  <conditionalFormatting sqref="B16">
    <cfRule type="cellIs" dxfId="584" priority="575" stopIfTrue="1" operator="equal">
      <formula>"þ"</formula>
    </cfRule>
  </conditionalFormatting>
  <conditionalFormatting sqref="C16">
    <cfRule type="cellIs" dxfId="583" priority="574" stopIfTrue="1" operator="equal">
      <formula>"þ"</formula>
    </cfRule>
  </conditionalFormatting>
  <conditionalFormatting sqref="C16">
    <cfRule type="cellIs" dxfId="582" priority="573" stopIfTrue="1" operator="equal">
      <formula>"þ"</formula>
    </cfRule>
  </conditionalFormatting>
  <conditionalFormatting sqref="D16">
    <cfRule type="cellIs" dxfId="581" priority="572" stopIfTrue="1" operator="equal">
      <formula>"þ"</formula>
    </cfRule>
  </conditionalFormatting>
  <conditionalFormatting sqref="B17">
    <cfRule type="cellIs" dxfId="580" priority="571" stopIfTrue="1" operator="greaterThanOrEqual">
      <formula>#REF!</formula>
    </cfRule>
  </conditionalFormatting>
  <conditionalFormatting sqref="B18:D18">
    <cfRule type="cellIs" dxfId="579" priority="570" stopIfTrue="1" operator="equal">
      <formula>"þ"</formula>
    </cfRule>
  </conditionalFormatting>
  <conditionalFormatting sqref="B17">
    <cfRule type="cellIs" dxfId="578" priority="569" stopIfTrue="1" operator="equal">
      <formula>"þ"</formula>
    </cfRule>
  </conditionalFormatting>
  <conditionalFormatting sqref="C17">
    <cfRule type="cellIs" dxfId="577" priority="568" stopIfTrue="1" operator="equal">
      <formula>"þ"</formula>
    </cfRule>
  </conditionalFormatting>
  <conditionalFormatting sqref="C17">
    <cfRule type="cellIs" dxfId="576" priority="567" stopIfTrue="1" operator="equal">
      <formula>"þ"</formula>
    </cfRule>
  </conditionalFormatting>
  <conditionalFormatting sqref="D17">
    <cfRule type="cellIs" dxfId="575" priority="566" stopIfTrue="1" operator="equal">
      <formula>"þ"</formula>
    </cfRule>
  </conditionalFormatting>
  <conditionalFormatting sqref="B17">
    <cfRule type="cellIs" dxfId="574" priority="565" stopIfTrue="1" operator="greaterThanOrEqual">
      <formula>#REF!</formula>
    </cfRule>
  </conditionalFormatting>
  <conditionalFormatting sqref="B18:D18">
    <cfRule type="cellIs" dxfId="573" priority="564" stopIfTrue="1" operator="equal">
      <formula>"þ"</formula>
    </cfRule>
  </conditionalFormatting>
  <conditionalFormatting sqref="B17">
    <cfRule type="cellIs" dxfId="572" priority="563" stopIfTrue="1" operator="equal">
      <formula>"þ"</formula>
    </cfRule>
  </conditionalFormatting>
  <conditionalFormatting sqref="C17">
    <cfRule type="cellIs" dxfId="571" priority="562" stopIfTrue="1" operator="equal">
      <formula>"þ"</formula>
    </cfRule>
  </conditionalFormatting>
  <conditionalFormatting sqref="C17">
    <cfRule type="cellIs" dxfId="570" priority="561" stopIfTrue="1" operator="equal">
      <formula>"þ"</formula>
    </cfRule>
  </conditionalFormatting>
  <conditionalFormatting sqref="D17">
    <cfRule type="cellIs" dxfId="569" priority="560" stopIfTrue="1" operator="equal">
      <formula>"þ"</formula>
    </cfRule>
  </conditionalFormatting>
  <conditionalFormatting sqref="B18">
    <cfRule type="cellIs" dxfId="568" priority="559" stopIfTrue="1" operator="greaterThanOrEqual">
      <formula>#REF!</formula>
    </cfRule>
  </conditionalFormatting>
  <conditionalFormatting sqref="B19:D19">
    <cfRule type="cellIs" dxfId="567" priority="558" stopIfTrue="1" operator="equal">
      <formula>"þ"</formula>
    </cfRule>
  </conditionalFormatting>
  <conditionalFormatting sqref="B18">
    <cfRule type="cellIs" dxfId="566" priority="557" stopIfTrue="1" operator="equal">
      <formula>"þ"</formula>
    </cfRule>
  </conditionalFormatting>
  <conditionalFormatting sqref="C18">
    <cfRule type="cellIs" dxfId="565" priority="556" stopIfTrue="1" operator="equal">
      <formula>"þ"</formula>
    </cfRule>
  </conditionalFormatting>
  <conditionalFormatting sqref="C18">
    <cfRule type="cellIs" dxfId="564" priority="555" stopIfTrue="1" operator="equal">
      <formula>"þ"</formula>
    </cfRule>
  </conditionalFormatting>
  <conditionalFormatting sqref="D18">
    <cfRule type="cellIs" dxfId="563" priority="554" stopIfTrue="1" operator="equal">
      <formula>"þ"</formula>
    </cfRule>
  </conditionalFormatting>
  <conditionalFormatting sqref="B17">
    <cfRule type="cellIs" dxfId="562" priority="553" stopIfTrue="1" operator="greaterThanOrEqual">
      <formula>#REF!</formula>
    </cfRule>
  </conditionalFormatting>
  <conditionalFormatting sqref="B18:D18">
    <cfRule type="cellIs" dxfId="561" priority="552" stopIfTrue="1" operator="equal">
      <formula>"þ"</formula>
    </cfRule>
  </conditionalFormatting>
  <conditionalFormatting sqref="B17">
    <cfRule type="cellIs" dxfId="560" priority="551" stopIfTrue="1" operator="equal">
      <formula>"þ"</formula>
    </cfRule>
  </conditionalFormatting>
  <conditionalFormatting sqref="C17">
    <cfRule type="cellIs" dxfId="559" priority="550" stopIfTrue="1" operator="equal">
      <formula>"þ"</formula>
    </cfRule>
  </conditionalFormatting>
  <conditionalFormatting sqref="C17">
    <cfRule type="cellIs" dxfId="558" priority="549" stopIfTrue="1" operator="equal">
      <formula>"þ"</formula>
    </cfRule>
  </conditionalFormatting>
  <conditionalFormatting sqref="D17">
    <cfRule type="cellIs" dxfId="557" priority="548" stopIfTrue="1" operator="equal">
      <formula>"þ"</formula>
    </cfRule>
  </conditionalFormatting>
  <conditionalFormatting sqref="B18">
    <cfRule type="cellIs" dxfId="556" priority="547" stopIfTrue="1" operator="greaterThanOrEqual">
      <formula>#REF!</formula>
    </cfRule>
  </conditionalFormatting>
  <conditionalFormatting sqref="B19:D19">
    <cfRule type="cellIs" dxfId="555" priority="546" stopIfTrue="1" operator="equal">
      <formula>"þ"</formula>
    </cfRule>
  </conditionalFormatting>
  <conditionalFormatting sqref="B18">
    <cfRule type="cellIs" dxfId="554" priority="545" stopIfTrue="1" operator="equal">
      <formula>"þ"</formula>
    </cfRule>
  </conditionalFormatting>
  <conditionalFormatting sqref="C18">
    <cfRule type="cellIs" dxfId="553" priority="544" stopIfTrue="1" operator="equal">
      <formula>"þ"</formula>
    </cfRule>
  </conditionalFormatting>
  <conditionalFormatting sqref="C18">
    <cfRule type="cellIs" dxfId="552" priority="543" stopIfTrue="1" operator="equal">
      <formula>"þ"</formula>
    </cfRule>
  </conditionalFormatting>
  <conditionalFormatting sqref="D18">
    <cfRule type="cellIs" dxfId="551" priority="542" stopIfTrue="1" operator="equal">
      <formula>"þ"</formula>
    </cfRule>
  </conditionalFormatting>
  <conditionalFormatting sqref="B18">
    <cfRule type="cellIs" dxfId="550" priority="541" stopIfTrue="1" operator="greaterThanOrEqual">
      <formula>#REF!</formula>
    </cfRule>
  </conditionalFormatting>
  <conditionalFormatting sqref="B19:D19">
    <cfRule type="cellIs" dxfId="549" priority="540" stopIfTrue="1" operator="equal">
      <formula>"þ"</formula>
    </cfRule>
  </conditionalFormatting>
  <conditionalFormatting sqref="B18">
    <cfRule type="cellIs" dxfId="548" priority="539" stopIfTrue="1" operator="equal">
      <formula>"þ"</formula>
    </cfRule>
  </conditionalFormatting>
  <conditionalFormatting sqref="C18">
    <cfRule type="cellIs" dxfId="547" priority="538" stopIfTrue="1" operator="equal">
      <formula>"þ"</formula>
    </cfRule>
  </conditionalFormatting>
  <conditionalFormatting sqref="C18">
    <cfRule type="cellIs" dxfId="546" priority="537" stopIfTrue="1" operator="equal">
      <formula>"þ"</formula>
    </cfRule>
  </conditionalFormatting>
  <conditionalFormatting sqref="D18">
    <cfRule type="cellIs" dxfId="545" priority="536" stopIfTrue="1" operator="equal">
      <formula>"þ"</formula>
    </cfRule>
  </conditionalFormatting>
  <conditionalFormatting sqref="B19">
    <cfRule type="cellIs" dxfId="544" priority="535" stopIfTrue="1" operator="greaterThanOrEqual">
      <formula>#REF!</formula>
    </cfRule>
  </conditionalFormatting>
  <conditionalFormatting sqref="B20:D20">
    <cfRule type="cellIs" dxfId="543" priority="534" stopIfTrue="1" operator="equal">
      <formula>"þ"</formula>
    </cfRule>
  </conditionalFormatting>
  <conditionalFormatting sqref="B19">
    <cfRule type="cellIs" dxfId="542" priority="533" stopIfTrue="1" operator="equal">
      <formula>"þ"</formula>
    </cfRule>
  </conditionalFormatting>
  <conditionalFormatting sqref="C19">
    <cfRule type="cellIs" dxfId="541" priority="532" stopIfTrue="1" operator="equal">
      <formula>"þ"</formula>
    </cfRule>
  </conditionalFormatting>
  <conditionalFormatting sqref="C19">
    <cfRule type="cellIs" dxfId="540" priority="531" stopIfTrue="1" operator="equal">
      <formula>"þ"</formula>
    </cfRule>
  </conditionalFormatting>
  <conditionalFormatting sqref="D19">
    <cfRule type="cellIs" dxfId="539" priority="530" stopIfTrue="1" operator="equal">
      <formula>"þ"</formula>
    </cfRule>
  </conditionalFormatting>
  <conditionalFormatting sqref="B17">
    <cfRule type="cellIs" dxfId="538" priority="529" stopIfTrue="1" operator="greaterThanOrEqual">
      <formula>#REF!</formula>
    </cfRule>
  </conditionalFormatting>
  <conditionalFormatting sqref="B18:D18">
    <cfRule type="cellIs" dxfId="537" priority="528" stopIfTrue="1" operator="equal">
      <formula>"þ"</formula>
    </cfRule>
  </conditionalFormatting>
  <conditionalFormatting sqref="B17">
    <cfRule type="cellIs" dxfId="536" priority="527" stopIfTrue="1" operator="equal">
      <formula>"þ"</formula>
    </cfRule>
  </conditionalFormatting>
  <conditionalFormatting sqref="C17">
    <cfRule type="cellIs" dxfId="535" priority="526" stopIfTrue="1" operator="equal">
      <formula>"þ"</formula>
    </cfRule>
  </conditionalFormatting>
  <conditionalFormatting sqref="C17">
    <cfRule type="cellIs" dxfId="534" priority="525" stopIfTrue="1" operator="equal">
      <formula>"þ"</formula>
    </cfRule>
  </conditionalFormatting>
  <conditionalFormatting sqref="D17">
    <cfRule type="cellIs" dxfId="533" priority="524" stopIfTrue="1" operator="equal">
      <formula>"þ"</formula>
    </cfRule>
  </conditionalFormatting>
  <conditionalFormatting sqref="B18">
    <cfRule type="cellIs" dxfId="532" priority="523" stopIfTrue="1" operator="greaterThanOrEqual">
      <formula>#REF!</formula>
    </cfRule>
  </conditionalFormatting>
  <conditionalFormatting sqref="B19:D19">
    <cfRule type="cellIs" dxfId="531" priority="522" stopIfTrue="1" operator="equal">
      <formula>"þ"</formula>
    </cfRule>
  </conditionalFormatting>
  <conditionalFormatting sqref="B18">
    <cfRule type="cellIs" dxfId="530" priority="521" stopIfTrue="1" operator="equal">
      <formula>"þ"</formula>
    </cfRule>
  </conditionalFormatting>
  <conditionalFormatting sqref="C18">
    <cfRule type="cellIs" dxfId="529" priority="520" stopIfTrue="1" operator="equal">
      <formula>"þ"</formula>
    </cfRule>
  </conditionalFormatting>
  <conditionalFormatting sqref="C18">
    <cfRule type="cellIs" dxfId="528" priority="519" stopIfTrue="1" operator="equal">
      <formula>"þ"</formula>
    </cfRule>
  </conditionalFormatting>
  <conditionalFormatting sqref="D18">
    <cfRule type="cellIs" dxfId="527" priority="518" stopIfTrue="1" operator="equal">
      <formula>"þ"</formula>
    </cfRule>
  </conditionalFormatting>
  <conditionalFormatting sqref="B18">
    <cfRule type="cellIs" dxfId="526" priority="517" stopIfTrue="1" operator="greaterThanOrEqual">
      <formula>#REF!</formula>
    </cfRule>
  </conditionalFormatting>
  <conditionalFormatting sqref="B19:D19">
    <cfRule type="cellIs" dxfId="525" priority="516" stopIfTrue="1" operator="equal">
      <formula>"þ"</formula>
    </cfRule>
  </conditionalFormatting>
  <conditionalFormatting sqref="B18">
    <cfRule type="cellIs" dxfId="524" priority="515" stopIfTrue="1" operator="equal">
      <formula>"þ"</formula>
    </cfRule>
  </conditionalFormatting>
  <conditionalFormatting sqref="C18">
    <cfRule type="cellIs" dxfId="523" priority="514" stopIfTrue="1" operator="equal">
      <formula>"þ"</formula>
    </cfRule>
  </conditionalFormatting>
  <conditionalFormatting sqref="C18">
    <cfRule type="cellIs" dxfId="522" priority="513" stopIfTrue="1" operator="equal">
      <formula>"þ"</formula>
    </cfRule>
  </conditionalFormatting>
  <conditionalFormatting sqref="D18">
    <cfRule type="cellIs" dxfId="521" priority="512" stopIfTrue="1" operator="equal">
      <formula>"þ"</formula>
    </cfRule>
  </conditionalFormatting>
  <conditionalFormatting sqref="B19">
    <cfRule type="cellIs" dxfId="520" priority="511" stopIfTrue="1" operator="greaterThanOrEqual">
      <formula>#REF!</formula>
    </cfRule>
  </conditionalFormatting>
  <conditionalFormatting sqref="B20:D20">
    <cfRule type="cellIs" dxfId="519" priority="510" stopIfTrue="1" operator="equal">
      <formula>"þ"</formula>
    </cfRule>
  </conditionalFormatting>
  <conditionalFormatting sqref="B19">
    <cfRule type="cellIs" dxfId="518" priority="509" stopIfTrue="1" operator="equal">
      <formula>"þ"</formula>
    </cfRule>
  </conditionalFormatting>
  <conditionalFormatting sqref="C19">
    <cfRule type="cellIs" dxfId="517" priority="508" stopIfTrue="1" operator="equal">
      <formula>"þ"</formula>
    </cfRule>
  </conditionalFormatting>
  <conditionalFormatting sqref="C19">
    <cfRule type="cellIs" dxfId="516" priority="507" stopIfTrue="1" operator="equal">
      <formula>"þ"</formula>
    </cfRule>
  </conditionalFormatting>
  <conditionalFormatting sqref="D19">
    <cfRule type="cellIs" dxfId="515" priority="506" stopIfTrue="1" operator="equal">
      <formula>"þ"</formula>
    </cfRule>
  </conditionalFormatting>
  <conditionalFormatting sqref="B18">
    <cfRule type="cellIs" dxfId="514" priority="505" stopIfTrue="1" operator="greaterThanOrEqual">
      <formula>#REF!</formula>
    </cfRule>
  </conditionalFormatting>
  <conditionalFormatting sqref="B19:D19">
    <cfRule type="cellIs" dxfId="513" priority="504" stopIfTrue="1" operator="equal">
      <formula>"þ"</formula>
    </cfRule>
  </conditionalFormatting>
  <conditionalFormatting sqref="B18">
    <cfRule type="cellIs" dxfId="512" priority="503" stopIfTrue="1" operator="equal">
      <formula>"þ"</formula>
    </cfRule>
  </conditionalFormatting>
  <conditionalFormatting sqref="C18">
    <cfRule type="cellIs" dxfId="511" priority="502" stopIfTrue="1" operator="equal">
      <formula>"þ"</formula>
    </cfRule>
  </conditionalFormatting>
  <conditionalFormatting sqref="C18">
    <cfRule type="cellIs" dxfId="510" priority="501" stopIfTrue="1" operator="equal">
      <formula>"þ"</formula>
    </cfRule>
  </conditionalFormatting>
  <conditionalFormatting sqref="D18">
    <cfRule type="cellIs" dxfId="509" priority="500" stopIfTrue="1" operator="equal">
      <formula>"þ"</formula>
    </cfRule>
  </conditionalFormatting>
  <conditionalFormatting sqref="B19">
    <cfRule type="cellIs" dxfId="508" priority="499" stopIfTrue="1" operator="greaterThanOrEqual">
      <formula>#REF!</formula>
    </cfRule>
  </conditionalFormatting>
  <conditionalFormatting sqref="B20:D20">
    <cfRule type="cellIs" dxfId="507" priority="498" stopIfTrue="1" operator="equal">
      <formula>"þ"</formula>
    </cfRule>
  </conditionalFormatting>
  <conditionalFormatting sqref="B19">
    <cfRule type="cellIs" dxfId="506" priority="497" stopIfTrue="1" operator="equal">
      <formula>"þ"</formula>
    </cfRule>
  </conditionalFormatting>
  <conditionalFormatting sqref="C19">
    <cfRule type="cellIs" dxfId="505" priority="496" stopIfTrue="1" operator="equal">
      <formula>"þ"</formula>
    </cfRule>
  </conditionalFormatting>
  <conditionalFormatting sqref="C19">
    <cfRule type="cellIs" dxfId="504" priority="495" stopIfTrue="1" operator="equal">
      <formula>"þ"</formula>
    </cfRule>
  </conditionalFormatting>
  <conditionalFormatting sqref="D19">
    <cfRule type="cellIs" dxfId="503" priority="494" stopIfTrue="1" operator="equal">
      <formula>"þ"</formula>
    </cfRule>
  </conditionalFormatting>
  <conditionalFormatting sqref="B19">
    <cfRule type="cellIs" dxfId="502" priority="493" stopIfTrue="1" operator="greaterThanOrEqual">
      <formula>#REF!</formula>
    </cfRule>
  </conditionalFormatting>
  <conditionalFormatting sqref="B20:D20">
    <cfRule type="cellIs" dxfId="501" priority="492" stopIfTrue="1" operator="equal">
      <formula>"þ"</formula>
    </cfRule>
  </conditionalFormatting>
  <conditionalFormatting sqref="B19">
    <cfRule type="cellIs" dxfId="500" priority="491" stopIfTrue="1" operator="equal">
      <formula>"þ"</formula>
    </cfRule>
  </conditionalFormatting>
  <conditionalFormatting sqref="C19">
    <cfRule type="cellIs" dxfId="499" priority="490" stopIfTrue="1" operator="equal">
      <formula>"þ"</formula>
    </cfRule>
  </conditionalFormatting>
  <conditionalFormatting sqref="C19">
    <cfRule type="cellIs" dxfId="498" priority="489" stopIfTrue="1" operator="equal">
      <formula>"þ"</formula>
    </cfRule>
  </conditionalFormatting>
  <conditionalFormatting sqref="D19">
    <cfRule type="cellIs" dxfId="497" priority="488" stopIfTrue="1" operator="equal">
      <formula>"þ"</formula>
    </cfRule>
  </conditionalFormatting>
  <conditionalFormatting sqref="B20">
    <cfRule type="cellIs" dxfId="496" priority="487" stopIfTrue="1" operator="greaterThanOrEqual">
      <formula>#REF!</formula>
    </cfRule>
  </conditionalFormatting>
  <conditionalFormatting sqref="B21:D21">
    <cfRule type="cellIs" dxfId="495" priority="486" stopIfTrue="1" operator="equal">
      <formula>"þ"</formula>
    </cfRule>
  </conditionalFormatting>
  <conditionalFormatting sqref="B20">
    <cfRule type="cellIs" dxfId="494" priority="485" stopIfTrue="1" operator="equal">
      <formula>"þ"</formula>
    </cfRule>
  </conditionalFormatting>
  <conditionalFormatting sqref="C20">
    <cfRule type="cellIs" dxfId="493" priority="484" stopIfTrue="1" operator="equal">
      <formula>"þ"</formula>
    </cfRule>
  </conditionalFormatting>
  <conditionalFormatting sqref="C20">
    <cfRule type="cellIs" dxfId="492" priority="483" stopIfTrue="1" operator="equal">
      <formula>"þ"</formula>
    </cfRule>
  </conditionalFormatting>
  <conditionalFormatting sqref="D20">
    <cfRule type="cellIs" dxfId="491" priority="482" stopIfTrue="1" operator="equal">
      <formula>"þ"</formula>
    </cfRule>
  </conditionalFormatting>
  <conditionalFormatting sqref="B17">
    <cfRule type="cellIs" dxfId="490" priority="481" stopIfTrue="1" operator="greaterThanOrEqual">
      <formula>#REF!</formula>
    </cfRule>
  </conditionalFormatting>
  <conditionalFormatting sqref="B18:D18">
    <cfRule type="cellIs" dxfId="489" priority="480" stopIfTrue="1" operator="equal">
      <formula>"þ"</formula>
    </cfRule>
  </conditionalFormatting>
  <conditionalFormatting sqref="B17">
    <cfRule type="cellIs" dxfId="488" priority="479" stopIfTrue="1" operator="equal">
      <formula>"þ"</formula>
    </cfRule>
  </conditionalFormatting>
  <conditionalFormatting sqref="C17">
    <cfRule type="cellIs" dxfId="487" priority="478" stopIfTrue="1" operator="equal">
      <formula>"þ"</formula>
    </cfRule>
  </conditionalFormatting>
  <conditionalFormatting sqref="C17">
    <cfRule type="cellIs" dxfId="486" priority="477" stopIfTrue="1" operator="equal">
      <formula>"þ"</formula>
    </cfRule>
  </conditionalFormatting>
  <conditionalFormatting sqref="D17">
    <cfRule type="cellIs" dxfId="485" priority="476" stopIfTrue="1" operator="equal">
      <formula>"þ"</formula>
    </cfRule>
  </conditionalFormatting>
  <conditionalFormatting sqref="B18">
    <cfRule type="cellIs" dxfId="484" priority="475" stopIfTrue="1" operator="greaterThanOrEqual">
      <formula>#REF!</formula>
    </cfRule>
  </conditionalFormatting>
  <conditionalFormatting sqref="B19:D19">
    <cfRule type="cellIs" dxfId="483" priority="474" stopIfTrue="1" operator="equal">
      <formula>"þ"</formula>
    </cfRule>
  </conditionalFormatting>
  <conditionalFormatting sqref="B18">
    <cfRule type="cellIs" dxfId="482" priority="473" stopIfTrue="1" operator="equal">
      <formula>"þ"</formula>
    </cfRule>
  </conditionalFormatting>
  <conditionalFormatting sqref="C18">
    <cfRule type="cellIs" dxfId="481" priority="472" stopIfTrue="1" operator="equal">
      <formula>"þ"</formula>
    </cfRule>
  </conditionalFormatting>
  <conditionalFormatting sqref="C18">
    <cfRule type="cellIs" dxfId="480" priority="471" stopIfTrue="1" operator="equal">
      <formula>"þ"</formula>
    </cfRule>
  </conditionalFormatting>
  <conditionalFormatting sqref="D18">
    <cfRule type="cellIs" dxfId="479" priority="470" stopIfTrue="1" operator="equal">
      <formula>"þ"</formula>
    </cfRule>
  </conditionalFormatting>
  <conditionalFormatting sqref="B18">
    <cfRule type="cellIs" dxfId="478" priority="469" stopIfTrue="1" operator="greaterThanOrEqual">
      <formula>#REF!</formula>
    </cfRule>
  </conditionalFormatting>
  <conditionalFormatting sqref="B19:D19">
    <cfRule type="cellIs" dxfId="477" priority="468" stopIfTrue="1" operator="equal">
      <formula>"þ"</formula>
    </cfRule>
  </conditionalFormatting>
  <conditionalFormatting sqref="B18">
    <cfRule type="cellIs" dxfId="476" priority="467" stopIfTrue="1" operator="equal">
      <formula>"þ"</formula>
    </cfRule>
  </conditionalFormatting>
  <conditionalFormatting sqref="C18">
    <cfRule type="cellIs" dxfId="475" priority="466" stopIfTrue="1" operator="equal">
      <formula>"þ"</formula>
    </cfRule>
  </conditionalFormatting>
  <conditionalFormatting sqref="C18">
    <cfRule type="cellIs" dxfId="474" priority="465" stopIfTrue="1" operator="equal">
      <formula>"þ"</formula>
    </cfRule>
  </conditionalFormatting>
  <conditionalFormatting sqref="D18">
    <cfRule type="cellIs" dxfId="473" priority="464" stopIfTrue="1" operator="equal">
      <formula>"þ"</formula>
    </cfRule>
  </conditionalFormatting>
  <conditionalFormatting sqref="B19">
    <cfRule type="cellIs" dxfId="472" priority="463" stopIfTrue="1" operator="greaterThanOrEqual">
      <formula>#REF!</formula>
    </cfRule>
  </conditionalFormatting>
  <conditionalFormatting sqref="B20:D20">
    <cfRule type="cellIs" dxfId="471" priority="462" stopIfTrue="1" operator="equal">
      <formula>"þ"</formula>
    </cfRule>
  </conditionalFormatting>
  <conditionalFormatting sqref="B19">
    <cfRule type="cellIs" dxfId="470" priority="461" stopIfTrue="1" operator="equal">
      <formula>"þ"</formula>
    </cfRule>
  </conditionalFormatting>
  <conditionalFormatting sqref="C19">
    <cfRule type="cellIs" dxfId="469" priority="460" stopIfTrue="1" operator="equal">
      <formula>"þ"</formula>
    </cfRule>
  </conditionalFormatting>
  <conditionalFormatting sqref="C19">
    <cfRule type="cellIs" dxfId="468" priority="459" stopIfTrue="1" operator="equal">
      <formula>"þ"</formula>
    </cfRule>
  </conditionalFormatting>
  <conditionalFormatting sqref="D19">
    <cfRule type="cellIs" dxfId="467" priority="458" stopIfTrue="1" operator="equal">
      <formula>"þ"</formula>
    </cfRule>
  </conditionalFormatting>
  <conditionalFormatting sqref="B18">
    <cfRule type="cellIs" dxfId="466" priority="457" stopIfTrue="1" operator="greaterThanOrEqual">
      <formula>#REF!</formula>
    </cfRule>
  </conditionalFormatting>
  <conditionalFormatting sqref="B19:D19">
    <cfRule type="cellIs" dxfId="465" priority="456" stopIfTrue="1" operator="equal">
      <formula>"þ"</formula>
    </cfRule>
  </conditionalFormatting>
  <conditionalFormatting sqref="B18">
    <cfRule type="cellIs" dxfId="464" priority="455" stopIfTrue="1" operator="equal">
      <formula>"þ"</formula>
    </cfRule>
  </conditionalFormatting>
  <conditionalFormatting sqref="C18">
    <cfRule type="cellIs" dxfId="463" priority="454" stopIfTrue="1" operator="equal">
      <formula>"þ"</formula>
    </cfRule>
  </conditionalFormatting>
  <conditionalFormatting sqref="C18">
    <cfRule type="cellIs" dxfId="462" priority="453" stopIfTrue="1" operator="equal">
      <formula>"þ"</formula>
    </cfRule>
  </conditionalFormatting>
  <conditionalFormatting sqref="D18">
    <cfRule type="cellIs" dxfId="461" priority="452" stopIfTrue="1" operator="equal">
      <formula>"þ"</formula>
    </cfRule>
  </conditionalFormatting>
  <conditionalFormatting sqref="B19">
    <cfRule type="cellIs" dxfId="460" priority="451" stopIfTrue="1" operator="greaterThanOrEqual">
      <formula>#REF!</formula>
    </cfRule>
  </conditionalFormatting>
  <conditionalFormatting sqref="B20:D20">
    <cfRule type="cellIs" dxfId="459" priority="450" stopIfTrue="1" operator="equal">
      <formula>"þ"</formula>
    </cfRule>
  </conditionalFormatting>
  <conditionalFormatting sqref="B19">
    <cfRule type="cellIs" dxfId="458" priority="449" stopIfTrue="1" operator="equal">
      <formula>"þ"</formula>
    </cfRule>
  </conditionalFormatting>
  <conditionalFormatting sqref="C19">
    <cfRule type="cellIs" dxfId="457" priority="448" stopIfTrue="1" operator="equal">
      <formula>"þ"</formula>
    </cfRule>
  </conditionalFormatting>
  <conditionalFormatting sqref="C19">
    <cfRule type="cellIs" dxfId="456" priority="447" stopIfTrue="1" operator="equal">
      <formula>"þ"</formula>
    </cfRule>
  </conditionalFormatting>
  <conditionalFormatting sqref="D19">
    <cfRule type="cellIs" dxfId="455" priority="446" stopIfTrue="1" operator="equal">
      <formula>"þ"</formula>
    </cfRule>
  </conditionalFormatting>
  <conditionalFormatting sqref="B19">
    <cfRule type="cellIs" dxfId="454" priority="445" stopIfTrue="1" operator="greaterThanOrEqual">
      <formula>#REF!</formula>
    </cfRule>
  </conditionalFormatting>
  <conditionalFormatting sqref="B20:D20">
    <cfRule type="cellIs" dxfId="453" priority="444" stopIfTrue="1" operator="equal">
      <formula>"þ"</formula>
    </cfRule>
  </conditionalFormatting>
  <conditionalFormatting sqref="B19">
    <cfRule type="cellIs" dxfId="452" priority="443" stopIfTrue="1" operator="equal">
      <formula>"þ"</formula>
    </cfRule>
  </conditionalFormatting>
  <conditionalFormatting sqref="C19">
    <cfRule type="cellIs" dxfId="451" priority="442" stopIfTrue="1" operator="equal">
      <formula>"þ"</formula>
    </cfRule>
  </conditionalFormatting>
  <conditionalFormatting sqref="C19">
    <cfRule type="cellIs" dxfId="450" priority="441" stopIfTrue="1" operator="equal">
      <formula>"þ"</formula>
    </cfRule>
  </conditionalFormatting>
  <conditionalFormatting sqref="D19">
    <cfRule type="cellIs" dxfId="449" priority="440" stopIfTrue="1" operator="equal">
      <formula>"þ"</formula>
    </cfRule>
  </conditionalFormatting>
  <conditionalFormatting sqref="B20">
    <cfRule type="cellIs" dxfId="448" priority="439" stopIfTrue="1" operator="greaterThanOrEqual">
      <formula>#REF!</formula>
    </cfRule>
  </conditionalFormatting>
  <conditionalFormatting sqref="B21:D21">
    <cfRule type="cellIs" dxfId="447" priority="438" stopIfTrue="1" operator="equal">
      <formula>"þ"</formula>
    </cfRule>
  </conditionalFormatting>
  <conditionalFormatting sqref="B20">
    <cfRule type="cellIs" dxfId="446" priority="437" stopIfTrue="1" operator="equal">
      <formula>"þ"</formula>
    </cfRule>
  </conditionalFormatting>
  <conditionalFormatting sqref="C20">
    <cfRule type="cellIs" dxfId="445" priority="436" stopIfTrue="1" operator="equal">
      <formula>"þ"</formula>
    </cfRule>
  </conditionalFormatting>
  <conditionalFormatting sqref="C20">
    <cfRule type="cellIs" dxfId="444" priority="435" stopIfTrue="1" operator="equal">
      <formula>"þ"</formula>
    </cfRule>
  </conditionalFormatting>
  <conditionalFormatting sqref="D20">
    <cfRule type="cellIs" dxfId="443" priority="434" stopIfTrue="1" operator="equal">
      <formula>"þ"</formula>
    </cfRule>
  </conditionalFormatting>
  <conditionalFormatting sqref="B18">
    <cfRule type="cellIs" dxfId="442" priority="433" stopIfTrue="1" operator="greaterThanOrEqual">
      <formula>#REF!</formula>
    </cfRule>
  </conditionalFormatting>
  <conditionalFormatting sqref="B19:D19">
    <cfRule type="cellIs" dxfId="441" priority="432" stopIfTrue="1" operator="equal">
      <formula>"þ"</formula>
    </cfRule>
  </conditionalFormatting>
  <conditionalFormatting sqref="B18">
    <cfRule type="cellIs" dxfId="440" priority="431" stopIfTrue="1" operator="equal">
      <formula>"þ"</formula>
    </cfRule>
  </conditionalFormatting>
  <conditionalFormatting sqref="C18">
    <cfRule type="cellIs" dxfId="439" priority="430" stopIfTrue="1" operator="equal">
      <formula>"þ"</formula>
    </cfRule>
  </conditionalFormatting>
  <conditionalFormatting sqref="C18">
    <cfRule type="cellIs" dxfId="438" priority="429" stopIfTrue="1" operator="equal">
      <formula>"þ"</formula>
    </cfRule>
  </conditionalFormatting>
  <conditionalFormatting sqref="D18">
    <cfRule type="cellIs" dxfId="437" priority="428" stopIfTrue="1" operator="equal">
      <formula>"þ"</formula>
    </cfRule>
  </conditionalFormatting>
  <conditionalFormatting sqref="B19">
    <cfRule type="cellIs" dxfId="436" priority="427" stopIfTrue="1" operator="greaterThanOrEqual">
      <formula>#REF!</formula>
    </cfRule>
  </conditionalFormatting>
  <conditionalFormatting sqref="B20:D20">
    <cfRule type="cellIs" dxfId="435" priority="426" stopIfTrue="1" operator="equal">
      <formula>"þ"</formula>
    </cfRule>
  </conditionalFormatting>
  <conditionalFormatting sqref="B19">
    <cfRule type="cellIs" dxfId="434" priority="425" stopIfTrue="1" operator="equal">
      <formula>"þ"</formula>
    </cfRule>
  </conditionalFormatting>
  <conditionalFormatting sqref="C19">
    <cfRule type="cellIs" dxfId="433" priority="424" stopIfTrue="1" operator="equal">
      <formula>"þ"</formula>
    </cfRule>
  </conditionalFormatting>
  <conditionalFormatting sqref="C19">
    <cfRule type="cellIs" dxfId="432" priority="423" stopIfTrue="1" operator="equal">
      <formula>"þ"</formula>
    </cfRule>
  </conditionalFormatting>
  <conditionalFormatting sqref="D19">
    <cfRule type="cellIs" dxfId="431" priority="422" stopIfTrue="1" operator="equal">
      <formula>"þ"</formula>
    </cfRule>
  </conditionalFormatting>
  <conditionalFormatting sqref="B19">
    <cfRule type="cellIs" dxfId="430" priority="421" stopIfTrue="1" operator="greaterThanOrEqual">
      <formula>#REF!</formula>
    </cfRule>
  </conditionalFormatting>
  <conditionalFormatting sqref="B20:D20">
    <cfRule type="cellIs" dxfId="429" priority="420" stopIfTrue="1" operator="equal">
      <formula>"þ"</formula>
    </cfRule>
  </conditionalFormatting>
  <conditionalFormatting sqref="B19">
    <cfRule type="cellIs" dxfId="428" priority="419" stopIfTrue="1" operator="equal">
      <formula>"þ"</formula>
    </cfRule>
  </conditionalFormatting>
  <conditionalFormatting sqref="C19">
    <cfRule type="cellIs" dxfId="427" priority="418" stopIfTrue="1" operator="equal">
      <formula>"þ"</formula>
    </cfRule>
  </conditionalFormatting>
  <conditionalFormatting sqref="C19">
    <cfRule type="cellIs" dxfId="426" priority="417" stopIfTrue="1" operator="equal">
      <formula>"þ"</formula>
    </cfRule>
  </conditionalFormatting>
  <conditionalFormatting sqref="D19">
    <cfRule type="cellIs" dxfId="425" priority="416" stopIfTrue="1" operator="equal">
      <formula>"þ"</formula>
    </cfRule>
  </conditionalFormatting>
  <conditionalFormatting sqref="B20">
    <cfRule type="cellIs" dxfId="424" priority="415" stopIfTrue="1" operator="greaterThanOrEqual">
      <formula>#REF!</formula>
    </cfRule>
  </conditionalFormatting>
  <conditionalFormatting sqref="B21:D21">
    <cfRule type="cellIs" dxfId="423" priority="414" stopIfTrue="1" operator="equal">
      <formula>"þ"</formula>
    </cfRule>
  </conditionalFormatting>
  <conditionalFormatting sqref="B20">
    <cfRule type="cellIs" dxfId="422" priority="413" stopIfTrue="1" operator="equal">
      <formula>"þ"</formula>
    </cfRule>
  </conditionalFormatting>
  <conditionalFormatting sqref="C20">
    <cfRule type="cellIs" dxfId="421" priority="412" stopIfTrue="1" operator="equal">
      <formula>"þ"</formula>
    </cfRule>
  </conditionalFormatting>
  <conditionalFormatting sqref="C20">
    <cfRule type="cellIs" dxfId="420" priority="411" stopIfTrue="1" operator="equal">
      <formula>"þ"</formula>
    </cfRule>
  </conditionalFormatting>
  <conditionalFormatting sqref="D20">
    <cfRule type="cellIs" dxfId="419" priority="410" stopIfTrue="1" operator="equal">
      <formula>"þ"</formula>
    </cfRule>
  </conditionalFormatting>
  <conditionalFormatting sqref="B19">
    <cfRule type="cellIs" dxfId="418" priority="409" stopIfTrue="1" operator="greaterThanOrEqual">
      <formula>#REF!</formula>
    </cfRule>
  </conditionalFormatting>
  <conditionalFormatting sqref="B20:D20">
    <cfRule type="cellIs" dxfId="417" priority="408" stopIfTrue="1" operator="equal">
      <formula>"þ"</formula>
    </cfRule>
  </conditionalFormatting>
  <conditionalFormatting sqref="B19">
    <cfRule type="cellIs" dxfId="416" priority="407" stopIfTrue="1" operator="equal">
      <formula>"þ"</formula>
    </cfRule>
  </conditionalFormatting>
  <conditionalFormatting sqref="C19">
    <cfRule type="cellIs" dxfId="415" priority="406" stopIfTrue="1" operator="equal">
      <formula>"þ"</formula>
    </cfRule>
  </conditionalFormatting>
  <conditionalFormatting sqref="C19">
    <cfRule type="cellIs" dxfId="414" priority="405" stopIfTrue="1" operator="equal">
      <formula>"þ"</formula>
    </cfRule>
  </conditionalFormatting>
  <conditionalFormatting sqref="D19">
    <cfRule type="cellIs" dxfId="413" priority="404" stopIfTrue="1" operator="equal">
      <formula>"þ"</formula>
    </cfRule>
  </conditionalFormatting>
  <conditionalFormatting sqref="B20">
    <cfRule type="cellIs" dxfId="412" priority="403" stopIfTrue="1" operator="greaterThanOrEqual">
      <formula>#REF!</formula>
    </cfRule>
  </conditionalFormatting>
  <conditionalFormatting sqref="B21:D21">
    <cfRule type="cellIs" dxfId="411" priority="402" stopIfTrue="1" operator="equal">
      <formula>"þ"</formula>
    </cfRule>
  </conditionalFormatting>
  <conditionalFormatting sqref="B20">
    <cfRule type="cellIs" dxfId="410" priority="401" stopIfTrue="1" operator="equal">
      <formula>"þ"</formula>
    </cfRule>
  </conditionalFormatting>
  <conditionalFormatting sqref="C20">
    <cfRule type="cellIs" dxfId="409" priority="400" stopIfTrue="1" operator="equal">
      <formula>"þ"</formula>
    </cfRule>
  </conditionalFormatting>
  <conditionalFormatting sqref="C20">
    <cfRule type="cellIs" dxfId="408" priority="399" stopIfTrue="1" operator="equal">
      <formula>"þ"</formula>
    </cfRule>
  </conditionalFormatting>
  <conditionalFormatting sqref="D20">
    <cfRule type="cellIs" dxfId="407" priority="398" stopIfTrue="1" operator="equal">
      <formula>"þ"</formula>
    </cfRule>
  </conditionalFormatting>
  <conditionalFormatting sqref="B20">
    <cfRule type="cellIs" dxfId="406" priority="397" stopIfTrue="1" operator="greaterThanOrEqual">
      <formula>#REF!</formula>
    </cfRule>
  </conditionalFormatting>
  <conditionalFormatting sqref="B21:D21">
    <cfRule type="cellIs" dxfId="405" priority="396" stopIfTrue="1" operator="equal">
      <formula>"þ"</formula>
    </cfRule>
  </conditionalFormatting>
  <conditionalFormatting sqref="B20">
    <cfRule type="cellIs" dxfId="404" priority="395" stopIfTrue="1" operator="equal">
      <formula>"þ"</formula>
    </cfRule>
  </conditionalFormatting>
  <conditionalFormatting sqref="C20">
    <cfRule type="cellIs" dxfId="403" priority="394" stopIfTrue="1" operator="equal">
      <formula>"þ"</formula>
    </cfRule>
  </conditionalFormatting>
  <conditionalFormatting sqref="C20">
    <cfRule type="cellIs" dxfId="402" priority="393" stopIfTrue="1" operator="equal">
      <formula>"þ"</formula>
    </cfRule>
  </conditionalFormatting>
  <conditionalFormatting sqref="D20">
    <cfRule type="cellIs" dxfId="401" priority="392" stopIfTrue="1" operator="equal">
      <formula>"þ"</formula>
    </cfRule>
  </conditionalFormatting>
  <conditionalFormatting sqref="B21">
    <cfRule type="cellIs" dxfId="400" priority="391" stopIfTrue="1" operator="greaterThanOrEqual">
      <formula>#REF!</formula>
    </cfRule>
  </conditionalFormatting>
  <conditionalFormatting sqref="B22:D22">
    <cfRule type="cellIs" dxfId="399" priority="390" stopIfTrue="1" operator="equal">
      <formula>"þ"</formula>
    </cfRule>
  </conditionalFormatting>
  <conditionalFormatting sqref="B21">
    <cfRule type="cellIs" dxfId="398" priority="389" stopIfTrue="1" operator="equal">
      <formula>"þ"</formula>
    </cfRule>
  </conditionalFormatting>
  <conditionalFormatting sqref="C21">
    <cfRule type="cellIs" dxfId="397" priority="388" stopIfTrue="1" operator="equal">
      <formula>"þ"</formula>
    </cfRule>
  </conditionalFormatting>
  <conditionalFormatting sqref="C21">
    <cfRule type="cellIs" dxfId="396" priority="387" stopIfTrue="1" operator="equal">
      <formula>"þ"</formula>
    </cfRule>
  </conditionalFormatting>
  <conditionalFormatting sqref="D21">
    <cfRule type="cellIs" dxfId="395" priority="386" stopIfTrue="1" operator="equal">
      <formula>"þ"</formula>
    </cfRule>
  </conditionalFormatting>
  <conditionalFormatting sqref="D16:D18">
    <cfRule type="cellIs" dxfId="394" priority="385" stopIfTrue="1" operator="equal">
      <formula>"þ"</formula>
    </cfRule>
  </conditionalFormatting>
  <conditionalFormatting sqref="B18">
    <cfRule type="cellIs" dxfId="393" priority="384" stopIfTrue="1" operator="greaterThanOrEqual">
      <formula>#REF!</formula>
    </cfRule>
  </conditionalFormatting>
  <conditionalFormatting sqref="B19:D19">
    <cfRule type="cellIs" dxfId="392" priority="383" stopIfTrue="1" operator="equal">
      <formula>"þ"</formula>
    </cfRule>
  </conditionalFormatting>
  <conditionalFormatting sqref="B18">
    <cfRule type="cellIs" dxfId="391" priority="382" stopIfTrue="1" operator="equal">
      <formula>"þ"</formula>
    </cfRule>
  </conditionalFormatting>
  <conditionalFormatting sqref="C18">
    <cfRule type="cellIs" dxfId="390" priority="381" stopIfTrue="1" operator="equal">
      <formula>"þ"</formula>
    </cfRule>
  </conditionalFormatting>
  <conditionalFormatting sqref="C18">
    <cfRule type="cellIs" dxfId="389" priority="380" stopIfTrue="1" operator="equal">
      <formula>"þ"</formula>
    </cfRule>
  </conditionalFormatting>
  <conditionalFormatting sqref="D18">
    <cfRule type="cellIs" dxfId="388" priority="379" stopIfTrue="1" operator="equal">
      <formula>"þ"</formula>
    </cfRule>
  </conditionalFormatting>
  <conditionalFormatting sqref="B19">
    <cfRule type="cellIs" dxfId="387" priority="378" stopIfTrue="1" operator="greaterThanOrEqual">
      <formula>#REF!</formula>
    </cfRule>
  </conditionalFormatting>
  <conditionalFormatting sqref="B20:D20">
    <cfRule type="cellIs" dxfId="386" priority="377" stopIfTrue="1" operator="equal">
      <formula>"þ"</formula>
    </cfRule>
  </conditionalFormatting>
  <conditionalFormatting sqref="B19">
    <cfRule type="cellIs" dxfId="385" priority="376" stopIfTrue="1" operator="equal">
      <formula>"þ"</formula>
    </cfRule>
  </conditionalFormatting>
  <conditionalFormatting sqref="C19">
    <cfRule type="cellIs" dxfId="384" priority="375" stopIfTrue="1" operator="equal">
      <formula>"þ"</formula>
    </cfRule>
  </conditionalFormatting>
  <conditionalFormatting sqref="C19">
    <cfRule type="cellIs" dxfId="383" priority="374" stopIfTrue="1" operator="equal">
      <formula>"þ"</formula>
    </cfRule>
  </conditionalFormatting>
  <conditionalFormatting sqref="D19">
    <cfRule type="cellIs" dxfId="382" priority="373" stopIfTrue="1" operator="equal">
      <formula>"þ"</formula>
    </cfRule>
  </conditionalFormatting>
  <conditionalFormatting sqref="B19">
    <cfRule type="cellIs" dxfId="381" priority="372" stopIfTrue="1" operator="greaterThanOrEqual">
      <formula>#REF!</formula>
    </cfRule>
  </conditionalFormatting>
  <conditionalFormatting sqref="B20:D20">
    <cfRule type="cellIs" dxfId="380" priority="371" stopIfTrue="1" operator="equal">
      <formula>"þ"</formula>
    </cfRule>
  </conditionalFormatting>
  <conditionalFormatting sqref="B19">
    <cfRule type="cellIs" dxfId="379" priority="370" stopIfTrue="1" operator="equal">
      <formula>"þ"</formula>
    </cfRule>
  </conditionalFormatting>
  <conditionalFormatting sqref="C19">
    <cfRule type="cellIs" dxfId="378" priority="369" stopIfTrue="1" operator="equal">
      <formula>"þ"</formula>
    </cfRule>
  </conditionalFormatting>
  <conditionalFormatting sqref="C19">
    <cfRule type="cellIs" dxfId="377" priority="368" stopIfTrue="1" operator="equal">
      <formula>"þ"</formula>
    </cfRule>
  </conditionalFormatting>
  <conditionalFormatting sqref="D19">
    <cfRule type="cellIs" dxfId="376" priority="367" stopIfTrue="1" operator="equal">
      <formula>"þ"</formula>
    </cfRule>
  </conditionalFormatting>
  <conditionalFormatting sqref="B20">
    <cfRule type="cellIs" dxfId="375" priority="366" stopIfTrue="1" operator="greaterThanOrEqual">
      <formula>#REF!</formula>
    </cfRule>
  </conditionalFormatting>
  <conditionalFormatting sqref="B21:D21">
    <cfRule type="cellIs" dxfId="374" priority="365" stopIfTrue="1" operator="equal">
      <formula>"þ"</formula>
    </cfRule>
  </conditionalFormatting>
  <conditionalFormatting sqref="B20">
    <cfRule type="cellIs" dxfId="373" priority="364" stopIfTrue="1" operator="equal">
      <formula>"þ"</formula>
    </cfRule>
  </conditionalFormatting>
  <conditionalFormatting sqref="C20">
    <cfRule type="cellIs" dxfId="372" priority="363" stopIfTrue="1" operator="equal">
      <formula>"þ"</formula>
    </cfRule>
  </conditionalFormatting>
  <conditionalFormatting sqref="C20">
    <cfRule type="cellIs" dxfId="371" priority="362" stopIfTrue="1" operator="equal">
      <formula>"þ"</formula>
    </cfRule>
  </conditionalFormatting>
  <conditionalFormatting sqref="D20">
    <cfRule type="cellIs" dxfId="370" priority="361" stopIfTrue="1" operator="equal">
      <formula>"þ"</formula>
    </cfRule>
  </conditionalFormatting>
  <conditionalFormatting sqref="B19">
    <cfRule type="cellIs" dxfId="369" priority="360" stopIfTrue="1" operator="greaterThanOrEqual">
      <formula>#REF!</formula>
    </cfRule>
  </conditionalFormatting>
  <conditionalFormatting sqref="B20:D20">
    <cfRule type="cellIs" dxfId="368" priority="359" stopIfTrue="1" operator="equal">
      <formula>"þ"</formula>
    </cfRule>
  </conditionalFormatting>
  <conditionalFormatting sqref="B19">
    <cfRule type="cellIs" dxfId="367" priority="358" stopIfTrue="1" operator="equal">
      <formula>"þ"</formula>
    </cfRule>
  </conditionalFormatting>
  <conditionalFormatting sqref="C19">
    <cfRule type="cellIs" dxfId="366" priority="357" stopIfTrue="1" operator="equal">
      <formula>"þ"</formula>
    </cfRule>
  </conditionalFormatting>
  <conditionalFormatting sqref="C19">
    <cfRule type="cellIs" dxfId="365" priority="356" stopIfTrue="1" operator="equal">
      <formula>"þ"</formula>
    </cfRule>
  </conditionalFormatting>
  <conditionalFormatting sqref="D19">
    <cfRule type="cellIs" dxfId="364" priority="355" stopIfTrue="1" operator="equal">
      <formula>"þ"</formula>
    </cfRule>
  </conditionalFormatting>
  <conditionalFormatting sqref="B20">
    <cfRule type="cellIs" dxfId="363" priority="354" stopIfTrue="1" operator="greaterThanOrEqual">
      <formula>#REF!</formula>
    </cfRule>
  </conditionalFormatting>
  <conditionalFormatting sqref="B21:D21">
    <cfRule type="cellIs" dxfId="362" priority="353" stopIfTrue="1" operator="equal">
      <formula>"þ"</formula>
    </cfRule>
  </conditionalFormatting>
  <conditionalFormatting sqref="B20">
    <cfRule type="cellIs" dxfId="361" priority="352" stopIfTrue="1" operator="equal">
      <formula>"þ"</formula>
    </cfRule>
  </conditionalFormatting>
  <conditionalFormatting sqref="C20">
    <cfRule type="cellIs" dxfId="360" priority="351" stopIfTrue="1" operator="equal">
      <formula>"þ"</formula>
    </cfRule>
  </conditionalFormatting>
  <conditionalFormatting sqref="C20">
    <cfRule type="cellIs" dxfId="359" priority="350" stopIfTrue="1" operator="equal">
      <formula>"þ"</formula>
    </cfRule>
  </conditionalFormatting>
  <conditionalFormatting sqref="D20">
    <cfRule type="cellIs" dxfId="358" priority="349" stopIfTrue="1" operator="equal">
      <formula>"þ"</formula>
    </cfRule>
  </conditionalFormatting>
  <conditionalFormatting sqref="B20">
    <cfRule type="cellIs" dxfId="357" priority="348" stopIfTrue="1" operator="greaterThanOrEqual">
      <formula>#REF!</formula>
    </cfRule>
  </conditionalFormatting>
  <conditionalFormatting sqref="B21:D21">
    <cfRule type="cellIs" dxfId="356" priority="347" stopIfTrue="1" operator="equal">
      <formula>"þ"</formula>
    </cfRule>
  </conditionalFormatting>
  <conditionalFormatting sqref="B20">
    <cfRule type="cellIs" dxfId="355" priority="346" stopIfTrue="1" operator="equal">
      <formula>"þ"</formula>
    </cfRule>
  </conditionalFormatting>
  <conditionalFormatting sqref="C20">
    <cfRule type="cellIs" dxfId="354" priority="345" stopIfTrue="1" operator="equal">
      <formula>"þ"</formula>
    </cfRule>
  </conditionalFormatting>
  <conditionalFormatting sqref="C20">
    <cfRule type="cellIs" dxfId="353" priority="344" stopIfTrue="1" operator="equal">
      <formula>"þ"</formula>
    </cfRule>
  </conditionalFormatting>
  <conditionalFormatting sqref="D20">
    <cfRule type="cellIs" dxfId="352" priority="343" stopIfTrue="1" operator="equal">
      <formula>"þ"</formula>
    </cfRule>
  </conditionalFormatting>
  <conditionalFormatting sqref="B21">
    <cfRule type="cellIs" dxfId="351" priority="342" stopIfTrue="1" operator="greaterThanOrEqual">
      <formula>#REF!</formula>
    </cfRule>
  </conditionalFormatting>
  <conditionalFormatting sqref="B22:D22">
    <cfRule type="cellIs" dxfId="350" priority="341" stopIfTrue="1" operator="equal">
      <formula>"þ"</formula>
    </cfRule>
  </conditionalFormatting>
  <conditionalFormatting sqref="B21">
    <cfRule type="cellIs" dxfId="349" priority="340" stopIfTrue="1" operator="equal">
      <formula>"þ"</formula>
    </cfRule>
  </conditionalFormatting>
  <conditionalFormatting sqref="C21">
    <cfRule type="cellIs" dxfId="348" priority="339" stopIfTrue="1" operator="equal">
      <formula>"þ"</formula>
    </cfRule>
  </conditionalFormatting>
  <conditionalFormatting sqref="C21">
    <cfRule type="cellIs" dxfId="347" priority="338" stopIfTrue="1" operator="equal">
      <formula>"þ"</formula>
    </cfRule>
  </conditionalFormatting>
  <conditionalFormatting sqref="D21">
    <cfRule type="cellIs" dxfId="346" priority="337" stopIfTrue="1" operator="equal">
      <formula>"þ"</formula>
    </cfRule>
  </conditionalFormatting>
  <conditionalFormatting sqref="B19">
    <cfRule type="cellIs" dxfId="345" priority="336" stopIfTrue="1" operator="greaterThanOrEqual">
      <formula>#REF!</formula>
    </cfRule>
  </conditionalFormatting>
  <conditionalFormatting sqref="B20:D20">
    <cfRule type="cellIs" dxfId="344" priority="335" stopIfTrue="1" operator="equal">
      <formula>"þ"</formula>
    </cfRule>
  </conditionalFormatting>
  <conditionalFormatting sqref="B19">
    <cfRule type="cellIs" dxfId="343" priority="334" stopIfTrue="1" operator="equal">
      <formula>"þ"</formula>
    </cfRule>
  </conditionalFormatting>
  <conditionalFormatting sqref="C19">
    <cfRule type="cellIs" dxfId="342" priority="333" stopIfTrue="1" operator="equal">
      <formula>"þ"</formula>
    </cfRule>
  </conditionalFormatting>
  <conditionalFormatting sqref="C19">
    <cfRule type="cellIs" dxfId="341" priority="332" stopIfTrue="1" operator="equal">
      <formula>"þ"</formula>
    </cfRule>
  </conditionalFormatting>
  <conditionalFormatting sqref="D19">
    <cfRule type="cellIs" dxfId="340" priority="331" stopIfTrue="1" operator="equal">
      <formula>"þ"</formula>
    </cfRule>
  </conditionalFormatting>
  <conditionalFormatting sqref="B20">
    <cfRule type="cellIs" dxfId="339" priority="330" stopIfTrue="1" operator="greaterThanOrEqual">
      <formula>#REF!</formula>
    </cfRule>
  </conditionalFormatting>
  <conditionalFormatting sqref="B21:D21">
    <cfRule type="cellIs" dxfId="338" priority="329" stopIfTrue="1" operator="equal">
      <formula>"þ"</formula>
    </cfRule>
  </conditionalFormatting>
  <conditionalFormatting sqref="B20">
    <cfRule type="cellIs" dxfId="337" priority="328" stopIfTrue="1" operator="equal">
      <formula>"þ"</formula>
    </cfRule>
  </conditionalFormatting>
  <conditionalFormatting sqref="C20">
    <cfRule type="cellIs" dxfId="336" priority="327" stopIfTrue="1" operator="equal">
      <formula>"þ"</formula>
    </cfRule>
  </conditionalFormatting>
  <conditionalFormatting sqref="C20">
    <cfRule type="cellIs" dxfId="335" priority="326" stopIfTrue="1" operator="equal">
      <formula>"þ"</formula>
    </cfRule>
  </conditionalFormatting>
  <conditionalFormatting sqref="D20">
    <cfRule type="cellIs" dxfId="334" priority="325" stopIfTrue="1" operator="equal">
      <formula>"þ"</formula>
    </cfRule>
  </conditionalFormatting>
  <conditionalFormatting sqref="B20">
    <cfRule type="cellIs" dxfId="333" priority="324" stopIfTrue="1" operator="greaterThanOrEqual">
      <formula>#REF!</formula>
    </cfRule>
  </conditionalFormatting>
  <conditionalFormatting sqref="B21:D21">
    <cfRule type="cellIs" dxfId="332" priority="323" stopIfTrue="1" operator="equal">
      <formula>"þ"</formula>
    </cfRule>
  </conditionalFormatting>
  <conditionalFormatting sqref="B20">
    <cfRule type="cellIs" dxfId="331" priority="322" stopIfTrue="1" operator="equal">
      <formula>"þ"</formula>
    </cfRule>
  </conditionalFormatting>
  <conditionalFormatting sqref="C20">
    <cfRule type="cellIs" dxfId="330" priority="321" stopIfTrue="1" operator="equal">
      <formula>"þ"</formula>
    </cfRule>
  </conditionalFormatting>
  <conditionalFormatting sqref="C20">
    <cfRule type="cellIs" dxfId="329" priority="320" stopIfTrue="1" operator="equal">
      <formula>"þ"</formula>
    </cfRule>
  </conditionalFormatting>
  <conditionalFormatting sqref="D20">
    <cfRule type="cellIs" dxfId="328" priority="319" stopIfTrue="1" operator="equal">
      <formula>"þ"</formula>
    </cfRule>
  </conditionalFormatting>
  <conditionalFormatting sqref="B21">
    <cfRule type="cellIs" dxfId="327" priority="318" stopIfTrue="1" operator="greaterThanOrEqual">
      <formula>#REF!</formula>
    </cfRule>
  </conditionalFormatting>
  <conditionalFormatting sqref="B22:D22">
    <cfRule type="cellIs" dxfId="326" priority="317" stopIfTrue="1" operator="equal">
      <formula>"þ"</formula>
    </cfRule>
  </conditionalFormatting>
  <conditionalFormatting sqref="B21">
    <cfRule type="cellIs" dxfId="325" priority="316" stopIfTrue="1" operator="equal">
      <formula>"þ"</formula>
    </cfRule>
  </conditionalFormatting>
  <conditionalFormatting sqref="C21">
    <cfRule type="cellIs" dxfId="324" priority="315" stopIfTrue="1" operator="equal">
      <formula>"þ"</formula>
    </cfRule>
  </conditionalFormatting>
  <conditionalFormatting sqref="C21">
    <cfRule type="cellIs" dxfId="323" priority="314" stopIfTrue="1" operator="equal">
      <formula>"þ"</formula>
    </cfRule>
  </conditionalFormatting>
  <conditionalFormatting sqref="D21">
    <cfRule type="cellIs" dxfId="322" priority="313" stopIfTrue="1" operator="equal">
      <formula>"þ"</formula>
    </cfRule>
  </conditionalFormatting>
  <conditionalFormatting sqref="B20">
    <cfRule type="cellIs" dxfId="321" priority="312" stopIfTrue="1" operator="greaterThanOrEqual">
      <formula>#REF!</formula>
    </cfRule>
  </conditionalFormatting>
  <conditionalFormatting sqref="B21:D21">
    <cfRule type="cellIs" dxfId="320" priority="311" stopIfTrue="1" operator="equal">
      <formula>"þ"</formula>
    </cfRule>
  </conditionalFormatting>
  <conditionalFormatting sqref="B20">
    <cfRule type="cellIs" dxfId="319" priority="310" stopIfTrue="1" operator="equal">
      <formula>"þ"</formula>
    </cfRule>
  </conditionalFormatting>
  <conditionalFormatting sqref="C20">
    <cfRule type="cellIs" dxfId="318" priority="309" stopIfTrue="1" operator="equal">
      <formula>"þ"</formula>
    </cfRule>
  </conditionalFormatting>
  <conditionalFormatting sqref="C20">
    <cfRule type="cellIs" dxfId="317" priority="308" stopIfTrue="1" operator="equal">
      <formula>"þ"</formula>
    </cfRule>
  </conditionalFormatting>
  <conditionalFormatting sqref="D20">
    <cfRule type="cellIs" dxfId="316" priority="307" stopIfTrue="1" operator="equal">
      <formula>"þ"</formula>
    </cfRule>
  </conditionalFormatting>
  <conditionalFormatting sqref="B21">
    <cfRule type="cellIs" dxfId="315" priority="306" stopIfTrue="1" operator="greaterThanOrEqual">
      <formula>#REF!</formula>
    </cfRule>
  </conditionalFormatting>
  <conditionalFormatting sqref="B22:D22">
    <cfRule type="cellIs" dxfId="314" priority="305" stopIfTrue="1" operator="equal">
      <formula>"þ"</formula>
    </cfRule>
  </conditionalFormatting>
  <conditionalFormatting sqref="B21">
    <cfRule type="cellIs" dxfId="313" priority="304" stopIfTrue="1" operator="equal">
      <formula>"þ"</formula>
    </cfRule>
  </conditionalFormatting>
  <conditionalFormatting sqref="C21">
    <cfRule type="cellIs" dxfId="312" priority="303" stopIfTrue="1" operator="equal">
      <formula>"þ"</formula>
    </cfRule>
  </conditionalFormatting>
  <conditionalFormatting sqref="C21">
    <cfRule type="cellIs" dxfId="311" priority="302" stopIfTrue="1" operator="equal">
      <formula>"þ"</formula>
    </cfRule>
  </conditionalFormatting>
  <conditionalFormatting sqref="D21">
    <cfRule type="cellIs" dxfId="310" priority="301" stopIfTrue="1" operator="equal">
      <formula>"þ"</formula>
    </cfRule>
  </conditionalFormatting>
  <conditionalFormatting sqref="B21">
    <cfRule type="cellIs" dxfId="309" priority="300" stopIfTrue="1" operator="greaterThanOrEqual">
      <formula>#REF!</formula>
    </cfRule>
  </conditionalFormatting>
  <conditionalFormatting sqref="B22:D22">
    <cfRule type="cellIs" dxfId="308" priority="299" stopIfTrue="1" operator="equal">
      <formula>"þ"</formula>
    </cfRule>
  </conditionalFormatting>
  <conditionalFormatting sqref="B21">
    <cfRule type="cellIs" dxfId="307" priority="298" stopIfTrue="1" operator="equal">
      <formula>"þ"</formula>
    </cfRule>
  </conditionalFormatting>
  <conditionalFormatting sqref="C21">
    <cfRule type="cellIs" dxfId="306" priority="297" stopIfTrue="1" operator="equal">
      <formula>"þ"</formula>
    </cfRule>
  </conditionalFormatting>
  <conditionalFormatting sqref="C21">
    <cfRule type="cellIs" dxfId="305" priority="296" stopIfTrue="1" operator="equal">
      <formula>"þ"</formula>
    </cfRule>
  </conditionalFormatting>
  <conditionalFormatting sqref="D21">
    <cfRule type="cellIs" dxfId="304" priority="295" stopIfTrue="1" operator="equal">
      <formula>"þ"</formula>
    </cfRule>
  </conditionalFormatting>
  <conditionalFormatting sqref="B22">
    <cfRule type="cellIs" dxfId="303" priority="294" stopIfTrue="1" operator="greaterThanOrEqual">
      <formula>#REF!</formula>
    </cfRule>
  </conditionalFormatting>
  <conditionalFormatting sqref="B23:D23">
    <cfRule type="cellIs" dxfId="302" priority="293" stopIfTrue="1" operator="equal">
      <formula>"þ"</formula>
    </cfRule>
  </conditionalFormatting>
  <conditionalFormatting sqref="B22">
    <cfRule type="cellIs" dxfId="301" priority="292" stopIfTrue="1" operator="equal">
      <formula>"þ"</formula>
    </cfRule>
  </conditionalFormatting>
  <conditionalFormatting sqref="C22">
    <cfRule type="cellIs" dxfId="300" priority="291" stopIfTrue="1" operator="equal">
      <formula>"þ"</formula>
    </cfRule>
  </conditionalFormatting>
  <conditionalFormatting sqref="C22">
    <cfRule type="cellIs" dxfId="299" priority="290" stopIfTrue="1" operator="equal">
      <formula>"þ"</formula>
    </cfRule>
  </conditionalFormatting>
  <conditionalFormatting sqref="D22">
    <cfRule type="cellIs" dxfId="298" priority="289" stopIfTrue="1" operator="equal">
      <formula>"þ"</formula>
    </cfRule>
  </conditionalFormatting>
  <conditionalFormatting sqref="B19">
    <cfRule type="cellIs" dxfId="297" priority="288" stopIfTrue="1" operator="greaterThanOrEqual">
      <formula>#REF!</formula>
    </cfRule>
  </conditionalFormatting>
  <conditionalFormatting sqref="B20:D20">
    <cfRule type="cellIs" dxfId="296" priority="287" stopIfTrue="1" operator="equal">
      <formula>"þ"</formula>
    </cfRule>
  </conditionalFormatting>
  <conditionalFormatting sqref="B19">
    <cfRule type="cellIs" dxfId="295" priority="286" stopIfTrue="1" operator="equal">
      <formula>"þ"</formula>
    </cfRule>
  </conditionalFormatting>
  <conditionalFormatting sqref="C19">
    <cfRule type="cellIs" dxfId="294" priority="285" stopIfTrue="1" operator="equal">
      <formula>"þ"</formula>
    </cfRule>
  </conditionalFormatting>
  <conditionalFormatting sqref="C19">
    <cfRule type="cellIs" dxfId="293" priority="284" stopIfTrue="1" operator="equal">
      <formula>"þ"</formula>
    </cfRule>
  </conditionalFormatting>
  <conditionalFormatting sqref="D19">
    <cfRule type="cellIs" dxfId="292" priority="283" stopIfTrue="1" operator="equal">
      <formula>"þ"</formula>
    </cfRule>
  </conditionalFormatting>
  <conditionalFormatting sqref="B20">
    <cfRule type="cellIs" dxfId="291" priority="282" stopIfTrue="1" operator="greaterThanOrEqual">
      <formula>#REF!</formula>
    </cfRule>
  </conditionalFormatting>
  <conditionalFormatting sqref="B21:D21">
    <cfRule type="cellIs" dxfId="290" priority="281" stopIfTrue="1" operator="equal">
      <formula>"þ"</formula>
    </cfRule>
  </conditionalFormatting>
  <conditionalFormatting sqref="B20">
    <cfRule type="cellIs" dxfId="289" priority="280" stopIfTrue="1" operator="equal">
      <formula>"þ"</formula>
    </cfRule>
  </conditionalFormatting>
  <conditionalFormatting sqref="C20">
    <cfRule type="cellIs" dxfId="288" priority="279" stopIfTrue="1" operator="equal">
      <formula>"þ"</formula>
    </cfRule>
  </conditionalFormatting>
  <conditionalFormatting sqref="C20">
    <cfRule type="cellIs" dxfId="287" priority="278" stopIfTrue="1" operator="equal">
      <formula>"þ"</formula>
    </cfRule>
  </conditionalFormatting>
  <conditionalFormatting sqref="D20">
    <cfRule type="cellIs" dxfId="286" priority="277" stopIfTrue="1" operator="equal">
      <formula>"þ"</formula>
    </cfRule>
  </conditionalFormatting>
  <conditionalFormatting sqref="B20">
    <cfRule type="cellIs" dxfId="285" priority="276" stopIfTrue="1" operator="greaterThanOrEqual">
      <formula>#REF!</formula>
    </cfRule>
  </conditionalFormatting>
  <conditionalFormatting sqref="B21:D21">
    <cfRule type="cellIs" dxfId="284" priority="275" stopIfTrue="1" operator="equal">
      <formula>"þ"</formula>
    </cfRule>
  </conditionalFormatting>
  <conditionalFormatting sqref="B20">
    <cfRule type="cellIs" dxfId="283" priority="274" stopIfTrue="1" operator="equal">
      <formula>"þ"</formula>
    </cfRule>
  </conditionalFormatting>
  <conditionalFormatting sqref="C20">
    <cfRule type="cellIs" dxfId="282" priority="273" stopIfTrue="1" operator="equal">
      <formula>"þ"</formula>
    </cfRule>
  </conditionalFormatting>
  <conditionalFormatting sqref="C20">
    <cfRule type="cellIs" dxfId="281" priority="272" stopIfTrue="1" operator="equal">
      <formula>"þ"</formula>
    </cfRule>
  </conditionalFormatting>
  <conditionalFormatting sqref="D20">
    <cfRule type="cellIs" dxfId="280" priority="271" stopIfTrue="1" operator="equal">
      <formula>"þ"</formula>
    </cfRule>
  </conditionalFormatting>
  <conditionalFormatting sqref="B21">
    <cfRule type="cellIs" dxfId="279" priority="270" stopIfTrue="1" operator="greaterThanOrEqual">
      <formula>#REF!</formula>
    </cfRule>
  </conditionalFormatting>
  <conditionalFormatting sqref="B22:D22">
    <cfRule type="cellIs" dxfId="278" priority="269" stopIfTrue="1" operator="equal">
      <formula>"þ"</formula>
    </cfRule>
  </conditionalFormatting>
  <conditionalFormatting sqref="B21">
    <cfRule type="cellIs" dxfId="277" priority="268" stopIfTrue="1" operator="equal">
      <formula>"þ"</formula>
    </cfRule>
  </conditionalFormatting>
  <conditionalFormatting sqref="C21">
    <cfRule type="cellIs" dxfId="276" priority="267" stopIfTrue="1" operator="equal">
      <formula>"þ"</formula>
    </cfRule>
  </conditionalFormatting>
  <conditionalFormatting sqref="C21">
    <cfRule type="cellIs" dxfId="275" priority="266" stopIfTrue="1" operator="equal">
      <formula>"þ"</formula>
    </cfRule>
  </conditionalFormatting>
  <conditionalFormatting sqref="D21">
    <cfRule type="cellIs" dxfId="274" priority="265" stopIfTrue="1" operator="equal">
      <formula>"þ"</formula>
    </cfRule>
  </conditionalFormatting>
  <conditionalFormatting sqref="B20">
    <cfRule type="cellIs" dxfId="273" priority="264" stopIfTrue="1" operator="greaterThanOrEqual">
      <formula>#REF!</formula>
    </cfRule>
  </conditionalFormatting>
  <conditionalFormatting sqref="B21:D21">
    <cfRule type="cellIs" dxfId="272" priority="263" stopIfTrue="1" operator="equal">
      <formula>"þ"</formula>
    </cfRule>
  </conditionalFormatting>
  <conditionalFormatting sqref="B20">
    <cfRule type="cellIs" dxfId="271" priority="262" stopIfTrue="1" operator="equal">
      <formula>"þ"</formula>
    </cfRule>
  </conditionalFormatting>
  <conditionalFormatting sqref="C20">
    <cfRule type="cellIs" dxfId="270" priority="261" stopIfTrue="1" operator="equal">
      <formula>"þ"</formula>
    </cfRule>
  </conditionalFormatting>
  <conditionalFormatting sqref="C20">
    <cfRule type="cellIs" dxfId="269" priority="260" stopIfTrue="1" operator="equal">
      <formula>"þ"</formula>
    </cfRule>
  </conditionalFormatting>
  <conditionalFormatting sqref="D20">
    <cfRule type="cellIs" dxfId="268" priority="259" stopIfTrue="1" operator="equal">
      <formula>"þ"</formula>
    </cfRule>
  </conditionalFormatting>
  <conditionalFormatting sqref="B21">
    <cfRule type="cellIs" dxfId="267" priority="258" stopIfTrue="1" operator="greaterThanOrEqual">
      <formula>#REF!</formula>
    </cfRule>
  </conditionalFormatting>
  <conditionalFormatting sqref="B22:D22">
    <cfRule type="cellIs" dxfId="266" priority="257" stopIfTrue="1" operator="equal">
      <formula>"þ"</formula>
    </cfRule>
  </conditionalFormatting>
  <conditionalFormatting sqref="B21">
    <cfRule type="cellIs" dxfId="265" priority="256" stopIfTrue="1" operator="equal">
      <formula>"þ"</formula>
    </cfRule>
  </conditionalFormatting>
  <conditionalFormatting sqref="C21">
    <cfRule type="cellIs" dxfId="264" priority="255" stopIfTrue="1" operator="equal">
      <formula>"þ"</formula>
    </cfRule>
  </conditionalFormatting>
  <conditionalFormatting sqref="C21">
    <cfRule type="cellIs" dxfId="263" priority="254" stopIfTrue="1" operator="equal">
      <formula>"þ"</formula>
    </cfRule>
  </conditionalFormatting>
  <conditionalFormatting sqref="D21">
    <cfRule type="cellIs" dxfId="262" priority="253" stopIfTrue="1" operator="equal">
      <formula>"þ"</formula>
    </cfRule>
  </conditionalFormatting>
  <conditionalFormatting sqref="B21">
    <cfRule type="cellIs" dxfId="261" priority="252" stopIfTrue="1" operator="greaterThanOrEqual">
      <formula>#REF!</formula>
    </cfRule>
  </conditionalFormatting>
  <conditionalFormatting sqref="B22:D22">
    <cfRule type="cellIs" dxfId="260" priority="251" stopIfTrue="1" operator="equal">
      <formula>"þ"</formula>
    </cfRule>
  </conditionalFormatting>
  <conditionalFormatting sqref="B21">
    <cfRule type="cellIs" dxfId="259" priority="250" stopIfTrue="1" operator="equal">
      <formula>"þ"</formula>
    </cfRule>
  </conditionalFormatting>
  <conditionalFormatting sqref="C21">
    <cfRule type="cellIs" dxfId="258" priority="249" stopIfTrue="1" operator="equal">
      <formula>"þ"</formula>
    </cfRule>
  </conditionalFormatting>
  <conditionalFormatting sqref="C21">
    <cfRule type="cellIs" dxfId="257" priority="248" stopIfTrue="1" operator="equal">
      <formula>"þ"</formula>
    </cfRule>
  </conditionalFormatting>
  <conditionalFormatting sqref="D21">
    <cfRule type="cellIs" dxfId="256" priority="247" stopIfTrue="1" operator="equal">
      <formula>"þ"</formula>
    </cfRule>
  </conditionalFormatting>
  <conditionalFormatting sqref="B22">
    <cfRule type="cellIs" dxfId="255" priority="246" stopIfTrue="1" operator="greaterThanOrEqual">
      <formula>#REF!</formula>
    </cfRule>
  </conditionalFormatting>
  <conditionalFormatting sqref="B23:D23">
    <cfRule type="cellIs" dxfId="254" priority="245" stopIfTrue="1" operator="equal">
      <formula>"þ"</formula>
    </cfRule>
  </conditionalFormatting>
  <conditionalFormatting sqref="B22">
    <cfRule type="cellIs" dxfId="253" priority="244" stopIfTrue="1" operator="equal">
      <formula>"þ"</formula>
    </cfRule>
  </conditionalFormatting>
  <conditionalFormatting sqref="C22">
    <cfRule type="cellIs" dxfId="252" priority="243" stopIfTrue="1" operator="equal">
      <formula>"þ"</formula>
    </cfRule>
  </conditionalFormatting>
  <conditionalFormatting sqref="C22">
    <cfRule type="cellIs" dxfId="251" priority="242" stopIfTrue="1" operator="equal">
      <formula>"þ"</formula>
    </cfRule>
  </conditionalFormatting>
  <conditionalFormatting sqref="D22">
    <cfRule type="cellIs" dxfId="250" priority="241" stopIfTrue="1" operator="equal">
      <formula>"þ"</formula>
    </cfRule>
  </conditionalFormatting>
  <conditionalFormatting sqref="B20">
    <cfRule type="cellIs" dxfId="249" priority="240" stopIfTrue="1" operator="greaterThanOrEqual">
      <formula>#REF!</formula>
    </cfRule>
  </conditionalFormatting>
  <conditionalFormatting sqref="B21:D21">
    <cfRule type="cellIs" dxfId="248" priority="239" stopIfTrue="1" operator="equal">
      <formula>"þ"</formula>
    </cfRule>
  </conditionalFormatting>
  <conditionalFormatting sqref="B20">
    <cfRule type="cellIs" dxfId="247" priority="238" stopIfTrue="1" operator="equal">
      <formula>"þ"</formula>
    </cfRule>
  </conditionalFormatting>
  <conditionalFormatting sqref="C20">
    <cfRule type="cellIs" dxfId="246" priority="237" stopIfTrue="1" operator="equal">
      <formula>"þ"</formula>
    </cfRule>
  </conditionalFormatting>
  <conditionalFormatting sqref="C20">
    <cfRule type="cellIs" dxfId="245" priority="236" stopIfTrue="1" operator="equal">
      <formula>"þ"</formula>
    </cfRule>
  </conditionalFormatting>
  <conditionalFormatting sqref="D20">
    <cfRule type="cellIs" dxfId="244" priority="235" stopIfTrue="1" operator="equal">
      <formula>"þ"</formula>
    </cfRule>
  </conditionalFormatting>
  <conditionalFormatting sqref="B21">
    <cfRule type="cellIs" dxfId="243" priority="234" stopIfTrue="1" operator="greaterThanOrEqual">
      <formula>#REF!</formula>
    </cfRule>
  </conditionalFormatting>
  <conditionalFormatting sqref="B22:D22">
    <cfRule type="cellIs" dxfId="242" priority="233" stopIfTrue="1" operator="equal">
      <formula>"þ"</formula>
    </cfRule>
  </conditionalFormatting>
  <conditionalFormatting sqref="B21">
    <cfRule type="cellIs" dxfId="241" priority="232" stopIfTrue="1" operator="equal">
      <formula>"þ"</formula>
    </cfRule>
  </conditionalFormatting>
  <conditionalFormatting sqref="C21">
    <cfRule type="cellIs" dxfId="240" priority="231" stopIfTrue="1" operator="equal">
      <formula>"þ"</formula>
    </cfRule>
  </conditionalFormatting>
  <conditionalFormatting sqref="C21">
    <cfRule type="cellIs" dxfId="239" priority="230" stopIfTrue="1" operator="equal">
      <formula>"þ"</formula>
    </cfRule>
  </conditionalFormatting>
  <conditionalFormatting sqref="D21">
    <cfRule type="cellIs" dxfId="238" priority="229" stopIfTrue="1" operator="equal">
      <formula>"þ"</formula>
    </cfRule>
  </conditionalFormatting>
  <conditionalFormatting sqref="B21">
    <cfRule type="cellIs" dxfId="237" priority="228" stopIfTrue="1" operator="greaterThanOrEqual">
      <formula>#REF!</formula>
    </cfRule>
  </conditionalFormatting>
  <conditionalFormatting sqref="B22:D22">
    <cfRule type="cellIs" dxfId="236" priority="227" stopIfTrue="1" operator="equal">
      <formula>"þ"</formula>
    </cfRule>
  </conditionalFormatting>
  <conditionalFormatting sqref="B21">
    <cfRule type="cellIs" dxfId="235" priority="226" stopIfTrue="1" operator="equal">
      <formula>"þ"</formula>
    </cfRule>
  </conditionalFormatting>
  <conditionalFormatting sqref="C21">
    <cfRule type="cellIs" dxfId="234" priority="225" stopIfTrue="1" operator="equal">
      <formula>"þ"</formula>
    </cfRule>
  </conditionalFormatting>
  <conditionalFormatting sqref="C21">
    <cfRule type="cellIs" dxfId="233" priority="224" stopIfTrue="1" operator="equal">
      <formula>"þ"</formula>
    </cfRule>
  </conditionalFormatting>
  <conditionalFormatting sqref="D21">
    <cfRule type="cellIs" dxfId="232" priority="223" stopIfTrue="1" operator="equal">
      <formula>"þ"</formula>
    </cfRule>
  </conditionalFormatting>
  <conditionalFormatting sqref="B22">
    <cfRule type="cellIs" dxfId="231" priority="222" stopIfTrue="1" operator="greaterThanOrEqual">
      <formula>#REF!</formula>
    </cfRule>
  </conditionalFormatting>
  <conditionalFormatting sqref="B23:D23">
    <cfRule type="cellIs" dxfId="230" priority="221" stopIfTrue="1" operator="equal">
      <formula>"þ"</formula>
    </cfRule>
  </conditionalFormatting>
  <conditionalFormatting sqref="B22">
    <cfRule type="cellIs" dxfId="229" priority="220" stopIfTrue="1" operator="equal">
      <formula>"þ"</formula>
    </cfRule>
  </conditionalFormatting>
  <conditionalFormatting sqref="C22">
    <cfRule type="cellIs" dxfId="228" priority="219" stopIfTrue="1" operator="equal">
      <formula>"þ"</formula>
    </cfRule>
  </conditionalFormatting>
  <conditionalFormatting sqref="C22">
    <cfRule type="cellIs" dxfId="227" priority="218" stopIfTrue="1" operator="equal">
      <formula>"þ"</formula>
    </cfRule>
  </conditionalFormatting>
  <conditionalFormatting sqref="D22">
    <cfRule type="cellIs" dxfId="226" priority="217" stopIfTrue="1" operator="equal">
      <formula>"þ"</formula>
    </cfRule>
  </conditionalFormatting>
  <conditionalFormatting sqref="B21">
    <cfRule type="cellIs" dxfId="225" priority="216" stopIfTrue="1" operator="greaterThanOrEqual">
      <formula>#REF!</formula>
    </cfRule>
  </conditionalFormatting>
  <conditionalFormatting sqref="B22:D22">
    <cfRule type="cellIs" dxfId="224" priority="215" stopIfTrue="1" operator="equal">
      <formula>"þ"</formula>
    </cfRule>
  </conditionalFormatting>
  <conditionalFormatting sqref="B21">
    <cfRule type="cellIs" dxfId="223" priority="214" stopIfTrue="1" operator="equal">
      <formula>"þ"</formula>
    </cfRule>
  </conditionalFormatting>
  <conditionalFormatting sqref="C21">
    <cfRule type="cellIs" dxfId="222" priority="213" stopIfTrue="1" operator="equal">
      <formula>"þ"</formula>
    </cfRule>
  </conditionalFormatting>
  <conditionalFormatting sqref="C21">
    <cfRule type="cellIs" dxfId="221" priority="212" stopIfTrue="1" operator="equal">
      <formula>"þ"</formula>
    </cfRule>
  </conditionalFormatting>
  <conditionalFormatting sqref="D21">
    <cfRule type="cellIs" dxfId="220" priority="211" stopIfTrue="1" operator="equal">
      <formula>"þ"</formula>
    </cfRule>
  </conditionalFormatting>
  <conditionalFormatting sqref="B22">
    <cfRule type="cellIs" dxfId="219" priority="210" stopIfTrue="1" operator="greaterThanOrEqual">
      <formula>#REF!</formula>
    </cfRule>
  </conditionalFormatting>
  <conditionalFormatting sqref="B23:D23">
    <cfRule type="cellIs" dxfId="218" priority="209" stopIfTrue="1" operator="equal">
      <formula>"þ"</formula>
    </cfRule>
  </conditionalFormatting>
  <conditionalFormatting sqref="B22">
    <cfRule type="cellIs" dxfId="217" priority="208" stopIfTrue="1" operator="equal">
      <formula>"þ"</formula>
    </cfRule>
  </conditionalFormatting>
  <conditionalFormatting sqref="C22">
    <cfRule type="cellIs" dxfId="216" priority="207" stopIfTrue="1" operator="equal">
      <formula>"þ"</formula>
    </cfRule>
  </conditionalFormatting>
  <conditionalFormatting sqref="C22">
    <cfRule type="cellIs" dxfId="215" priority="206" stopIfTrue="1" operator="equal">
      <formula>"þ"</formula>
    </cfRule>
  </conditionalFormatting>
  <conditionalFormatting sqref="D22">
    <cfRule type="cellIs" dxfId="214" priority="205" stopIfTrue="1" operator="equal">
      <formula>"þ"</formula>
    </cfRule>
  </conditionalFormatting>
  <conditionalFormatting sqref="B22">
    <cfRule type="cellIs" dxfId="213" priority="204" stopIfTrue="1" operator="greaterThanOrEqual">
      <formula>#REF!</formula>
    </cfRule>
  </conditionalFormatting>
  <conditionalFormatting sqref="B23:D23">
    <cfRule type="cellIs" dxfId="212" priority="203" stopIfTrue="1" operator="equal">
      <formula>"þ"</formula>
    </cfRule>
  </conditionalFormatting>
  <conditionalFormatting sqref="B22">
    <cfRule type="cellIs" dxfId="211" priority="202" stopIfTrue="1" operator="equal">
      <formula>"þ"</formula>
    </cfRule>
  </conditionalFormatting>
  <conditionalFormatting sqref="C22">
    <cfRule type="cellIs" dxfId="210" priority="201" stopIfTrue="1" operator="equal">
      <formula>"þ"</formula>
    </cfRule>
  </conditionalFormatting>
  <conditionalFormatting sqref="C22">
    <cfRule type="cellIs" dxfId="209" priority="200" stopIfTrue="1" operator="equal">
      <formula>"þ"</formula>
    </cfRule>
  </conditionalFormatting>
  <conditionalFormatting sqref="D22">
    <cfRule type="cellIs" dxfId="208" priority="199" stopIfTrue="1" operator="equal">
      <formula>"þ"</formula>
    </cfRule>
  </conditionalFormatting>
  <conditionalFormatting sqref="B23">
    <cfRule type="cellIs" dxfId="207" priority="198" stopIfTrue="1" operator="greaterThanOrEqual">
      <formula>#REF!</formula>
    </cfRule>
  </conditionalFormatting>
  <conditionalFormatting sqref="B24:D24">
    <cfRule type="cellIs" dxfId="206" priority="197" stopIfTrue="1" operator="equal">
      <formula>"þ"</formula>
    </cfRule>
  </conditionalFormatting>
  <conditionalFormatting sqref="B23">
    <cfRule type="cellIs" dxfId="205" priority="196" stopIfTrue="1" operator="equal">
      <formula>"þ"</formula>
    </cfRule>
  </conditionalFormatting>
  <conditionalFormatting sqref="C23">
    <cfRule type="cellIs" dxfId="204" priority="195" stopIfTrue="1" operator="equal">
      <formula>"þ"</formula>
    </cfRule>
  </conditionalFormatting>
  <conditionalFormatting sqref="C23">
    <cfRule type="cellIs" dxfId="203" priority="194" stopIfTrue="1" operator="equal">
      <formula>"þ"</formula>
    </cfRule>
  </conditionalFormatting>
  <conditionalFormatting sqref="D23">
    <cfRule type="cellIs" dxfId="202" priority="193" stopIfTrue="1" operator="equal">
      <formula>"þ"</formula>
    </cfRule>
  </conditionalFormatting>
  <conditionalFormatting sqref="B19">
    <cfRule type="cellIs" dxfId="201" priority="192" stopIfTrue="1" operator="greaterThanOrEqual">
      <formula>#REF!</formula>
    </cfRule>
  </conditionalFormatting>
  <conditionalFormatting sqref="B20:D20">
    <cfRule type="cellIs" dxfId="200" priority="191" stopIfTrue="1" operator="equal">
      <formula>"þ"</formula>
    </cfRule>
  </conditionalFormatting>
  <conditionalFormatting sqref="B19">
    <cfRule type="cellIs" dxfId="199" priority="190" stopIfTrue="1" operator="equal">
      <formula>"þ"</formula>
    </cfRule>
  </conditionalFormatting>
  <conditionalFormatting sqref="C19">
    <cfRule type="cellIs" dxfId="198" priority="189" stopIfTrue="1" operator="equal">
      <formula>"þ"</formula>
    </cfRule>
  </conditionalFormatting>
  <conditionalFormatting sqref="C19">
    <cfRule type="cellIs" dxfId="197" priority="188" stopIfTrue="1" operator="equal">
      <formula>"þ"</formula>
    </cfRule>
  </conditionalFormatting>
  <conditionalFormatting sqref="D19">
    <cfRule type="cellIs" dxfId="196" priority="187" stopIfTrue="1" operator="equal">
      <formula>"þ"</formula>
    </cfRule>
  </conditionalFormatting>
  <conditionalFormatting sqref="B20">
    <cfRule type="cellIs" dxfId="195" priority="186" stopIfTrue="1" operator="greaterThanOrEqual">
      <formula>#REF!</formula>
    </cfRule>
  </conditionalFormatting>
  <conditionalFormatting sqref="B21:D21">
    <cfRule type="cellIs" dxfId="194" priority="185" stopIfTrue="1" operator="equal">
      <formula>"þ"</formula>
    </cfRule>
  </conditionalFormatting>
  <conditionalFormatting sqref="B20">
    <cfRule type="cellIs" dxfId="193" priority="184" stopIfTrue="1" operator="equal">
      <formula>"þ"</formula>
    </cfRule>
  </conditionalFormatting>
  <conditionalFormatting sqref="C20">
    <cfRule type="cellIs" dxfId="192" priority="183" stopIfTrue="1" operator="equal">
      <formula>"þ"</formula>
    </cfRule>
  </conditionalFormatting>
  <conditionalFormatting sqref="C20">
    <cfRule type="cellIs" dxfId="191" priority="182" stopIfTrue="1" operator="equal">
      <formula>"þ"</formula>
    </cfRule>
  </conditionalFormatting>
  <conditionalFormatting sqref="D20">
    <cfRule type="cellIs" dxfId="190" priority="181" stopIfTrue="1" operator="equal">
      <formula>"þ"</formula>
    </cfRule>
  </conditionalFormatting>
  <conditionalFormatting sqref="B20">
    <cfRule type="cellIs" dxfId="189" priority="180" stopIfTrue="1" operator="greaterThanOrEqual">
      <formula>#REF!</formula>
    </cfRule>
  </conditionalFormatting>
  <conditionalFormatting sqref="B21:D21">
    <cfRule type="cellIs" dxfId="188" priority="179" stopIfTrue="1" operator="equal">
      <formula>"þ"</formula>
    </cfRule>
  </conditionalFormatting>
  <conditionalFormatting sqref="B20">
    <cfRule type="cellIs" dxfId="187" priority="178" stopIfTrue="1" operator="equal">
      <formula>"þ"</formula>
    </cfRule>
  </conditionalFormatting>
  <conditionalFormatting sqref="C20">
    <cfRule type="cellIs" dxfId="186" priority="177" stopIfTrue="1" operator="equal">
      <formula>"þ"</formula>
    </cfRule>
  </conditionalFormatting>
  <conditionalFormatting sqref="C20">
    <cfRule type="cellIs" dxfId="185" priority="176" stopIfTrue="1" operator="equal">
      <formula>"þ"</formula>
    </cfRule>
  </conditionalFormatting>
  <conditionalFormatting sqref="D20">
    <cfRule type="cellIs" dxfId="184" priority="175" stopIfTrue="1" operator="equal">
      <formula>"þ"</formula>
    </cfRule>
  </conditionalFormatting>
  <conditionalFormatting sqref="B21">
    <cfRule type="cellIs" dxfId="183" priority="174" stopIfTrue="1" operator="greaterThanOrEqual">
      <formula>#REF!</formula>
    </cfRule>
  </conditionalFormatting>
  <conditionalFormatting sqref="B22:D22">
    <cfRule type="cellIs" dxfId="182" priority="173" stopIfTrue="1" operator="equal">
      <formula>"þ"</formula>
    </cfRule>
  </conditionalFormatting>
  <conditionalFormatting sqref="B21">
    <cfRule type="cellIs" dxfId="181" priority="172" stopIfTrue="1" operator="equal">
      <formula>"þ"</formula>
    </cfRule>
  </conditionalFormatting>
  <conditionalFormatting sqref="C21">
    <cfRule type="cellIs" dxfId="180" priority="171" stopIfTrue="1" operator="equal">
      <formula>"þ"</formula>
    </cfRule>
  </conditionalFormatting>
  <conditionalFormatting sqref="C21">
    <cfRule type="cellIs" dxfId="179" priority="170" stopIfTrue="1" operator="equal">
      <formula>"þ"</formula>
    </cfRule>
  </conditionalFormatting>
  <conditionalFormatting sqref="D21">
    <cfRule type="cellIs" dxfId="178" priority="169" stopIfTrue="1" operator="equal">
      <formula>"þ"</formula>
    </cfRule>
  </conditionalFormatting>
  <conditionalFormatting sqref="B20">
    <cfRule type="cellIs" dxfId="177" priority="168" stopIfTrue="1" operator="greaterThanOrEqual">
      <formula>#REF!</formula>
    </cfRule>
  </conditionalFormatting>
  <conditionalFormatting sqref="B21:D21">
    <cfRule type="cellIs" dxfId="176" priority="167" stopIfTrue="1" operator="equal">
      <formula>"þ"</formula>
    </cfRule>
  </conditionalFormatting>
  <conditionalFormatting sqref="B20">
    <cfRule type="cellIs" dxfId="175" priority="166" stopIfTrue="1" operator="equal">
      <formula>"þ"</formula>
    </cfRule>
  </conditionalFormatting>
  <conditionalFormatting sqref="C20">
    <cfRule type="cellIs" dxfId="174" priority="165" stopIfTrue="1" operator="equal">
      <formula>"þ"</formula>
    </cfRule>
  </conditionalFormatting>
  <conditionalFormatting sqref="C20">
    <cfRule type="cellIs" dxfId="173" priority="164" stopIfTrue="1" operator="equal">
      <formula>"þ"</formula>
    </cfRule>
  </conditionalFormatting>
  <conditionalFormatting sqref="D20">
    <cfRule type="cellIs" dxfId="172" priority="163" stopIfTrue="1" operator="equal">
      <formula>"þ"</formula>
    </cfRule>
  </conditionalFormatting>
  <conditionalFormatting sqref="B21">
    <cfRule type="cellIs" dxfId="171" priority="162" stopIfTrue="1" operator="greaterThanOrEqual">
      <formula>#REF!</formula>
    </cfRule>
  </conditionalFormatting>
  <conditionalFormatting sqref="B22:D22">
    <cfRule type="cellIs" dxfId="170" priority="161" stopIfTrue="1" operator="equal">
      <formula>"þ"</formula>
    </cfRule>
  </conditionalFormatting>
  <conditionalFormatting sqref="B21">
    <cfRule type="cellIs" dxfId="169" priority="160" stopIfTrue="1" operator="equal">
      <formula>"þ"</formula>
    </cfRule>
  </conditionalFormatting>
  <conditionalFormatting sqref="C21">
    <cfRule type="cellIs" dxfId="168" priority="159" stopIfTrue="1" operator="equal">
      <formula>"þ"</formula>
    </cfRule>
  </conditionalFormatting>
  <conditionalFormatting sqref="C21">
    <cfRule type="cellIs" dxfId="167" priority="158" stopIfTrue="1" operator="equal">
      <formula>"þ"</formula>
    </cfRule>
  </conditionalFormatting>
  <conditionalFormatting sqref="D21">
    <cfRule type="cellIs" dxfId="166" priority="157" stopIfTrue="1" operator="equal">
      <formula>"þ"</formula>
    </cfRule>
  </conditionalFormatting>
  <conditionalFormatting sqref="B21">
    <cfRule type="cellIs" dxfId="165" priority="156" stopIfTrue="1" operator="greaterThanOrEqual">
      <formula>#REF!</formula>
    </cfRule>
  </conditionalFormatting>
  <conditionalFormatting sqref="B22:D22">
    <cfRule type="cellIs" dxfId="164" priority="155" stopIfTrue="1" operator="equal">
      <formula>"þ"</formula>
    </cfRule>
  </conditionalFormatting>
  <conditionalFormatting sqref="B21">
    <cfRule type="cellIs" dxfId="163" priority="154" stopIfTrue="1" operator="equal">
      <formula>"þ"</formula>
    </cfRule>
  </conditionalFormatting>
  <conditionalFormatting sqref="C21">
    <cfRule type="cellIs" dxfId="162" priority="153" stopIfTrue="1" operator="equal">
      <formula>"þ"</formula>
    </cfRule>
  </conditionalFormatting>
  <conditionalFormatting sqref="C21">
    <cfRule type="cellIs" dxfId="161" priority="152" stopIfTrue="1" operator="equal">
      <formula>"þ"</formula>
    </cfRule>
  </conditionalFormatting>
  <conditionalFormatting sqref="D21">
    <cfRule type="cellIs" dxfId="160" priority="151" stopIfTrue="1" operator="equal">
      <formula>"þ"</formula>
    </cfRule>
  </conditionalFormatting>
  <conditionalFormatting sqref="B22">
    <cfRule type="cellIs" dxfId="159" priority="150" stopIfTrue="1" operator="greaterThanOrEqual">
      <formula>#REF!</formula>
    </cfRule>
  </conditionalFormatting>
  <conditionalFormatting sqref="B23:D23">
    <cfRule type="cellIs" dxfId="158" priority="149" stopIfTrue="1" operator="equal">
      <formula>"þ"</formula>
    </cfRule>
  </conditionalFormatting>
  <conditionalFormatting sqref="B22">
    <cfRule type="cellIs" dxfId="157" priority="148" stopIfTrue="1" operator="equal">
      <formula>"þ"</formula>
    </cfRule>
  </conditionalFormatting>
  <conditionalFormatting sqref="C22">
    <cfRule type="cellIs" dxfId="156" priority="147" stopIfTrue="1" operator="equal">
      <formula>"þ"</formula>
    </cfRule>
  </conditionalFormatting>
  <conditionalFormatting sqref="C22">
    <cfRule type="cellIs" dxfId="155" priority="146" stopIfTrue="1" operator="equal">
      <formula>"þ"</formula>
    </cfRule>
  </conditionalFormatting>
  <conditionalFormatting sqref="D22">
    <cfRule type="cellIs" dxfId="154" priority="145" stopIfTrue="1" operator="equal">
      <formula>"þ"</formula>
    </cfRule>
  </conditionalFormatting>
  <conditionalFormatting sqref="B20">
    <cfRule type="cellIs" dxfId="153" priority="144" stopIfTrue="1" operator="greaterThanOrEqual">
      <formula>#REF!</formula>
    </cfRule>
  </conditionalFormatting>
  <conditionalFormatting sqref="B21:D21">
    <cfRule type="cellIs" dxfId="152" priority="143" stopIfTrue="1" operator="equal">
      <formula>"þ"</formula>
    </cfRule>
  </conditionalFormatting>
  <conditionalFormatting sqref="B20">
    <cfRule type="cellIs" dxfId="151" priority="142" stopIfTrue="1" operator="equal">
      <formula>"þ"</formula>
    </cfRule>
  </conditionalFormatting>
  <conditionalFormatting sqref="C20">
    <cfRule type="cellIs" dxfId="150" priority="141" stopIfTrue="1" operator="equal">
      <formula>"þ"</formula>
    </cfRule>
  </conditionalFormatting>
  <conditionalFormatting sqref="C20">
    <cfRule type="cellIs" dxfId="149" priority="140" stopIfTrue="1" operator="equal">
      <formula>"þ"</formula>
    </cfRule>
  </conditionalFormatting>
  <conditionalFormatting sqref="D20">
    <cfRule type="cellIs" dxfId="148" priority="139" stopIfTrue="1" operator="equal">
      <formula>"þ"</formula>
    </cfRule>
  </conditionalFormatting>
  <conditionalFormatting sqref="B21">
    <cfRule type="cellIs" dxfId="147" priority="138" stopIfTrue="1" operator="greaterThanOrEqual">
      <formula>#REF!</formula>
    </cfRule>
  </conditionalFormatting>
  <conditionalFormatting sqref="B22:D22">
    <cfRule type="cellIs" dxfId="146" priority="137" stopIfTrue="1" operator="equal">
      <formula>"þ"</formula>
    </cfRule>
  </conditionalFormatting>
  <conditionalFormatting sqref="B21">
    <cfRule type="cellIs" dxfId="145" priority="136" stopIfTrue="1" operator="equal">
      <formula>"þ"</formula>
    </cfRule>
  </conditionalFormatting>
  <conditionalFormatting sqref="C21">
    <cfRule type="cellIs" dxfId="144" priority="135" stopIfTrue="1" operator="equal">
      <formula>"þ"</formula>
    </cfRule>
  </conditionalFormatting>
  <conditionalFormatting sqref="C21">
    <cfRule type="cellIs" dxfId="143" priority="134" stopIfTrue="1" operator="equal">
      <formula>"þ"</formula>
    </cfRule>
  </conditionalFormatting>
  <conditionalFormatting sqref="D21">
    <cfRule type="cellIs" dxfId="142" priority="133" stopIfTrue="1" operator="equal">
      <formula>"þ"</formula>
    </cfRule>
  </conditionalFormatting>
  <conditionalFormatting sqref="B21">
    <cfRule type="cellIs" dxfId="141" priority="132" stopIfTrue="1" operator="greaterThanOrEqual">
      <formula>#REF!</formula>
    </cfRule>
  </conditionalFormatting>
  <conditionalFormatting sqref="B22:D22">
    <cfRule type="cellIs" dxfId="140" priority="131" stopIfTrue="1" operator="equal">
      <formula>"þ"</formula>
    </cfRule>
  </conditionalFormatting>
  <conditionalFormatting sqref="B21">
    <cfRule type="cellIs" dxfId="139" priority="130" stopIfTrue="1" operator="equal">
      <formula>"þ"</formula>
    </cfRule>
  </conditionalFormatting>
  <conditionalFormatting sqref="C21">
    <cfRule type="cellIs" dxfId="138" priority="129" stopIfTrue="1" operator="equal">
      <formula>"þ"</formula>
    </cfRule>
  </conditionalFormatting>
  <conditionalFormatting sqref="C21">
    <cfRule type="cellIs" dxfId="137" priority="128" stopIfTrue="1" operator="equal">
      <formula>"þ"</formula>
    </cfRule>
  </conditionalFormatting>
  <conditionalFormatting sqref="D21">
    <cfRule type="cellIs" dxfId="136" priority="127" stopIfTrue="1" operator="equal">
      <formula>"þ"</formula>
    </cfRule>
  </conditionalFormatting>
  <conditionalFormatting sqref="B22">
    <cfRule type="cellIs" dxfId="135" priority="126" stopIfTrue="1" operator="greaterThanOrEqual">
      <formula>#REF!</formula>
    </cfRule>
  </conditionalFormatting>
  <conditionalFormatting sqref="B23:D23">
    <cfRule type="cellIs" dxfId="134" priority="125" stopIfTrue="1" operator="equal">
      <formula>"þ"</formula>
    </cfRule>
  </conditionalFormatting>
  <conditionalFormatting sqref="B22">
    <cfRule type="cellIs" dxfId="133" priority="124" stopIfTrue="1" operator="equal">
      <formula>"þ"</formula>
    </cfRule>
  </conditionalFormatting>
  <conditionalFormatting sqref="C22">
    <cfRule type="cellIs" dxfId="132" priority="123" stopIfTrue="1" operator="equal">
      <formula>"þ"</formula>
    </cfRule>
  </conditionalFormatting>
  <conditionalFormatting sqref="C22">
    <cfRule type="cellIs" dxfId="131" priority="122" stopIfTrue="1" operator="equal">
      <formula>"þ"</formula>
    </cfRule>
  </conditionalFormatting>
  <conditionalFormatting sqref="D22">
    <cfRule type="cellIs" dxfId="130" priority="121" stopIfTrue="1" operator="equal">
      <formula>"þ"</formula>
    </cfRule>
  </conditionalFormatting>
  <conditionalFormatting sqref="B21">
    <cfRule type="cellIs" dxfId="129" priority="120" stopIfTrue="1" operator="greaterThanOrEqual">
      <formula>#REF!</formula>
    </cfRule>
  </conditionalFormatting>
  <conditionalFormatting sqref="B22:D22">
    <cfRule type="cellIs" dxfId="128" priority="119" stopIfTrue="1" operator="equal">
      <formula>"þ"</formula>
    </cfRule>
  </conditionalFormatting>
  <conditionalFormatting sqref="B21">
    <cfRule type="cellIs" dxfId="127" priority="118" stopIfTrue="1" operator="equal">
      <formula>"þ"</formula>
    </cfRule>
  </conditionalFormatting>
  <conditionalFormatting sqref="C21">
    <cfRule type="cellIs" dxfId="126" priority="117" stopIfTrue="1" operator="equal">
      <formula>"þ"</formula>
    </cfRule>
  </conditionalFormatting>
  <conditionalFormatting sqref="C21">
    <cfRule type="cellIs" dxfId="125" priority="116" stopIfTrue="1" operator="equal">
      <formula>"þ"</formula>
    </cfRule>
  </conditionalFormatting>
  <conditionalFormatting sqref="D21">
    <cfRule type="cellIs" dxfId="124" priority="115" stopIfTrue="1" operator="equal">
      <formula>"þ"</formula>
    </cfRule>
  </conditionalFormatting>
  <conditionalFormatting sqref="B22">
    <cfRule type="cellIs" dxfId="123" priority="114" stopIfTrue="1" operator="greaterThanOrEqual">
      <formula>#REF!</formula>
    </cfRule>
  </conditionalFormatting>
  <conditionalFormatting sqref="B23:D23">
    <cfRule type="cellIs" dxfId="122" priority="113" stopIfTrue="1" operator="equal">
      <formula>"þ"</formula>
    </cfRule>
  </conditionalFormatting>
  <conditionalFormatting sqref="B22">
    <cfRule type="cellIs" dxfId="121" priority="112" stopIfTrue="1" operator="equal">
      <formula>"þ"</formula>
    </cfRule>
  </conditionalFormatting>
  <conditionalFormatting sqref="C22">
    <cfRule type="cellIs" dxfId="120" priority="111" stopIfTrue="1" operator="equal">
      <formula>"þ"</formula>
    </cfRule>
  </conditionalFormatting>
  <conditionalFormatting sqref="C22">
    <cfRule type="cellIs" dxfId="119" priority="110" stopIfTrue="1" operator="equal">
      <formula>"þ"</formula>
    </cfRule>
  </conditionalFormatting>
  <conditionalFormatting sqref="D22">
    <cfRule type="cellIs" dxfId="118" priority="109" stopIfTrue="1" operator="equal">
      <formula>"þ"</formula>
    </cfRule>
  </conditionalFormatting>
  <conditionalFormatting sqref="B22">
    <cfRule type="cellIs" dxfId="117" priority="108" stopIfTrue="1" operator="greaterThanOrEqual">
      <formula>#REF!</formula>
    </cfRule>
  </conditionalFormatting>
  <conditionalFormatting sqref="B23:D23">
    <cfRule type="cellIs" dxfId="116" priority="107" stopIfTrue="1" operator="equal">
      <formula>"þ"</formula>
    </cfRule>
  </conditionalFormatting>
  <conditionalFormatting sqref="B22">
    <cfRule type="cellIs" dxfId="115" priority="106" stopIfTrue="1" operator="equal">
      <formula>"þ"</formula>
    </cfRule>
  </conditionalFormatting>
  <conditionalFormatting sqref="C22">
    <cfRule type="cellIs" dxfId="114" priority="105" stopIfTrue="1" operator="equal">
      <formula>"þ"</formula>
    </cfRule>
  </conditionalFormatting>
  <conditionalFormatting sqref="C22">
    <cfRule type="cellIs" dxfId="113" priority="104" stopIfTrue="1" operator="equal">
      <formula>"þ"</formula>
    </cfRule>
  </conditionalFormatting>
  <conditionalFormatting sqref="D22">
    <cfRule type="cellIs" dxfId="112" priority="103" stopIfTrue="1" operator="equal">
      <formula>"þ"</formula>
    </cfRule>
  </conditionalFormatting>
  <conditionalFormatting sqref="B23">
    <cfRule type="cellIs" dxfId="111" priority="102" stopIfTrue="1" operator="greaterThanOrEqual">
      <formula>#REF!</formula>
    </cfRule>
  </conditionalFormatting>
  <conditionalFormatting sqref="B24:D24">
    <cfRule type="cellIs" dxfId="110" priority="101" stopIfTrue="1" operator="equal">
      <formula>"þ"</formula>
    </cfRule>
  </conditionalFormatting>
  <conditionalFormatting sqref="B23">
    <cfRule type="cellIs" dxfId="109" priority="100" stopIfTrue="1" operator="equal">
      <formula>"þ"</formula>
    </cfRule>
  </conditionalFormatting>
  <conditionalFormatting sqref="C23">
    <cfRule type="cellIs" dxfId="108" priority="99" stopIfTrue="1" operator="equal">
      <formula>"þ"</formula>
    </cfRule>
  </conditionalFormatting>
  <conditionalFormatting sqref="C23">
    <cfRule type="cellIs" dxfId="107" priority="98" stopIfTrue="1" operator="equal">
      <formula>"þ"</formula>
    </cfRule>
  </conditionalFormatting>
  <conditionalFormatting sqref="D23">
    <cfRule type="cellIs" dxfId="106" priority="97" stopIfTrue="1" operator="equal">
      <formula>"þ"</formula>
    </cfRule>
  </conditionalFormatting>
  <conditionalFormatting sqref="B20">
    <cfRule type="cellIs" dxfId="105" priority="96" stopIfTrue="1" operator="greaterThanOrEqual">
      <formula>#REF!</formula>
    </cfRule>
  </conditionalFormatting>
  <conditionalFormatting sqref="B21:D21">
    <cfRule type="cellIs" dxfId="104" priority="95" stopIfTrue="1" operator="equal">
      <formula>"þ"</formula>
    </cfRule>
  </conditionalFormatting>
  <conditionalFormatting sqref="B20">
    <cfRule type="cellIs" dxfId="103" priority="94" stopIfTrue="1" operator="equal">
      <formula>"þ"</formula>
    </cfRule>
  </conditionalFormatting>
  <conditionalFormatting sqref="C20">
    <cfRule type="cellIs" dxfId="102" priority="93" stopIfTrue="1" operator="equal">
      <formula>"þ"</formula>
    </cfRule>
  </conditionalFormatting>
  <conditionalFormatting sqref="C20">
    <cfRule type="cellIs" dxfId="101" priority="92" stopIfTrue="1" operator="equal">
      <formula>"þ"</formula>
    </cfRule>
  </conditionalFormatting>
  <conditionalFormatting sqref="D20">
    <cfRule type="cellIs" dxfId="100" priority="91" stopIfTrue="1" operator="equal">
      <formula>"þ"</formula>
    </cfRule>
  </conditionalFormatting>
  <conditionalFormatting sqref="B21">
    <cfRule type="cellIs" dxfId="99" priority="90" stopIfTrue="1" operator="greaterThanOrEqual">
      <formula>#REF!</formula>
    </cfRule>
  </conditionalFormatting>
  <conditionalFormatting sqref="B22:D22">
    <cfRule type="cellIs" dxfId="98" priority="89" stopIfTrue="1" operator="equal">
      <formula>"þ"</formula>
    </cfRule>
  </conditionalFormatting>
  <conditionalFormatting sqref="B21">
    <cfRule type="cellIs" dxfId="97" priority="88" stopIfTrue="1" operator="equal">
      <formula>"þ"</formula>
    </cfRule>
  </conditionalFormatting>
  <conditionalFormatting sqref="C21">
    <cfRule type="cellIs" dxfId="96" priority="87" stopIfTrue="1" operator="equal">
      <formula>"þ"</formula>
    </cfRule>
  </conditionalFormatting>
  <conditionalFormatting sqref="C21">
    <cfRule type="cellIs" dxfId="95" priority="86" stopIfTrue="1" operator="equal">
      <formula>"þ"</formula>
    </cfRule>
  </conditionalFormatting>
  <conditionalFormatting sqref="D21">
    <cfRule type="cellIs" dxfId="94" priority="85" stopIfTrue="1" operator="equal">
      <formula>"þ"</formula>
    </cfRule>
  </conditionalFormatting>
  <conditionalFormatting sqref="B21">
    <cfRule type="cellIs" dxfId="93" priority="84" stopIfTrue="1" operator="greaterThanOrEqual">
      <formula>#REF!</formula>
    </cfRule>
  </conditionalFormatting>
  <conditionalFormatting sqref="B22:D22">
    <cfRule type="cellIs" dxfId="92" priority="83" stopIfTrue="1" operator="equal">
      <formula>"þ"</formula>
    </cfRule>
  </conditionalFormatting>
  <conditionalFormatting sqref="B21">
    <cfRule type="cellIs" dxfId="91" priority="82" stopIfTrue="1" operator="equal">
      <formula>"þ"</formula>
    </cfRule>
  </conditionalFormatting>
  <conditionalFormatting sqref="C21">
    <cfRule type="cellIs" dxfId="90" priority="81" stopIfTrue="1" operator="equal">
      <formula>"þ"</formula>
    </cfRule>
  </conditionalFormatting>
  <conditionalFormatting sqref="C21">
    <cfRule type="cellIs" dxfId="89" priority="80" stopIfTrue="1" operator="equal">
      <formula>"þ"</formula>
    </cfRule>
  </conditionalFormatting>
  <conditionalFormatting sqref="D21">
    <cfRule type="cellIs" dxfId="88" priority="79" stopIfTrue="1" operator="equal">
      <formula>"þ"</formula>
    </cfRule>
  </conditionalFormatting>
  <conditionalFormatting sqref="B22">
    <cfRule type="cellIs" dxfId="87" priority="78" stopIfTrue="1" operator="greaterThanOrEqual">
      <formula>#REF!</formula>
    </cfRule>
  </conditionalFormatting>
  <conditionalFormatting sqref="B23:D23">
    <cfRule type="cellIs" dxfId="86" priority="77" stopIfTrue="1" operator="equal">
      <formula>"þ"</formula>
    </cfRule>
  </conditionalFormatting>
  <conditionalFormatting sqref="B22">
    <cfRule type="cellIs" dxfId="85" priority="76" stopIfTrue="1" operator="equal">
      <formula>"þ"</formula>
    </cfRule>
  </conditionalFormatting>
  <conditionalFormatting sqref="C22">
    <cfRule type="cellIs" dxfId="84" priority="75" stopIfTrue="1" operator="equal">
      <formula>"þ"</formula>
    </cfRule>
  </conditionalFormatting>
  <conditionalFormatting sqref="C22">
    <cfRule type="cellIs" dxfId="83" priority="74" stopIfTrue="1" operator="equal">
      <formula>"þ"</formula>
    </cfRule>
  </conditionalFormatting>
  <conditionalFormatting sqref="D22">
    <cfRule type="cellIs" dxfId="82" priority="73" stopIfTrue="1" operator="equal">
      <formula>"þ"</formula>
    </cfRule>
  </conditionalFormatting>
  <conditionalFormatting sqref="B21">
    <cfRule type="cellIs" dxfId="81" priority="72" stopIfTrue="1" operator="greaterThanOrEqual">
      <formula>#REF!</formula>
    </cfRule>
  </conditionalFormatting>
  <conditionalFormatting sqref="B22:D22">
    <cfRule type="cellIs" dxfId="80" priority="71" stopIfTrue="1" operator="equal">
      <formula>"þ"</formula>
    </cfRule>
  </conditionalFormatting>
  <conditionalFormatting sqref="B21">
    <cfRule type="cellIs" dxfId="79" priority="70" stopIfTrue="1" operator="equal">
      <formula>"þ"</formula>
    </cfRule>
  </conditionalFormatting>
  <conditionalFormatting sqref="C21">
    <cfRule type="cellIs" dxfId="78" priority="69" stopIfTrue="1" operator="equal">
      <formula>"þ"</formula>
    </cfRule>
  </conditionalFormatting>
  <conditionalFormatting sqref="C21">
    <cfRule type="cellIs" dxfId="77" priority="68" stopIfTrue="1" operator="equal">
      <formula>"þ"</formula>
    </cfRule>
  </conditionalFormatting>
  <conditionalFormatting sqref="D21">
    <cfRule type="cellIs" dxfId="76" priority="67" stopIfTrue="1" operator="equal">
      <formula>"þ"</formula>
    </cfRule>
  </conditionalFormatting>
  <conditionalFormatting sqref="B22">
    <cfRule type="cellIs" dxfId="75" priority="66" stopIfTrue="1" operator="greaterThanOrEqual">
      <formula>#REF!</formula>
    </cfRule>
  </conditionalFormatting>
  <conditionalFormatting sqref="B23:D23">
    <cfRule type="cellIs" dxfId="74" priority="65" stopIfTrue="1" operator="equal">
      <formula>"þ"</formula>
    </cfRule>
  </conditionalFormatting>
  <conditionalFormatting sqref="B22">
    <cfRule type="cellIs" dxfId="73" priority="64" stopIfTrue="1" operator="equal">
      <formula>"þ"</formula>
    </cfRule>
  </conditionalFormatting>
  <conditionalFormatting sqref="C22">
    <cfRule type="cellIs" dxfId="72" priority="63" stopIfTrue="1" operator="equal">
      <formula>"þ"</formula>
    </cfRule>
  </conditionalFormatting>
  <conditionalFormatting sqref="C22">
    <cfRule type="cellIs" dxfId="71" priority="62" stopIfTrue="1" operator="equal">
      <formula>"þ"</formula>
    </cfRule>
  </conditionalFormatting>
  <conditionalFormatting sqref="D22">
    <cfRule type="cellIs" dxfId="70" priority="61" stopIfTrue="1" operator="equal">
      <formula>"þ"</formula>
    </cfRule>
  </conditionalFormatting>
  <conditionalFormatting sqref="B22">
    <cfRule type="cellIs" dxfId="69" priority="60" stopIfTrue="1" operator="greaterThanOrEqual">
      <formula>#REF!</formula>
    </cfRule>
  </conditionalFormatting>
  <conditionalFormatting sqref="B23:D23">
    <cfRule type="cellIs" dxfId="68" priority="59" stopIfTrue="1" operator="equal">
      <formula>"þ"</formula>
    </cfRule>
  </conditionalFormatting>
  <conditionalFormatting sqref="B22">
    <cfRule type="cellIs" dxfId="67" priority="58" stopIfTrue="1" operator="equal">
      <formula>"þ"</formula>
    </cfRule>
  </conditionalFormatting>
  <conditionalFormatting sqref="C22">
    <cfRule type="cellIs" dxfId="66" priority="57" stopIfTrue="1" operator="equal">
      <formula>"þ"</formula>
    </cfRule>
  </conditionalFormatting>
  <conditionalFormatting sqref="C22">
    <cfRule type="cellIs" dxfId="65" priority="56" stopIfTrue="1" operator="equal">
      <formula>"þ"</formula>
    </cfRule>
  </conditionalFormatting>
  <conditionalFormatting sqref="D22">
    <cfRule type="cellIs" dxfId="64" priority="55" stopIfTrue="1" operator="equal">
      <formula>"þ"</formula>
    </cfRule>
  </conditionalFormatting>
  <conditionalFormatting sqref="B23">
    <cfRule type="cellIs" dxfId="63" priority="54" stopIfTrue="1" operator="greaterThanOrEqual">
      <formula>#REF!</formula>
    </cfRule>
  </conditionalFormatting>
  <conditionalFormatting sqref="B24:D24">
    <cfRule type="cellIs" dxfId="62" priority="53" stopIfTrue="1" operator="equal">
      <formula>"þ"</formula>
    </cfRule>
  </conditionalFormatting>
  <conditionalFormatting sqref="B23">
    <cfRule type="cellIs" dxfId="61" priority="52" stopIfTrue="1" operator="equal">
      <formula>"þ"</formula>
    </cfRule>
  </conditionalFormatting>
  <conditionalFormatting sqref="C23">
    <cfRule type="cellIs" dxfId="60" priority="51" stopIfTrue="1" operator="equal">
      <formula>"þ"</formula>
    </cfRule>
  </conditionalFormatting>
  <conditionalFormatting sqref="C23">
    <cfRule type="cellIs" dxfId="59" priority="50" stopIfTrue="1" operator="equal">
      <formula>"þ"</formula>
    </cfRule>
  </conditionalFormatting>
  <conditionalFormatting sqref="D23">
    <cfRule type="cellIs" dxfId="58" priority="49" stopIfTrue="1" operator="equal">
      <formula>"þ"</formula>
    </cfRule>
  </conditionalFormatting>
  <conditionalFormatting sqref="B21">
    <cfRule type="cellIs" dxfId="57" priority="48" stopIfTrue="1" operator="greaterThanOrEqual">
      <formula>#REF!</formula>
    </cfRule>
  </conditionalFormatting>
  <conditionalFormatting sqref="B22:D22">
    <cfRule type="cellIs" dxfId="56" priority="47" stopIfTrue="1" operator="equal">
      <formula>"þ"</formula>
    </cfRule>
  </conditionalFormatting>
  <conditionalFormatting sqref="B21">
    <cfRule type="cellIs" dxfId="55" priority="46" stopIfTrue="1" operator="equal">
      <formula>"þ"</formula>
    </cfRule>
  </conditionalFormatting>
  <conditionalFormatting sqref="C21">
    <cfRule type="cellIs" dxfId="54" priority="45" stopIfTrue="1" operator="equal">
      <formula>"þ"</formula>
    </cfRule>
  </conditionalFormatting>
  <conditionalFormatting sqref="C21">
    <cfRule type="cellIs" dxfId="53" priority="44" stopIfTrue="1" operator="equal">
      <formula>"þ"</formula>
    </cfRule>
  </conditionalFormatting>
  <conditionalFormatting sqref="D21">
    <cfRule type="cellIs" dxfId="52" priority="43" stopIfTrue="1" operator="equal">
      <formula>"þ"</formula>
    </cfRule>
  </conditionalFormatting>
  <conditionalFormatting sqref="B22">
    <cfRule type="cellIs" dxfId="51" priority="42" stopIfTrue="1" operator="greaterThanOrEqual">
      <formula>#REF!</formula>
    </cfRule>
  </conditionalFormatting>
  <conditionalFormatting sqref="B23:D23">
    <cfRule type="cellIs" dxfId="50" priority="41" stopIfTrue="1" operator="equal">
      <formula>"þ"</formula>
    </cfRule>
  </conditionalFormatting>
  <conditionalFormatting sqref="B22">
    <cfRule type="cellIs" dxfId="49" priority="40" stopIfTrue="1" operator="equal">
      <formula>"þ"</formula>
    </cfRule>
  </conditionalFormatting>
  <conditionalFormatting sqref="C22">
    <cfRule type="cellIs" dxfId="48" priority="39" stopIfTrue="1" operator="equal">
      <formula>"þ"</formula>
    </cfRule>
  </conditionalFormatting>
  <conditionalFormatting sqref="C22">
    <cfRule type="cellIs" dxfId="47" priority="38" stopIfTrue="1" operator="equal">
      <formula>"þ"</formula>
    </cfRule>
  </conditionalFormatting>
  <conditionalFormatting sqref="D22">
    <cfRule type="cellIs" dxfId="46" priority="37" stopIfTrue="1" operator="equal">
      <formula>"þ"</formula>
    </cfRule>
  </conditionalFormatting>
  <conditionalFormatting sqref="B22">
    <cfRule type="cellIs" dxfId="45" priority="36" stopIfTrue="1" operator="greaterThanOrEqual">
      <formula>#REF!</formula>
    </cfRule>
  </conditionalFormatting>
  <conditionalFormatting sqref="B23:D23">
    <cfRule type="cellIs" dxfId="44" priority="35" stopIfTrue="1" operator="equal">
      <formula>"þ"</formula>
    </cfRule>
  </conditionalFormatting>
  <conditionalFormatting sqref="B22">
    <cfRule type="cellIs" dxfId="43" priority="34" stopIfTrue="1" operator="equal">
      <formula>"þ"</formula>
    </cfRule>
  </conditionalFormatting>
  <conditionalFormatting sqref="C22">
    <cfRule type="cellIs" dxfId="42" priority="33" stopIfTrue="1" operator="equal">
      <formula>"þ"</formula>
    </cfRule>
  </conditionalFormatting>
  <conditionalFormatting sqref="C22">
    <cfRule type="cellIs" dxfId="41" priority="32" stopIfTrue="1" operator="equal">
      <formula>"þ"</formula>
    </cfRule>
  </conditionalFormatting>
  <conditionalFormatting sqref="D22">
    <cfRule type="cellIs" dxfId="40" priority="31" stopIfTrue="1" operator="equal">
      <formula>"þ"</formula>
    </cfRule>
  </conditionalFormatting>
  <conditionalFormatting sqref="B23">
    <cfRule type="cellIs" dxfId="39" priority="30" stopIfTrue="1" operator="greaterThanOrEqual">
      <formula>#REF!</formula>
    </cfRule>
  </conditionalFormatting>
  <conditionalFormatting sqref="B24:D24">
    <cfRule type="cellIs" dxfId="38" priority="29" stopIfTrue="1" operator="equal">
      <formula>"þ"</formula>
    </cfRule>
  </conditionalFormatting>
  <conditionalFormatting sqref="B23">
    <cfRule type="cellIs" dxfId="37" priority="28" stopIfTrue="1" operator="equal">
      <formula>"þ"</formula>
    </cfRule>
  </conditionalFormatting>
  <conditionalFormatting sqref="C23">
    <cfRule type="cellIs" dxfId="36" priority="27" stopIfTrue="1" operator="equal">
      <formula>"þ"</formula>
    </cfRule>
  </conditionalFormatting>
  <conditionalFormatting sqref="C23">
    <cfRule type="cellIs" dxfId="35" priority="26" stopIfTrue="1" operator="equal">
      <formula>"þ"</formula>
    </cfRule>
  </conditionalFormatting>
  <conditionalFormatting sqref="D23">
    <cfRule type="cellIs" dxfId="34" priority="25" stopIfTrue="1" operator="equal">
      <formula>"þ"</formula>
    </cfRule>
  </conditionalFormatting>
  <conditionalFormatting sqref="B22">
    <cfRule type="cellIs" dxfId="33" priority="24" stopIfTrue="1" operator="greaterThanOrEqual">
      <formula>#REF!</formula>
    </cfRule>
  </conditionalFormatting>
  <conditionalFormatting sqref="B23:D23">
    <cfRule type="cellIs" dxfId="32" priority="23" stopIfTrue="1" operator="equal">
      <formula>"þ"</formula>
    </cfRule>
  </conditionalFormatting>
  <conditionalFormatting sqref="B22">
    <cfRule type="cellIs" dxfId="31" priority="22" stopIfTrue="1" operator="equal">
      <formula>"þ"</formula>
    </cfRule>
  </conditionalFormatting>
  <conditionalFormatting sqref="C22">
    <cfRule type="cellIs" dxfId="30" priority="21" stopIfTrue="1" operator="equal">
      <formula>"þ"</formula>
    </cfRule>
  </conditionalFormatting>
  <conditionalFormatting sqref="C22">
    <cfRule type="cellIs" dxfId="29" priority="20" stopIfTrue="1" operator="equal">
      <formula>"þ"</formula>
    </cfRule>
  </conditionalFormatting>
  <conditionalFormatting sqref="D22">
    <cfRule type="cellIs" dxfId="28" priority="19" stopIfTrue="1" operator="equal">
      <formula>"þ"</formula>
    </cfRule>
  </conditionalFormatting>
  <conditionalFormatting sqref="B23">
    <cfRule type="cellIs" dxfId="27" priority="18" stopIfTrue="1" operator="greaterThanOrEqual">
      <formula>#REF!</formula>
    </cfRule>
  </conditionalFormatting>
  <conditionalFormatting sqref="B24:D24">
    <cfRule type="cellIs" dxfId="26" priority="17" stopIfTrue="1" operator="equal">
      <formula>"þ"</formula>
    </cfRule>
  </conditionalFormatting>
  <conditionalFormatting sqref="B23">
    <cfRule type="cellIs" dxfId="25" priority="16" stopIfTrue="1" operator="equal">
      <formula>"þ"</formula>
    </cfRule>
  </conditionalFormatting>
  <conditionalFormatting sqref="C23">
    <cfRule type="cellIs" dxfId="24" priority="15" stopIfTrue="1" operator="equal">
      <formula>"þ"</formula>
    </cfRule>
  </conditionalFormatting>
  <conditionalFormatting sqref="C23">
    <cfRule type="cellIs" dxfId="23" priority="14" stopIfTrue="1" operator="equal">
      <formula>"þ"</formula>
    </cfRule>
  </conditionalFormatting>
  <conditionalFormatting sqref="D23">
    <cfRule type="cellIs" dxfId="22" priority="13" stopIfTrue="1" operator="equal">
      <formula>"þ"</formula>
    </cfRule>
  </conditionalFormatting>
  <conditionalFormatting sqref="B23">
    <cfRule type="cellIs" dxfId="21" priority="12" stopIfTrue="1" operator="greaterThanOrEqual">
      <formula>#REF!</formula>
    </cfRule>
  </conditionalFormatting>
  <conditionalFormatting sqref="B24:D24">
    <cfRule type="cellIs" dxfId="20" priority="11" stopIfTrue="1" operator="equal">
      <formula>"þ"</formula>
    </cfRule>
  </conditionalFormatting>
  <conditionalFormatting sqref="B23">
    <cfRule type="cellIs" dxfId="19" priority="10" stopIfTrue="1" operator="equal">
      <formula>"þ"</formula>
    </cfRule>
  </conditionalFormatting>
  <conditionalFormatting sqref="C23">
    <cfRule type="cellIs" dxfId="18" priority="9" stopIfTrue="1" operator="equal">
      <formula>"þ"</formula>
    </cfRule>
  </conditionalFormatting>
  <conditionalFormatting sqref="C23">
    <cfRule type="cellIs" dxfId="17" priority="8" stopIfTrue="1" operator="equal">
      <formula>"þ"</formula>
    </cfRule>
  </conditionalFormatting>
  <conditionalFormatting sqref="D23">
    <cfRule type="cellIs" dxfId="16" priority="7" stopIfTrue="1" operator="equal">
      <formula>"þ"</formula>
    </cfRule>
  </conditionalFormatting>
  <conditionalFormatting sqref="B24">
    <cfRule type="cellIs" dxfId="15" priority="6" stopIfTrue="1" operator="greaterThanOrEqual">
      <formula>#REF!</formula>
    </cfRule>
  </conditionalFormatting>
  <conditionalFormatting sqref="B25:D25">
    <cfRule type="cellIs" dxfId="14" priority="5" stopIfTrue="1" operator="equal">
      <formula>"þ"</formula>
    </cfRule>
  </conditionalFormatting>
  <conditionalFormatting sqref="B24">
    <cfRule type="cellIs" dxfId="13" priority="4" stopIfTrue="1" operator="equal">
      <formula>"þ"</formula>
    </cfRule>
  </conditionalFormatting>
  <conditionalFormatting sqref="C24">
    <cfRule type="cellIs" dxfId="12" priority="3" stopIfTrue="1" operator="equal">
      <formula>"þ"</formula>
    </cfRule>
  </conditionalFormatting>
  <conditionalFormatting sqref="C24">
    <cfRule type="cellIs" dxfId="11" priority="2" stopIfTrue="1" operator="equal">
      <formula>"þ"</formula>
    </cfRule>
  </conditionalFormatting>
  <conditionalFormatting sqref="D24">
    <cfRule type="cellIs" dxfId="10"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0"/>
  <sheetViews>
    <sheetView showGridLines="0" workbookViewId="0"/>
  </sheetViews>
  <sheetFormatPr defaultColWidth="10.625" defaultRowHeight="16.5"/>
  <cols>
    <col min="1" max="1" width="33.125" style="159" bestFit="1" customWidth="1"/>
    <col min="2" max="2" width="2.625" style="153" customWidth="1"/>
    <col min="3" max="3" width="29.5" style="155" bestFit="1" customWidth="1"/>
    <col min="4" max="16384" width="10.625" style="155"/>
  </cols>
  <sheetData>
    <row r="1" spans="1:3" ht="24.75" thickTop="1" thickBot="1">
      <c r="A1" s="152" t="s">
        <v>92</v>
      </c>
      <c r="C1" s="165" t="s">
        <v>158</v>
      </c>
    </row>
    <row r="2" spans="1:3">
      <c r="A2" s="449" t="s">
        <v>245</v>
      </c>
      <c r="C2" s="166" t="s">
        <v>285</v>
      </c>
    </row>
    <row r="3" spans="1:3">
      <c r="A3" s="166" t="s">
        <v>280</v>
      </c>
      <c r="C3" s="166" t="s">
        <v>271</v>
      </c>
    </row>
    <row r="4" spans="1:3" ht="17.25" thickBot="1">
      <c r="A4" s="157" t="s">
        <v>279</v>
      </c>
      <c r="C4" s="168" t="s">
        <v>157</v>
      </c>
    </row>
    <row r="5" spans="1:3" ht="18" thickTop="1" thickBot="1"/>
    <row r="6" spans="1:3" ht="24.75" thickTop="1" thickBot="1">
      <c r="A6" s="2" t="s">
        <v>90</v>
      </c>
      <c r="C6" s="154" t="s">
        <v>292</v>
      </c>
    </row>
    <row r="7" spans="1:3">
      <c r="A7" s="160" t="s">
        <v>168</v>
      </c>
      <c r="C7" s="156" t="s">
        <v>159</v>
      </c>
    </row>
    <row r="8" spans="1:3" ht="17.25" thickBot="1">
      <c r="A8" s="162" t="s">
        <v>167</v>
      </c>
      <c r="C8" s="158" t="s">
        <v>160</v>
      </c>
    </row>
    <row r="9" spans="1:3" ht="18" thickTop="1" thickBot="1">
      <c r="A9" s="164" t="s">
        <v>169</v>
      </c>
    </row>
    <row r="10" spans="1:3" ht="24.75" thickTop="1" thickBot="1">
      <c r="C10" s="154" t="s">
        <v>293</v>
      </c>
    </row>
    <row r="11" spans="1:3" ht="18.75" thickTop="1" thickBot="1">
      <c r="A11" s="1" t="s">
        <v>75</v>
      </c>
      <c r="C11" s="417" t="s">
        <v>294</v>
      </c>
    </row>
    <row r="12" spans="1:3">
      <c r="A12" s="161" t="s">
        <v>108</v>
      </c>
      <c r="C12" s="418" t="s">
        <v>295</v>
      </c>
    </row>
    <row r="13" spans="1:3" ht="17.25" thickBot="1">
      <c r="A13" s="163" t="s">
        <v>136</v>
      </c>
      <c r="C13" s="158" t="s">
        <v>296</v>
      </c>
    </row>
    <row r="14" spans="1:3" ht="18" thickTop="1" thickBot="1"/>
    <row r="15" spans="1:3" ht="21.75" thickTop="1" thickBot="1">
      <c r="A15" s="3" t="s">
        <v>123</v>
      </c>
    </row>
    <row r="16" spans="1:3">
      <c r="A16" s="162" t="s">
        <v>148</v>
      </c>
    </row>
    <row r="17" spans="1:1">
      <c r="A17" s="162" t="s">
        <v>147</v>
      </c>
    </row>
    <row r="18" spans="1:1">
      <c r="A18" s="167" t="s">
        <v>124</v>
      </c>
    </row>
    <row r="19" spans="1:1" ht="17.25" thickBot="1">
      <c r="A19" s="169" t="s">
        <v>125</v>
      </c>
    </row>
    <row r="20" spans="1:1" ht="17.25"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2"/>
  <sheetViews>
    <sheetView showGridLines="0" workbookViewId="0"/>
  </sheetViews>
  <sheetFormatPr defaultColWidth="13" defaultRowHeight="15.75"/>
  <cols>
    <col min="1" max="1" width="35.125" style="66" bestFit="1" customWidth="1"/>
    <col min="2" max="2" width="8.625" style="66" customWidth="1"/>
    <col min="3" max="3" width="4.375" style="66" bestFit="1" customWidth="1"/>
    <col min="4" max="4" width="6.75" style="66" customWidth="1"/>
    <col min="5" max="5" width="8.5" style="66" bestFit="1" customWidth="1"/>
    <col min="6" max="6" width="8.875" style="66" bestFit="1" customWidth="1"/>
    <col min="7" max="7" width="4.5" style="66" bestFit="1" customWidth="1"/>
    <col min="8" max="8" width="5.625" style="66" bestFit="1" customWidth="1"/>
    <col min="9" max="9" width="5.5" style="66" bestFit="1" customWidth="1"/>
    <col min="10" max="10" width="6.25" style="66" bestFit="1" customWidth="1"/>
    <col min="11" max="11" width="24.25" style="66" bestFit="1" customWidth="1"/>
    <col min="12" max="12" width="3.375" style="61" customWidth="1"/>
    <col min="13" max="13" width="7.375" style="439" bestFit="1" customWidth="1"/>
    <col min="14" max="14" width="7.75" style="66" bestFit="1" customWidth="1"/>
    <col min="15" max="16384" width="13" style="61"/>
  </cols>
  <sheetData>
    <row r="1" spans="1:14" ht="24" thickBot="1">
      <c r="A1" s="59" t="s">
        <v>23</v>
      </c>
      <c r="B1" s="59"/>
      <c r="C1" s="59"/>
      <c r="D1" s="59"/>
      <c r="E1" s="59"/>
      <c r="F1" s="59"/>
      <c r="G1" s="59"/>
      <c r="H1" s="59"/>
      <c r="I1" s="59"/>
      <c r="J1" s="59"/>
      <c r="K1" s="59"/>
    </row>
    <row r="2" spans="1:14" ht="17.25" thickTop="1" thickBot="1">
      <c r="A2" s="99" t="s">
        <v>4</v>
      </c>
      <c r="B2" s="100" t="s">
        <v>5</v>
      </c>
      <c r="C2" s="100" t="s">
        <v>25</v>
      </c>
      <c r="D2" s="100" t="s">
        <v>26</v>
      </c>
      <c r="E2" s="101" t="s">
        <v>68</v>
      </c>
      <c r="F2" s="100" t="s">
        <v>24</v>
      </c>
      <c r="G2" s="100" t="s">
        <v>27</v>
      </c>
      <c r="H2" s="102" t="s">
        <v>91</v>
      </c>
      <c r="I2" s="103" t="s">
        <v>96</v>
      </c>
      <c r="J2" s="102" t="s">
        <v>81</v>
      </c>
      <c r="K2" s="104" t="s">
        <v>79</v>
      </c>
      <c r="M2" s="440" t="s">
        <v>252</v>
      </c>
    </row>
    <row r="3" spans="1:14">
      <c r="A3" s="452" t="s">
        <v>303</v>
      </c>
      <c r="B3" s="40" t="s">
        <v>134</v>
      </c>
      <c r="C3" s="41">
        <v>0</v>
      </c>
      <c r="D3" s="42" t="s">
        <v>305</v>
      </c>
      <c r="E3" s="42" t="s">
        <v>306</v>
      </c>
      <c r="F3" s="43" t="s">
        <v>240</v>
      </c>
      <c r="G3" s="44">
        <v>2</v>
      </c>
      <c r="H3" s="435">
        <f>'Personal File'!$B$7+'Personal File'!$C$9+D3</f>
        <v>4</v>
      </c>
      <c r="I3" s="436">
        <f t="shared" ref="I3:I4" ca="1" si="0">RANDBETWEEN(1,20)</f>
        <v>16</v>
      </c>
      <c r="J3" s="437">
        <f t="shared" ref="J3:J6" ca="1" si="1">I3+H3</f>
        <v>20</v>
      </c>
      <c r="K3" s="53" t="s">
        <v>304</v>
      </c>
      <c r="M3" s="441">
        <v>18000</v>
      </c>
    </row>
    <row r="4" spans="1:14">
      <c r="A4" s="450" t="s">
        <v>243</v>
      </c>
      <c r="B4" s="413" t="s">
        <v>134</v>
      </c>
      <c r="C4" s="431">
        <f>'Personal File'!$C$9</f>
        <v>-1</v>
      </c>
      <c r="D4" s="432">
        <v>0</v>
      </c>
      <c r="E4" s="432" t="s">
        <v>239</v>
      </c>
      <c r="F4" s="433" t="s">
        <v>133</v>
      </c>
      <c r="G4" s="434">
        <v>3</v>
      </c>
      <c r="H4" s="435">
        <f>'Personal File'!$B$7+'Personal File'!$C$9+D4</f>
        <v>3</v>
      </c>
      <c r="I4" s="436">
        <f t="shared" ca="1" si="0"/>
        <v>19</v>
      </c>
      <c r="J4" s="437">
        <f t="shared" ca="1" si="1"/>
        <v>22</v>
      </c>
      <c r="K4" s="438" t="s">
        <v>124</v>
      </c>
      <c r="M4" s="442">
        <v>3</v>
      </c>
    </row>
    <row r="5" spans="1:14">
      <c r="A5" s="451" t="s">
        <v>242</v>
      </c>
      <c r="B5" s="11" t="s">
        <v>132</v>
      </c>
      <c r="C5" s="12">
        <f>'Personal File'!$C$9</f>
        <v>-1</v>
      </c>
      <c r="D5" s="13">
        <v>0</v>
      </c>
      <c r="E5" s="13" t="s">
        <v>241</v>
      </c>
      <c r="F5" s="14" t="s">
        <v>240</v>
      </c>
      <c r="G5" s="39"/>
      <c r="H5" s="55">
        <f>'Personal File'!$B$7+'Personal File'!$C$9+D5</f>
        <v>3</v>
      </c>
      <c r="I5" s="45">
        <f t="shared" ref="I5:I6" ca="1" si="2">RANDBETWEEN(1,20)</f>
        <v>11</v>
      </c>
      <c r="J5" s="46">
        <f t="shared" ca="1" si="1"/>
        <v>14</v>
      </c>
      <c r="K5" s="54" t="s">
        <v>124</v>
      </c>
      <c r="M5" s="443"/>
    </row>
    <row r="6" spans="1:14" ht="16.5" thickBot="1">
      <c r="A6" s="47" t="s">
        <v>249</v>
      </c>
      <c r="B6" s="48" t="s">
        <v>137</v>
      </c>
      <c r="C6" s="49">
        <f>'Personal File'!$C$9</f>
        <v>-1</v>
      </c>
      <c r="D6" s="50" t="s">
        <v>62</v>
      </c>
      <c r="E6" s="50" t="s">
        <v>250</v>
      </c>
      <c r="F6" s="51" t="s">
        <v>133</v>
      </c>
      <c r="G6" s="52">
        <v>0</v>
      </c>
      <c r="H6" s="56">
        <f>'Personal File'!$B$7+'Personal File'!$C$9+D6</f>
        <v>3</v>
      </c>
      <c r="I6" s="105">
        <f t="shared" ca="1" si="2"/>
        <v>14</v>
      </c>
      <c r="J6" s="106">
        <f t="shared" ca="1" si="1"/>
        <v>17</v>
      </c>
      <c r="K6" s="57" t="s">
        <v>124</v>
      </c>
      <c r="M6" s="444">
        <v>0</v>
      </c>
    </row>
    <row r="7" spans="1:14" ht="6" customHeight="1" thickTop="1" thickBot="1">
      <c r="I7" s="107"/>
      <c r="J7" s="107"/>
      <c r="M7" s="445"/>
    </row>
    <row r="8" spans="1:14" ht="17.25" thickTop="1" thickBot="1">
      <c r="A8" s="99" t="s">
        <v>7</v>
      </c>
      <c r="B8" s="100" t="s">
        <v>8</v>
      </c>
      <c r="C8" s="100" t="s">
        <v>25</v>
      </c>
      <c r="D8" s="100" t="s">
        <v>26</v>
      </c>
      <c r="E8" s="101" t="s">
        <v>68</v>
      </c>
      <c r="F8" s="100" t="s">
        <v>9</v>
      </c>
      <c r="G8" s="100" t="s">
        <v>27</v>
      </c>
      <c r="H8" s="102" t="s">
        <v>91</v>
      </c>
      <c r="I8" s="103" t="s">
        <v>96</v>
      </c>
      <c r="J8" s="102" t="s">
        <v>81</v>
      </c>
      <c r="K8" s="104" t="s">
        <v>79</v>
      </c>
      <c r="M8" s="440" t="s">
        <v>252</v>
      </c>
    </row>
    <row r="9" spans="1:14">
      <c r="A9" s="15" t="s">
        <v>135</v>
      </c>
      <c r="B9" s="16" t="s">
        <v>99</v>
      </c>
      <c r="C9" s="17" t="s">
        <v>99</v>
      </c>
      <c r="D9" s="18" t="s">
        <v>62</v>
      </c>
      <c r="E9" s="18" t="s">
        <v>99</v>
      </c>
      <c r="F9" s="19" t="s">
        <v>99</v>
      </c>
      <c r="G9" s="20" t="s">
        <v>99</v>
      </c>
      <c r="H9" s="435">
        <f>'Personal File'!$B$7+'Personal File'!$C$10+D9</f>
        <v>9</v>
      </c>
      <c r="I9" s="22">
        <f t="shared" ref="I9" ca="1" si="3">RANDBETWEEN(1,20)</f>
        <v>14</v>
      </c>
      <c r="J9" s="460">
        <f t="shared" ref="J9" ca="1" si="4">I9+H9</f>
        <v>23</v>
      </c>
      <c r="K9" s="21" t="s">
        <v>124</v>
      </c>
      <c r="M9" s="446" t="s">
        <v>99</v>
      </c>
    </row>
    <row r="10" spans="1:14" ht="16.5" thickBot="1">
      <c r="A10" s="108"/>
      <c r="B10" s="109"/>
      <c r="C10" s="110"/>
      <c r="D10" s="110"/>
      <c r="E10" s="109"/>
      <c r="F10" s="110"/>
      <c r="G10" s="111"/>
      <c r="H10" s="112"/>
      <c r="I10" s="113"/>
      <c r="J10" s="112"/>
      <c r="K10" s="114"/>
      <c r="M10" s="447"/>
    </row>
    <row r="11" spans="1:14" ht="6" customHeight="1" thickTop="1" thickBot="1">
      <c r="D11" s="115"/>
      <c r="E11" s="115"/>
      <c r="G11" s="98"/>
      <c r="H11" s="98"/>
      <c r="I11" s="107"/>
      <c r="J11" s="98"/>
      <c r="M11" s="445"/>
    </row>
    <row r="12" spans="1:14" ht="17.25" thickTop="1" thickBot="1">
      <c r="A12" s="99" t="s">
        <v>70</v>
      </c>
      <c r="B12" s="100" t="s">
        <v>17</v>
      </c>
      <c r="C12" s="100" t="s">
        <v>34</v>
      </c>
      <c r="D12" s="100" t="s">
        <v>81</v>
      </c>
      <c r="E12" s="100" t="s">
        <v>82</v>
      </c>
      <c r="F12" s="100" t="s">
        <v>83</v>
      </c>
      <c r="G12" s="100" t="s">
        <v>27</v>
      </c>
      <c r="H12" s="116" t="s">
        <v>79</v>
      </c>
      <c r="I12" s="117"/>
      <c r="J12" s="117"/>
      <c r="K12" s="118"/>
      <c r="M12" s="440" t="s">
        <v>252</v>
      </c>
    </row>
    <row r="13" spans="1:14">
      <c r="A13" s="483" t="s">
        <v>302</v>
      </c>
      <c r="B13" s="484">
        <v>1</v>
      </c>
      <c r="C13" s="485" t="s">
        <v>99</v>
      </c>
      <c r="D13" s="484" t="s">
        <v>99</v>
      </c>
      <c r="E13" s="486" t="s">
        <v>99</v>
      </c>
      <c r="F13" s="487" t="s">
        <v>99</v>
      </c>
      <c r="G13" s="488">
        <v>0</v>
      </c>
      <c r="H13" s="489"/>
      <c r="I13" s="490"/>
      <c r="J13" s="490"/>
      <c r="K13" s="491"/>
      <c r="L13" s="492"/>
      <c r="M13" s="493">
        <v>2000</v>
      </c>
      <c r="N13" s="494"/>
    </row>
    <row r="14" spans="1:14" ht="16.5" thickBot="1">
      <c r="A14" s="47"/>
      <c r="B14" s="48"/>
      <c r="C14" s="119"/>
      <c r="D14" s="48"/>
      <c r="E14" s="120"/>
      <c r="F14" s="48"/>
      <c r="G14" s="52"/>
      <c r="H14" s="121"/>
      <c r="I14" s="122"/>
      <c r="J14" s="122"/>
      <c r="K14" s="123"/>
      <c r="M14" s="444"/>
    </row>
    <row r="15" spans="1:14" ht="6.75" customHeight="1" thickTop="1" thickBot="1">
      <c r="M15" s="445"/>
    </row>
    <row r="16" spans="1:14" ht="17.25" thickTop="1" thickBot="1">
      <c r="A16" s="124"/>
      <c r="B16" s="98"/>
      <c r="D16" s="125" t="s">
        <v>71</v>
      </c>
      <c r="E16" s="126"/>
      <c r="F16" s="116" t="s">
        <v>6</v>
      </c>
      <c r="G16" s="100" t="s">
        <v>27</v>
      </c>
      <c r="H16" s="102" t="s">
        <v>91</v>
      </c>
      <c r="I16" s="116" t="s">
        <v>79</v>
      </c>
      <c r="J16" s="117"/>
      <c r="K16" s="118"/>
      <c r="M16" s="440" t="s">
        <v>252</v>
      </c>
    </row>
    <row r="17" spans="1:13">
      <c r="A17" s="124"/>
      <c r="B17" s="98"/>
      <c r="D17" s="127"/>
      <c r="E17" s="128"/>
      <c r="F17" s="129"/>
      <c r="G17" s="44"/>
      <c r="H17" s="130"/>
      <c r="I17" s="131"/>
      <c r="J17" s="132"/>
      <c r="K17" s="133"/>
      <c r="M17" s="441"/>
    </row>
    <row r="18" spans="1:13">
      <c r="A18" s="124"/>
      <c r="B18" s="98"/>
      <c r="D18" s="134"/>
      <c r="E18" s="135"/>
      <c r="F18" s="136"/>
      <c r="G18" s="137"/>
      <c r="H18" s="138"/>
      <c r="I18" s="139"/>
      <c r="J18" s="140"/>
      <c r="K18" s="141"/>
      <c r="M18" s="448"/>
    </row>
    <row r="19" spans="1:13" ht="16.5" thickBot="1">
      <c r="A19" s="124"/>
      <c r="B19" s="98"/>
      <c r="D19" s="142"/>
      <c r="E19" s="143"/>
      <c r="F19" s="144"/>
      <c r="G19" s="52"/>
      <c r="H19" s="145"/>
      <c r="I19" s="146"/>
      <c r="J19" s="147"/>
      <c r="K19" s="123"/>
      <c r="M19" s="444"/>
    </row>
    <row r="20" spans="1:13" ht="17.25" thickTop="1" thickBot="1"/>
    <row r="21" spans="1:13" ht="17.25" thickTop="1" thickBot="1">
      <c r="D21" s="125" t="s">
        <v>247</v>
      </c>
      <c r="E21" s="117"/>
      <c r="F21" s="117"/>
      <c r="G21" s="148" t="s">
        <v>6</v>
      </c>
      <c r="H21" s="148" t="s">
        <v>101</v>
      </c>
      <c r="I21" s="148" t="s">
        <v>140</v>
      </c>
      <c r="J21" s="149" t="s">
        <v>79</v>
      </c>
      <c r="K21" s="118"/>
      <c r="M21" s="440" t="s">
        <v>252</v>
      </c>
    </row>
    <row r="22" spans="1:13">
      <c r="D22" s="150" t="s">
        <v>248</v>
      </c>
      <c r="E22" s="151"/>
      <c r="F22" s="151"/>
      <c r="G22" s="40">
        <v>40</v>
      </c>
      <c r="H22" s="40">
        <v>1</v>
      </c>
      <c r="I22" s="40">
        <v>7</v>
      </c>
      <c r="J22" s="129" t="s">
        <v>328</v>
      </c>
      <c r="K22" s="133"/>
      <c r="M22" s="441">
        <v>5250</v>
      </c>
    </row>
    <row r="23" spans="1:13">
      <c r="D23" s="411" t="s">
        <v>288</v>
      </c>
      <c r="E23" s="412"/>
      <c r="F23" s="412"/>
      <c r="G23" s="413">
        <v>1</v>
      </c>
      <c r="H23" s="413">
        <v>3</v>
      </c>
      <c r="I23" s="413">
        <v>5</v>
      </c>
      <c r="J23" s="414"/>
      <c r="K23" s="415"/>
      <c r="M23" s="442">
        <f>375*G23</f>
        <v>375</v>
      </c>
    </row>
    <row r="24" spans="1:13">
      <c r="D24" s="421" t="s">
        <v>331</v>
      </c>
      <c r="E24" s="422"/>
      <c r="F24" s="422"/>
      <c r="G24" s="11">
        <v>2</v>
      </c>
      <c r="H24" s="11">
        <v>5</v>
      </c>
      <c r="I24" s="11">
        <v>8</v>
      </c>
      <c r="J24" s="136"/>
      <c r="K24" s="141"/>
      <c r="M24" s="482"/>
    </row>
    <row r="25" spans="1:13">
      <c r="D25" s="421"/>
      <c r="E25" s="422"/>
      <c r="F25" s="422"/>
      <c r="G25" s="11"/>
      <c r="H25" s="11"/>
      <c r="I25" s="11"/>
      <c r="J25" s="136"/>
      <c r="K25" s="141"/>
      <c r="M25" s="448"/>
    </row>
    <row r="26" spans="1:13">
      <c r="D26" s="421"/>
      <c r="E26" s="422"/>
      <c r="F26" s="422"/>
      <c r="G26" s="11"/>
      <c r="H26" s="11"/>
      <c r="I26" s="11"/>
      <c r="J26" s="136"/>
      <c r="K26" s="141"/>
      <c r="M26" s="448"/>
    </row>
    <row r="27" spans="1:13">
      <c r="D27" s="421"/>
      <c r="E27" s="422"/>
      <c r="F27" s="422"/>
      <c r="G27" s="11"/>
      <c r="H27" s="11"/>
      <c r="I27" s="11"/>
      <c r="J27" s="136"/>
      <c r="K27" s="141"/>
      <c r="M27" s="448"/>
    </row>
    <row r="28" spans="1:13">
      <c r="D28" s="421"/>
      <c r="E28" s="422"/>
      <c r="F28" s="422"/>
      <c r="G28" s="11"/>
      <c r="H28" s="11"/>
      <c r="I28" s="11"/>
      <c r="J28" s="136"/>
      <c r="K28" s="141"/>
      <c r="M28" s="448"/>
    </row>
    <row r="29" spans="1:13">
      <c r="D29" s="423"/>
      <c r="E29" s="424"/>
      <c r="F29" s="424"/>
      <c r="G29" s="11"/>
      <c r="H29" s="11"/>
      <c r="I29" s="11"/>
      <c r="J29" s="425"/>
      <c r="K29" s="426"/>
      <c r="M29" s="448"/>
    </row>
    <row r="30" spans="1:13" ht="16.5" thickBot="1">
      <c r="D30" s="427"/>
      <c r="E30" s="428"/>
      <c r="F30" s="428"/>
      <c r="G30" s="48"/>
      <c r="H30" s="48"/>
      <c r="I30" s="48"/>
      <c r="J30" s="429"/>
      <c r="K30" s="430"/>
      <c r="M30" s="444"/>
    </row>
    <row r="31" spans="1:13" ht="16.5" thickTop="1"/>
    <row r="32" spans="1:13">
      <c r="K32" s="329" t="s">
        <v>289</v>
      </c>
      <c r="L32" s="416"/>
      <c r="M32" s="453">
        <f>SUM(M4:M30)</f>
        <v>7628</v>
      </c>
    </row>
  </sheetData>
  <sortState ref="D19:K39">
    <sortCondition ref="I19:I39"/>
    <sortCondition ref="D19:D39"/>
  </sortState>
  <phoneticPr fontId="0" type="noConversion"/>
  <conditionalFormatting sqref="I4 I6">
    <cfRule type="cellIs" dxfId="9" priority="11" operator="equal">
      <formula>20</formula>
    </cfRule>
    <cfRule type="cellIs" dxfId="8" priority="12" operator="equal">
      <formula>1</formula>
    </cfRule>
  </conditionalFormatting>
  <conditionalFormatting sqref="I9">
    <cfRule type="cellIs" dxfId="7" priority="9" operator="equal">
      <formula>20</formula>
    </cfRule>
    <cfRule type="cellIs" dxfId="6" priority="10" operator="equal">
      <formula>1</formula>
    </cfRule>
  </conditionalFormatting>
  <conditionalFormatting sqref="I10">
    <cfRule type="cellIs" dxfId="5" priority="7" operator="equal">
      <formula>20</formula>
    </cfRule>
    <cfRule type="cellIs" dxfId="4" priority="8" operator="equal">
      <formula>1</formula>
    </cfRule>
  </conditionalFormatting>
  <conditionalFormatting sqref="I5">
    <cfRule type="cellIs" dxfId="3" priority="5" operator="equal">
      <formula>20</formula>
    </cfRule>
    <cfRule type="cellIs" dxfId="2" priority="6" operator="equal">
      <formula>1</formula>
    </cfRule>
  </conditionalFormatting>
  <conditionalFormatting sqref="I3">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1"/>
  <sheetViews>
    <sheetView showGridLines="0" workbookViewId="0"/>
  </sheetViews>
  <sheetFormatPr defaultColWidth="13" defaultRowHeight="15.75"/>
  <cols>
    <col min="1" max="1" width="26.625" style="66" bestFit="1" customWidth="1"/>
    <col min="2" max="2" width="4.5" style="66" bestFit="1" customWidth="1"/>
    <col min="3" max="3" width="5.625" style="98" bestFit="1" customWidth="1"/>
    <col min="4" max="5" width="26.625" style="61" customWidth="1"/>
    <col min="6" max="6" width="2.125" style="61" customWidth="1"/>
    <col min="7" max="7" width="7.375" style="61" bestFit="1" customWidth="1"/>
    <col min="8" max="16384" width="13" style="61"/>
  </cols>
  <sheetData>
    <row r="1" spans="1:8" ht="24" thickBot="1">
      <c r="A1" s="59" t="s">
        <v>76</v>
      </c>
      <c r="B1" s="59"/>
      <c r="C1" s="60"/>
      <c r="D1" s="59"/>
      <c r="E1" s="59"/>
    </row>
    <row r="2" spans="1:8" s="66" customFormat="1" ht="17.25" thickTop="1" thickBot="1">
      <c r="A2" s="62" t="s">
        <v>77</v>
      </c>
      <c r="B2" s="62" t="s">
        <v>6</v>
      </c>
      <c r="C2" s="63" t="s">
        <v>27</v>
      </c>
      <c r="D2" s="64" t="s">
        <v>78</v>
      </c>
      <c r="E2" s="65" t="s">
        <v>79</v>
      </c>
      <c r="G2" s="393" t="s">
        <v>252</v>
      </c>
    </row>
    <row r="3" spans="1:8">
      <c r="A3" s="67" t="s">
        <v>178</v>
      </c>
      <c r="B3" s="68">
        <v>1</v>
      </c>
      <c r="C3" s="69">
        <v>1.25</v>
      </c>
      <c r="D3" s="70"/>
      <c r="E3" s="71"/>
      <c r="G3" s="454">
        <v>0</v>
      </c>
    </row>
    <row r="4" spans="1:8">
      <c r="A4" s="72" t="s">
        <v>179</v>
      </c>
      <c r="B4" s="73">
        <v>1</v>
      </c>
      <c r="C4" s="74">
        <v>0.25</v>
      </c>
      <c r="D4" s="75"/>
      <c r="E4" s="76"/>
      <c r="G4" s="455">
        <v>0</v>
      </c>
    </row>
    <row r="5" spans="1:8">
      <c r="A5" s="72" t="s">
        <v>286</v>
      </c>
      <c r="B5" s="73">
        <v>2</v>
      </c>
      <c r="C5" s="74">
        <v>2</v>
      </c>
      <c r="D5" s="410" t="s">
        <v>287</v>
      </c>
      <c r="E5" s="76"/>
      <c r="G5" s="455">
        <f>750*B5</f>
        <v>1500</v>
      </c>
    </row>
    <row r="6" spans="1:8">
      <c r="A6" s="72" t="s">
        <v>329</v>
      </c>
      <c r="B6" s="73">
        <v>1</v>
      </c>
      <c r="C6" s="74"/>
      <c r="D6" s="410"/>
      <c r="E6" s="76"/>
      <c r="G6" s="455">
        <v>8600</v>
      </c>
      <c r="H6" s="416" t="s">
        <v>332</v>
      </c>
    </row>
    <row r="7" spans="1:8">
      <c r="A7" s="72" t="s">
        <v>330</v>
      </c>
      <c r="B7" s="73">
        <v>1</v>
      </c>
      <c r="C7" s="74"/>
      <c r="D7" s="410"/>
      <c r="E7" s="76"/>
      <c r="G7" s="455">
        <v>2700</v>
      </c>
      <c r="H7" s="416" t="s">
        <v>332</v>
      </c>
    </row>
    <row r="8" spans="1:8">
      <c r="A8" s="72" t="s">
        <v>177</v>
      </c>
      <c r="B8" s="73">
        <v>1</v>
      </c>
      <c r="C8" s="77">
        <f>0.25*B8</f>
        <v>0.25</v>
      </c>
      <c r="D8" s="75"/>
      <c r="E8" s="76"/>
      <c r="G8" s="456">
        <v>0</v>
      </c>
    </row>
    <row r="9" spans="1:8" ht="16.5" thickBot="1">
      <c r="A9" s="78" t="s">
        <v>182</v>
      </c>
      <c r="B9" s="79">
        <v>1</v>
      </c>
      <c r="C9" s="80">
        <v>1</v>
      </c>
      <c r="D9" s="81"/>
      <c r="E9" s="82"/>
      <c r="G9" s="457">
        <v>2</v>
      </c>
    </row>
    <row r="10" spans="1:8" ht="24.75" thickTop="1" thickBot="1">
      <c r="A10" s="59" t="s">
        <v>80</v>
      </c>
      <c r="B10" s="59"/>
      <c r="C10" s="83"/>
      <c r="D10" s="59"/>
      <c r="E10" s="84"/>
      <c r="G10" s="83"/>
    </row>
    <row r="11" spans="1:8" ht="17.25" thickTop="1" thickBot="1">
      <c r="A11" s="62" t="s">
        <v>77</v>
      </c>
      <c r="B11" s="62" t="s">
        <v>6</v>
      </c>
      <c r="C11" s="63" t="s">
        <v>27</v>
      </c>
      <c r="D11" s="64" t="s">
        <v>78</v>
      </c>
      <c r="E11" s="65" t="s">
        <v>79</v>
      </c>
      <c r="G11" s="393" t="s">
        <v>252</v>
      </c>
    </row>
    <row r="12" spans="1:8">
      <c r="A12" s="85" t="s">
        <v>130</v>
      </c>
      <c r="B12" s="86">
        <v>1</v>
      </c>
      <c r="C12" s="87">
        <v>0.5</v>
      </c>
      <c r="D12" s="88"/>
      <c r="E12" s="71"/>
      <c r="G12" s="458">
        <v>1</v>
      </c>
    </row>
    <row r="13" spans="1:8">
      <c r="A13" s="72" t="s">
        <v>138</v>
      </c>
      <c r="B13" s="89">
        <v>5</v>
      </c>
      <c r="C13" s="77">
        <f>B13/100</f>
        <v>0.05</v>
      </c>
      <c r="D13" s="75"/>
      <c r="E13" s="90"/>
      <c r="G13" s="456">
        <f>B13</f>
        <v>5</v>
      </c>
    </row>
    <row r="14" spans="1:8">
      <c r="A14" s="91" t="s">
        <v>180</v>
      </c>
      <c r="B14" s="92">
        <v>1</v>
      </c>
      <c r="C14" s="93">
        <v>2</v>
      </c>
      <c r="D14" s="94" t="s">
        <v>181</v>
      </c>
      <c r="E14" s="95"/>
      <c r="G14" s="459">
        <v>150</v>
      </c>
    </row>
    <row r="15" spans="1:8">
      <c r="A15" s="91" t="s">
        <v>300</v>
      </c>
      <c r="B15" s="92">
        <v>1</v>
      </c>
      <c r="C15" s="93">
        <v>5</v>
      </c>
      <c r="D15" s="94"/>
      <c r="E15" s="95"/>
      <c r="G15" s="459">
        <v>10</v>
      </c>
    </row>
    <row r="16" spans="1:8">
      <c r="A16" s="91" t="s">
        <v>301</v>
      </c>
      <c r="B16" s="92">
        <v>1</v>
      </c>
      <c r="C16" s="93">
        <v>4</v>
      </c>
      <c r="D16" s="94"/>
      <c r="E16" s="95"/>
      <c r="G16" s="459">
        <v>1</v>
      </c>
    </row>
    <row r="17" spans="1:7">
      <c r="A17" s="91" t="s">
        <v>129</v>
      </c>
      <c r="B17" s="92">
        <v>1</v>
      </c>
      <c r="C17" s="93">
        <v>0</v>
      </c>
      <c r="D17" s="94"/>
      <c r="E17" s="95"/>
      <c r="G17" s="459">
        <v>1</v>
      </c>
    </row>
    <row r="18" spans="1:7" ht="16.5" thickBot="1">
      <c r="A18" s="96" t="s">
        <v>176</v>
      </c>
      <c r="B18" s="97">
        <v>4</v>
      </c>
      <c r="C18" s="80">
        <v>0</v>
      </c>
      <c r="D18" s="81"/>
      <c r="E18" s="82"/>
      <c r="G18" s="457">
        <v>0</v>
      </c>
    </row>
    <row r="19" spans="1:7" ht="16.5" thickTop="1"/>
    <row r="20" spans="1:7">
      <c r="E20" s="329" t="s">
        <v>289</v>
      </c>
      <c r="F20" s="416"/>
      <c r="G20" s="453">
        <f>SUM(G3:G18)</f>
        <v>12970</v>
      </c>
    </row>
    <row r="21" spans="1:7">
      <c r="E21" s="329" t="s">
        <v>290</v>
      </c>
      <c r="F21" s="416"/>
      <c r="G21" s="453">
        <f>G20+Martial!M32</f>
        <v>20598</v>
      </c>
    </row>
  </sheetData>
  <sortState ref="A40:D52">
    <sortCondition ref="A40:A52"/>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Spellbook</vt:lpstr>
      <vt:lpstr>Spells</vt:lpstr>
      <vt:lpstr>Feats</vt:lpstr>
      <vt:lpstr>Martial</vt:lpstr>
      <vt:lpstr>Equipment</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2014-04-05T23:46:25Z</dcterms:modified>
</cp:coreProperties>
</file>