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A\Jue\Armario\Arena I Gauntlet\Characters\"/>
    </mc:Choice>
  </mc:AlternateContent>
  <xr:revisionPtr revIDLastSave="0" documentId="13_ncr:1_{05E757FB-F15E-4B1F-951B-D622C9085525}"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File'!$A$1:$H$44</definedName>
    <definedName name="_xlnm.Print_Area" localSheetId="1">Skills!$A$1:$K$35</definedName>
    <definedName name="_xlnm.Print_Area" localSheetId="2">Spellbook!$A$1:$I$11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 l="1"/>
  <c r="B10" i="4" l="1"/>
  <c r="H16" i="15" l="1"/>
  <c r="E50" i="15"/>
  <c r="B9" i="4"/>
  <c r="M24" i="6" l="1"/>
  <c r="M29" i="6"/>
  <c r="M28" i="6"/>
  <c r="M27" i="6"/>
  <c r="G16" i="19" l="1"/>
  <c r="G22" i="19" s="1"/>
  <c r="C16" i="19"/>
  <c r="C20" i="19" s="1"/>
  <c r="M20" i="6" l="1"/>
  <c r="M26" i="6"/>
  <c r="M25" i="6"/>
  <c r="M32" i="6" l="1"/>
  <c r="H4" i="15" l="1"/>
  <c r="H3" i="15"/>
  <c r="I3" i="6" l="1"/>
  <c r="J7" i="22" l="1"/>
  <c r="H31" i="15" l="1"/>
  <c r="G10" i="22"/>
  <c r="K10" i="22" s="1"/>
  <c r="I7" i="22" l="1"/>
  <c r="H7" i="22" l="1"/>
  <c r="G7" i="22"/>
  <c r="H24" i="15" l="1"/>
  <c r="H5" i="15" l="1"/>
  <c r="H6" i="15"/>
  <c r="H7" i="15"/>
  <c r="H8" i="15"/>
  <c r="H9" i="15"/>
  <c r="H10" i="15"/>
  <c r="H11" i="15"/>
  <c r="H12" i="15"/>
  <c r="H13" i="15"/>
  <c r="H14" i="15"/>
  <c r="H15" i="15"/>
  <c r="I4"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C6" i="19" l="1"/>
  <c r="E10" i="4" s="1"/>
  <c r="I7" i="6" l="1"/>
  <c r="C9" i="4" l="1"/>
  <c r="H3" i="6" l="1"/>
  <c r="J3" i="6" s="1"/>
  <c r="D9" i="15"/>
  <c r="C4" i="6"/>
  <c r="H4" i="6"/>
  <c r="J4" i="6" s="1"/>
  <c r="E9" i="15" l="1"/>
  <c r="G9" i="15"/>
  <c r="I9" i="15" s="1"/>
  <c r="C11" i="4"/>
  <c r="D3" i="15" l="1"/>
  <c r="E11" i="4"/>
  <c r="D10" i="15"/>
  <c r="C10" i="4"/>
  <c r="C12" i="4"/>
  <c r="C13" i="4"/>
  <c r="D5" i="15" s="1"/>
  <c r="C14" i="4"/>
  <c r="D13" i="15" l="1"/>
  <c r="D8" i="15"/>
  <c r="D15" i="15"/>
  <c r="C16" i="22"/>
  <c r="C18" i="22"/>
  <c r="C20" i="22"/>
  <c r="C19" i="22"/>
  <c r="C17" i="22"/>
  <c r="C24" i="22"/>
  <c r="C25" i="22"/>
  <c r="C26" i="22"/>
  <c r="C27" i="22"/>
  <c r="C12" i="22"/>
  <c r="C11" i="22"/>
  <c r="C9" i="22"/>
  <c r="C8" i="22"/>
  <c r="C13" i="22"/>
  <c r="C15" i="22"/>
  <c r="C14" i="22"/>
  <c r="C5" i="22"/>
  <c r="C3" i="22"/>
  <c r="C10" i="22"/>
  <c r="C7" i="22"/>
  <c r="C6" i="22"/>
  <c r="C4" i="22"/>
  <c r="E12" i="4"/>
  <c r="E13" i="4" s="1"/>
  <c r="E14" i="4" s="1"/>
  <c r="E10" i="15"/>
  <c r="G10" i="15"/>
  <c r="I10" i="15" s="1"/>
  <c r="G3" i="15"/>
  <c r="I3" i="15" s="1"/>
  <c r="E3" i="15"/>
  <c r="D4" i="15"/>
  <c r="H7" i="6"/>
  <c r="J7" i="6" s="1"/>
  <c r="D7" i="15"/>
  <c r="E5" i="15"/>
  <c r="G5" i="15"/>
  <c r="I5" i="15" s="1"/>
  <c r="D14" i="15"/>
  <c r="D6" i="15"/>
  <c r="D11" i="15"/>
  <c r="D12" i="15"/>
  <c r="B8" i="4"/>
  <c r="D29" i="15"/>
  <c r="D30" i="15"/>
  <c r="D25" i="15"/>
  <c r="D27" i="15"/>
  <c r="D32" i="15"/>
  <c r="D26" i="15"/>
  <c r="D31" i="15"/>
  <c r="H49" i="15"/>
  <c r="G15" i="15" l="1"/>
  <c r="I15" i="15" s="1"/>
  <c r="E15" i="15"/>
  <c r="E8" i="15"/>
  <c r="G8" i="15"/>
  <c r="I8" i="15" s="1"/>
  <c r="E13" i="15"/>
  <c r="G13" i="15"/>
  <c r="I13"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b/>
            <sz val="12"/>
            <color indexed="81"/>
            <rFont val="Times New Roman"/>
            <family val="1"/>
          </rPr>
          <t xml:space="preserve">Prohibited School:  </t>
        </r>
        <r>
          <rPr>
            <sz val="12"/>
            <color indexed="81"/>
            <rFont val="Times New Roman"/>
            <family val="1"/>
          </rPr>
          <t>Necromancy</t>
        </r>
      </text>
    </comment>
    <comment ref="E4" authorId="0" shapeId="0" xr:uid="{00000000-0006-0000-0000-000002000000}">
      <text>
        <r>
          <rPr>
            <b/>
            <sz val="12"/>
            <color indexed="81"/>
            <rFont val="Times New Roman"/>
            <family val="1"/>
          </rPr>
          <t xml:space="preserve">Effective Caster Level:  </t>
        </r>
        <r>
          <rPr>
            <sz val="12"/>
            <color indexed="81"/>
            <rFont val="Times New Roman"/>
            <family val="1"/>
          </rPr>
          <t>5
(Diviner + Unseen Seer)</t>
        </r>
      </text>
    </comment>
    <comment ref="C7" authorId="0" shapeId="0" xr:uid="{00000000-0006-0000-0000-000003000000}">
      <text>
        <r>
          <rPr>
            <sz val="12"/>
            <color indexed="81"/>
            <rFont val="Times New Roman"/>
            <family val="1"/>
          </rPr>
          <t xml:space="preserve">BAB 4 +1 Small +1 </t>
        </r>
        <r>
          <rPr>
            <i/>
            <sz val="12"/>
            <color indexed="81"/>
            <rFont val="Times New Roman"/>
            <family val="1"/>
          </rPr>
          <t>haste</t>
        </r>
      </text>
    </comment>
    <comment ref="B9" authorId="0" shapeId="0" xr:uid="{00000000-0006-0000-0000-000004000000}">
      <text>
        <r>
          <rPr>
            <sz val="12"/>
            <color indexed="81"/>
            <rFont val="Times New Roman"/>
            <family val="1"/>
          </rPr>
          <t xml:space="preserve">+4 </t>
        </r>
        <r>
          <rPr>
            <i/>
            <sz val="12"/>
            <color indexed="81"/>
            <rFont val="Times New Roman"/>
            <family val="1"/>
          </rPr>
          <t>bull’s strength</t>
        </r>
      </text>
    </comment>
    <comment ref="E9" authorId="0" shapeId="0" xr:uid="{00000000-0006-0000-0000-000005000000}">
      <text>
        <r>
          <rPr>
            <sz val="12"/>
            <color indexed="81"/>
            <rFont val="Times New Roman"/>
            <family val="1"/>
          </rPr>
          <t>See PHB 162</t>
        </r>
      </text>
    </comment>
    <comment ref="B10" authorId="0" shapeId="0" xr:uid="{00000000-0006-0000-0000-000006000000}">
      <text>
        <r>
          <rPr>
            <sz val="12"/>
            <color indexed="81"/>
            <rFont val="Times New Roman"/>
            <family val="1"/>
          </rPr>
          <t xml:space="preserve">+4 </t>
        </r>
        <r>
          <rPr>
            <i/>
            <sz val="12"/>
            <color indexed="81"/>
            <rFont val="Times New Roman"/>
            <family val="1"/>
          </rPr>
          <t>cat’s grace</t>
        </r>
      </text>
    </comment>
    <comment ref="E10" authorId="0" shapeId="0" xr:uid="{00000000-0006-0000-0000-000007000000}">
      <text>
        <r>
          <rPr>
            <sz val="12"/>
            <color indexed="81"/>
            <rFont val="Times New Roman"/>
            <family val="1"/>
          </rPr>
          <t>Haversack weighs 5 lbs.; included in the formula</t>
        </r>
      </text>
    </comment>
    <comment ref="E11" authorId="0" shapeId="0" xr:uid="{00000000-0006-0000-0000-000008000000}">
      <text>
        <r>
          <rPr>
            <sz val="12"/>
            <color indexed="81"/>
            <rFont val="Times New Roman"/>
            <family val="1"/>
          </rPr>
          <t>[(2 * 6 Rogue) * 75%] + [(3 * 4 Diviner) * 75%]
+ [(2 * 4 Unseen Seer) * 75%] + (7 * 2 Con)</t>
        </r>
      </text>
    </comment>
    <comment ref="E12" authorId="0" shapeId="0" xr:uid="{00000000-0006-0000-0000-000009000000}">
      <text>
        <r>
          <rPr>
            <sz val="12"/>
            <color indexed="81"/>
            <rFont val="Times New Roman"/>
            <family val="1"/>
          </rPr>
          <t xml:space="preserve">+4 </t>
        </r>
        <r>
          <rPr>
            <i/>
            <sz val="12"/>
            <color indexed="81"/>
            <rFont val="Times New Roman"/>
            <family val="1"/>
          </rPr>
          <t xml:space="preserve">mage armor
</t>
        </r>
        <r>
          <rPr>
            <sz val="12"/>
            <color indexed="81"/>
            <rFont val="Times New Roman"/>
            <family val="1"/>
          </rPr>
          <t xml:space="preserve">+4 </t>
        </r>
        <r>
          <rPr>
            <i/>
            <sz val="12"/>
            <color indexed="81"/>
            <rFont val="Times New Roman"/>
            <family val="1"/>
          </rPr>
          <t>shield
+1 haste</t>
        </r>
      </text>
    </comment>
    <comment ref="E13" authorId="0" shapeId="0" xr:uid="{00000000-0006-0000-0000-00000A000000}">
      <text>
        <r>
          <rPr>
            <i/>
            <sz val="12"/>
            <color indexed="81"/>
            <rFont val="Times New Roman"/>
            <family val="1"/>
          </rPr>
          <t>+3 dragonskin
+5 lizardfolk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4" authorId="0" shapeId="0" xr:uid="{00000000-0006-0000-0100-000001000000}">
      <text>
        <r>
          <rPr>
            <sz val="12"/>
            <color indexed="81"/>
            <rFont val="Times New Roman"/>
            <family val="1"/>
          </rPr>
          <t>MW toolkit +2</t>
        </r>
      </text>
    </comment>
    <comment ref="F21" authorId="0" shapeId="0" xr:uid="{00000000-0006-0000-0100-000002000000}">
      <text>
        <r>
          <rPr>
            <sz val="12"/>
            <color indexed="81"/>
            <rFont val="Times New Roman"/>
            <family val="1"/>
          </rPr>
          <t>Small +4
Whisper Gnome +4</t>
        </r>
      </text>
    </comment>
    <comment ref="F33" authorId="0" shapeId="0" xr:uid="{00000000-0006-0000-0100-000003000000}">
      <text>
        <r>
          <rPr>
            <sz val="12"/>
            <color indexed="81"/>
            <rFont val="Times New Roman"/>
            <family val="1"/>
          </rPr>
          <t>Gnome +2</t>
        </r>
      </text>
    </comment>
    <comment ref="F34" authorId="0" shapeId="0" xr:uid="{00000000-0006-0000-0100-000004000000}">
      <text>
        <r>
          <rPr>
            <sz val="12"/>
            <color indexed="81"/>
            <rFont val="Times New Roman"/>
            <family val="1"/>
          </rPr>
          <t>Gnome (Small) +4</t>
        </r>
      </text>
    </comment>
    <comment ref="F35" authorId="0" shapeId="0" xr:uid="{00000000-0006-0000-0100-000005000000}">
      <text>
        <r>
          <rPr>
            <sz val="12"/>
            <color indexed="81"/>
            <rFont val="Times New Roman"/>
            <family val="1"/>
          </rPr>
          <t>MW toolkit +2</t>
        </r>
      </text>
    </comment>
    <comment ref="F44" authorId="0" shapeId="0" xr:uid="{00000000-0006-0000-0100-000006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1000000}">
      <text>
        <r>
          <rPr>
            <sz val="12"/>
            <color indexed="81"/>
            <rFont val="Times New Roman"/>
            <family val="1"/>
          </rPr>
          <t>Wool or fur</t>
        </r>
      </text>
    </comment>
    <comment ref="D13" authorId="0" shapeId="0" xr:uid="{00000000-0006-0000-0200-000002000000}">
      <text>
        <r>
          <rPr>
            <sz val="12"/>
            <color indexed="81"/>
            <rFont val="Times New Roman"/>
            <family val="1"/>
          </rPr>
          <t>Wool or wax</t>
        </r>
      </text>
    </comment>
    <comment ref="D14" authorId="0" shapeId="0" xr:uid="{00000000-0006-0000-0200-000003000000}">
      <text>
        <r>
          <rPr>
            <sz val="12"/>
            <color indexed="81"/>
            <rFont val="Times New Roman"/>
            <family val="1"/>
          </rPr>
          <t>Crossbow Bolt Imbued</t>
        </r>
      </text>
    </comment>
    <comment ref="D16" authorId="0" shapeId="0" xr:uid="{00000000-0006-0000-0200-000004000000}">
      <text>
        <r>
          <rPr>
            <sz val="12"/>
            <color indexed="81"/>
            <rFont val="Times New Roman"/>
            <family val="1"/>
          </rPr>
          <t>Phosphorescent moss</t>
        </r>
      </text>
    </comment>
    <comment ref="D19" authorId="0" shapeId="0" xr:uid="{00000000-0006-0000-0200-000005000000}">
      <text>
        <r>
          <rPr>
            <sz val="12"/>
            <color indexed="81"/>
            <rFont val="Times New Roman"/>
            <family val="1"/>
          </rPr>
          <t>Copper wire</t>
        </r>
      </text>
    </comment>
    <comment ref="D21" authorId="0" shapeId="0" xr:uid="{00000000-0006-0000-0200-000006000000}">
      <text>
        <r>
          <rPr>
            <sz val="12"/>
            <color indexed="81"/>
            <rFont val="Times New Roman"/>
            <family val="1"/>
          </rPr>
          <t>Brass key</t>
        </r>
      </text>
    </comment>
    <comment ref="D24" authorId="0" shapeId="0" xr:uid="{00000000-0006-0000-0200-000007000000}">
      <text>
        <r>
          <rPr>
            <sz val="12"/>
            <color indexed="81"/>
            <rFont val="Times New Roman"/>
            <family val="1"/>
          </rPr>
          <t>Prism, lens, or monocle</t>
        </r>
      </text>
    </comment>
    <comment ref="H25" authorId="0" shapeId="0" xr:uid="{00000000-0006-0000-0200-000008000000}">
      <text>
        <r>
          <rPr>
            <sz val="12"/>
            <color indexed="81"/>
            <rFont val="Times New Roman"/>
            <family val="1"/>
          </rPr>
          <t>also in Complete Arcane</t>
        </r>
      </text>
    </comment>
    <comment ref="D26" authorId="0" shapeId="0" xr:uid="{00000000-0006-0000-0200-000009000000}">
      <text>
        <r>
          <rPr>
            <sz val="12"/>
            <color indexed="81"/>
            <rFont val="Times New Roman"/>
            <family val="1"/>
          </rPr>
          <t>Miniature cloak</t>
        </r>
      </text>
    </comment>
    <comment ref="D29" authorId="0" shapeId="0" xr:uid="{00000000-0006-0000-0200-00000A000000}">
      <text>
        <r>
          <rPr>
            <sz val="12"/>
            <color indexed="81"/>
            <rFont val="Times New Roman"/>
            <family val="1"/>
          </rPr>
          <t>Dried glue</t>
        </r>
      </text>
    </comment>
    <comment ref="D31" authorId="0" shapeId="0" xr:uid="{00000000-0006-0000-0200-00000B000000}">
      <text>
        <r>
          <rPr>
            <sz val="12"/>
            <color indexed="81"/>
            <rFont val="Times New Roman"/>
            <family val="1"/>
          </rPr>
          <t>Soot &amp; Salt</t>
        </r>
      </text>
    </comment>
    <comment ref="D33" authorId="0" shapeId="0" xr:uid="{00000000-0006-0000-0200-00000C000000}">
      <text>
        <r>
          <rPr>
            <sz val="12"/>
            <color indexed="81"/>
            <rFont val="Times New Roman"/>
            <family val="1"/>
          </rPr>
          <t>Cured leather</t>
        </r>
      </text>
    </comment>
    <comment ref="D34" authorId="0" shapeId="0" xr:uid="{00000000-0006-0000-0200-00000D000000}">
      <text>
        <r>
          <rPr>
            <sz val="12"/>
            <color indexed="81"/>
            <rFont val="Times New Roman"/>
            <family val="1"/>
          </rPr>
          <t>Powdered silver</t>
        </r>
      </text>
    </comment>
    <comment ref="D35" authorId="0" shapeId="0" xr:uid="{00000000-0006-0000-0200-00000E000000}">
      <text>
        <r>
          <rPr>
            <sz val="12"/>
            <color indexed="81"/>
            <rFont val="Times New Roman"/>
            <family val="1"/>
          </rPr>
          <t>Powdered Iron</t>
        </r>
      </text>
    </comment>
    <comment ref="D37" authorId="0" shapeId="0" xr:uid="{00000000-0006-0000-0200-00000F000000}">
      <text>
        <r>
          <rPr>
            <sz val="12"/>
            <color indexed="81"/>
            <rFont val="Times New Roman"/>
            <family val="1"/>
          </rPr>
          <t>Sand, rose petals, or live cricket</t>
        </r>
      </text>
    </comment>
    <comment ref="D39" authorId="0" shapeId="0" xr:uid="{00000000-0006-0000-0200-000010000000}">
      <text>
        <r>
          <rPr>
            <sz val="12"/>
            <color indexed="81"/>
            <rFont val="Times New Roman"/>
            <family val="1"/>
          </rPr>
          <t>Prism, lens, or monocle</t>
        </r>
      </text>
    </comment>
    <comment ref="D41" authorId="0" shapeId="0" xr:uid="{00000000-0006-0000-0200-000011000000}">
      <text/>
    </comment>
    <comment ref="D42" authorId="0" shapeId="0" xr:uid="{00000000-0006-0000-0200-000012000000}">
      <text>
        <r>
          <rPr>
            <sz val="12"/>
            <color indexed="81"/>
            <rFont val="Times New Roman"/>
            <family val="1"/>
          </rPr>
          <t>Holy symbol</t>
        </r>
      </text>
    </comment>
    <comment ref="D46" authorId="0" shapeId="0" xr:uid="{00000000-0006-0000-0200-000013000000}">
      <text>
        <r>
          <rPr>
            <sz val="12"/>
            <color indexed="81"/>
            <rFont val="Times New Roman"/>
            <family val="1"/>
          </rPr>
          <t>Prism, lens, or monocle</t>
        </r>
      </text>
    </comment>
    <comment ref="D47" authorId="0" shapeId="0" xr:uid="{00000000-0006-0000-0200-000014000000}">
      <text>
        <r>
          <rPr>
            <sz val="12"/>
            <color indexed="81"/>
            <rFont val="Times New Roman"/>
            <family val="1"/>
          </rPr>
          <t>Roots</t>
        </r>
      </text>
    </comment>
    <comment ref="D48" authorId="0" shapeId="0" xr:uid="{00000000-0006-0000-0200-000015000000}">
      <text>
        <r>
          <rPr>
            <sz val="12"/>
            <color indexed="81"/>
            <rFont val="Times New Roman"/>
            <family val="1"/>
          </rPr>
          <t>dragon scale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shapeId="0" xr:uid="{00000000-0006-0000-04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400-00000300000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shapeId="0" xr:uid="{00000000-0006-0000-0400-00000400000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shapeId="0" xr:uid="{00000000-0006-0000-0400-00000500000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C4" authorId="0" shapeId="0" xr:uid="{00000000-0006-0000-0400-000006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00000000-0006-0000-0400-000007000000}">
      <text>
        <r>
          <rPr>
            <sz val="12"/>
            <color indexed="81"/>
            <rFont val="Times New Roman"/>
            <family val="1"/>
          </rPr>
          <t>Hand crossbow, rapier, sap, shortbow, and short sword.
PHB 50</t>
        </r>
      </text>
    </comment>
    <comment ref="C7" authorId="0" shapeId="0" xr:uid="{00000000-0006-0000-0400-000008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8" authorId="0" shapeId="0" xr:uid="{00000000-0006-0000-0400-000009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shapeId="0" xr:uid="{00000000-0006-0000-0400-00000A00000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2" authorId="0" shapeId="0" xr:uid="{00000000-0006-0000-0400-00000B00000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3" authorId="0" shapeId="0" xr:uid="{00000000-0006-0000-0400-00000C00000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 xml:space="preserve">
DMG 22?</t>
        </r>
      </text>
    </comment>
    <comment ref="D10" authorId="0" shapeId="0" xr:uid="{00000000-0006-0000-0500-000002000000}">
      <text>
        <r>
          <rPr>
            <sz val="12"/>
            <color indexed="81"/>
            <rFont val="Times New Roman"/>
            <family val="1"/>
          </rPr>
          <t>Balance, Climb, Escape Artist, Hide, Jump, Move Silently, Sleight of Hand, Tumble.</t>
        </r>
      </text>
    </comment>
    <comment ref="K11" authorId="0" shapeId="0" xr:uid="{00000000-0006-0000-05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F22" authorId="0" shapeId="0" xr:uid="{00000000-0006-0000-0500-000004000000}">
      <text>
        <r>
          <rPr>
            <sz val="12"/>
            <color indexed="81"/>
            <rFont val="Times New Roman"/>
            <family val="1"/>
          </rPr>
          <t xml:space="preserve">Price (Item Level):  3,000 gp (7th) (lesser); 11,000 gp (13th) (normal); 24,500 gp (15th) (greater)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17th
</t>
        </r>
        <r>
          <rPr>
            <b/>
            <sz val="12"/>
            <color indexed="81"/>
            <rFont val="Times New Roman"/>
            <family val="1"/>
          </rPr>
          <t xml:space="preserve">Aura:  </t>
        </r>
        <r>
          <rPr>
            <sz val="12"/>
            <color indexed="81"/>
            <rFont val="Times New Roman"/>
            <family val="1"/>
          </rPr>
          <t xml:space="preserve">Strong; (DC 23) no school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You can cast up to three spells per day whose areas are modified as though affected by the Sculpt Spell feat.
</t>
        </r>
        <r>
          <rPr>
            <b/>
            <sz val="12"/>
            <color indexed="81"/>
            <rFont val="Times New Roman"/>
            <family val="1"/>
          </rPr>
          <t xml:space="preserve">Prerequisites:  </t>
        </r>
        <r>
          <rPr>
            <sz val="12"/>
            <color indexed="81"/>
            <rFont val="Times New Roman"/>
            <family val="1"/>
          </rPr>
          <t>Craft Rod, Sculpt Spell (CAr 83).
Cost to Create: 1,500 gp, 120 XP, 3 days (lesser); 5,500 gp, 440 XP, 11 days (normal); 12,250 gp, 980 XP, 25 days (greater).
MIC 165</t>
        </r>
      </text>
    </comment>
    <comment ref="F23" authorId="0" shapeId="0" xr:uid="{00000000-0006-0000-0500-000005000000}">
      <text>
        <r>
          <rPr>
            <sz val="12"/>
            <color indexed="81"/>
            <rFont val="Times New Roman"/>
            <family val="1"/>
          </rPr>
          <t>The wielder can cast up to three spells per day without verbal components as though using the Silent Spell feat.
Strong (no school); CL 17th; Craft Rod, Silent Spell; Price 3,000 gp (lesser), 11,000 gp (normal), 24,500 gp (greater).
DMG 236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<sst xmlns="http://schemas.openxmlformats.org/spreadsheetml/2006/main" count="757" uniqueCount="339">
  <si>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</si>
  <si>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</si>
  <si>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</si>
  <si>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</si>
  <si>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</si>
  <si>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</si>
  <si>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</si>
  <si>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</si>
  <si>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</si>
  <si>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</si>
  <si>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</si>
  <si>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</si>
  <si>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</si>
  <si>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</si>
  <si>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</si>
  <si>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</si>
  <si>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</si>
  <si>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</si>
  <si>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</si>
  <si>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</si>
  <si>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</si>
  <si>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</si>
  <si>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</si>
  <si>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</si>
  <si>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</si>
  <si>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</si>
  <si>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</si>
  <si>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</si>
  <si>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</si>
  <si>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</si>
  <si>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</si>
  <si>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</si>
  <si>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</si>
  <si>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</si>
  <si>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</si>
  <si>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</si>
  <si>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</si>
  <si>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</si>
  <si>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</si>
  <si>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</si>
  <si>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</si>
  <si>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</si>
  <si>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</si>
  <si>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</si>
  <si>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</si>
  <si>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</si>
  <si>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</si>
  <si>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</si>
  <si>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</si>
  <si>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</si>
  <si>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</si>
  <si>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</si>
  <si>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</si>
  <si>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</si>
  <si>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</si>
  <si>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</si>
  <si>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</si>
  <si>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</si>
  <si>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</si>
  <si>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</si>
  <si>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</si>
  <si>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</si>
  <si>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</si>
  <si>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</si>
  <si>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</si>
  <si>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</si>
  <si>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</si>
  <si>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</si>
  <si>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</si>
  <si>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</si>
  <si>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</si>
  <si>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</si>
  <si>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</si>
  <si>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</si>
  <si>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</si>
  <si>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</si>
  <si>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</si>
  <si>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</si>
  <si>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</si>
  <si>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</si>
  <si>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</si>
  <si>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</si>
  <si>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</si>
  <si>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</si>
  <si>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</si>
  <si>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</si>
  <si>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</si>
  <si>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</si>
  <si>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</si>
  <si>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</si>
  <si>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</si>
  <si>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</si>
  <si>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</si>
  <si>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</si>
  <si>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</si>
  <si>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</si>
  <si>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</si>
  <si>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</si>
  <si>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</si>
  <si>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</si>
  <si>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</si>
  <si>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</si>
  <si>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</si>
  <si>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</si>
  <si>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</si>
  <si>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</si>
  <si>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</si>
  <si>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</si>
  <si>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</si>
  <si>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</si>
  <si>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</si>
  <si>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</si>
  <si>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</si>
  <si>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</si>
  <si>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</si>
  <si>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</si>
  <si>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</si>
  <si>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</si>
  <si>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</si>
  <si>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</si>
  <si>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</si>
  <si>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</si>
  <si>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</si>
  <si>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</si>
  <si>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</si>
  <si>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</si>
  <si>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</si>
  <si>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</si>
  <si>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</si>
  <si>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</si>
  <si>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</si>
  <si>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</si>
  <si>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</si>
  <si>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</si>
  <si>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</si>
  <si>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</si>
  <si>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</si>
  <si>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</si>
  <si>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</si>
  <si>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</si>
  <si>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</si>
  <si>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</si>
  <si>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</si>
  <si>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</si>
  <si>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</si>
  <si>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</si>
  <si>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</si>
  <si>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</si>
  <si>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</si>
  <si>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</si>
  <si>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</si>
  <si>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</si>
  <si>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</si>
  <si>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</si>
  <si>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</si>
  <si>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</si>
  <si>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</si>
  <si>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</si>
  <si>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</si>
  <si>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</si>
  <si>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</si>
  <si>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</si>
  <si>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</si>
  <si>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</si>
  <si>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</si>
  <si>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</si>
  <si>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</si>
  <si>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</si>
  <si>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</si>
  <si>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</si>
  <si>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</si>
  <si>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</si>
  <si>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</si>
  <si>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</si>
  <si>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</si>
  <si>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</si>
  <si>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</si>
  <si>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</si>
  <si>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</si>
  <si>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</si>
  <si>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</si>
  <si>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</si>
  <si>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</si>
  <si>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</si>
  <si>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</si>
  <si>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</si>
  <si>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</si>
  <si>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</si>
  <si>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</si>
  <si>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</si>
  <si>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</si>
  <si>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</si>
  <si>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</si>
  <si>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</si>
  <si>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</si>
  <si>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</si>
  <si>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</si>
  <si>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</si>
  <si>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</si>
  <si>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</si>
  <si>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</si>
  <si>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</si>
  <si>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</si>
  <si>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</si>
  <si>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</si>
  <si>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</si>
  <si>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</si>
  <si>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</si>
  <si>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</si>
  <si>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</si>
  <si>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</si>
  <si>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</si>
  <si>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</si>
  <si>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</si>
  <si>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</si>
  <si>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</si>
  <si>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</si>
  <si>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</si>
  <si>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</si>
  <si>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</si>
  <si>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</si>
  <si>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</si>
  <si>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V M/DF</t>
  </si>
  <si>
    <t>special</t>
  </si>
  <si>
    <t>Mending</t>
  </si>
  <si>
    <t>10’</t>
  </si>
  <si>
    <t>Open/Close</t>
  </si>
  <si>
    <t>1 hour</t>
  </si>
  <si>
    <t>Read Magic</t>
  </si>
  <si>
    <t>Resistance</t>
  </si>
  <si>
    <t>V S M/DF</t>
  </si>
  <si>
    <t>Sonic Snap</t>
  </si>
  <si>
    <t>V F</t>
  </si>
  <si>
    <t>1 hr/lvl</t>
  </si>
  <si>
    <t>Sleep</t>
  </si>
  <si>
    <t>Detect Secret Doors</t>
  </si>
  <si>
    <t>Comprehend Languages</t>
  </si>
  <si>
    <t>Whisper Gnome Spells</t>
  </si>
  <si>
    <t>Piercing</t>
  </si>
  <si>
    <t>Diviner Bonus</t>
  </si>
  <si>
    <t>1st:  Darkstalker</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</si>
  <si>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</si>
  <si>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</si>
  <si>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</si>
  <si>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</si>
  <si>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</si>
  <si>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</si>
  <si>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Value</t>
  </si>
  <si>
    <t>Reduce Person</t>
  </si>
  <si>
    <t>Protection from Evil</t>
  </si>
  <si>
    <t>Spells per Day</t>
  </si>
  <si>
    <t>See Invisibility</t>
  </si>
  <si>
    <t>PHB</t>
  </si>
  <si>
    <t>Reference</t>
  </si>
  <si>
    <t>Page</t>
  </si>
  <si>
    <t>249</t>
  </si>
  <si>
    <t>269</t>
  </si>
  <si>
    <t>212</t>
  </si>
  <si>
    <t>220</t>
  </si>
  <si>
    <t>280</t>
  </si>
  <si>
    <t>296</t>
  </si>
  <si>
    <t>Sonic Weapon</t>
  </si>
  <si>
    <t>Burning Sword</t>
  </si>
  <si>
    <t>Spell Compendium</t>
  </si>
  <si>
    <t>VS</t>
  </si>
  <si>
    <t>Unseen Seer</t>
  </si>
  <si>
    <t>Sneak Attack 2d6</t>
  </si>
  <si>
    <t>Effective Level</t>
  </si>
  <si>
    <t>Caster Class</t>
  </si>
  <si>
    <t>Unseen Seer 1</t>
  </si>
  <si>
    <t>Diviner 1</t>
  </si>
  <si>
    <t>Diviner 2</t>
  </si>
  <si>
    <t>Diviner 3</t>
  </si>
  <si>
    <t>6th:  Craft Wand</t>
  </si>
  <si>
    <t>3rd:  Two-weapon Fighting</t>
  </si>
  <si>
    <t>Gust of Wind</t>
  </si>
  <si>
    <t>Darkness</t>
  </si>
  <si>
    <t>Locate Object</t>
  </si>
  <si>
    <t>Knock</t>
  </si>
  <si>
    <t>Evasion</t>
  </si>
  <si>
    <t>Equity on this page:</t>
  </si>
  <si>
    <t>Diviner Features</t>
  </si>
  <si>
    <t>Unseen Seer Features</t>
  </si>
  <si>
    <t>Damage Bonus 1d6</t>
  </si>
  <si>
    <t>Advanced Learning</t>
  </si>
  <si>
    <t>Silent Spell</t>
  </si>
  <si>
    <t>Unluck</t>
  </si>
  <si>
    <t>Haste</t>
  </si>
  <si>
    <t>Silk Rope</t>
  </si>
  <si>
    <t>Grappling Hook</t>
  </si>
  <si>
    <t>longsword sized for gnomes</t>
  </si>
  <si>
    <t>1</t>
  </si>
  <si>
    <t>Amanuensis</t>
  </si>
  <si>
    <t>Caltrops</t>
  </si>
  <si>
    <t>Launch Bolt</t>
  </si>
  <si>
    <t>Launch Item</t>
  </si>
  <si>
    <t>S</t>
  </si>
  <si>
    <t>No Light</t>
  </si>
  <si>
    <t>Book of Vile Darkness</t>
  </si>
  <si>
    <t>Repair Minor Damage</t>
  </si>
  <si>
    <t>Tome &amp; Blood</t>
  </si>
  <si>
    <t>Silent Portal</t>
  </si>
  <si>
    <t>Stick</t>
  </si>
  <si>
    <t>Unnerving Gaze</t>
  </si>
  <si>
    <t>V S F/DF</t>
  </si>
  <si>
    <t>400’ + 40’/lvl</t>
  </si>
  <si>
    <t>Dragonskin</t>
  </si>
  <si>
    <t>S M</t>
  </si>
  <si>
    <t>Fortitude</t>
  </si>
  <si>
    <t>Reflex</t>
  </si>
  <si>
    <t>Potion of Fly</t>
  </si>
  <si>
    <t>Keen Rapier +1</t>
  </si>
  <si>
    <t>3 magic missiles, 1d4+1 dmg each</t>
  </si>
  <si>
    <t>Healing Belt</t>
  </si>
  <si>
    <t>Potion of Invisibility</t>
  </si>
  <si>
    <t>Potion of Mage Armor</t>
  </si>
  <si>
    <t>Potion of Cat's Grace</t>
  </si>
  <si>
    <t>Potion of Bull's Strength</t>
  </si>
  <si>
    <t>Potion of Haste</t>
  </si>
  <si>
    <t>Scroll of Summon Monster III</t>
  </si>
  <si>
    <t>15-20/x2</t>
  </si>
  <si>
    <t>Heward’s Handy Haversack</t>
  </si>
  <si>
    <t>Haversack Value</t>
  </si>
  <si>
    <t>% of 100-lb limit</t>
  </si>
  <si>
    <t>Base Level</t>
  </si>
  <si>
    <t>Scroll of Wind Wall</t>
  </si>
  <si>
    <t>Wand of Summon Monster II</t>
  </si>
  <si>
    <t>Metamagic Rod of Sculpt, Lesser</t>
  </si>
  <si>
    <t>Metamagic Rod of Silence, Lesser</t>
  </si>
  <si>
    <t>Cat’s Grace</t>
  </si>
  <si>
    <t>Glitterdust</t>
  </si>
  <si>
    <t>Invisibility</t>
  </si>
  <si>
    <t>Spider Climb</t>
  </si>
  <si>
    <t>Grease</t>
  </si>
  <si>
    <t>Fireball</t>
  </si>
  <si>
    <t>þ</t>
  </si>
  <si>
    <t>50 charges</t>
  </si>
  <si>
    <t>n.a.</t>
  </si>
  <si>
    <t>Limited to 3rd- or lower-level spells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</si>
</sst>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81">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4"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0"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0" fontId="5" fillId="8" borderId="87" xfId="0" applyFont="1" applyFill="1" applyBorder="1" applyAlignment="1">
      <alignment horizontal="center" vertical="center"/>
    </xf>
    <xf numFmtId="1" fontId="56"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5"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6"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6"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2"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2" fillId="7" borderId="97" xfId="0" applyFont="1" applyFill="1" applyBorder="1" applyAlignment="1">
      <alignment horizontal="center" vertical="center"/>
    </xf>
    <xf numFmtId="0" fontId="22" fillId="7" borderId="98" xfId="0" applyFont="1" applyFill="1" applyBorder="1" applyAlignment="1">
      <alignment horizontal="centerContinuous" vertical="center"/>
    </xf>
    <xf numFmtId="0" fontId="2" fillId="0" borderId="101" xfId="0" applyFont="1" applyFill="1" applyBorder="1" applyAlignment="1">
      <alignment horizontal="centerContinuous" vertical="center" shrinkToFit="1"/>
    </xf>
    <xf numFmtId="0" fontId="22" fillId="0" borderId="103"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2" fillId="0" borderId="31" xfId="0" applyFont="1" applyBorder="1" applyAlignment="1">
      <alignment horizontal="centerContinuous" vertical="center"/>
    </xf>
    <xf numFmtId="0" fontId="7" fillId="0" borderId="0" xfId="0" applyFont="1" applyFill="1" applyBorder="1" applyAlignment="1">
      <alignment vertical="center" wrapText="1"/>
    </xf>
    <xf numFmtId="0" fontId="42" fillId="0" borderId="54" xfId="0" applyFont="1" applyFill="1" applyBorder="1" applyAlignment="1">
      <alignment horizontal="center" vertical="center" shrinkToFit="1"/>
    </xf>
    <xf numFmtId="0" fontId="58"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58"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2"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2"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3"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1"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8"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0"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1"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1"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9" fillId="2" borderId="65" xfId="0" applyFont="1" applyFill="1" applyBorder="1" applyAlignment="1">
      <alignment horizontal="right" vertical="center"/>
    </xf>
    <xf numFmtId="0" fontId="49"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57"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2" fillId="3" borderId="121" xfId="0" applyNumberFormat="1" applyFont="1" applyFill="1" applyBorder="1" applyAlignment="1">
      <alignment horizontal="center" vertical="center"/>
    </xf>
    <xf numFmtId="0" fontId="12" fillId="12" borderId="126" xfId="0" applyFont="1" applyFill="1" applyBorder="1" applyAlignment="1">
      <alignment horizontal="center" vertical="center" wrapText="1"/>
    </xf>
    <xf numFmtId="0" fontId="12" fillId="12" borderId="127"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3" fillId="10" borderId="73" xfId="0" applyFont="1" applyFill="1" applyBorder="1" applyAlignment="1">
      <alignment horizontal="right"/>
    </xf>
    <xf numFmtId="0" fontId="53" fillId="10" borderId="128" xfId="0" applyFont="1" applyFill="1" applyBorder="1" applyAlignment="1">
      <alignment horizontal="centerContinuous"/>
    </xf>
    <xf numFmtId="0" fontId="53" fillId="10" borderId="129" xfId="0" applyFont="1" applyFill="1" applyBorder="1" applyAlignment="1">
      <alignment horizontal="centerContinuous"/>
    </xf>
    <xf numFmtId="0" fontId="53" fillId="10" borderId="130" xfId="0" applyFont="1" applyFill="1" applyBorder="1" applyAlignment="1">
      <alignment horizontal="centerContinuous"/>
    </xf>
    <xf numFmtId="0" fontId="2" fillId="0" borderId="38" xfId="0" applyFont="1" applyBorder="1" applyAlignment="1">
      <alignment horizontal="left" vertical="center"/>
    </xf>
    <xf numFmtId="0" fontId="2" fillId="0" borderId="131" xfId="0" applyFont="1" applyFill="1" applyBorder="1" applyAlignment="1">
      <alignment horizontal="centerContinuous" vertical="center" shrinkToFit="1"/>
    </xf>
    <xf numFmtId="0" fontId="22" fillId="0" borderId="132" xfId="0" applyFont="1" applyFill="1" applyBorder="1" applyAlignment="1">
      <alignment horizontal="centerContinuous" vertical="center"/>
    </xf>
    <xf numFmtId="0" fontId="2" fillId="0" borderId="133" xfId="0" applyFont="1" applyFill="1" applyBorder="1" applyAlignment="1">
      <alignment horizontal="center" vertical="center"/>
    </xf>
    <xf numFmtId="0" fontId="2" fillId="0" borderId="134" xfId="0" applyFont="1" applyFill="1" applyBorder="1" applyAlignment="1">
      <alignment horizontal="centerContinuous" vertical="center"/>
    </xf>
    <xf numFmtId="0" fontId="2" fillId="0" borderId="135" xfId="0" applyFont="1" applyFill="1" applyBorder="1" applyAlignment="1">
      <alignment horizontal="centerContinuous" vertical="center"/>
    </xf>
    <xf numFmtId="0" fontId="2" fillId="0" borderId="0" xfId="0" applyFont="1" applyBorder="1" applyAlignment="1">
      <alignment vertical="center"/>
    </xf>
    <xf numFmtId="0" fontId="58" fillId="0" borderId="54" xfId="0" applyFont="1" applyFill="1" applyBorder="1" applyAlignment="1">
      <alignment horizontal="center" vertical="center" shrinkToFit="1"/>
    </xf>
    <xf numFmtId="0" fontId="42" fillId="0" borderId="34" xfId="0" applyFont="1" applyFill="1" applyBorder="1" applyAlignment="1">
      <alignment horizontal="center" vertical="center" shrinkToFit="1"/>
    </xf>
    <xf numFmtId="0" fontId="7" fillId="15" borderId="59" xfId="0" applyFont="1" applyFill="1" applyBorder="1" applyAlignment="1">
      <alignment horizontal="center" vertical="center" wrapText="1"/>
    </xf>
    <xf numFmtId="49" fontId="7" fillId="0" borderId="59" xfId="0" applyNumberFormat="1" applyFont="1" applyFill="1" applyBorder="1" applyAlignment="1">
      <alignment horizontal="center" vertical="center"/>
    </xf>
    <xf numFmtId="0" fontId="2" fillId="0" borderId="108" xfId="0" applyFont="1" applyFill="1" applyBorder="1" applyAlignment="1">
      <alignment horizontal="centerContinuous" vertical="center" shrinkToFit="1"/>
    </xf>
    <xf numFmtId="0" fontId="22"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34" xfId="0" applyNumberFormat="1" applyFont="1" applyFill="1" applyBorder="1" applyAlignment="1">
      <alignment horizontal="center" vertical="center"/>
    </xf>
    <xf numFmtId="1" fontId="56" fillId="10" borderId="134" xfId="0" applyNumberFormat="1" applyFont="1" applyFill="1" applyBorder="1" applyAlignment="1">
      <alignment horizontal="center" vertical="center"/>
    </xf>
    <xf numFmtId="1" fontId="2" fillId="0" borderId="134" xfId="0" applyNumberFormat="1" applyFont="1" applyBorder="1" applyAlignment="1">
      <alignment horizontal="center" vertical="center"/>
    </xf>
    <xf numFmtId="1" fontId="5"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2" fillId="0" borderId="34" xfId="0" applyNumberFormat="1" applyFont="1" applyFill="1" applyBorder="1" applyAlignment="1">
      <alignment horizontal="center" vertical="center"/>
    </xf>
    <xf numFmtId="0" fontId="58" fillId="0" borderId="34" xfId="0" applyFont="1" applyFill="1" applyBorder="1" applyAlignment="1">
      <alignment horizontal="centerContinuous"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22" xfId="0" applyNumberFormat="1" applyFont="1" applyBorder="1" applyAlignment="1">
      <alignment horizontal="center" vertical="center" shrinkToFit="1"/>
    </xf>
    <xf numFmtId="1" fontId="2" fillId="0" borderId="123" xfId="0" applyNumberFormat="1" applyFont="1" applyBorder="1" applyAlignment="1">
      <alignment horizontal="center" vertical="center" shrinkToFit="1"/>
    </xf>
    <xf numFmtId="1" fontId="5" fillId="0" borderId="123" xfId="0" applyNumberFormat="1" applyFont="1" applyBorder="1" applyAlignment="1">
      <alignment horizontal="center" vertical="center" shrinkToFit="1"/>
    </xf>
    <xf numFmtId="1" fontId="5" fillId="0" borderId="124" xfId="0" applyNumberFormat="1" applyFont="1" applyBorder="1" applyAlignment="1">
      <alignment horizontal="center" vertical="center" shrinkToFit="1"/>
    </xf>
    <xf numFmtId="1" fontId="5" fillId="0" borderId="122"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1" fontId="2" fillId="8" borderId="86"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62"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63" fillId="0" borderId="1" xfId="0" applyFont="1" applyFill="1" applyBorder="1" applyAlignment="1">
      <alignment vertical="center"/>
    </xf>
    <xf numFmtId="0" fontId="12" fillId="0" borderId="2" xfId="0" applyFont="1" applyFill="1" applyBorder="1" applyAlignment="1">
      <alignment horizontal="center"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164" fontId="2" fillId="0" borderId="0" xfId="0" applyNumberFormat="1" applyFont="1" applyBorder="1" applyAlignment="1">
      <alignment horizontal="center"/>
    </xf>
    <xf numFmtId="0" fontId="2" fillId="0" borderId="0" xfId="0" applyFont="1" applyBorder="1" applyAlignment="1"/>
    <xf numFmtId="1" fontId="2" fillId="8" borderId="85" xfId="0" applyNumberFormat="1" applyFont="1" applyFill="1" applyBorder="1" applyAlignment="1">
      <alignment horizontal="center" vertical="center"/>
    </xf>
    <xf numFmtId="0" fontId="4" fillId="0" borderId="46" xfId="0" applyFont="1" applyBorder="1" applyAlignment="1">
      <alignment horizontal="centerContinuous" wrapText="1"/>
    </xf>
    <xf numFmtId="0" fontId="2" fillId="0" borderId="105" xfId="0" applyFont="1" applyFill="1" applyBorder="1" applyAlignment="1">
      <alignment horizontal="centerContinuous" vertical="center" shrinkToFit="1"/>
    </xf>
    <xf numFmtId="0" fontId="22"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2" fillId="0" borderId="117" xfId="0" applyFont="1" applyFill="1" applyBorder="1" applyAlignment="1">
      <alignment horizontal="centerContinuous" vertical="center" shrinkToFit="1"/>
    </xf>
    <xf numFmtId="0" fontId="22" fillId="0" borderId="118" xfId="0" applyFont="1" applyFill="1" applyBorder="1" applyAlignment="1">
      <alignment horizontal="centerContinuous" vertical="center"/>
    </xf>
    <xf numFmtId="0" fontId="2"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0" fontId="7" fillId="0" borderId="15" xfId="0" applyFont="1" applyFill="1" applyBorder="1" applyAlignment="1">
      <alignment horizontal="center" vertical="center"/>
    </xf>
    <xf numFmtId="49" fontId="7" fillId="0" borderId="28" xfId="0" applyNumberFormat="1" applyFont="1" applyFill="1" applyBorder="1" applyAlignment="1">
      <alignment horizontal="center" vertical="center"/>
    </xf>
    <xf numFmtId="0" fontId="2" fillId="15" borderId="89" xfId="0" applyFont="1" applyFill="1" applyBorder="1" applyAlignment="1">
      <alignment horizontal="center" vertical="center"/>
    </xf>
    <xf numFmtId="0" fontId="9" fillId="15" borderId="3" xfId="0" quotePrefix="1" applyFont="1" applyFill="1" applyBorder="1" applyAlignment="1">
      <alignment horizontal="center" vertical="center"/>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49" fontId="7" fillId="15" borderId="28" xfId="0" applyNumberFormat="1" applyFont="1" applyFill="1" applyBorder="1" applyAlignment="1">
      <alignment horizontal="center"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890">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FF00"/>
      <color rgb="FF009900"/>
      <color rgb="FF0000FF"/>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95249</xdr:rowOff>
    </xdr:from>
    <xdr:to>
      <xdr:col>6</xdr:col>
      <xdr:colOff>1247775</xdr:colOff>
      <xdr:row>21</xdr:row>
      <xdr:rowOff>142875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Current Status:  </a:t>
          </a:r>
          <a:r>
            <a:rPr lang="en-US" sz="1200" b="0" i="0" baseline="0">
              <a:effectLst/>
              <a:latin typeface="Times New Roman" panose="02020603050405020304" pitchFamily="18" charset="0"/>
              <a:ea typeface="+mn-ea"/>
              <a:cs typeface="Times New Roman" panose="02020603050405020304" pitchFamily="18" charset="0"/>
            </a:rPr>
            <a:t>Cat’s Graced (+4 to Dexterity), Mage Armored (+4 to Touch AC), Hastened (base speed 60’; +1 attack per round; +1 to attack and touch AC).</a:t>
          </a:r>
          <a:endParaRPr lang="en-US" sz="1200" b="0"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Previous Status:  </a:t>
          </a:r>
          <a:r>
            <a:rPr lang="en-US" sz="1200" b="0" i="0" u="none" strike="noStrike" baseline="0">
              <a:solidFill>
                <a:srgbClr val="000000"/>
              </a:solidFill>
              <a:latin typeface="Times New Roman" panose="02020603050405020304" pitchFamily="18" charset="0"/>
              <a:cs typeface="Times New Roman" panose="02020603050405020304" pitchFamily="18" charset="0"/>
            </a:rPr>
            <a:t>Invisible, Flying (60’), Bull’s Strengthened (+4 to Strength), Dragonskinned (+4 to AC); in lizardfolk form (+5 to AC).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cols>
    <col min="1" max="1" width="15.796875" style="312" customWidth="1"/>
    <col min="2" max="2" width="10" style="314" customWidth="1"/>
    <col min="3" max="3" width="5.5" style="314" customWidth="1"/>
    <col min="4" max="4" width="13.69921875" style="312" bestFit="1" customWidth="1"/>
    <col min="5" max="5" width="9.09765625" style="314" bestFit="1" customWidth="1"/>
    <col min="6" max="6" width="14.69921875" style="312" customWidth="1"/>
    <col min="7" max="7" width="17.09765625" style="314" customWidth="1"/>
    <col min="8" max="16384" width="13" style="51"/>
  </cols>
  <sheetData>
    <row r="1" spans="1:7" ht="29.4" thickTop="1" thickBot="1">
      <c r="A1" s="317" t="s">
        <v>148</v>
      </c>
      <c r="B1" s="318" t="s">
        <v>149</v>
      </c>
      <c r="C1" s="319"/>
      <c r="D1" s="320"/>
      <c r="E1" s="321"/>
      <c r="F1" s="320"/>
      <c r="G1" s="322" t="s">
        <v>144</v>
      </c>
    </row>
    <row r="2" spans="1:7" ht="17.399999999999999" thickTop="1">
      <c r="A2" s="323" t="s">
        <v>0</v>
      </c>
      <c r="B2" s="324" t="s">
        <v>100</v>
      </c>
      <c r="C2" s="324"/>
      <c r="D2" s="325" t="s">
        <v>116</v>
      </c>
      <c r="E2" s="326" t="s">
        <v>143</v>
      </c>
      <c r="F2" s="327"/>
      <c r="G2" s="328"/>
    </row>
    <row r="3" spans="1:7" ht="16.8">
      <c r="A3" s="323" t="s">
        <v>64</v>
      </c>
      <c r="B3" s="324" t="s">
        <v>145</v>
      </c>
      <c r="C3" s="324"/>
      <c r="D3" s="325" t="s">
        <v>65</v>
      </c>
      <c r="E3" s="326">
        <v>2</v>
      </c>
      <c r="F3" s="325"/>
      <c r="G3" s="328"/>
    </row>
    <row r="4" spans="1:7" ht="16.8">
      <c r="A4" s="323" t="s">
        <v>64</v>
      </c>
      <c r="B4" s="324" t="s">
        <v>162</v>
      </c>
      <c r="C4" s="324"/>
      <c r="D4" s="325" t="s">
        <v>65</v>
      </c>
      <c r="E4" s="326">
        <v>3</v>
      </c>
      <c r="F4" s="325"/>
      <c r="G4" s="328"/>
    </row>
    <row r="5" spans="1:7" ht="16.8">
      <c r="A5" s="323" t="s">
        <v>64</v>
      </c>
      <c r="B5" s="324" t="s">
        <v>265</v>
      </c>
      <c r="C5" s="324"/>
      <c r="D5" s="325" t="s">
        <v>65</v>
      </c>
      <c r="E5" s="326">
        <v>3</v>
      </c>
      <c r="F5" s="325"/>
      <c r="G5" s="328"/>
    </row>
    <row r="6" spans="1:7" ht="17.399999999999999" thickBot="1">
      <c r="A6" s="323" t="s">
        <v>66</v>
      </c>
      <c r="B6" s="324" t="s">
        <v>150</v>
      </c>
      <c r="C6" s="324"/>
      <c r="D6" s="325" t="s">
        <v>1</v>
      </c>
      <c r="E6" s="326" t="s">
        <v>151</v>
      </c>
      <c r="F6" s="325"/>
      <c r="G6" s="328"/>
    </row>
    <row r="7" spans="1:7" ht="17.399999999999999" thickTop="1">
      <c r="A7" s="329" t="s">
        <v>88</v>
      </c>
      <c r="B7" s="479">
        <f>5</f>
        <v>5</v>
      </c>
      <c r="C7" s="480"/>
      <c r="D7" s="330" t="s">
        <v>74</v>
      </c>
      <c r="E7" s="331" t="s">
        <v>152</v>
      </c>
      <c r="F7" s="332"/>
      <c r="G7" s="328"/>
    </row>
    <row r="8" spans="1:7" ht="17.399999999999999" thickBot="1">
      <c r="A8" s="333" t="s">
        <v>131</v>
      </c>
      <c r="B8" s="334" t="str">
        <f>C10</f>
        <v>+5</v>
      </c>
      <c r="C8" s="335"/>
      <c r="D8" s="336" t="s">
        <v>138</v>
      </c>
      <c r="E8" s="337" t="s">
        <v>152</v>
      </c>
      <c r="F8" s="332"/>
      <c r="G8" s="328"/>
    </row>
    <row r="9" spans="1:7" ht="17.399999999999999" thickTop="1">
      <c r="A9" s="338" t="s">
        <v>2</v>
      </c>
      <c r="B9" s="472">
        <f>10</f>
        <v>10</v>
      </c>
      <c r="C9" s="339" t="str">
        <f>IF(B9&gt;9.9,CONCATENATE("+",ROUNDDOWN((B9-10)/2,0)),ROUNDUP((B9-10)/2,0))</f>
        <v>+0</v>
      </c>
      <c r="D9" s="340" t="s">
        <v>72</v>
      </c>
      <c r="E9" s="341" t="s">
        <v>246</v>
      </c>
      <c r="F9" s="332"/>
      <c r="G9" s="328"/>
    </row>
    <row r="10" spans="1:7" ht="16.8">
      <c r="A10" s="342" t="s">
        <v>3</v>
      </c>
      <c r="B10" s="475">
        <f>16+4</f>
        <v>20</v>
      </c>
      <c r="C10" s="343" t="str">
        <f t="shared" ref="C10:C14" si="0">IF(B10&gt;9.9,CONCATENATE("+",ROUNDDOWN((B10-10)/2,0)),ROUNDUP((B10-10)/2,0))</f>
        <v>+5</v>
      </c>
      <c r="D10" s="344" t="s">
        <v>73</v>
      </c>
      <c r="E10" s="345">
        <f>SUM(Martial!G4:G16)+SUM(Equipment!C3:C12)+5</f>
        <v>12.25</v>
      </c>
      <c r="F10" s="332"/>
      <c r="G10" s="328"/>
    </row>
    <row r="11" spans="1:7" ht="16.8">
      <c r="A11" s="346" t="s">
        <v>12</v>
      </c>
      <c r="B11" s="347">
        <v>14</v>
      </c>
      <c r="C11" s="348" t="str">
        <f t="shared" si="0"/>
        <v>+2</v>
      </c>
      <c r="D11" s="344" t="s">
        <v>14</v>
      </c>
      <c r="E11" s="349">
        <f>ROUNDUP(((E3*6)*0.75)+((E4*4)*0.75)+((E5*4)*0.75)+((E3+E4+E5)*C11),0)</f>
        <v>43</v>
      </c>
      <c r="F11" s="332"/>
      <c r="G11" s="328"/>
    </row>
    <row r="12" spans="1:7" ht="16.8">
      <c r="A12" s="350" t="s">
        <v>13</v>
      </c>
      <c r="B12" s="347">
        <v>17</v>
      </c>
      <c r="C12" s="343" t="str">
        <f t="shared" si="0"/>
        <v>+3</v>
      </c>
      <c r="D12" s="351" t="s">
        <v>89</v>
      </c>
      <c r="E12" s="478">
        <f>11+C10+4</f>
        <v>20</v>
      </c>
      <c r="F12" s="323"/>
      <c r="G12" s="328"/>
    </row>
    <row r="13" spans="1:7" ht="16.8">
      <c r="A13" s="352" t="s">
        <v>15</v>
      </c>
      <c r="B13" s="347">
        <v>10</v>
      </c>
      <c r="C13" s="343" t="str">
        <f t="shared" si="0"/>
        <v>+0</v>
      </c>
      <c r="D13" s="351" t="s">
        <v>63</v>
      </c>
      <c r="E13" s="473">
        <f>E12+SUM(Martial!B11:B12)</f>
        <v>20</v>
      </c>
      <c r="F13" s="332"/>
      <c r="G13" s="328"/>
    </row>
    <row r="14" spans="1:7" ht="17.399999999999999" thickBot="1">
      <c r="A14" s="353" t="s">
        <v>11</v>
      </c>
      <c r="B14" s="354">
        <v>10</v>
      </c>
      <c r="C14" s="355" t="str">
        <f t="shared" si="0"/>
        <v>+0</v>
      </c>
      <c r="D14" s="356" t="s">
        <v>142</v>
      </c>
      <c r="E14" s="357">
        <f>E13-C10</f>
        <v>15</v>
      </c>
      <c r="F14" s="332"/>
      <c r="G14" s="328"/>
    </row>
    <row r="15" spans="1:7" ht="24" thickTop="1" thickBot="1">
      <c r="A15" s="358" t="s">
        <v>79</v>
      </c>
      <c r="B15" s="359"/>
      <c r="C15" s="359"/>
      <c r="D15" s="360"/>
      <c r="E15" s="360"/>
      <c r="F15" s="360"/>
      <c r="G15" s="361"/>
    </row>
    <row r="16" spans="1:7" s="10" customFormat="1" ht="17.399999999999999" thickTop="1">
      <c r="A16" s="362"/>
      <c r="B16" s="363"/>
      <c r="C16" s="363"/>
      <c r="D16" s="363"/>
      <c r="E16" s="363"/>
      <c r="F16" s="363"/>
      <c r="G16" s="364"/>
    </row>
    <row r="17" spans="1:7" s="10" customFormat="1" ht="16.8">
      <c r="A17" s="365"/>
      <c r="B17" s="366"/>
      <c r="C17" s="366"/>
      <c r="D17" s="366"/>
      <c r="E17" s="366"/>
      <c r="F17" s="366"/>
      <c r="G17" s="367"/>
    </row>
    <row r="18" spans="1:7" s="10" customFormat="1" ht="16.8">
      <c r="A18" s="365"/>
      <c r="B18" s="366"/>
      <c r="C18" s="366"/>
      <c r="D18" s="366"/>
      <c r="E18" s="366"/>
      <c r="F18" s="366"/>
      <c r="G18" s="367"/>
    </row>
    <row r="19" spans="1:7" s="10" customFormat="1" ht="16.8">
      <c r="A19" s="365"/>
      <c r="B19" s="366"/>
      <c r="C19" s="366"/>
      <c r="D19" s="366"/>
      <c r="E19" s="366"/>
      <c r="F19" s="366"/>
      <c r="G19" s="367"/>
    </row>
    <row r="20" spans="1:7" s="10" customFormat="1" ht="16.8">
      <c r="A20" s="365"/>
      <c r="B20" s="366"/>
      <c r="C20" s="366"/>
      <c r="D20" s="366"/>
      <c r="E20" s="366"/>
      <c r="F20" s="366"/>
      <c r="G20" s="367"/>
    </row>
    <row r="21" spans="1:7" s="10" customFormat="1" ht="16.8">
      <c r="A21" s="365"/>
      <c r="B21" s="366"/>
      <c r="C21" s="366"/>
      <c r="D21" s="366"/>
      <c r="E21" s="366"/>
      <c r="F21" s="366"/>
      <c r="G21" s="367"/>
    </row>
    <row r="22" spans="1:7" s="10" customFormat="1" ht="16.8">
      <c r="A22" s="365"/>
      <c r="B22" s="366"/>
      <c r="C22" s="366"/>
      <c r="D22" s="366"/>
      <c r="E22" s="366"/>
      <c r="F22" s="366"/>
      <c r="G22" s="367"/>
    </row>
    <row r="23" spans="1:7" s="10" customFormat="1" ht="16.8">
      <c r="A23" s="365"/>
      <c r="B23" s="366"/>
      <c r="C23" s="366"/>
      <c r="D23" s="366"/>
      <c r="E23" s="366"/>
      <c r="F23" s="366"/>
      <c r="G23" s="367"/>
    </row>
    <row r="24" spans="1:7" s="10" customFormat="1" ht="16.8">
      <c r="A24" s="365"/>
      <c r="B24" s="366"/>
      <c r="C24" s="366"/>
      <c r="D24" s="366"/>
      <c r="E24" s="366"/>
      <c r="F24" s="366"/>
      <c r="G24" s="367"/>
    </row>
    <row r="25" spans="1:7" s="10" customFormat="1" ht="16.8">
      <c r="A25" s="365"/>
      <c r="B25" s="366"/>
      <c r="C25" s="366"/>
      <c r="D25" s="366"/>
      <c r="E25" s="366"/>
      <c r="F25" s="366"/>
      <c r="G25" s="367"/>
    </row>
    <row r="26" spans="1:7" s="10" customFormat="1" ht="16.8">
      <c r="A26" s="365"/>
      <c r="B26" s="366"/>
      <c r="C26" s="366"/>
      <c r="D26" s="366"/>
      <c r="E26" s="366"/>
      <c r="F26" s="366"/>
      <c r="G26" s="367"/>
    </row>
    <row r="27" spans="1:7" s="10" customFormat="1" ht="16.8">
      <c r="A27" s="365"/>
      <c r="B27" s="366"/>
      <c r="C27" s="366"/>
      <c r="D27" s="366"/>
      <c r="E27" s="366"/>
      <c r="F27" s="366"/>
      <c r="G27" s="367"/>
    </row>
    <row r="28" spans="1:7" s="10" customFormat="1" ht="16.8">
      <c r="A28" s="365"/>
      <c r="B28" s="366"/>
      <c r="C28" s="366"/>
      <c r="D28" s="366"/>
      <c r="E28" s="366"/>
      <c r="F28" s="366"/>
      <c r="G28" s="367"/>
    </row>
    <row r="29" spans="1:7" s="10" customFormat="1" ht="16.8">
      <c r="A29" s="365"/>
      <c r="B29" s="366"/>
      <c r="C29" s="366"/>
      <c r="D29" s="366"/>
      <c r="E29" s="366"/>
      <c r="F29" s="366"/>
      <c r="G29" s="367"/>
    </row>
    <row r="30" spans="1:7" s="10" customFormat="1" ht="16.8">
      <c r="A30" s="365"/>
      <c r="B30" s="366"/>
      <c r="C30" s="366"/>
      <c r="D30" s="366"/>
      <c r="E30" s="366"/>
      <c r="F30" s="366"/>
      <c r="G30" s="367"/>
    </row>
    <row r="31" spans="1:7" s="10" customFormat="1" ht="16.8">
      <c r="A31" s="365"/>
      <c r="B31" s="366"/>
      <c r="C31" s="366"/>
      <c r="D31" s="366"/>
      <c r="E31" s="366"/>
      <c r="F31" s="366"/>
      <c r="G31" s="367"/>
    </row>
    <row r="32" spans="1:7" s="10" customFormat="1" ht="16.8">
      <c r="A32" s="365"/>
      <c r="B32" s="366"/>
      <c r="C32" s="366"/>
      <c r="D32" s="366"/>
      <c r="E32" s="366"/>
      <c r="F32" s="366"/>
      <c r="G32" s="367"/>
    </row>
    <row r="33" spans="1:7" s="10" customFormat="1" ht="16.8">
      <c r="A33" s="365"/>
      <c r="B33" s="366"/>
      <c r="C33" s="366"/>
      <c r="D33" s="366"/>
      <c r="E33" s="366"/>
      <c r="F33" s="366"/>
      <c r="G33" s="367"/>
    </row>
    <row r="34" spans="1:7" s="10" customFormat="1" ht="16.8">
      <c r="A34" s="365"/>
      <c r="B34" s="366"/>
      <c r="C34" s="366"/>
      <c r="D34" s="366"/>
      <c r="E34" s="366"/>
      <c r="F34" s="366"/>
      <c r="G34" s="367"/>
    </row>
    <row r="35" spans="1:7" s="10" customFormat="1" ht="16.8">
      <c r="A35" s="365"/>
      <c r="B35" s="366"/>
      <c r="C35" s="366"/>
      <c r="D35" s="366"/>
      <c r="E35" s="366"/>
      <c r="F35" s="366"/>
      <c r="G35" s="367"/>
    </row>
    <row r="36" spans="1:7" s="10" customFormat="1" ht="16.8">
      <c r="A36" s="365"/>
      <c r="B36" s="366"/>
      <c r="C36" s="366"/>
      <c r="D36" s="366"/>
      <c r="E36" s="366"/>
      <c r="F36" s="366"/>
      <c r="G36" s="367"/>
    </row>
    <row r="37" spans="1:7" s="10" customFormat="1" ht="16.8">
      <c r="A37" s="365"/>
      <c r="B37" s="366"/>
      <c r="C37" s="366"/>
      <c r="D37" s="366"/>
      <c r="E37" s="366"/>
      <c r="F37" s="366"/>
      <c r="G37" s="367"/>
    </row>
    <row r="38" spans="1:7" s="10" customFormat="1" ht="16.8">
      <c r="A38" s="365"/>
      <c r="B38" s="366"/>
      <c r="C38" s="366"/>
      <c r="D38" s="366"/>
      <c r="E38" s="366"/>
      <c r="F38" s="366"/>
      <c r="G38" s="367"/>
    </row>
    <row r="39" spans="1:7" s="10" customFormat="1" ht="16.8">
      <c r="A39" s="365"/>
      <c r="B39" s="366"/>
      <c r="C39" s="366"/>
      <c r="D39" s="366"/>
      <c r="E39" s="366"/>
      <c r="F39" s="366"/>
      <c r="G39" s="367"/>
    </row>
    <row r="40" spans="1:7" s="10" customFormat="1" ht="16.8">
      <c r="A40" s="365"/>
      <c r="B40" s="366"/>
      <c r="C40" s="366"/>
      <c r="D40" s="366"/>
      <c r="E40" s="366"/>
      <c r="F40" s="366"/>
      <c r="G40" s="367"/>
    </row>
    <row r="41" spans="1:7" s="10" customFormat="1" ht="16.8">
      <c r="A41" s="365"/>
      <c r="B41" s="366"/>
      <c r="C41" s="366"/>
      <c r="D41" s="366"/>
      <c r="E41" s="366"/>
      <c r="F41" s="366"/>
      <c r="G41" s="367"/>
    </row>
    <row r="42" spans="1:7" s="10" customFormat="1" ht="16.8">
      <c r="A42" s="365"/>
      <c r="B42" s="366"/>
      <c r="C42" s="366"/>
      <c r="D42" s="366"/>
      <c r="E42" s="366"/>
      <c r="F42" s="366"/>
      <c r="G42" s="367"/>
    </row>
    <row r="43" spans="1:7" s="10" customFormat="1" ht="16.8">
      <c r="A43" s="365"/>
      <c r="B43" s="366"/>
      <c r="C43" s="366"/>
      <c r="D43" s="366"/>
      <c r="E43" s="366"/>
      <c r="F43" s="366"/>
      <c r="G43" s="367"/>
    </row>
    <row r="44" spans="1:7" ht="17.399999999999999" thickBot="1">
      <c r="A44" s="368"/>
      <c r="B44" s="369"/>
      <c r="C44" s="369"/>
      <c r="D44" s="369"/>
      <c r="E44" s="369"/>
      <c r="F44" s="369"/>
      <c r="G44" s="370"/>
    </row>
    <row r="45" spans="1:7" ht="16.2" thickTop="1"/>
  </sheetData>
  <phoneticPr fontId="0" type="noConversion"/>
  <conditionalFormatting sqref="E10">
    <cfRule type="cellIs" dxfId="889" priority="1" stopIfTrue="1" operator="greaterThan">
      <formula>50</formula>
    </cfRule>
    <cfRule type="cellIs" dxfId="888" priority="2" stopIfTrue="1" operator="between">
      <formula>25</formula>
      <formula>50</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cols>
    <col min="1" max="1" width="31.5" style="312" bestFit="1" customWidth="1"/>
    <col min="2" max="2" width="5.8984375" style="312" bestFit="1" customWidth="1"/>
    <col min="3" max="3" width="7.59765625" style="314" hidden="1" customWidth="1"/>
    <col min="4" max="4" width="7.19921875" style="314" hidden="1" customWidth="1"/>
    <col min="5" max="5" width="9.19921875" style="314" bestFit="1" customWidth="1"/>
    <col min="6" max="6" width="7.3984375" style="314" customWidth="1"/>
    <col min="7" max="7" width="6" style="315" bestFit="1" customWidth="1"/>
    <col min="8" max="8" width="5.19921875" style="315" bestFit="1" customWidth="1"/>
    <col min="9" max="9" width="7.5" style="315" customWidth="1"/>
    <col min="10" max="10" width="26.59765625" style="312" customWidth="1"/>
    <col min="11" max="16384" width="13" style="51"/>
  </cols>
  <sheetData>
    <row r="1" spans="1:10" ht="23.4" thickBot="1">
      <c r="A1" s="225" t="s">
        <v>10</v>
      </c>
      <c r="B1" s="226"/>
      <c r="C1" s="226"/>
      <c r="D1" s="226"/>
      <c r="E1" s="226"/>
      <c r="F1" s="226"/>
      <c r="G1" s="227"/>
      <c r="H1" s="227"/>
      <c r="I1" s="227"/>
      <c r="J1" s="226"/>
    </row>
    <row r="2" spans="1:10" s="10" customFormat="1" ht="34.200000000000003" thickBot="1">
      <c r="A2" s="4" t="s">
        <v>107</v>
      </c>
      <c r="B2" s="5" t="s">
        <v>29</v>
      </c>
      <c r="C2" s="5" t="s">
        <v>36</v>
      </c>
      <c r="D2" s="5" t="s">
        <v>28</v>
      </c>
      <c r="E2" s="6" t="s">
        <v>61</v>
      </c>
      <c r="F2" s="6" t="s">
        <v>37</v>
      </c>
      <c r="G2" s="7" t="s">
        <v>67</v>
      </c>
      <c r="H2" s="8" t="s">
        <v>96</v>
      </c>
      <c r="I2" s="7" t="s">
        <v>81</v>
      </c>
      <c r="J2" s="9" t="s">
        <v>79</v>
      </c>
    </row>
    <row r="3" spans="1:10" s="10" customFormat="1" ht="16.8">
      <c r="A3" s="437" t="s">
        <v>308</v>
      </c>
      <c r="B3" s="438">
        <v>2</v>
      </c>
      <c r="C3" s="198" t="s">
        <v>31</v>
      </c>
      <c r="D3" s="198" t="str">
        <f>IF(C3="Str",'Personal File'!$C$9,IF(C3="Dex",'Personal File'!$C$10,IF(C3="Con",'Personal File'!$C$11,IF(C3="Int",'Personal File'!$C$12,IF(C3="Wis",'Personal File'!$C$13,IF(C3="Cha",'Personal File'!$C$14))))))</f>
        <v>+2</v>
      </c>
      <c r="E3" s="445" t="str">
        <f t="shared" ref="E3" si="0">CONCATENATE(C3," (",D3,")")</f>
        <v>Con (+2)</v>
      </c>
      <c r="F3" s="439">
        <v>0</v>
      </c>
      <c r="G3" s="440">
        <f t="shared" ref="G3:G4" si="1">B3+D3+F3</f>
        <v>4</v>
      </c>
      <c r="H3" s="228">
        <f t="shared" ref="H3:H47" ca="1" si="2">RANDBETWEEN(1,20)</f>
        <v>10</v>
      </c>
      <c r="I3" s="441">
        <f t="shared" ref="I3:I4" ca="1" si="3">SUM(G3:H3)</f>
        <v>14</v>
      </c>
      <c r="J3" s="443"/>
    </row>
    <row r="4" spans="1:10" s="10" customFormat="1" ht="16.8">
      <c r="A4" s="442" t="s">
        <v>309</v>
      </c>
      <c r="B4" s="438">
        <v>5</v>
      </c>
      <c r="C4" s="198" t="s">
        <v>34</v>
      </c>
      <c r="D4" s="198" t="str">
        <f>IF(C4="Str",'Personal File'!$C$9,IF(C4="Dex",'Personal File'!$C$10,IF(C4="Con",'Personal File'!$C$11,IF(C4="Int",'Personal File'!$C$12,IF(C4="Wis",'Personal File'!$C$13,IF(C4="Cha",'Personal File'!$C$14))))))</f>
        <v>+5</v>
      </c>
      <c r="E4" s="229" t="str">
        <f t="shared" ref="E4" si="4">CONCATENATE(C4," (",D4,")")</f>
        <v>Dex (+5)</v>
      </c>
      <c r="F4" s="439">
        <v>0</v>
      </c>
      <c r="G4" s="440">
        <f t="shared" si="1"/>
        <v>10</v>
      </c>
      <c r="H4" s="228">
        <f t="shared" ca="1" si="2"/>
        <v>6</v>
      </c>
      <c r="I4" s="441">
        <f t="shared" ca="1" si="3"/>
        <v>16</v>
      </c>
      <c r="J4" s="443"/>
    </row>
    <row r="5" spans="1:10" s="10" customFormat="1" ht="16.8">
      <c r="A5" s="230" t="s">
        <v>69</v>
      </c>
      <c r="B5" s="231">
        <v>7</v>
      </c>
      <c r="C5" s="232" t="s">
        <v>33</v>
      </c>
      <c r="D5" s="232" t="str">
        <f>IF(C5="Str",'Personal File'!$C$9,IF(C5="Dex",'Personal File'!$C$10,IF(C5="Con",'Personal File'!$C$11,IF(C5="Int",'Personal File'!$C$12,IF(C5="Wis",'Personal File'!$C$13,IF(C5="Cha",'Personal File'!$C$14))))))</f>
        <v>+0</v>
      </c>
      <c r="E5" s="233" t="str">
        <f t="shared" ref="E5:E6" si="5">CONCATENATE(C5," (",D5,")")</f>
        <v>Wis (+0)</v>
      </c>
      <c r="F5" s="234">
        <v>0</v>
      </c>
      <c r="G5" s="235">
        <f t="shared" ref="G5:G49" si="6">B5+D5+F5</f>
        <v>7</v>
      </c>
      <c r="H5" s="236">
        <f t="shared" ca="1" si="2"/>
        <v>12</v>
      </c>
      <c r="I5" s="237">
        <f t="shared" ref="I5" ca="1" si="7">SUM(G5:H5)</f>
        <v>19</v>
      </c>
      <c r="J5" s="444"/>
    </row>
    <row r="6" spans="1:10" s="245" customFormat="1" ht="16.8">
      <c r="A6" s="238" t="s">
        <v>38</v>
      </c>
      <c r="B6" s="239">
        <v>1</v>
      </c>
      <c r="C6" s="240" t="s">
        <v>32</v>
      </c>
      <c r="D6" s="241" t="str">
        <f>IF(C6="Str",'Personal File'!$C$9,IF(C6="Dex",'Personal File'!$C$10,IF(C6="Con",'Personal File'!$C$11,IF(C6="Int",'Personal File'!$C$12,IF(C6="Wis",'Personal File'!$C$13,IF(C6="Cha",'Personal File'!$C$14))))))</f>
        <v>+3</v>
      </c>
      <c r="E6" s="242" t="str">
        <f t="shared" si="5"/>
        <v>Int (+3)</v>
      </c>
      <c r="F6" s="243" t="s">
        <v>62</v>
      </c>
      <c r="G6" s="243">
        <f t="shared" si="6"/>
        <v>4</v>
      </c>
      <c r="H6" s="228">
        <f t="shared" ca="1" si="2"/>
        <v>11</v>
      </c>
      <c r="I6" s="243">
        <f ca="1">SUM(G6:H6)</f>
        <v>15</v>
      </c>
      <c r="J6" s="244"/>
    </row>
    <row r="7" spans="1:10" s="250" customFormat="1" ht="16.8">
      <c r="A7" s="246" t="s">
        <v>39</v>
      </c>
      <c r="B7" s="239">
        <v>2</v>
      </c>
      <c r="C7" s="247" t="s">
        <v>34</v>
      </c>
      <c r="D7" s="248" t="str">
        <f>IF(C7="Str",'Personal File'!$C$9,IF(C7="Dex",'Personal File'!$C$10,IF(C7="Con",'Personal File'!$C$11,IF(C7="Int",'Personal File'!$C$12,IF(C7="Wis",'Personal File'!$C$13,IF(C7="Cha",'Personal File'!$C$14))))))</f>
        <v>+5</v>
      </c>
      <c r="E7" s="249" t="str">
        <f t="shared" ref="E7:E49" si="8">CONCATENATE(C7," (",D7,")")</f>
        <v>Dex (+5)</v>
      </c>
      <c r="F7" s="243" t="s">
        <v>62</v>
      </c>
      <c r="G7" s="243">
        <f t="shared" si="6"/>
        <v>7</v>
      </c>
      <c r="H7" s="228">
        <f t="shared" ca="1" si="2"/>
        <v>11</v>
      </c>
      <c r="I7" s="243">
        <f t="shared" ref="I7" ca="1" si="9">SUM(G7:H7)</f>
        <v>18</v>
      </c>
      <c r="J7" s="244"/>
    </row>
    <row r="8" spans="1:10" s="257" customFormat="1" ht="16.8">
      <c r="A8" s="251" t="s">
        <v>40</v>
      </c>
      <c r="B8" s="199">
        <v>0</v>
      </c>
      <c r="C8" s="252" t="s">
        <v>30</v>
      </c>
      <c r="D8" s="253" t="str">
        <f>IF(C8="Str",'Personal File'!$C$9,IF(C8="Dex",'Personal File'!$C$10,IF(C8="Con",'Personal File'!$C$11,IF(C8="Int",'Personal File'!$C$12,IF(C8="Wis",'Personal File'!$C$13,IF(C8="Cha",'Personal File'!$C$14))))))</f>
        <v>+0</v>
      </c>
      <c r="E8" s="254" t="str">
        <f t="shared" si="8"/>
        <v>Cha (+0)</v>
      </c>
      <c r="F8" s="255" t="s">
        <v>62</v>
      </c>
      <c r="G8" s="255">
        <f t="shared" si="6"/>
        <v>0</v>
      </c>
      <c r="H8" s="228">
        <f t="shared" ca="1" si="2"/>
        <v>12</v>
      </c>
      <c r="I8" s="255">
        <f t="shared" ref="I8:I49" ca="1" si="10">SUM(G8:H8)</f>
        <v>12</v>
      </c>
      <c r="J8" s="256"/>
    </row>
    <row r="9" spans="1:10" s="262" customFormat="1" ht="16.8">
      <c r="A9" s="258" t="s">
        <v>41</v>
      </c>
      <c r="B9" s="239">
        <v>4</v>
      </c>
      <c r="C9" s="259" t="s">
        <v>35</v>
      </c>
      <c r="D9" s="260" t="str">
        <f>IF(C9="Str",'Personal File'!$C$9,IF(C9="Dex",'Personal File'!$C$10,IF(C9="Con",'Personal File'!$C$11,IF(C9="Int",'Personal File'!$C$12,IF(C9="Wis",'Personal File'!$C$13,IF(C9="Cha",'Personal File'!$C$14))))))</f>
        <v>+0</v>
      </c>
      <c r="E9" s="261" t="str">
        <f t="shared" si="8"/>
        <v>Str (+0)</v>
      </c>
      <c r="F9" s="243" t="s">
        <v>62</v>
      </c>
      <c r="G9" s="243">
        <f t="shared" si="6"/>
        <v>4</v>
      </c>
      <c r="H9" s="228">
        <f t="shared" ca="1" si="2"/>
        <v>4</v>
      </c>
      <c r="I9" s="243">
        <f t="shared" ca="1" si="10"/>
        <v>8</v>
      </c>
      <c r="J9" s="244"/>
    </row>
    <row r="10" spans="1:10" s="262" customFormat="1" ht="16.8">
      <c r="A10" s="263" t="s">
        <v>16</v>
      </c>
      <c r="B10" s="239">
        <v>3</v>
      </c>
      <c r="C10" s="264" t="s">
        <v>31</v>
      </c>
      <c r="D10" s="265" t="str">
        <f>IF(C10="Str",'Personal File'!$C$9,IF(C10="Dex",'Personal File'!$C$10,IF(C10="Con",'Personal File'!$C$11,IF(C10="Int",'Personal File'!$C$12,IF(C10="Wis",'Personal File'!$C$13,IF(C10="Cha",'Personal File'!$C$14))))))</f>
        <v>+2</v>
      </c>
      <c r="E10" s="266" t="str">
        <f t="shared" si="8"/>
        <v>Con (+2)</v>
      </c>
      <c r="F10" s="243" t="s">
        <v>62</v>
      </c>
      <c r="G10" s="243">
        <f t="shared" si="6"/>
        <v>5</v>
      </c>
      <c r="H10" s="228">
        <f t="shared" ca="1" si="2"/>
        <v>19</v>
      </c>
      <c r="I10" s="243">
        <f t="shared" ca="1" si="10"/>
        <v>24</v>
      </c>
      <c r="J10" s="244"/>
    </row>
    <row r="11" spans="1:10" s="245" customFormat="1" ht="16.8">
      <c r="A11" s="238" t="s">
        <v>165</v>
      </c>
      <c r="B11" s="239">
        <v>1</v>
      </c>
      <c r="C11" s="240" t="s">
        <v>32</v>
      </c>
      <c r="D11" s="241" t="str">
        <f>IF(C11="Str",'Personal File'!$C$9,IF(C11="Dex",'Personal File'!$C$10,IF(C11="Con",'Personal File'!$C$11,IF(C11="Int",'Personal File'!$C$12,IF(C11="Wis",'Personal File'!$C$13,IF(C11="Cha",'Personal File'!$C$14))))))</f>
        <v>+3</v>
      </c>
      <c r="E11" s="242" t="str">
        <f t="shared" si="8"/>
        <v>Int (+3)</v>
      </c>
      <c r="F11" s="243" t="s">
        <v>62</v>
      </c>
      <c r="G11" s="243">
        <f t="shared" si="6"/>
        <v>4</v>
      </c>
      <c r="H11" s="228">
        <f t="shared" ca="1" si="2"/>
        <v>17</v>
      </c>
      <c r="I11" s="267">
        <f t="shared" ca="1" si="10"/>
        <v>21</v>
      </c>
      <c r="J11" s="268"/>
    </row>
    <row r="12" spans="1:10" s="269" customFormat="1" ht="16.8">
      <c r="A12" s="238" t="s">
        <v>42</v>
      </c>
      <c r="B12" s="239">
        <v>1</v>
      </c>
      <c r="C12" s="240" t="s">
        <v>32</v>
      </c>
      <c r="D12" s="241" t="str">
        <f>IF(C12="Str",'Personal File'!$C$9,IF(C12="Dex",'Personal File'!$C$10,IF(C12="Con",'Personal File'!$C$11,IF(C12="Int",'Personal File'!$C$12,IF(C12="Wis",'Personal File'!$C$13,IF(C12="Cha",'Personal File'!$C$14))))))</f>
        <v>+3</v>
      </c>
      <c r="E12" s="242" t="str">
        <f t="shared" si="8"/>
        <v>Int (+3)</v>
      </c>
      <c r="F12" s="243" t="s">
        <v>62</v>
      </c>
      <c r="G12" s="243">
        <f t="shared" si="6"/>
        <v>4</v>
      </c>
      <c r="H12" s="228">
        <f t="shared" ca="1" si="2"/>
        <v>3</v>
      </c>
      <c r="I12" s="243">
        <f t="shared" ca="1" si="10"/>
        <v>7</v>
      </c>
      <c r="J12" s="244"/>
    </row>
    <row r="13" spans="1:10" s="250" customFormat="1" ht="16.8">
      <c r="A13" s="251" t="s">
        <v>43</v>
      </c>
      <c r="B13" s="199">
        <v>0</v>
      </c>
      <c r="C13" s="252" t="s">
        <v>30</v>
      </c>
      <c r="D13" s="253" t="str">
        <f>IF(C13="Str",'Personal File'!$C$9,IF(C13="Dex",'Personal File'!$C$10,IF(C13="Con",'Personal File'!$C$11,IF(C13="Int",'Personal File'!$C$12,IF(C13="Wis",'Personal File'!$C$13,IF(C13="Cha",'Personal File'!$C$14))))))</f>
        <v>+0</v>
      </c>
      <c r="E13" s="254" t="str">
        <f t="shared" si="8"/>
        <v>Cha (+0)</v>
      </c>
      <c r="F13" s="255" t="s">
        <v>62</v>
      </c>
      <c r="G13" s="255">
        <f t="shared" si="6"/>
        <v>0</v>
      </c>
      <c r="H13" s="228">
        <f t="shared" ca="1" si="2"/>
        <v>15</v>
      </c>
      <c r="I13" s="255">
        <f t="shared" ca="1" si="10"/>
        <v>15</v>
      </c>
      <c r="J13" s="256"/>
    </row>
    <row r="14" spans="1:10" s="250" customFormat="1" ht="16.8">
      <c r="A14" s="238" t="s">
        <v>44</v>
      </c>
      <c r="B14" s="239">
        <v>5</v>
      </c>
      <c r="C14" s="240" t="s">
        <v>32</v>
      </c>
      <c r="D14" s="241" t="str">
        <f>IF(C14="Str",'Personal File'!$C$9,IF(C14="Dex",'Personal File'!$C$10,IF(C14="Con",'Personal File'!$C$11,IF(C14="Int",'Personal File'!$C$12,IF(C14="Wis",'Personal File'!$C$13,IF(C14="Cha",'Personal File'!$C$14))))))</f>
        <v>+3</v>
      </c>
      <c r="E14" s="242" t="str">
        <f t="shared" si="8"/>
        <v>Int (+3)</v>
      </c>
      <c r="F14" s="243" t="s">
        <v>95</v>
      </c>
      <c r="G14" s="243">
        <f t="shared" si="6"/>
        <v>10</v>
      </c>
      <c r="H14" s="228">
        <f t="shared" ca="1" si="2"/>
        <v>4</v>
      </c>
      <c r="I14" s="243">
        <f t="shared" ca="1" si="10"/>
        <v>14</v>
      </c>
      <c r="J14" s="244"/>
    </row>
    <row r="15" spans="1:10" s="250" customFormat="1" ht="16.8">
      <c r="A15" s="251" t="s">
        <v>45</v>
      </c>
      <c r="B15" s="199">
        <v>0</v>
      </c>
      <c r="C15" s="252" t="s">
        <v>30</v>
      </c>
      <c r="D15" s="253" t="str">
        <f>IF(C15="Str",'Personal File'!$C$9,IF(C15="Dex",'Personal File'!$C$10,IF(C15="Con",'Personal File'!$C$11,IF(C15="Int",'Personal File'!$C$12,IF(C15="Wis",'Personal File'!$C$13,IF(C15="Cha",'Personal File'!$C$14))))))</f>
        <v>+0</v>
      </c>
      <c r="E15" s="254" t="str">
        <f t="shared" si="8"/>
        <v>Cha (+0)</v>
      </c>
      <c r="F15" s="255" t="s">
        <v>62</v>
      </c>
      <c r="G15" s="255">
        <f t="shared" si="6"/>
        <v>0</v>
      </c>
      <c r="H15" s="228">
        <f t="shared" ca="1" si="2"/>
        <v>16</v>
      </c>
      <c r="I15" s="255">
        <f t="shared" ca="1" si="10"/>
        <v>16</v>
      </c>
      <c r="J15" s="256"/>
    </row>
    <row r="16" spans="1:10" s="250" customFormat="1" ht="16.8">
      <c r="A16" s="246" t="s">
        <v>46</v>
      </c>
      <c r="B16" s="239">
        <v>3</v>
      </c>
      <c r="C16" s="247" t="s">
        <v>34</v>
      </c>
      <c r="D16" s="248" t="str">
        <f>IF(C16="Str",'Personal File'!$C$9,IF(C16="Dex",'Personal File'!$C$10,IF(C16="Con",'Personal File'!$C$11,IF(C16="Int",'Personal File'!$C$12,IF(C16="Wis",'Personal File'!$C$13,IF(C16="Cha",'Personal File'!$C$14))))))</f>
        <v>+5</v>
      </c>
      <c r="E16" s="249" t="str">
        <f t="shared" si="8"/>
        <v>Dex (+5)</v>
      </c>
      <c r="F16" s="243" t="s">
        <v>62</v>
      </c>
      <c r="G16" s="243">
        <f t="shared" si="6"/>
        <v>8</v>
      </c>
      <c r="H16" s="228">
        <f t="shared" ca="1" si="2"/>
        <v>10</v>
      </c>
      <c r="I16" s="243">
        <f t="shared" ca="1" si="10"/>
        <v>18</v>
      </c>
      <c r="J16" s="244"/>
    </row>
    <row r="17" spans="1:10" s="250" customFormat="1" ht="16.8">
      <c r="A17" s="273" t="s">
        <v>47</v>
      </c>
      <c r="B17" s="199">
        <v>0</v>
      </c>
      <c r="C17" s="274" t="s">
        <v>32</v>
      </c>
      <c r="D17" s="275" t="str">
        <f>IF(C17="Str",'Personal File'!$C$9,IF(C17="Dex",'Personal File'!$C$10,IF(C17="Con",'Personal File'!$C$11,IF(C17="Int",'Personal File'!$C$12,IF(C17="Wis",'Personal File'!$C$13,IF(C17="Cha",'Personal File'!$C$14))))))</f>
        <v>+3</v>
      </c>
      <c r="E17" s="276" t="str">
        <f t="shared" si="8"/>
        <v>Int (+3)</v>
      </c>
      <c r="F17" s="255" t="s">
        <v>62</v>
      </c>
      <c r="G17" s="255">
        <f t="shared" si="6"/>
        <v>3</v>
      </c>
      <c r="H17" s="228">
        <f t="shared" ca="1" si="2"/>
        <v>12</v>
      </c>
      <c r="I17" s="255">
        <f t="shared" ca="1" si="10"/>
        <v>15</v>
      </c>
      <c r="J17" s="256"/>
    </row>
    <row r="18" spans="1:10" s="250" customFormat="1" ht="16.8">
      <c r="A18" s="251" t="s">
        <v>48</v>
      </c>
      <c r="B18" s="199">
        <v>0</v>
      </c>
      <c r="C18" s="252" t="s">
        <v>30</v>
      </c>
      <c r="D18" s="253" t="str">
        <f>IF(C18="Str",'Personal File'!$C$9,IF(C18="Dex",'Personal File'!$C$10,IF(C18="Con",'Personal File'!$C$11,IF(C18="Int",'Personal File'!$C$12,IF(C18="Wis",'Personal File'!$C$13,IF(C18="Cha",'Personal File'!$C$14))))))</f>
        <v>+0</v>
      </c>
      <c r="E18" s="254" t="str">
        <f t="shared" si="8"/>
        <v>Cha (+0)</v>
      </c>
      <c r="F18" s="255" t="s">
        <v>62</v>
      </c>
      <c r="G18" s="255">
        <f t="shared" si="6"/>
        <v>0</v>
      </c>
      <c r="H18" s="228">
        <f t="shared" ca="1" si="2"/>
        <v>5</v>
      </c>
      <c r="I18" s="255">
        <f t="shared" ca="1" si="10"/>
        <v>5</v>
      </c>
      <c r="J18" s="256"/>
    </row>
    <row r="19" spans="1:10" s="250" customFormat="1" ht="16.8">
      <c r="A19" s="277" t="s">
        <v>18</v>
      </c>
      <c r="B19" s="278">
        <v>0</v>
      </c>
      <c r="C19" s="279" t="s">
        <v>30</v>
      </c>
      <c r="D19" s="280" t="str">
        <f>IF(C19="Str",'Personal File'!$C$9,IF(C19="Dex",'Personal File'!$C$10,IF(C19="Con",'Personal File'!$C$11,IF(C19="Int",'Personal File'!$C$12,IF(C19="Wis",'Personal File'!$C$13,IF(C19="Cha",'Personal File'!$C$14))))))</f>
        <v>+0</v>
      </c>
      <c r="E19" s="281" t="str">
        <f t="shared" si="8"/>
        <v>Cha (+0)</v>
      </c>
      <c r="F19" s="282" t="s">
        <v>62</v>
      </c>
      <c r="G19" s="282">
        <f t="shared" si="6"/>
        <v>0</v>
      </c>
      <c r="H19" s="228">
        <f t="shared" ca="1" si="2"/>
        <v>16</v>
      </c>
      <c r="I19" s="282">
        <f t="shared" ca="1" si="10"/>
        <v>16</v>
      </c>
      <c r="J19" s="283"/>
    </row>
    <row r="20" spans="1:10" s="250" customFormat="1" ht="16.8">
      <c r="A20" s="284" t="s">
        <v>49</v>
      </c>
      <c r="B20" s="199">
        <v>0</v>
      </c>
      <c r="C20" s="285" t="s">
        <v>33</v>
      </c>
      <c r="D20" s="286" t="str">
        <f>IF(C20="Str",'Personal File'!$C$9,IF(C20="Dex",'Personal File'!$C$10,IF(C20="Con",'Personal File'!$C$11,IF(C20="Int",'Personal File'!$C$12,IF(C20="Wis",'Personal File'!$C$13,IF(C20="Cha",'Personal File'!$C$14))))))</f>
        <v>+0</v>
      </c>
      <c r="E20" s="287" t="str">
        <f t="shared" si="8"/>
        <v>Wis (+0)</v>
      </c>
      <c r="F20" s="255" t="s">
        <v>62</v>
      </c>
      <c r="G20" s="255">
        <f t="shared" si="6"/>
        <v>0</v>
      </c>
      <c r="H20" s="228">
        <f t="shared" ca="1" si="2"/>
        <v>3</v>
      </c>
      <c r="I20" s="255">
        <f t="shared" ca="1" si="10"/>
        <v>3</v>
      </c>
      <c r="J20" s="256"/>
    </row>
    <row r="21" spans="1:10" s="250" customFormat="1" ht="16.8">
      <c r="A21" s="246" t="s">
        <v>50</v>
      </c>
      <c r="B21" s="239">
        <v>8</v>
      </c>
      <c r="C21" s="247" t="s">
        <v>34</v>
      </c>
      <c r="D21" s="248" t="str">
        <f>IF(C21="Str",'Personal File'!$C$9,IF(C21="Dex",'Personal File'!$C$10,IF(C21="Con",'Personal File'!$C$11,IF(C21="Int",'Personal File'!$C$12,IF(C21="Wis",'Personal File'!$C$13,IF(C21="Cha",'Personal File'!$C$14))))))</f>
        <v>+5</v>
      </c>
      <c r="E21" s="249" t="str">
        <f t="shared" si="8"/>
        <v>Dex (+5)</v>
      </c>
      <c r="F21" s="243" t="s">
        <v>183</v>
      </c>
      <c r="G21" s="243">
        <f t="shared" si="6"/>
        <v>21</v>
      </c>
      <c r="H21" s="228">
        <f t="shared" ca="1" si="2"/>
        <v>8</v>
      </c>
      <c r="I21" s="243">
        <f t="shared" ca="1" si="10"/>
        <v>29</v>
      </c>
      <c r="J21" s="244"/>
    </row>
    <row r="22" spans="1:10" s="250" customFormat="1" ht="16.8">
      <c r="A22" s="251" t="s">
        <v>51</v>
      </c>
      <c r="B22" s="199">
        <v>0</v>
      </c>
      <c r="C22" s="252" t="s">
        <v>30</v>
      </c>
      <c r="D22" s="253" t="str">
        <f>IF(C22="Str",'Personal File'!$C$9,IF(C22="Dex",'Personal File'!$C$10,IF(C22="Con",'Personal File'!$C$11,IF(C22="Int",'Personal File'!$C$12,IF(C22="Wis",'Personal File'!$C$13,IF(C22="Cha",'Personal File'!$C$14))))))</f>
        <v>+0</v>
      </c>
      <c r="E22" s="254" t="str">
        <f t="shared" si="8"/>
        <v>Cha (+0)</v>
      </c>
      <c r="F22" s="255" t="s">
        <v>62</v>
      </c>
      <c r="G22" s="255">
        <f t="shared" si="6"/>
        <v>0</v>
      </c>
      <c r="H22" s="228">
        <f t="shared" ca="1" si="2"/>
        <v>16</v>
      </c>
      <c r="I22" s="255">
        <f t="shared" ca="1" si="10"/>
        <v>16</v>
      </c>
      <c r="J22" s="256"/>
    </row>
    <row r="23" spans="1:10" s="250" customFormat="1" ht="16.8">
      <c r="A23" s="288" t="s">
        <v>52</v>
      </c>
      <c r="B23" s="199">
        <v>0</v>
      </c>
      <c r="C23" s="289" t="s">
        <v>35</v>
      </c>
      <c r="D23" s="290" t="str">
        <f>IF(C23="Str",'Personal File'!$C$9,IF(C23="Dex",'Personal File'!$C$10,IF(C23="Con",'Personal File'!$C$11,IF(C23="Int",'Personal File'!$C$12,IF(C23="Wis",'Personal File'!$C$13,IF(C23="Cha",'Personal File'!$C$14))))))</f>
        <v>+0</v>
      </c>
      <c r="E23" s="291" t="str">
        <f t="shared" si="8"/>
        <v>Str (+0)</v>
      </c>
      <c r="F23" s="255" t="s">
        <v>62</v>
      </c>
      <c r="G23" s="255">
        <f t="shared" si="6"/>
        <v>0</v>
      </c>
      <c r="H23" s="228">
        <f t="shared" ca="1" si="2"/>
        <v>16</v>
      </c>
      <c r="I23" s="255">
        <f t="shared" ca="1" si="10"/>
        <v>16</v>
      </c>
      <c r="J23" s="256"/>
    </row>
    <row r="24" spans="1:10" s="250" customFormat="1" ht="16.8">
      <c r="A24" s="238" t="s">
        <v>85</v>
      </c>
      <c r="B24" s="239">
        <v>1</v>
      </c>
      <c r="C24" s="240" t="s">
        <v>32</v>
      </c>
      <c r="D24" s="241" t="str">
        <f>IF(C24="Str",'Personal File'!$C$9,IF(C24="Dex",'Personal File'!$C$10,IF(C24="Con",'Personal File'!$C$11,IF(C24="Int",'Personal File'!$C$12,IF(C24="Wis",'Personal File'!$C$13,IF(C24="Cha",'Personal File'!$C$14))))))</f>
        <v>+3</v>
      </c>
      <c r="E24" s="242" t="str">
        <f t="shared" si="8"/>
        <v>Int (+3)</v>
      </c>
      <c r="F24" s="243" t="s">
        <v>62</v>
      </c>
      <c r="G24" s="243">
        <f t="shared" si="6"/>
        <v>4</v>
      </c>
      <c r="H24" s="228">
        <f t="shared" ca="1" si="2"/>
        <v>14</v>
      </c>
      <c r="I24" s="243">
        <f t="shared" ca="1" si="10"/>
        <v>18</v>
      </c>
      <c r="J24" s="244"/>
    </row>
    <row r="25" spans="1:10" s="250" customFormat="1" ht="16.8">
      <c r="A25" s="292" t="s">
        <v>127</v>
      </c>
      <c r="B25" s="278">
        <v>0</v>
      </c>
      <c r="C25" s="293" t="s">
        <v>32</v>
      </c>
      <c r="D25" s="294" t="str">
        <f>IF(C25="Str",'Personal File'!$C$9,IF(C25="Dex",'Personal File'!$C$10,IF(C25="Con",'Personal File'!$C$11,IF(C25="Int",'Personal File'!$C$12,IF(C25="Wis",'Personal File'!$C$13,IF(C25="Cha",'Personal File'!$C$14))))))</f>
        <v>+3</v>
      </c>
      <c r="E25" s="295" t="str">
        <f t="shared" si="8"/>
        <v>Int (+3)</v>
      </c>
      <c r="F25" s="282" t="s">
        <v>62</v>
      </c>
      <c r="G25" s="282">
        <f t="shared" si="6"/>
        <v>3</v>
      </c>
      <c r="H25" s="228">
        <f t="shared" ca="1" si="2"/>
        <v>2</v>
      </c>
      <c r="I25" s="282">
        <f t="shared" ref="I25" ca="1" si="11">SUM(G25:H25)</f>
        <v>5</v>
      </c>
      <c r="J25" s="283"/>
    </row>
    <row r="26" spans="1:10" s="250" customFormat="1" ht="16.8">
      <c r="A26" s="292" t="s">
        <v>106</v>
      </c>
      <c r="B26" s="278">
        <v>0</v>
      </c>
      <c r="C26" s="293" t="s">
        <v>32</v>
      </c>
      <c r="D26" s="294" t="str">
        <f>IF(C26="Str",'Personal File'!$C$9,IF(C26="Dex",'Personal File'!$C$10,IF(C26="Con",'Personal File'!$C$11,IF(C26="Int",'Personal File'!$C$12,IF(C26="Wis",'Personal File'!$C$13,IF(C26="Cha",'Personal File'!$C$14))))))</f>
        <v>+3</v>
      </c>
      <c r="E26" s="295" t="str">
        <f t="shared" ref="E26:E27" si="12">CONCATENATE(C26," (",D26,")")</f>
        <v>Int (+3)</v>
      </c>
      <c r="F26" s="282" t="s">
        <v>62</v>
      </c>
      <c r="G26" s="282">
        <f t="shared" si="6"/>
        <v>3</v>
      </c>
      <c r="H26" s="228">
        <f t="shared" ca="1" si="2"/>
        <v>14</v>
      </c>
      <c r="I26" s="282">
        <f t="shared" ref="I26" ca="1" si="13">SUM(G26:H26)</f>
        <v>17</v>
      </c>
      <c r="J26" s="283"/>
    </row>
    <row r="27" spans="1:10" s="250" customFormat="1" ht="16.8">
      <c r="A27" s="292" t="s">
        <v>128</v>
      </c>
      <c r="B27" s="278">
        <v>0</v>
      </c>
      <c r="C27" s="293" t="s">
        <v>32</v>
      </c>
      <c r="D27" s="294" t="str">
        <f>IF(C27="Str",'Personal File'!$C$9,IF(C27="Dex",'Personal File'!$C$10,IF(C27="Con",'Personal File'!$C$11,IF(C27="Int",'Personal File'!$C$12,IF(C27="Wis",'Personal File'!$C$13,IF(C27="Cha",'Personal File'!$C$14))))))</f>
        <v>+3</v>
      </c>
      <c r="E27" s="295" t="str">
        <f t="shared" si="12"/>
        <v>Int (+3)</v>
      </c>
      <c r="F27" s="282" t="s">
        <v>62</v>
      </c>
      <c r="G27" s="282">
        <f t="shared" si="6"/>
        <v>3</v>
      </c>
      <c r="H27" s="228">
        <f t="shared" ca="1" si="2"/>
        <v>16</v>
      </c>
      <c r="I27" s="282">
        <f t="shared" ref="I27" ca="1" si="14">SUM(G27:H27)</f>
        <v>19</v>
      </c>
      <c r="J27" s="283"/>
    </row>
    <row r="28" spans="1:10" s="250" customFormat="1" ht="16.8">
      <c r="A28" s="292" t="s">
        <v>93</v>
      </c>
      <c r="B28" s="278">
        <v>0</v>
      </c>
      <c r="C28" s="293" t="s">
        <v>32</v>
      </c>
      <c r="D28" s="294" t="str">
        <f>IF(C28="Str",'Personal File'!$C$9,IF(C28="Dex",'Personal File'!$C$10,IF(C28="Con",'Personal File'!$C$11,IF(C28="Int",'Personal File'!$C$12,IF(C28="Wis",'Personal File'!$C$13,IF(C28="Cha",'Personal File'!$C$14))))))</f>
        <v>+3</v>
      </c>
      <c r="E28" s="295" t="str">
        <f t="shared" ref="E28:E32" si="15">CONCATENATE(C28," (",D28,")")</f>
        <v>Int (+3)</v>
      </c>
      <c r="F28" s="282" t="s">
        <v>62</v>
      </c>
      <c r="G28" s="282">
        <f t="shared" si="6"/>
        <v>3</v>
      </c>
      <c r="H28" s="228">
        <f t="shared" ca="1" si="2"/>
        <v>3</v>
      </c>
      <c r="I28" s="282">
        <f t="shared" ca="1" si="10"/>
        <v>6</v>
      </c>
      <c r="J28" s="283"/>
    </row>
    <row r="29" spans="1:10" s="250" customFormat="1" ht="16.8">
      <c r="A29" s="292" t="s">
        <v>141</v>
      </c>
      <c r="B29" s="278">
        <v>0</v>
      </c>
      <c r="C29" s="293" t="s">
        <v>32</v>
      </c>
      <c r="D29" s="294" t="str">
        <f>IF(C29="Str",'Personal File'!$C$9,IF(C29="Dex",'Personal File'!$C$10,IF(C29="Con",'Personal File'!$C$11,IF(C29="Int",'Personal File'!$C$12,IF(C29="Wis",'Personal File'!$C$13,IF(C29="Cha",'Personal File'!$C$14))))))</f>
        <v>+3</v>
      </c>
      <c r="E29" s="295" t="str">
        <f t="shared" ref="E29:E30" si="16">CONCATENATE(C29," (",D29,")")</f>
        <v>Int (+3)</v>
      </c>
      <c r="F29" s="282" t="s">
        <v>62</v>
      </c>
      <c r="G29" s="282">
        <f t="shared" si="6"/>
        <v>3</v>
      </c>
      <c r="H29" s="228">
        <f t="shared" ca="1" si="2"/>
        <v>17</v>
      </c>
      <c r="I29" s="282">
        <f t="shared" ref="I29:I30" ca="1" si="17">SUM(G29:H29)</f>
        <v>20</v>
      </c>
      <c r="J29" s="283"/>
    </row>
    <row r="30" spans="1:10" s="250" customFormat="1" ht="16.8">
      <c r="A30" s="292" t="s">
        <v>140</v>
      </c>
      <c r="B30" s="278">
        <v>0</v>
      </c>
      <c r="C30" s="293" t="s">
        <v>32</v>
      </c>
      <c r="D30" s="294" t="str">
        <f>IF(C30="Str",'Personal File'!$C$9,IF(C30="Dex",'Personal File'!$C$10,IF(C30="Con",'Personal File'!$C$11,IF(C30="Int",'Personal File'!$C$12,IF(C30="Wis",'Personal File'!$C$13,IF(C30="Cha",'Personal File'!$C$14))))))</f>
        <v>+3</v>
      </c>
      <c r="E30" s="295" t="str">
        <f t="shared" si="16"/>
        <v>Int (+3)</v>
      </c>
      <c r="F30" s="282" t="s">
        <v>62</v>
      </c>
      <c r="G30" s="282">
        <f t="shared" si="6"/>
        <v>3</v>
      </c>
      <c r="H30" s="228">
        <f t="shared" ca="1" si="2"/>
        <v>5</v>
      </c>
      <c r="I30" s="282">
        <f t="shared" ca="1" si="17"/>
        <v>8</v>
      </c>
      <c r="J30" s="283"/>
    </row>
    <row r="31" spans="1:10" s="250" customFormat="1" ht="16.8">
      <c r="A31" s="238" t="s">
        <v>94</v>
      </c>
      <c r="B31" s="239">
        <v>1</v>
      </c>
      <c r="C31" s="240" t="s">
        <v>32</v>
      </c>
      <c r="D31" s="241" t="str">
        <f>IF(C31="Str",'Personal File'!$C$9,IF(C31="Dex",'Personal File'!$C$10,IF(C31="Con",'Personal File'!$C$11,IF(C31="Int",'Personal File'!$C$12,IF(C31="Wis",'Personal File'!$C$13,IF(C31="Cha",'Personal File'!$C$14))))))</f>
        <v>+3</v>
      </c>
      <c r="E31" s="242" t="str">
        <f t="shared" ref="E31" si="18">CONCATENATE(C31," (",D31,")")</f>
        <v>Int (+3)</v>
      </c>
      <c r="F31" s="243" t="s">
        <v>62</v>
      </c>
      <c r="G31" s="243">
        <f t="shared" si="6"/>
        <v>4</v>
      </c>
      <c r="H31" s="228">
        <f t="shared" ca="1" si="2"/>
        <v>1</v>
      </c>
      <c r="I31" s="243">
        <f t="shared" ref="I31" ca="1" si="19">SUM(G31:H31)</f>
        <v>5</v>
      </c>
      <c r="J31" s="244"/>
    </row>
    <row r="32" spans="1:10" s="250" customFormat="1" ht="16.8">
      <c r="A32" s="292" t="s">
        <v>105</v>
      </c>
      <c r="B32" s="278">
        <v>0</v>
      </c>
      <c r="C32" s="293" t="s">
        <v>32</v>
      </c>
      <c r="D32" s="294" t="str">
        <f>IF(C32="Str",'Personal File'!$C$9,IF(C32="Dex",'Personal File'!$C$10,IF(C32="Con",'Personal File'!$C$11,IF(C32="Int",'Personal File'!$C$12,IF(C32="Wis",'Personal File'!$C$13,IF(C32="Cha",'Personal File'!$C$14))))))</f>
        <v>+3</v>
      </c>
      <c r="E32" s="295" t="str">
        <f t="shared" si="15"/>
        <v>Int (+3)</v>
      </c>
      <c r="F32" s="282" t="s">
        <v>62</v>
      </c>
      <c r="G32" s="282">
        <f t="shared" si="6"/>
        <v>3</v>
      </c>
      <c r="H32" s="228">
        <f t="shared" ca="1" si="2"/>
        <v>13</v>
      </c>
      <c r="I32" s="282">
        <f t="shared" ca="1" si="10"/>
        <v>16</v>
      </c>
      <c r="J32" s="283"/>
    </row>
    <row r="33" spans="1:10" s="250" customFormat="1" ht="16.8">
      <c r="A33" s="296" t="s">
        <v>53</v>
      </c>
      <c r="B33" s="239">
        <v>9</v>
      </c>
      <c r="C33" s="297" t="s">
        <v>33</v>
      </c>
      <c r="D33" s="298" t="str">
        <f>IF(C33="Str",'Personal File'!$C$9,IF(C33="Dex",'Personal File'!$C$10,IF(C33="Con",'Personal File'!$C$11,IF(C33="Int",'Personal File'!$C$12,IF(C33="Wis",'Personal File'!$C$13,IF(C33="Cha",'Personal File'!$C$14))))))</f>
        <v>+0</v>
      </c>
      <c r="E33" s="299" t="str">
        <f t="shared" si="8"/>
        <v>Wis (+0)</v>
      </c>
      <c r="F33" s="243" t="s">
        <v>95</v>
      </c>
      <c r="G33" s="243">
        <f t="shared" si="6"/>
        <v>11</v>
      </c>
      <c r="H33" s="228">
        <f t="shared" ca="1" si="2"/>
        <v>17</v>
      </c>
      <c r="I33" s="243">
        <f t="shared" ca="1" si="10"/>
        <v>28</v>
      </c>
      <c r="J33" s="244"/>
    </row>
    <row r="34" spans="1:10" s="250" customFormat="1" ht="16.8">
      <c r="A34" s="246" t="s">
        <v>19</v>
      </c>
      <c r="B34" s="239">
        <v>6</v>
      </c>
      <c r="C34" s="247" t="s">
        <v>34</v>
      </c>
      <c r="D34" s="248" t="str">
        <f>IF(C34="Str",'Personal File'!$C$9,IF(C34="Dex",'Personal File'!$C$10,IF(C34="Con",'Personal File'!$C$11,IF(C34="Int",'Personal File'!$C$12,IF(C34="Wis",'Personal File'!$C$13,IF(C34="Cha",'Personal File'!$C$14))))))</f>
        <v>+5</v>
      </c>
      <c r="E34" s="249" t="str">
        <f t="shared" si="8"/>
        <v>Dex (+5)</v>
      </c>
      <c r="F34" s="243" t="s">
        <v>182</v>
      </c>
      <c r="G34" s="243">
        <f t="shared" si="6"/>
        <v>15</v>
      </c>
      <c r="H34" s="228">
        <f t="shared" ca="1" si="2"/>
        <v>12</v>
      </c>
      <c r="I34" s="243">
        <f t="shared" ca="1" si="10"/>
        <v>27</v>
      </c>
      <c r="J34" s="244"/>
    </row>
    <row r="35" spans="1:10" s="250" customFormat="1" ht="16.8">
      <c r="A35" s="246" t="s">
        <v>54</v>
      </c>
      <c r="B35" s="239">
        <v>5</v>
      </c>
      <c r="C35" s="247" t="s">
        <v>34</v>
      </c>
      <c r="D35" s="248" t="str">
        <f>IF(C35="Str",'Personal File'!$C$9,IF(C35="Dex",'Personal File'!$C$10,IF(C35="Con",'Personal File'!$C$11,IF(C35="Int",'Personal File'!$C$12,IF(C35="Wis",'Personal File'!$C$13,IF(C35="Cha",'Personal File'!$C$14))))))</f>
        <v>+5</v>
      </c>
      <c r="E35" s="249" t="str">
        <f t="shared" si="8"/>
        <v>Dex (+5)</v>
      </c>
      <c r="F35" s="243" t="s">
        <v>95</v>
      </c>
      <c r="G35" s="243">
        <f t="shared" si="6"/>
        <v>12</v>
      </c>
      <c r="H35" s="228">
        <f t="shared" ca="1" si="2"/>
        <v>10</v>
      </c>
      <c r="I35" s="243">
        <f t="shared" ca="1" si="10"/>
        <v>22</v>
      </c>
      <c r="J35" s="244"/>
    </row>
    <row r="36" spans="1:10" ht="16.8">
      <c r="A36" s="251" t="s">
        <v>97</v>
      </c>
      <c r="B36" s="199">
        <v>0</v>
      </c>
      <c r="C36" s="252" t="s">
        <v>30</v>
      </c>
      <c r="D36" s="253" t="str">
        <f>IF(C36="Str",'Personal File'!$C$9,IF(C36="Dex",'Personal File'!$C$10,IF(C36="Con",'Personal File'!$C$11,IF(C36="Int",'Personal File'!$C$12,IF(C36="Wis",'Personal File'!$C$13,IF(C36="Cha",'Personal File'!$C$14))))))</f>
        <v>+0</v>
      </c>
      <c r="E36" s="254" t="str">
        <f t="shared" si="8"/>
        <v>Cha (+0)</v>
      </c>
      <c r="F36" s="255" t="s">
        <v>62</v>
      </c>
      <c r="G36" s="255">
        <f t="shared" si="6"/>
        <v>0</v>
      </c>
      <c r="H36" s="228">
        <f t="shared" ca="1" si="2"/>
        <v>7</v>
      </c>
      <c r="I36" s="255">
        <f t="shared" ca="1" si="10"/>
        <v>7</v>
      </c>
      <c r="J36" s="256"/>
    </row>
    <row r="37" spans="1:10" ht="16.8">
      <c r="A37" s="300" t="s">
        <v>164</v>
      </c>
      <c r="B37" s="239">
        <v>1</v>
      </c>
      <c r="C37" s="297" t="s">
        <v>33</v>
      </c>
      <c r="D37" s="298" t="str">
        <f>IF(C37="Str",'Personal File'!$C$9,IF(C37="Dex",'Personal File'!$C$10,IF(C37="Con",'Personal File'!$C$11,IF(C37="Int",'Personal File'!$C$12,IF(C37="Wis",'Personal File'!$C$13,IF(C37="Cha",'Personal File'!$C$14))))))</f>
        <v>+0</v>
      </c>
      <c r="E37" s="299" t="str">
        <f t="shared" ref="E37" si="20">CONCATENATE(C37," (",D37,")")</f>
        <v>Wis (+0)</v>
      </c>
      <c r="F37" s="243" t="s">
        <v>62</v>
      </c>
      <c r="G37" s="243">
        <f t="shared" si="6"/>
        <v>1</v>
      </c>
      <c r="H37" s="228">
        <f t="shared" ca="1" si="2"/>
        <v>9</v>
      </c>
      <c r="I37" s="243">
        <f t="shared" ca="1" si="10"/>
        <v>10</v>
      </c>
      <c r="J37" s="244"/>
    </row>
    <row r="38" spans="1:10" ht="16.8">
      <c r="A38" s="270" t="s">
        <v>20</v>
      </c>
      <c r="B38" s="199">
        <v>0</v>
      </c>
      <c r="C38" s="271" t="s">
        <v>34</v>
      </c>
      <c r="D38" s="272" t="str">
        <f>IF(C38="Str",'Personal File'!$C$9,IF(C38="Dex",'Personal File'!$C$10,IF(C38="Con",'Personal File'!$C$11,IF(C38="Int",'Personal File'!$C$12,IF(C38="Wis",'Personal File'!$C$13,IF(C38="Cha",'Personal File'!$C$14))))))</f>
        <v>+5</v>
      </c>
      <c r="E38" s="229" t="str">
        <f t="shared" si="8"/>
        <v>Dex (+5)</v>
      </c>
      <c r="F38" s="255" t="s">
        <v>62</v>
      </c>
      <c r="G38" s="255">
        <f t="shared" si="6"/>
        <v>5</v>
      </c>
      <c r="H38" s="228">
        <f t="shared" ca="1" si="2"/>
        <v>10</v>
      </c>
      <c r="I38" s="255">
        <f t="shared" ca="1" si="10"/>
        <v>15</v>
      </c>
      <c r="J38" s="256"/>
    </row>
    <row r="39" spans="1:10" ht="16.8">
      <c r="A39" s="238" t="s">
        <v>21</v>
      </c>
      <c r="B39" s="239">
        <v>9</v>
      </c>
      <c r="C39" s="240" t="s">
        <v>32</v>
      </c>
      <c r="D39" s="241" t="str">
        <f>IF(C39="Str",'Personal File'!$C$9,IF(C39="Dex",'Personal File'!$C$10,IF(C39="Con",'Personal File'!$C$11,IF(C39="Int",'Personal File'!$C$12,IF(C39="Wis",'Personal File'!$C$13,IF(C39="Cha",'Personal File'!$C$14))))))</f>
        <v>+3</v>
      </c>
      <c r="E39" s="242" t="str">
        <f t="shared" si="8"/>
        <v>Int (+3)</v>
      </c>
      <c r="F39" s="243" t="s">
        <v>62</v>
      </c>
      <c r="G39" s="243">
        <f t="shared" si="6"/>
        <v>12</v>
      </c>
      <c r="H39" s="228">
        <f t="shared" ca="1" si="2"/>
        <v>6</v>
      </c>
      <c r="I39" s="243">
        <f t="shared" ca="1" si="10"/>
        <v>18</v>
      </c>
      <c r="J39" s="244"/>
    </row>
    <row r="40" spans="1:10" ht="16.8">
      <c r="A40" s="296" t="s">
        <v>55</v>
      </c>
      <c r="B40" s="239">
        <v>4</v>
      </c>
      <c r="C40" s="297" t="s">
        <v>33</v>
      </c>
      <c r="D40" s="298" t="str">
        <f>IF(C40="Str",'Personal File'!$C$9,IF(C40="Dex",'Personal File'!$C$10,IF(C40="Con",'Personal File'!$C$11,IF(C40="Int",'Personal File'!$C$12,IF(C40="Wis",'Personal File'!$C$13,IF(C40="Cha",'Personal File'!$C$14))))))</f>
        <v>+0</v>
      </c>
      <c r="E40" s="299" t="str">
        <f t="shared" si="8"/>
        <v>Wis (+0)</v>
      </c>
      <c r="F40" s="243" t="s">
        <v>62</v>
      </c>
      <c r="G40" s="243">
        <f t="shared" si="6"/>
        <v>4</v>
      </c>
      <c r="H40" s="228">
        <f t="shared" ca="1" si="2"/>
        <v>17</v>
      </c>
      <c r="I40" s="243">
        <f t="shared" ca="1" si="10"/>
        <v>21</v>
      </c>
      <c r="J40" s="244"/>
    </row>
    <row r="41" spans="1:10" ht="16.8">
      <c r="A41" s="246" t="s">
        <v>86</v>
      </c>
      <c r="B41" s="239">
        <v>1</v>
      </c>
      <c r="C41" s="247" t="s">
        <v>34</v>
      </c>
      <c r="D41" s="248" t="str">
        <f>IF(C41="Str",'Personal File'!$C$9,IF(C41="Dex",'Personal File'!$C$10,IF(C41="Con",'Personal File'!$C$11,IF(C41="Int",'Personal File'!$C$12,IF(C41="Wis",'Personal File'!$C$13,IF(C41="Cha",'Personal File'!$C$14))))))</f>
        <v>+5</v>
      </c>
      <c r="E41" s="249" t="str">
        <f t="shared" si="8"/>
        <v>Dex (+5)</v>
      </c>
      <c r="F41" s="243" t="s">
        <v>62</v>
      </c>
      <c r="G41" s="243">
        <f t="shared" si="6"/>
        <v>6</v>
      </c>
      <c r="H41" s="228">
        <f t="shared" ca="1" si="2"/>
        <v>3</v>
      </c>
      <c r="I41" s="243">
        <f t="shared" ca="1" si="10"/>
        <v>9</v>
      </c>
      <c r="J41" s="244"/>
    </row>
    <row r="42" spans="1:10" ht="16.8">
      <c r="A42" s="292" t="s">
        <v>84</v>
      </c>
      <c r="B42" s="278">
        <v>0</v>
      </c>
      <c r="C42" s="293" t="s">
        <v>32</v>
      </c>
      <c r="D42" s="294" t="str">
        <f>IF(C42="Str",'Personal File'!$C$9,IF(C42="Dex",'Personal File'!$C$10,IF(C42="Con",'Personal File'!$C$11,IF(C42="Int",'Personal File'!$C$12,IF(C42="Wis",'Personal File'!$C$13,IF(C42="Cha",'Personal File'!$C$14))))))</f>
        <v>+3</v>
      </c>
      <c r="E42" s="295" t="str">
        <f t="shared" si="8"/>
        <v>Int (+3)</v>
      </c>
      <c r="F42" s="282" t="s">
        <v>62</v>
      </c>
      <c r="G42" s="282">
        <f t="shared" si="6"/>
        <v>3</v>
      </c>
      <c r="H42" s="228">
        <f t="shared" ca="1" si="2"/>
        <v>2</v>
      </c>
      <c r="I42" s="282">
        <f t="shared" ca="1" si="10"/>
        <v>5</v>
      </c>
      <c r="J42" s="301"/>
    </row>
    <row r="43" spans="1:10" ht="16.8">
      <c r="A43" s="238" t="s">
        <v>56</v>
      </c>
      <c r="B43" s="239">
        <v>8</v>
      </c>
      <c r="C43" s="240" t="s">
        <v>32</v>
      </c>
      <c r="D43" s="241" t="str">
        <f>IF(C43="Str",'Personal File'!$C$9,IF(C43="Dex",'Personal File'!$C$10,IF(C43="Con",'Personal File'!$C$11,IF(C43="Int",'Personal File'!$C$12,IF(C43="Wis",'Personal File'!$C$13,IF(C43="Cha",'Personal File'!$C$14))))))</f>
        <v>+3</v>
      </c>
      <c r="E43" s="242" t="str">
        <f t="shared" si="8"/>
        <v>Int (+3)</v>
      </c>
      <c r="F43" s="243" t="s">
        <v>62</v>
      </c>
      <c r="G43" s="243">
        <f t="shared" si="6"/>
        <v>11</v>
      </c>
      <c r="H43" s="228">
        <f t="shared" ca="1" si="2"/>
        <v>19</v>
      </c>
      <c r="I43" s="243">
        <f t="shared" ca="1" si="10"/>
        <v>30</v>
      </c>
      <c r="J43" s="302"/>
    </row>
    <row r="44" spans="1:10" ht="16.8">
      <c r="A44" s="296" t="s">
        <v>57</v>
      </c>
      <c r="B44" s="239">
        <v>9</v>
      </c>
      <c r="C44" s="297" t="s">
        <v>33</v>
      </c>
      <c r="D44" s="298" t="str">
        <f>IF(C44="Str",'Personal File'!$C$9,IF(C44="Dex",'Personal File'!$C$10,IF(C44="Con",'Personal File'!$C$11,IF(C44="Int",'Personal File'!$C$12,IF(C44="Wis",'Personal File'!$C$13,IF(C44="Cha",'Personal File'!$C$14))))))</f>
        <v>+0</v>
      </c>
      <c r="E44" s="299" t="str">
        <f t="shared" si="8"/>
        <v>Wis (+0)</v>
      </c>
      <c r="F44" s="243" t="s">
        <v>95</v>
      </c>
      <c r="G44" s="243">
        <f t="shared" si="6"/>
        <v>11</v>
      </c>
      <c r="H44" s="228">
        <f t="shared" ca="1" si="2"/>
        <v>20</v>
      </c>
      <c r="I44" s="243">
        <f t="shared" ca="1" si="10"/>
        <v>31</v>
      </c>
      <c r="J44" s="244"/>
    </row>
    <row r="45" spans="1:10" ht="16.8">
      <c r="A45" s="284" t="s">
        <v>87</v>
      </c>
      <c r="B45" s="199">
        <v>0</v>
      </c>
      <c r="C45" s="285" t="s">
        <v>33</v>
      </c>
      <c r="D45" s="286" t="str">
        <f>IF(C45="Str",'Personal File'!$C$9,IF(C45="Dex",'Personal File'!$C$10,IF(C45="Con",'Personal File'!$C$11,IF(C45="Int",'Personal File'!$C$12,IF(C45="Wis",'Personal File'!$C$13,IF(C45="Cha",'Personal File'!$C$14))))))</f>
        <v>+0</v>
      </c>
      <c r="E45" s="287" t="str">
        <f t="shared" si="8"/>
        <v>Wis (+0)</v>
      </c>
      <c r="F45" s="255" t="s">
        <v>62</v>
      </c>
      <c r="G45" s="255">
        <f t="shared" si="6"/>
        <v>0</v>
      </c>
      <c r="H45" s="228">
        <f t="shared" ca="1" si="2"/>
        <v>7</v>
      </c>
      <c r="I45" s="255">
        <f t="shared" ca="1" si="10"/>
        <v>7</v>
      </c>
      <c r="J45" s="303"/>
    </row>
    <row r="46" spans="1:10" ht="16.8">
      <c r="A46" s="288" t="s">
        <v>22</v>
      </c>
      <c r="B46" s="199">
        <v>0</v>
      </c>
      <c r="C46" s="289" t="s">
        <v>35</v>
      </c>
      <c r="D46" s="290" t="str">
        <f>IF(C46="Str",'Personal File'!$C$9,IF(C46="Dex",'Personal File'!$C$10,IF(C46="Con",'Personal File'!$C$11,IF(C46="Int",'Personal File'!$C$12,IF(C46="Wis",'Personal File'!$C$13,IF(C46="Cha",'Personal File'!$C$14))))))</f>
        <v>+0</v>
      </c>
      <c r="E46" s="291" t="str">
        <f t="shared" si="8"/>
        <v>Str (+0)</v>
      </c>
      <c r="F46" s="255" t="s">
        <v>62</v>
      </c>
      <c r="G46" s="255">
        <f t="shared" si="6"/>
        <v>0</v>
      </c>
      <c r="H46" s="228">
        <f t="shared" ca="1" si="2"/>
        <v>13</v>
      </c>
      <c r="I46" s="255">
        <f t="shared" ca="1" si="10"/>
        <v>13</v>
      </c>
      <c r="J46" s="256"/>
    </row>
    <row r="47" spans="1:10" ht="16.8">
      <c r="A47" s="246" t="s">
        <v>58</v>
      </c>
      <c r="B47" s="239">
        <v>6</v>
      </c>
      <c r="C47" s="247" t="s">
        <v>34</v>
      </c>
      <c r="D47" s="248" t="str">
        <f>IF(C47="Str",'Personal File'!$C$9,IF(C47="Dex",'Personal File'!$C$10,IF(C47="Con",'Personal File'!$C$11,IF(C47="Int",'Personal File'!$C$12,IF(C47="Wis",'Personal File'!$C$13,IF(C47="Cha",'Personal File'!$C$14))))))</f>
        <v>+5</v>
      </c>
      <c r="E47" s="249" t="str">
        <f t="shared" si="8"/>
        <v>Dex (+5)</v>
      </c>
      <c r="F47" s="243" t="s">
        <v>62</v>
      </c>
      <c r="G47" s="243">
        <f t="shared" si="6"/>
        <v>11</v>
      </c>
      <c r="H47" s="228">
        <f t="shared" ca="1" si="2"/>
        <v>6</v>
      </c>
      <c r="I47" s="243">
        <f t="shared" ca="1" si="10"/>
        <v>17</v>
      </c>
      <c r="J47" s="244"/>
    </row>
    <row r="48" spans="1:10" ht="16.8">
      <c r="A48" s="277" t="s">
        <v>59</v>
      </c>
      <c r="B48" s="278">
        <v>0</v>
      </c>
      <c r="C48" s="279" t="s">
        <v>30</v>
      </c>
      <c r="D48" s="280" t="str">
        <f>IF(C48="Str",'Personal File'!$C$9,IF(C48="Dex",'Personal File'!$C$10,IF(C48="Con",'Personal File'!$C$11,IF(C48="Int",'Personal File'!$C$12,IF(C48="Wis",'Personal File'!$C$13,IF(C48="Cha",'Personal File'!$C$14))))))</f>
        <v>+0</v>
      </c>
      <c r="E48" s="281" t="str">
        <f t="shared" si="8"/>
        <v>Cha (+0)</v>
      </c>
      <c r="F48" s="282" t="s">
        <v>62</v>
      </c>
      <c r="G48" s="282">
        <f t="shared" si="6"/>
        <v>0</v>
      </c>
      <c r="H48" s="228">
        <f t="shared" ref="H48:H49" ca="1" si="21">RANDBETWEEN(1,20)</f>
        <v>2</v>
      </c>
      <c r="I48" s="282">
        <f t="shared" ca="1" si="10"/>
        <v>2</v>
      </c>
      <c r="J48" s="283"/>
    </row>
    <row r="49" spans="1:10" ht="17.399999999999999" thickBot="1">
      <c r="A49" s="304" t="s">
        <v>60</v>
      </c>
      <c r="B49" s="305">
        <v>0</v>
      </c>
      <c r="C49" s="306" t="s">
        <v>34</v>
      </c>
      <c r="D49" s="307" t="str">
        <f>IF(C49="Str",'Personal File'!$C$9,IF(C49="Dex",'Personal File'!$C$10,IF(C49="Con",'Personal File'!$C$11,IF(C49="Int",'Personal File'!$C$12,IF(C49="Wis",'Personal File'!$C$13,IF(C49="Cha",'Personal File'!$C$14))))))</f>
        <v>+5</v>
      </c>
      <c r="E49" s="308" t="str">
        <f t="shared" si="8"/>
        <v>Dex (+5)</v>
      </c>
      <c r="F49" s="309" t="s">
        <v>62</v>
      </c>
      <c r="G49" s="309">
        <f t="shared" si="6"/>
        <v>5</v>
      </c>
      <c r="H49" s="310">
        <f t="shared" ca="1" si="21"/>
        <v>11</v>
      </c>
      <c r="I49" s="309">
        <f t="shared" ca="1" si="10"/>
        <v>16</v>
      </c>
      <c r="J49" s="311"/>
    </row>
    <row r="50" spans="1:10" ht="16.2" thickTop="1">
      <c r="B50" s="313">
        <f>SUM(B6:B49)</f>
        <v>88</v>
      </c>
      <c r="E50" s="313">
        <f>SUM(E51:E57)</f>
        <v>88</v>
      </c>
    </row>
    <row r="51" spans="1:10">
      <c r="B51" s="313"/>
      <c r="E51" s="56">
        <v>44</v>
      </c>
      <c r="F51" s="316" t="s">
        <v>163</v>
      </c>
    </row>
    <row r="52" spans="1:10">
      <c r="E52" s="56">
        <v>5</v>
      </c>
      <c r="F52" s="316" t="s">
        <v>270</v>
      </c>
    </row>
    <row r="53" spans="1:10">
      <c r="E53" s="56">
        <v>11</v>
      </c>
      <c r="F53" s="316" t="s">
        <v>241</v>
      </c>
    </row>
    <row r="54" spans="1:10">
      <c r="E54" s="56">
        <v>5</v>
      </c>
      <c r="F54" s="316" t="s">
        <v>271</v>
      </c>
    </row>
    <row r="55" spans="1:10">
      <c r="E55" s="56">
        <v>5</v>
      </c>
      <c r="F55" s="316" t="s">
        <v>272</v>
      </c>
    </row>
    <row r="56" spans="1:10">
      <c r="E56" s="56">
        <v>9</v>
      </c>
      <c r="F56" s="316" t="s">
        <v>269</v>
      </c>
    </row>
    <row r="57" spans="1:10">
      <c r="E57" s="56">
        <v>9</v>
      </c>
      <c r="F57" s="316" t="s">
        <v>269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GridLines="0" workbookViewId="0">
      <pane ySplit="2" topLeftCell="A3" activePane="bottomLeft" state="frozen"/>
      <selection pane="bottomLeft" activeCell="A3" sqref="A3"/>
    </sheetView>
  </sheetViews>
  <sheetFormatPr defaultColWidth="13" defaultRowHeight="15.6"/>
  <cols>
    <col min="1" max="1" width="21.69921875" style="223" bestFit="1" customWidth="1"/>
    <col min="2" max="2" width="6.19921875" style="223" bestFit="1" customWidth="1"/>
    <col min="3" max="3" width="13.3984375" style="224" bestFit="1" customWidth="1"/>
    <col min="4" max="4" width="11.19921875" style="224" bestFit="1" customWidth="1"/>
    <col min="5" max="5" width="7.19921875" style="224" bestFit="1" customWidth="1"/>
    <col min="6" max="6" width="13" style="224" bestFit="1" customWidth="1"/>
    <col min="7" max="7" width="13.3984375" style="224" bestFit="1" customWidth="1"/>
    <col min="8" max="8" width="20.8984375" style="223" bestFit="1" customWidth="1"/>
    <col min="9" max="9" width="5.59765625" style="205" bestFit="1" customWidth="1"/>
    <col min="10" max="16384" width="13" style="206"/>
  </cols>
  <sheetData>
    <row r="1" spans="1:9" ht="23.4" thickBot="1">
      <c r="A1" s="203" t="s">
        <v>207</v>
      </c>
      <c r="B1" s="204"/>
      <c r="C1" s="204"/>
      <c r="D1" s="204"/>
      <c r="E1" s="204"/>
      <c r="F1" s="204"/>
      <c r="G1" s="204"/>
      <c r="H1" s="204"/>
    </row>
    <row r="2" spans="1:9" s="210" customFormat="1" ht="31.8" thickBot="1">
      <c r="A2" s="207" t="s">
        <v>98</v>
      </c>
      <c r="B2" s="208" t="s">
        <v>101</v>
      </c>
      <c r="C2" s="208" t="s">
        <v>184</v>
      </c>
      <c r="D2" s="209" t="s">
        <v>185</v>
      </c>
      <c r="E2" s="209" t="s">
        <v>186</v>
      </c>
      <c r="F2" s="208" t="s">
        <v>187</v>
      </c>
      <c r="G2" s="208" t="s">
        <v>188</v>
      </c>
      <c r="H2" s="373" t="s">
        <v>253</v>
      </c>
      <c r="I2" s="374" t="s">
        <v>254</v>
      </c>
    </row>
    <row r="3" spans="1:9" ht="16.8">
      <c r="A3" s="211" t="s">
        <v>170</v>
      </c>
      <c r="B3" s="213">
        <v>0</v>
      </c>
      <c r="C3" s="23" t="s">
        <v>189</v>
      </c>
      <c r="D3" s="24" t="s">
        <v>190</v>
      </c>
      <c r="E3" s="426" t="s">
        <v>191</v>
      </c>
      <c r="F3" s="25" t="s">
        <v>192</v>
      </c>
      <c r="G3" s="25" t="s">
        <v>193</v>
      </c>
      <c r="H3" s="21" t="s">
        <v>252</v>
      </c>
      <c r="I3" s="375">
        <v>196</v>
      </c>
    </row>
    <row r="4" spans="1:9" ht="16.8">
      <c r="A4" s="427" t="s">
        <v>292</v>
      </c>
      <c r="B4" s="213">
        <v>0</v>
      </c>
      <c r="C4" s="428" t="s">
        <v>196</v>
      </c>
      <c r="D4" s="429" t="s">
        <v>190</v>
      </c>
      <c r="E4" s="430" t="s">
        <v>191</v>
      </c>
      <c r="F4" s="430" t="s">
        <v>192</v>
      </c>
      <c r="G4" s="430" t="s">
        <v>200</v>
      </c>
      <c r="H4" s="430" t="s">
        <v>263</v>
      </c>
      <c r="I4" s="27">
        <v>9</v>
      </c>
    </row>
    <row r="5" spans="1:9" ht="16.8">
      <c r="A5" s="212" t="s">
        <v>208</v>
      </c>
      <c r="B5" s="213">
        <v>0</v>
      </c>
      <c r="C5" s="26" t="s">
        <v>209</v>
      </c>
      <c r="D5" s="20" t="s">
        <v>190</v>
      </c>
      <c r="E5" s="431" t="s">
        <v>191</v>
      </c>
      <c r="F5" s="21" t="s">
        <v>210</v>
      </c>
      <c r="G5" s="21" t="s">
        <v>211</v>
      </c>
      <c r="H5" s="21" t="s">
        <v>252</v>
      </c>
      <c r="I5" s="27">
        <v>201</v>
      </c>
    </row>
    <row r="6" spans="1:9" ht="16.8">
      <c r="A6" s="427" t="s">
        <v>293</v>
      </c>
      <c r="B6" s="213">
        <v>0</v>
      </c>
      <c r="C6" s="428" t="s">
        <v>189</v>
      </c>
      <c r="D6" s="429" t="s">
        <v>190</v>
      </c>
      <c r="E6" s="430" t="s">
        <v>191</v>
      </c>
      <c r="F6" s="430" t="s">
        <v>192</v>
      </c>
      <c r="G6" s="430" t="s">
        <v>206</v>
      </c>
      <c r="H6" s="430" t="s">
        <v>263</v>
      </c>
      <c r="I6" s="432">
        <v>42</v>
      </c>
    </row>
    <row r="7" spans="1:9" ht="16.8">
      <c r="A7" s="212" t="s">
        <v>119</v>
      </c>
      <c r="B7" s="213">
        <v>0</v>
      </c>
      <c r="C7" s="26" t="s">
        <v>212</v>
      </c>
      <c r="D7" s="20" t="s">
        <v>190</v>
      </c>
      <c r="E7" s="21" t="s">
        <v>191</v>
      </c>
      <c r="F7" s="21" t="s">
        <v>199</v>
      </c>
      <c r="G7" s="21" t="s">
        <v>203</v>
      </c>
      <c r="H7" s="21" t="s">
        <v>252</v>
      </c>
      <c r="I7" s="27">
        <v>216</v>
      </c>
    </row>
    <row r="8" spans="1:9" ht="16.8">
      <c r="A8" s="212" t="s">
        <v>213</v>
      </c>
      <c r="B8" s="213">
        <v>0</v>
      </c>
      <c r="C8" s="26" t="s">
        <v>214</v>
      </c>
      <c r="D8" s="20" t="s">
        <v>204</v>
      </c>
      <c r="E8" s="431" t="s">
        <v>191</v>
      </c>
      <c r="F8" s="21" t="s">
        <v>192</v>
      </c>
      <c r="G8" s="21" t="s">
        <v>215</v>
      </c>
      <c r="H8" s="21" t="s">
        <v>252</v>
      </c>
      <c r="I8" s="27">
        <v>217</v>
      </c>
    </row>
    <row r="9" spans="1:9" ht="16.8">
      <c r="A9" s="212" t="s">
        <v>169</v>
      </c>
      <c r="B9" s="213">
        <v>0</v>
      </c>
      <c r="C9" s="26" t="s">
        <v>209</v>
      </c>
      <c r="D9" s="20" t="s">
        <v>190</v>
      </c>
      <c r="E9" s="21" t="s">
        <v>191</v>
      </c>
      <c r="F9" s="21" t="s">
        <v>216</v>
      </c>
      <c r="G9" s="21" t="s">
        <v>205</v>
      </c>
      <c r="H9" s="21" t="s">
        <v>252</v>
      </c>
      <c r="I9" s="27">
        <v>219</v>
      </c>
    </row>
    <row r="10" spans="1:9" ht="16.8">
      <c r="A10" s="212" t="s">
        <v>217</v>
      </c>
      <c r="B10" s="213">
        <v>0</v>
      </c>
      <c r="C10" s="29" t="s">
        <v>218</v>
      </c>
      <c r="D10" s="20" t="s">
        <v>190</v>
      </c>
      <c r="E10" s="431" t="s">
        <v>191</v>
      </c>
      <c r="F10" s="21" t="s">
        <v>192</v>
      </c>
      <c r="G10" s="21" t="s">
        <v>193</v>
      </c>
      <c r="H10" s="21" t="s">
        <v>252</v>
      </c>
      <c r="I10" s="27">
        <v>219</v>
      </c>
    </row>
    <row r="11" spans="1:9" ht="16.8">
      <c r="A11" s="212" t="s">
        <v>194</v>
      </c>
      <c r="B11" s="213">
        <v>0</v>
      </c>
      <c r="C11" s="26" t="s">
        <v>195</v>
      </c>
      <c r="D11" s="19" t="s">
        <v>190</v>
      </c>
      <c r="E11" s="433" t="s">
        <v>191</v>
      </c>
      <c r="F11" s="215" t="s">
        <v>192</v>
      </c>
      <c r="G11" s="215" t="s">
        <v>193</v>
      </c>
      <c r="H11" s="215" t="s">
        <v>263</v>
      </c>
      <c r="I11" s="27">
        <v>78</v>
      </c>
    </row>
    <row r="12" spans="1:9" ht="16.8">
      <c r="A12" s="212" t="s">
        <v>220</v>
      </c>
      <c r="B12" s="213">
        <v>0</v>
      </c>
      <c r="C12" s="29" t="s">
        <v>195</v>
      </c>
      <c r="D12" s="20" t="s">
        <v>221</v>
      </c>
      <c r="E12" s="431" t="s">
        <v>191</v>
      </c>
      <c r="F12" s="21" t="s">
        <v>192</v>
      </c>
      <c r="G12" s="21" t="s">
        <v>193</v>
      </c>
      <c r="H12" s="21" t="s">
        <v>252</v>
      </c>
      <c r="I12" s="27">
        <v>232</v>
      </c>
    </row>
    <row r="13" spans="1:9" s="205" customFormat="1" ht="16.8">
      <c r="A13" s="212" t="s">
        <v>120</v>
      </c>
      <c r="B13" s="213">
        <v>0</v>
      </c>
      <c r="C13" s="26" t="s">
        <v>212</v>
      </c>
      <c r="D13" s="20" t="s">
        <v>204</v>
      </c>
      <c r="E13" s="431" t="s">
        <v>191</v>
      </c>
      <c r="F13" s="21" t="s">
        <v>192</v>
      </c>
      <c r="G13" s="21" t="s">
        <v>206</v>
      </c>
      <c r="H13" s="21" t="s">
        <v>252</v>
      </c>
      <c r="I13" s="27">
        <v>235</v>
      </c>
    </row>
    <row r="14" spans="1:9" s="205" customFormat="1" ht="16.8">
      <c r="A14" s="427" t="s">
        <v>294</v>
      </c>
      <c r="B14" s="213">
        <v>0</v>
      </c>
      <c r="C14" s="428" t="s">
        <v>196</v>
      </c>
      <c r="D14" s="429" t="s">
        <v>204</v>
      </c>
      <c r="E14" s="430" t="s">
        <v>191</v>
      </c>
      <c r="F14" s="430" t="s">
        <v>197</v>
      </c>
      <c r="G14" s="430" t="s">
        <v>193</v>
      </c>
      <c r="H14" s="430" t="s">
        <v>263</v>
      </c>
      <c r="I14" s="432">
        <v>130</v>
      </c>
    </row>
    <row r="15" spans="1:9" ht="16.8">
      <c r="A15" s="427" t="s">
        <v>295</v>
      </c>
      <c r="B15" s="213">
        <v>0</v>
      </c>
      <c r="C15" s="428" t="s">
        <v>196</v>
      </c>
      <c r="D15" s="429" t="s">
        <v>296</v>
      </c>
      <c r="E15" s="430" t="s">
        <v>191</v>
      </c>
      <c r="F15" s="430" t="s">
        <v>197</v>
      </c>
      <c r="G15" s="430" t="s">
        <v>193</v>
      </c>
      <c r="H15" s="430" t="s">
        <v>263</v>
      </c>
      <c r="I15" s="432">
        <v>130</v>
      </c>
    </row>
    <row r="16" spans="1:9" ht="16.8">
      <c r="A16" s="212" t="s">
        <v>171</v>
      </c>
      <c r="B16" s="213">
        <v>0</v>
      </c>
      <c r="C16" s="29" t="s">
        <v>195</v>
      </c>
      <c r="D16" s="20" t="s">
        <v>222</v>
      </c>
      <c r="E16" s="431" t="s">
        <v>191</v>
      </c>
      <c r="F16" s="21" t="s">
        <v>197</v>
      </c>
      <c r="G16" s="21" t="s">
        <v>200</v>
      </c>
      <c r="H16" s="21" t="s">
        <v>252</v>
      </c>
      <c r="I16" s="27">
        <v>248</v>
      </c>
    </row>
    <row r="17" spans="1:9" ht="16.8">
      <c r="A17" s="212" t="s">
        <v>153</v>
      </c>
      <c r="B17" s="213">
        <v>0</v>
      </c>
      <c r="C17" s="26" t="s">
        <v>196</v>
      </c>
      <c r="D17" s="20" t="s">
        <v>190</v>
      </c>
      <c r="E17" s="431" t="s">
        <v>191</v>
      </c>
      <c r="F17" s="21" t="s">
        <v>192</v>
      </c>
      <c r="G17" s="21" t="s">
        <v>16</v>
      </c>
      <c r="H17" s="21" t="s">
        <v>252</v>
      </c>
      <c r="I17" s="27">
        <v>249</v>
      </c>
    </row>
    <row r="18" spans="1:9" ht="16.8">
      <c r="A18" s="212" t="s">
        <v>224</v>
      </c>
      <c r="B18" s="213">
        <v>0</v>
      </c>
      <c r="C18" s="29" t="s">
        <v>196</v>
      </c>
      <c r="D18" s="20" t="s">
        <v>190</v>
      </c>
      <c r="E18" s="431" t="s">
        <v>191</v>
      </c>
      <c r="F18" s="21" t="s">
        <v>225</v>
      </c>
      <c r="G18" s="21" t="s">
        <v>193</v>
      </c>
      <c r="H18" s="21" t="s">
        <v>252</v>
      </c>
      <c r="I18" s="27">
        <v>253</v>
      </c>
    </row>
    <row r="19" spans="1:9" ht="16.8">
      <c r="A19" s="212" t="s">
        <v>154</v>
      </c>
      <c r="B19" s="213">
        <v>0</v>
      </c>
      <c r="C19" s="26" t="s">
        <v>196</v>
      </c>
      <c r="D19" s="20" t="s">
        <v>198</v>
      </c>
      <c r="E19" s="431" t="s">
        <v>191</v>
      </c>
      <c r="F19" s="21" t="s">
        <v>199</v>
      </c>
      <c r="G19" s="21" t="s">
        <v>200</v>
      </c>
      <c r="H19" s="21" t="s">
        <v>252</v>
      </c>
      <c r="I19" s="27">
        <v>253</v>
      </c>
    </row>
    <row r="20" spans="1:9" ht="16.8">
      <c r="A20" s="212" t="s">
        <v>297</v>
      </c>
      <c r="B20" s="213">
        <v>0</v>
      </c>
      <c r="C20" s="428" t="s">
        <v>196</v>
      </c>
      <c r="D20" s="429" t="s">
        <v>190</v>
      </c>
      <c r="E20" s="430" t="s">
        <v>191</v>
      </c>
      <c r="F20" s="430" t="s">
        <v>192</v>
      </c>
      <c r="G20" s="430" t="s">
        <v>205</v>
      </c>
      <c r="H20" s="430" t="s">
        <v>298</v>
      </c>
      <c r="I20" s="432">
        <v>100</v>
      </c>
    </row>
    <row r="21" spans="1:9" ht="16.8">
      <c r="A21" s="212" t="s">
        <v>226</v>
      </c>
      <c r="B21" s="213">
        <v>0</v>
      </c>
      <c r="C21" s="26" t="s">
        <v>196</v>
      </c>
      <c r="D21" s="20" t="s">
        <v>198</v>
      </c>
      <c r="E21" s="431" t="s">
        <v>191</v>
      </c>
      <c r="F21" s="21" t="s">
        <v>192</v>
      </c>
      <c r="G21" s="21" t="s">
        <v>193</v>
      </c>
      <c r="H21" s="21" t="s">
        <v>252</v>
      </c>
      <c r="I21" s="27">
        <v>258</v>
      </c>
    </row>
    <row r="22" spans="1:9" ht="16.8">
      <c r="A22" s="212" t="s">
        <v>121</v>
      </c>
      <c r="B22" s="213">
        <v>0</v>
      </c>
      <c r="C22" s="26" t="s">
        <v>209</v>
      </c>
      <c r="D22" s="20" t="s">
        <v>190</v>
      </c>
      <c r="E22" s="431" t="s">
        <v>191</v>
      </c>
      <c r="F22" s="21" t="s">
        <v>225</v>
      </c>
      <c r="G22" s="21" t="s">
        <v>227</v>
      </c>
      <c r="H22" s="21" t="s">
        <v>252</v>
      </c>
      <c r="I22" s="27">
        <v>264</v>
      </c>
    </row>
    <row r="23" spans="1:9" ht="16.8">
      <c r="A23" s="212" t="s">
        <v>201</v>
      </c>
      <c r="B23" s="213">
        <v>0</v>
      </c>
      <c r="C23" s="26" t="s">
        <v>189</v>
      </c>
      <c r="D23" s="20" t="s">
        <v>190</v>
      </c>
      <c r="E23" s="431" t="s">
        <v>191</v>
      </c>
      <c r="F23" s="21" t="s">
        <v>192</v>
      </c>
      <c r="G23" s="21" t="s">
        <v>193</v>
      </c>
      <c r="H23" s="21" t="s">
        <v>252</v>
      </c>
      <c r="I23" s="27">
        <v>269</v>
      </c>
    </row>
    <row r="24" spans="1:9" ht="16.8">
      <c r="A24" s="212" t="s">
        <v>228</v>
      </c>
      <c r="B24" s="213">
        <v>0</v>
      </c>
      <c r="C24" s="29" t="s">
        <v>209</v>
      </c>
      <c r="D24" s="20" t="s">
        <v>198</v>
      </c>
      <c r="E24" s="431" t="s">
        <v>191</v>
      </c>
      <c r="F24" s="21" t="s">
        <v>219</v>
      </c>
      <c r="G24" s="21" t="s">
        <v>200</v>
      </c>
      <c r="H24" s="21" t="s">
        <v>252</v>
      </c>
      <c r="I24" s="27">
        <v>269</v>
      </c>
    </row>
    <row r="25" spans="1:9" ht="16.8">
      <c r="A25" s="212" t="s">
        <v>299</v>
      </c>
      <c r="B25" s="213">
        <v>0</v>
      </c>
      <c r="C25" s="29" t="s">
        <v>196</v>
      </c>
      <c r="D25" s="20" t="s">
        <v>190</v>
      </c>
      <c r="E25" s="431" t="s">
        <v>191</v>
      </c>
      <c r="F25" s="21" t="s">
        <v>197</v>
      </c>
      <c r="G25" s="21" t="s">
        <v>193</v>
      </c>
      <c r="H25" s="21" t="s">
        <v>300</v>
      </c>
      <c r="I25" s="27">
        <v>96</v>
      </c>
    </row>
    <row r="26" spans="1:9" ht="16.8">
      <c r="A26" s="212" t="s">
        <v>229</v>
      </c>
      <c r="B26" s="213">
        <v>0</v>
      </c>
      <c r="C26" s="26" t="s">
        <v>202</v>
      </c>
      <c r="D26" s="20" t="s">
        <v>230</v>
      </c>
      <c r="E26" s="431" t="s">
        <v>191</v>
      </c>
      <c r="F26" s="21" t="s">
        <v>197</v>
      </c>
      <c r="G26" s="21" t="s">
        <v>203</v>
      </c>
      <c r="H26" s="21" t="s">
        <v>252</v>
      </c>
      <c r="I26" s="27">
        <v>272</v>
      </c>
    </row>
    <row r="27" spans="1:9" ht="16.8">
      <c r="A27" s="427" t="s">
        <v>301</v>
      </c>
      <c r="B27" s="213">
        <v>0</v>
      </c>
      <c r="C27" s="428" t="s">
        <v>212</v>
      </c>
      <c r="D27" s="429" t="s">
        <v>296</v>
      </c>
      <c r="E27" s="430" t="s">
        <v>191</v>
      </c>
      <c r="F27" s="430" t="s">
        <v>192</v>
      </c>
      <c r="G27" s="430" t="s">
        <v>205</v>
      </c>
      <c r="H27" s="430" t="s">
        <v>263</v>
      </c>
      <c r="I27" s="432">
        <v>190</v>
      </c>
    </row>
    <row r="28" spans="1:9" ht="16.8">
      <c r="A28" s="212" t="s">
        <v>231</v>
      </c>
      <c r="B28" s="213">
        <v>0</v>
      </c>
      <c r="C28" s="26" t="s">
        <v>195</v>
      </c>
      <c r="D28" s="20" t="s">
        <v>190</v>
      </c>
      <c r="E28" s="431" t="s">
        <v>191</v>
      </c>
      <c r="F28" s="21" t="s">
        <v>192</v>
      </c>
      <c r="G28" s="21" t="s">
        <v>193</v>
      </c>
      <c r="H28" s="21" t="s">
        <v>263</v>
      </c>
      <c r="I28" s="27">
        <v>195</v>
      </c>
    </row>
    <row r="29" spans="1:9" ht="16.8">
      <c r="A29" s="427" t="s">
        <v>302</v>
      </c>
      <c r="B29" s="213">
        <v>0</v>
      </c>
      <c r="C29" s="428" t="s">
        <v>196</v>
      </c>
      <c r="D29" s="20" t="s">
        <v>204</v>
      </c>
      <c r="E29" s="430" t="s">
        <v>191</v>
      </c>
      <c r="F29" s="430" t="s">
        <v>197</v>
      </c>
      <c r="G29" s="430" t="s">
        <v>193</v>
      </c>
      <c r="H29" s="430" t="s">
        <v>263</v>
      </c>
      <c r="I29" s="432">
        <v>206</v>
      </c>
    </row>
    <row r="30" spans="1:9" ht="16.8">
      <c r="A30" s="216" t="s">
        <v>303</v>
      </c>
      <c r="B30" s="217">
        <v>0</v>
      </c>
      <c r="C30" s="434" t="s">
        <v>212</v>
      </c>
      <c r="D30" s="22" t="s">
        <v>190</v>
      </c>
      <c r="E30" s="435" t="s">
        <v>191</v>
      </c>
      <c r="F30" s="219" t="s">
        <v>192</v>
      </c>
      <c r="G30" s="219" t="s">
        <v>206</v>
      </c>
      <c r="H30" s="219" t="s">
        <v>298</v>
      </c>
      <c r="I30" s="220">
        <v>108</v>
      </c>
    </row>
    <row r="31" spans="1:9" ht="16.8">
      <c r="A31" s="212" t="s">
        <v>236</v>
      </c>
      <c r="B31" s="28">
        <v>1</v>
      </c>
      <c r="C31" s="29" t="s">
        <v>218</v>
      </c>
      <c r="D31" s="20" t="s">
        <v>230</v>
      </c>
      <c r="E31" s="214" t="s">
        <v>191</v>
      </c>
      <c r="F31" s="21" t="s">
        <v>219</v>
      </c>
      <c r="G31" s="21" t="s">
        <v>200</v>
      </c>
      <c r="H31" s="21" t="s">
        <v>252</v>
      </c>
      <c r="I31" s="27" t="s">
        <v>257</v>
      </c>
    </row>
    <row r="32" spans="1:9" ht="16.8">
      <c r="A32" s="212" t="s">
        <v>235</v>
      </c>
      <c r="B32" s="28">
        <v>1</v>
      </c>
      <c r="C32" s="29" t="s">
        <v>218</v>
      </c>
      <c r="D32" s="20" t="s">
        <v>190</v>
      </c>
      <c r="E32" s="214" t="s">
        <v>191</v>
      </c>
      <c r="F32" s="21" t="s">
        <v>216</v>
      </c>
      <c r="G32" s="21" t="s">
        <v>205</v>
      </c>
      <c r="H32" s="21" t="s">
        <v>252</v>
      </c>
      <c r="I32" s="27" t="s">
        <v>258</v>
      </c>
    </row>
    <row r="33" spans="1:9" ht="16.8">
      <c r="A33" s="212" t="s">
        <v>174</v>
      </c>
      <c r="B33" s="28">
        <v>1</v>
      </c>
      <c r="C33" s="29" t="s">
        <v>189</v>
      </c>
      <c r="D33" s="20" t="s">
        <v>198</v>
      </c>
      <c r="E33" s="214" t="s">
        <v>191</v>
      </c>
      <c r="F33" s="21" t="s">
        <v>197</v>
      </c>
      <c r="G33" s="21" t="s">
        <v>233</v>
      </c>
      <c r="H33" s="21" t="s">
        <v>252</v>
      </c>
      <c r="I33" s="27" t="s">
        <v>255</v>
      </c>
    </row>
    <row r="34" spans="1:9" ht="16.8">
      <c r="A34" s="212" t="s">
        <v>249</v>
      </c>
      <c r="B34" s="28">
        <v>1</v>
      </c>
      <c r="C34" s="29" t="s">
        <v>202</v>
      </c>
      <c r="D34" s="20" t="s">
        <v>230</v>
      </c>
      <c r="E34" s="431" t="s">
        <v>191</v>
      </c>
      <c r="F34" s="21" t="s">
        <v>197</v>
      </c>
      <c r="G34" s="21" t="s">
        <v>205</v>
      </c>
      <c r="H34" s="21" t="s">
        <v>252</v>
      </c>
      <c r="I34" s="48">
        <v>266</v>
      </c>
    </row>
    <row r="35" spans="1:9" ht="16.8">
      <c r="A35" s="212" t="s">
        <v>248</v>
      </c>
      <c r="B35" s="28">
        <v>1</v>
      </c>
      <c r="C35" s="29" t="s">
        <v>196</v>
      </c>
      <c r="D35" s="20" t="s">
        <v>204</v>
      </c>
      <c r="E35" s="214" t="s">
        <v>191</v>
      </c>
      <c r="F35" s="21" t="s">
        <v>192</v>
      </c>
      <c r="G35" s="21" t="s">
        <v>205</v>
      </c>
      <c r="H35" s="21" t="s">
        <v>252</v>
      </c>
      <c r="I35" s="27" t="s">
        <v>256</v>
      </c>
    </row>
    <row r="36" spans="1:9" ht="16.8">
      <c r="A36" s="212" t="s">
        <v>173</v>
      </c>
      <c r="B36" s="28">
        <v>1</v>
      </c>
      <c r="C36" s="29" t="s">
        <v>202</v>
      </c>
      <c r="D36" s="20" t="s">
        <v>190</v>
      </c>
      <c r="E36" s="431" t="s">
        <v>191</v>
      </c>
      <c r="F36" s="21" t="s">
        <v>219</v>
      </c>
      <c r="G36" s="21" t="s">
        <v>205</v>
      </c>
      <c r="H36" s="21" t="s">
        <v>252</v>
      </c>
      <c r="I36" s="376">
        <v>278</v>
      </c>
    </row>
    <row r="37" spans="1:9" ht="16.8">
      <c r="A37" s="212" t="s">
        <v>234</v>
      </c>
      <c r="B37" s="28">
        <v>1</v>
      </c>
      <c r="C37" s="29" t="s">
        <v>214</v>
      </c>
      <c r="D37" s="20" t="s">
        <v>230</v>
      </c>
      <c r="E37" s="214" t="s">
        <v>191</v>
      </c>
      <c r="F37" s="21" t="s">
        <v>199</v>
      </c>
      <c r="G37" s="21" t="s">
        <v>205</v>
      </c>
      <c r="H37" s="21" t="s">
        <v>252</v>
      </c>
      <c r="I37" s="27" t="s">
        <v>259</v>
      </c>
    </row>
    <row r="38" spans="1:9" ht="16.8">
      <c r="A38" s="216" t="s">
        <v>172</v>
      </c>
      <c r="B38" s="378">
        <v>1</v>
      </c>
      <c r="C38" s="379" t="s">
        <v>218</v>
      </c>
      <c r="D38" s="22" t="s">
        <v>232</v>
      </c>
      <c r="E38" s="218" t="s">
        <v>191</v>
      </c>
      <c r="F38" s="380" t="s">
        <v>219</v>
      </c>
      <c r="G38" s="380" t="s">
        <v>223</v>
      </c>
      <c r="H38" s="380" t="s">
        <v>252</v>
      </c>
      <c r="I38" s="220" t="s">
        <v>260</v>
      </c>
    </row>
    <row r="39" spans="1:9" ht="16.8">
      <c r="A39" s="212" t="s">
        <v>251</v>
      </c>
      <c r="B39" s="377">
        <v>2</v>
      </c>
      <c r="C39" s="29" t="s">
        <v>218</v>
      </c>
      <c r="D39" s="20" t="s">
        <v>204</v>
      </c>
      <c r="E39" s="214" t="s">
        <v>191</v>
      </c>
      <c r="F39" s="21" t="s">
        <v>199</v>
      </c>
      <c r="G39" s="21" t="s">
        <v>200</v>
      </c>
      <c r="H39" s="21" t="s">
        <v>252</v>
      </c>
      <c r="I39" s="376">
        <v>275</v>
      </c>
    </row>
    <row r="40" spans="1:9" ht="16.8">
      <c r="A40" s="212" t="s">
        <v>275</v>
      </c>
      <c r="B40" s="377">
        <v>2</v>
      </c>
      <c r="C40" s="29" t="s">
        <v>195</v>
      </c>
      <c r="D40" s="19" t="s">
        <v>190</v>
      </c>
      <c r="E40" s="431" t="s">
        <v>191</v>
      </c>
      <c r="F40" s="21" t="s">
        <v>216</v>
      </c>
      <c r="G40" s="21" t="s">
        <v>215</v>
      </c>
      <c r="H40" s="21" t="s">
        <v>252</v>
      </c>
      <c r="I40" s="27">
        <v>238</v>
      </c>
    </row>
    <row r="41" spans="1:9" ht="16.8">
      <c r="A41" s="212" t="s">
        <v>276</v>
      </c>
      <c r="B41" s="377">
        <v>2</v>
      </c>
      <c r="C41" s="29" t="s">
        <v>195</v>
      </c>
      <c r="D41" s="20" t="s">
        <v>222</v>
      </c>
      <c r="E41" s="431" t="s">
        <v>191</v>
      </c>
      <c r="F41" s="21" t="s">
        <v>197</v>
      </c>
      <c r="G41" s="21" t="s">
        <v>200</v>
      </c>
      <c r="H41" s="21" t="s">
        <v>252</v>
      </c>
      <c r="I41" s="27">
        <v>216</v>
      </c>
    </row>
    <row r="42" spans="1:9" ht="16.8">
      <c r="A42" s="212" t="s">
        <v>277</v>
      </c>
      <c r="B42" s="377">
        <v>2</v>
      </c>
      <c r="C42" s="29" t="s">
        <v>218</v>
      </c>
      <c r="D42" s="20" t="s">
        <v>304</v>
      </c>
      <c r="E42" s="431" t="s">
        <v>191</v>
      </c>
      <c r="F42" s="21" t="s">
        <v>305</v>
      </c>
      <c r="G42" s="21" t="s">
        <v>205</v>
      </c>
      <c r="H42" s="21" t="s">
        <v>252</v>
      </c>
      <c r="I42" s="27">
        <v>249</v>
      </c>
    </row>
    <row r="43" spans="1:9" ht="16.8">
      <c r="A43" s="212" t="s">
        <v>278</v>
      </c>
      <c r="B43" s="377">
        <v>2</v>
      </c>
      <c r="C43" s="29" t="s">
        <v>196</v>
      </c>
      <c r="D43" s="20" t="s">
        <v>221</v>
      </c>
      <c r="E43" s="431" t="s">
        <v>191</v>
      </c>
      <c r="F43" s="21" t="s">
        <v>199</v>
      </c>
      <c r="G43" s="21" t="s">
        <v>193</v>
      </c>
      <c r="H43" s="21" t="s">
        <v>252</v>
      </c>
      <c r="I43" s="27">
        <v>246</v>
      </c>
    </row>
    <row r="44" spans="1:9" ht="16.8">
      <c r="A44" s="212" t="s">
        <v>261</v>
      </c>
      <c r="B44" s="377">
        <v>2</v>
      </c>
      <c r="C44" s="29" t="s">
        <v>196</v>
      </c>
      <c r="D44" s="20" t="s">
        <v>221</v>
      </c>
      <c r="E44" s="214" t="s">
        <v>191</v>
      </c>
      <c r="F44" s="21" t="s">
        <v>197</v>
      </c>
      <c r="G44" s="21" t="s">
        <v>205</v>
      </c>
      <c r="H44" s="21" t="s">
        <v>263</v>
      </c>
      <c r="I44" s="27">
        <v>195</v>
      </c>
    </row>
    <row r="45" spans="1:9" ht="16.8">
      <c r="A45" s="216" t="s">
        <v>262</v>
      </c>
      <c r="B45" s="398">
        <v>2</v>
      </c>
      <c r="C45" s="379" t="s">
        <v>195</v>
      </c>
      <c r="D45" s="22" t="s">
        <v>264</v>
      </c>
      <c r="E45" s="218" t="s">
        <v>191</v>
      </c>
      <c r="F45" s="380" t="s">
        <v>197</v>
      </c>
      <c r="G45" s="380" t="s">
        <v>205</v>
      </c>
      <c r="H45" s="380" t="s">
        <v>263</v>
      </c>
      <c r="I45" s="220">
        <v>41</v>
      </c>
    </row>
    <row r="46" spans="1:9" ht="16.8">
      <c r="A46" s="212" t="s">
        <v>286</v>
      </c>
      <c r="B46" s="436">
        <v>3</v>
      </c>
      <c r="C46" s="29" t="s">
        <v>218</v>
      </c>
      <c r="D46" s="20" t="s">
        <v>204</v>
      </c>
      <c r="E46" s="214" t="s">
        <v>191</v>
      </c>
      <c r="F46" s="21" t="s">
        <v>192</v>
      </c>
      <c r="G46" s="21" t="s">
        <v>206</v>
      </c>
      <c r="H46" s="21" t="s">
        <v>263</v>
      </c>
      <c r="I46" s="27">
        <v>227</v>
      </c>
    </row>
    <row r="47" spans="1:9" ht="16.8">
      <c r="A47" s="212" t="s">
        <v>287</v>
      </c>
      <c r="B47" s="436">
        <v>3</v>
      </c>
      <c r="C47" s="29" t="s">
        <v>196</v>
      </c>
      <c r="D47" s="20" t="s">
        <v>204</v>
      </c>
      <c r="E47" s="431" t="s">
        <v>191</v>
      </c>
      <c r="F47" s="215" t="s">
        <v>192</v>
      </c>
      <c r="G47" s="21" t="s">
        <v>206</v>
      </c>
      <c r="H47" s="21" t="s">
        <v>252</v>
      </c>
      <c r="I47" s="48">
        <v>239</v>
      </c>
    </row>
    <row r="48" spans="1:9" ht="17.399999999999999" thickBot="1">
      <c r="A48" s="221" t="s">
        <v>306</v>
      </c>
      <c r="B48" s="201">
        <v>3</v>
      </c>
      <c r="C48" s="31" t="s">
        <v>196</v>
      </c>
      <c r="D48" s="30" t="s">
        <v>307</v>
      </c>
      <c r="E48" s="222" t="s">
        <v>191</v>
      </c>
      <c r="F48" s="32" t="s">
        <v>219</v>
      </c>
      <c r="G48" s="32" t="s">
        <v>200</v>
      </c>
      <c r="H48" s="32" t="s">
        <v>263</v>
      </c>
      <c r="I48" s="33">
        <v>73</v>
      </c>
    </row>
    <row r="49" ht="16.2" thickTop="1"/>
  </sheetData>
  <sortState xmlns:xlrd2="http://schemas.microsoft.com/office/spreadsheetml/2017/richdata2" ref="A3:H32">
    <sortCondition ref="B3:B32"/>
    <sortCondition ref="A3:A32"/>
  </sortState>
  <conditionalFormatting sqref="B48">
    <cfRule type="cellIs" dxfId="887" priority="1" operator="equal">
      <formula>9</formula>
    </cfRule>
    <cfRule type="cellIs" dxfId="886" priority="2" operator="equal">
      <formula>8</formula>
    </cfRule>
    <cfRule type="cellIs" dxfId="885" priority="3" operator="equal">
      <formula>7</formula>
    </cfRule>
    <cfRule type="cellIs" dxfId="884" priority="4" operator="equal">
      <formula>6</formula>
    </cfRule>
    <cfRule type="cellIs" dxfId="883" priority="5" operator="equal">
      <formula>5</formula>
    </cfRule>
    <cfRule type="cellIs" dxfId="882" priority="6" operator="equal">
      <formula>4</formula>
    </cfRule>
    <cfRule type="cellIs" dxfId="881" priority="7" operator="equal">
      <formula>3</formula>
    </cfRule>
    <cfRule type="cellIs" dxfId="880" priority="8" operator="equal">
      <formula>2</formula>
    </cfRule>
    <cfRule type="cellIs" dxfId="879" priority="9" operator="equal">
      <formula>1</formula>
    </cfRule>
    <cfRule type="containsBlanks" dxfId="878" priority="10">
      <formula>LEN(TRIM(B48))=0</formula>
    </cfRule>
    <cfRule type="cellIs" dxfId="877"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workbookViewId="0"/>
  </sheetViews>
  <sheetFormatPr defaultColWidth="10.59765625" defaultRowHeight="16.8"/>
  <cols>
    <col min="1" max="1" width="22.59765625" style="138" bestFit="1" customWidth="1"/>
    <col min="2" max="2" width="6.19921875" style="138" bestFit="1" customWidth="1"/>
    <col min="3" max="3" width="4.09765625" style="138" bestFit="1" customWidth="1"/>
    <col min="4" max="4" width="6.3984375" style="138" bestFit="1" customWidth="1"/>
    <col min="5" max="5" width="1.8984375" style="138" customWidth="1"/>
    <col min="6" max="6" width="16.5" style="138" bestFit="1" customWidth="1"/>
    <col min="7" max="7" width="3.5" style="138" bestFit="1" customWidth="1"/>
    <col min="8" max="8" width="3.3984375" style="138" bestFit="1" customWidth="1"/>
    <col min="9" max="9" width="3.8984375" style="138" bestFit="1" customWidth="1"/>
    <col min="10" max="10" width="3.59765625" style="138" bestFit="1" customWidth="1"/>
    <col min="11" max="14" width="3.5" style="138" bestFit="1" customWidth="1"/>
    <col min="15" max="16384" width="10.59765625" style="138"/>
  </cols>
  <sheetData>
    <row r="1" spans="1:14" ht="24" thickTop="1" thickBot="1">
      <c r="A1" s="153" t="s">
        <v>161</v>
      </c>
      <c r="B1" s="154"/>
      <c r="C1" s="154"/>
      <c r="D1" s="155"/>
      <c r="F1" s="156"/>
      <c r="G1" s="157" t="s">
        <v>250</v>
      </c>
      <c r="H1" s="157"/>
      <c r="I1" s="158"/>
      <c r="J1" s="159"/>
      <c r="K1" s="158"/>
      <c r="L1" s="158"/>
      <c r="M1" s="158"/>
      <c r="N1" s="159"/>
    </row>
    <row r="2" spans="1:14" ht="17.399999999999999" thickTop="1">
      <c r="A2" s="160" t="s">
        <v>98</v>
      </c>
      <c r="B2" s="161" t="s">
        <v>101</v>
      </c>
      <c r="C2" s="162" t="s">
        <v>102</v>
      </c>
      <c r="D2" s="163" t="s">
        <v>103</v>
      </c>
      <c r="F2" s="156"/>
      <c r="G2" s="164" t="s">
        <v>117</v>
      </c>
      <c r="H2" s="165"/>
      <c r="I2" s="166"/>
      <c r="J2" s="166"/>
      <c r="K2" s="166"/>
      <c r="L2" s="166"/>
      <c r="M2" s="166"/>
      <c r="N2" s="167"/>
    </row>
    <row r="3" spans="1:14" ht="17.399999999999999" thickBot="1">
      <c r="A3" s="168" t="s">
        <v>119</v>
      </c>
      <c r="B3" s="169">
        <v>0</v>
      </c>
      <c r="C3" s="170">
        <f>10+B3+'Personal File'!$C$12</f>
        <v>13</v>
      </c>
      <c r="D3" s="171" t="s">
        <v>104</v>
      </c>
      <c r="F3" s="156"/>
      <c r="G3" s="172" t="s">
        <v>118</v>
      </c>
      <c r="H3" s="173" t="s">
        <v>109</v>
      </c>
      <c r="I3" s="173" t="s">
        <v>110</v>
      </c>
      <c r="J3" s="173" t="s">
        <v>111</v>
      </c>
      <c r="K3" s="173" t="s">
        <v>112</v>
      </c>
      <c r="L3" s="173" t="s">
        <v>113</v>
      </c>
      <c r="M3" s="173" t="s">
        <v>114</v>
      </c>
      <c r="N3" s="174" t="s">
        <v>115</v>
      </c>
    </row>
    <row r="4" spans="1:14" ht="17.399999999999999" thickTop="1">
      <c r="A4" s="168" t="s">
        <v>169</v>
      </c>
      <c r="B4" s="169">
        <v>0</v>
      </c>
      <c r="C4" s="170">
        <f>10+B4+'Personal File'!$C$12</f>
        <v>13</v>
      </c>
      <c r="D4" s="171" t="s">
        <v>104</v>
      </c>
      <c r="F4" s="175" t="s">
        <v>160</v>
      </c>
      <c r="G4" s="176">
        <v>4</v>
      </c>
      <c r="H4" s="177">
        <v>3</v>
      </c>
      <c r="I4" s="177">
        <v>3</v>
      </c>
      <c r="J4" s="177">
        <v>2</v>
      </c>
      <c r="K4" s="178">
        <v>0</v>
      </c>
      <c r="L4" s="178">
        <v>0</v>
      </c>
      <c r="M4" s="178">
        <v>0</v>
      </c>
      <c r="N4" s="179">
        <v>0</v>
      </c>
    </row>
    <row r="5" spans="1:14">
      <c r="A5" s="168" t="s">
        <v>171</v>
      </c>
      <c r="B5" s="169">
        <v>0</v>
      </c>
      <c r="C5" s="170">
        <f>10+B5+'Personal File'!$C$12</f>
        <v>13</v>
      </c>
      <c r="D5" s="171" t="s">
        <v>104</v>
      </c>
      <c r="F5" s="180" t="s">
        <v>239</v>
      </c>
      <c r="G5" s="181">
        <v>0</v>
      </c>
      <c r="H5" s="181">
        <v>1</v>
      </c>
      <c r="I5" s="181">
        <v>1</v>
      </c>
      <c r="J5" s="181">
        <v>1</v>
      </c>
      <c r="K5" s="182">
        <v>0</v>
      </c>
      <c r="L5" s="182">
        <v>0</v>
      </c>
      <c r="M5" s="182">
        <v>0</v>
      </c>
      <c r="N5" s="183">
        <v>0</v>
      </c>
    </row>
    <row r="6" spans="1:14">
      <c r="A6" s="184" t="s">
        <v>228</v>
      </c>
      <c r="B6" s="185">
        <v>0</v>
      </c>
      <c r="C6" s="186">
        <f>10+B6+'Personal File'!$C$12</f>
        <v>13</v>
      </c>
      <c r="D6" s="187" t="s">
        <v>104</v>
      </c>
      <c r="F6" s="180" t="s">
        <v>122</v>
      </c>
      <c r="G6" s="181">
        <v>0</v>
      </c>
      <c r="H6" s="181">
        <v>1</v>
      </c>
      <c r="I6" s="181">
        <v>1</v>
      </c>
      <c r="J6" s="181">
        <v>1</v>
      </c>
      <c r="K6" s="182">
        <v>0</v>
      </c>
      <c r="L6" s="182">
        <v>0</v>
      </c>
      <c r="M6" s="182">
        <v>0</v>
      </c>
      <c r="N6" s="183">
        <v>0</v>
      </c>
    </row>
    <row r="7" spans="1:14" ht="17.399999999999999" thickBot="1">
      <c r="A7" s="168" t="s">
        <v>333</v>
      </c>
      <c r="B7" s="169">
        <v>1</v>
      </c>
      <c r="C7" s="170">
        <f>10+B7+'Personal File'!$C$12</f>
        <v>14</v>
      </c>
      <c r="D7" s="171" t="s">
        <v>104</v>
      </c>
      <c r="F7" s="188" t="s">
        <v>126</v>
      </c>
      <c r="G7" s="189">
        <f t="shared" ref="G7:H7" si="0">SUM(G4:G6)</f>
        <v>4</v>
      </c>
      <c r="H7" s="189">
        <f t="shared" si="0"/>
        <v>5</v>
      </c>
      <c r="I7" s="189">
        <f t="shared" ref="I7" si="1">SUM(I4:I6)</f>
        <v>5</v>
      </c>
      <c r="J7" s="189">
        <f t="shared" ref="J7" si="2">SUM(J4:J6)</f>
        <v>4</v>
      </c>
      <c r="K7" s="190">
        <v>0</v>
      </c>
      <c r="L7" s="190">
        <v>0</v>
      </c>
      <c r="M7" s="190">
        <v>0</v>
      </c>
      <c r="N7" s="191">
        <v>0</v>
      </c>
    </row>
    <row r="8" spans="1:14" ht="18" thickTop="1" thickBot="1">
      <c r="A8" s="168" t="s">
        <v>174</v>
      </c>
      <c r="B8" s="169">
        <v>1</v>
      </c>
      <c r="C8" s="170">
        <f>10+B8+'Personal File'!$C$12</f>
        <v>14</v>
      </c>
      <c r="D8" s="171" t="s">
        <v>104</v>
      </c>
    </row>
    <row r="9" spans="1:14" ht="17.399999999999999" thickTop="1">
      <c r="A9" s="168" t="s">
        <v>173</v>
      </c>
      <c r="B9" s="169">
        <v>1</v>
      </c>
      <c r="C9" s="170">
        <f>10+B9+'Personal File'!$C$12</f>
        <v>14</v>
      </c>
      <c r="D9" s="171" t="s">
        <v>104</v>
      </c>
      <c r="F9" s="385" t="s">
        <v>268</v>
      </c>
      <c r="G9" s="386" t="s">
        <v>324</v>
      </c>
      <c r="H9" s="386"/>
      <c r="I9" s="386"/>
      <c r="J9" s="386"/>
      <c r="K9" s="387" t="s">
        <v>267</v>
      </c>
      <c r="L9" s="387"/>
      <c r="M9" s="386"/>
      <c r="N9" s="388"/>
    </row>
    <row r="10" spans="1:14" ht="17.399999999999999" thickBot="1">
      <c r="A10" s="476" t="s">
        <v>172</v>
      </c>
      <c r="B10" s="169">
        <v>1</v>
      </c>
      <c r="C10" s="170">
        <f>10+B10+'Personal File'!$C$12</f>
        <v>14</v>
      </c>
      <c r="D10" s="171" t="s">
        <v>335</v>
      </c>
      <c r="F10" s="381" t="s">
        <v>162</v>
      </c>
      <c r="G10" s="382">
        <f>'Personal File'!E4</f>
        <v>3</v>
      </c>
      <c r="H10" s="382"/>
      <c r="I10" s="382"/>
      <c r="J10" s="382"/>
      <c r="K10" s="463">
        <f>G10+'Personal File'!E5</f>
        <v>6</v>
      </c>
      <c r="L10" s="383"/>
      <c r="M10" s="382"/>
      <c r="N10" s="384"/>
    </row>
    <row r="11" spans="1:14" ht="17.399999999999999" thickTop="1">
      <c r="A11" s="184" t="s">
        <v>172</v>
      </c>
      <c r="B11" s="185">
        <v>1</v>
      </c>
      <c r="C11" s="186">
        <f>10+B11+'Personal File'!$C$12</f>
        <v>14</v>
      </c>
      <c r="D11" s="187" t="s">
        <v>104</v>
      </c>
    </row>
    <row r="12" spans="1:14">
      <c r="A12" s="212" t="s">
        <v>329</v>
      </c>
      <c r="B12" s="198">
        <v>2</v>
      </c>
      <c r="C12" s="371">
        <f>10+B12+'Personal File'!$C$12</f>
        <v>15</v>
      </c>
      <c r="D12" s="171" t="s">
        <v>104</v>
      </c>
    </row>
    <row r="13" spans="1:14">
      <c r="A13" s="212" t="s">
        <v>330</v>
      </c>
      <c r="B13" s="198">
        <v>2</v>
      </c>
      <c r="C13" s="371">
        <f>10+B13+'Personal File'!$C$12</f>
        <v>15</v>
      </c>
      <c r="D13" s="171" t="s">
        <v>104</v>
      </c>
    </row>
    <row r="14" spans="1:14">
      <c r="A14" s="212" t="s">
        <v>331</v>
      </c>
      <c r="B14" s="198">
        <v>2</v>
      </c>
      <c r="C14" s="371">
        <f>10+B14+'Personal File'!$C$12</f>
        <v>15</v>
      </c>
      <c r="D14" s="171" t="s">
        <v>104</v>
      </c>
    </row>
    <row r="15" spans="1:14">
      <c r="A15" s="477" t="s">
        <v>251</v>
      </c>
      <c r="B15" s="198">
        <v>2</v>
      </c>
      <c r="C15" s="371">
        <f>10+B15+'Personal File'!$C$12</f>
        <v>15</v>
      </c>
      <c r="D15" s="171" t="s">
        <v>335</v>
      </c>
    </row>
    <row r="16" spans="1:14">
      <c r="A16" s="216" t="s">
        <v>332</v>
      </c>
      <c r="B16" s="232">
        <v>2</v>
      </c>
      <c r="C16" s="399">
        <f>10+B16+'Personal File'!$C$12</f>
        <v>15</v>
      </c>
      <c r="D16" s="187" t="s">
        <v>335</v>
      </c>
    </row>
    <row r="17" spans="1:4">
      <c r="A17" s="477" t="s">
        <v>334</v>
      </c>
      <c r="B17" s="198">
        <v>3</v>
      </c>
      <c r="C17" s="371">
        <f>10+B17+'Personal File'!$C$12</f>
        <v>16</v>
      </c>
      <c r="D17" s="171" t="s">
        <v>335</v>
      </c>
    </row>
    <row r="18" spans="1:4">
      <c r="A18" s="212" t="s">
        <v>334</v>
      </c>
      <c r="B18" s="198">
        <v>3</v>
      </c>
      <c r="C18" s="371">
        <f>10+B18+'Personal File'!$C$12</f>
        <v>16</v>
      </c>
      <c r="D18" s="171" t="s">
        <v>104</v>
      </c>
    </row>
    <row r="19" spans="1:4">
      <c r="A19" s="212" t="s">
        <v>287</v>
      </c>
      <c r="B19" s="198">
        <v>3</v>
      </c>
      <c r="C19" s="371">
        <f>10+B19+'Personal File'!$C$12</f>
        <v>16</v>
      </c>
      <c r="D19" s="171" t="s">
        <v>104</v>
      </c>
    </row>
    <row r="20" spans="1:4" ht="17.399999999999999" thickBot="1">
      <c r="A20" s="221" t="s">
        <v>286</v>
      </c>
      <c r="B20" s="201">
        <v>3</v>
      </c>
      <c r="C20" s="202">
        <f>10+B20+'Personal File'!$C$12</f>
        <v>16</v>
      </c>
      <c r="D20" s="192" t="s">
        <v>104</v>
      </c>
    </row>
    <row r="21" spans="1:4" ht="18" thickTop="1" thickBot="1"/>
    <row r="22" spans="1:4" ht="24" thickTop="1" thickBot="1">
      <c r="A22" s="153" t="s">
        <v>237</v>
      </c>
      <c r="B22" s="154"/>
      <c r="C22" s="154"/>
      <c r="D22" s="155"/>
    </row>
    <row r="23" spans="1:4" ht="17.399999999999999" thickTop="1">
      <c r="A23" s="160" t="s">
        <v>98</v>
      </c>
      <c r="B23" s="161" t="s">
        <v>101</v>
      </c>
      <c r="C23" s="162" t="s">
        <v>102</v>
      </c>
      <c r="D23" s="163" t="s">
        <v>103</v>
      </c>
    </row>
    <row r="24" spans="1:4">
      <c r="A24" s="193" t="s">
        <v>120</v>
      </c>
      <c r="B24" s="194">
        <v>0</v>
      </c>
      <c r="C24" s="195">
        <f>10+B24+'Personal File'!$C$12+1</f>
        <v>14</v>
      </c>
      <c r="D24" s="196" t="s">
        <v>104</v>
      </c>
    </row>
    <row r="25" spans="1:4">
      <c r="A25" s="197" t="s">
        <v>153</v>
      </c>
      <c r="B25" s="198">
        <v>0</v>
      </c>
      <c r="C25" s="199">
        <f>10+B25+'Personal File'!$C$12+1</f>
        <v>14</v>
      </c>
      <c r="D25" s="171" t="s">
        <v>104</v>
      </c>
    </row>
    <row r="26" spans="1:4">
      <c r="A26" s="197" t="s">
        <v>154</v>
      </c>
      <c r="B26" s="198">
        <v>0</v>
      </c>
      <c r="C26" s="199">
        <f>10+B26+'Personal File'!$C$12+1</f>
        <v>14</v>
      </c>
      <c r="D26" s="171" t="s">
        <v>104</v>
      </c>
    </row>
    <row r="27" spans="1:4" ht="17.399999999999999" thickBot="1">
      <c r="A27" s="200" t="s">
        <v>155</v>
      </c>
      <c r="B27" s="201">
        <v>0</v>
      </c>
      <c r="C27" s="202">
        <f>10+B27+'Personal File'!$C$12+1</f>
        <v>14</v>
      </c>
      <c r="D27" s="192" t="s">
        <v>104</v>
      </c>
    </row>
    <row r="28" spans="1:4" ht="17.399999999999999" thickTop="1"/>
  </sheetData>
  <sortState xmlns:xlrd2="http://schemas.microsoft.com/office/spreadsheetml/2017/richdata2" ref="A3:D20">
    <sortCondition ref="B3:B20"/>
    <sortCondition ref="A3:A20"/>
  </sortState>
  <conditionalFormatting sqref="D15:D16 D3:D13">
    <cfRule type="cellIs" dxfId="876" priority="866" stopIfTrue="1" operator="equal">
      <formula>"þ"</formula>
    </cfRule>
  </conditionalFormatting>
  <conditionalFormatting sqref="B16">
    <cfRule type="cellIs" dxfId="875" priority="865" stopIfTrue="1" operator="greaterThanOrEqual">
      <formula>#REF!</formula>
    </cfRule>
  </conditionalFormatting>
  <conditionalFormatting sqref="B13 B19:B25 B15:B17">
    <cfRule type="cellIs" dxfId="874" priority="864" stopIfTrue="1" operator="equal">
      <formula>"þ"</formula>
    </cfRule>
  </conditionalFormatting>
  <conditionalFormatting sqref="C13 C19:C25 C15:C17">
    <cfRule type="cellIs" dxfId="873" priority="863" stopIfTrue="1" operator="equal">
      <formula>"þ"</formula>
    </cfRule>
  </conditionalFormatting>
  <conditionalFormatting sqref="C13 C19:C25 C15:C17">
    <cfRule type="cellIs" dxfId="872" priority="862" stopIfTrue="1" operator="equal">
      <formula>"þ"</formula>
    </cfRule>
  </conditionalFormatting>
  <conditionalFormatting sqref="D13 D19:D25 D15:D17">
    <cfRule type="cellIs" dxfId="871" priority="861" stopIfTrue="1" operator="equal">
      <formula>"þ"</formula>
    </cfRule>
  </conditionalFormatting>
  <conditionalFormatting sqref="B17:D17">
    <cfRule type="cellIs" dxfId="870" priority="860" stopIfTrue="1" operator="equal">
      <formula>"þ"</formula>
    </cfRule>
  </conditionalFormatting>
  <conditionalFormatting sqref="B16">
    <cfRule type="cellIs" dxfId="869" priority="859" stopIfTrue="1" operator="equal">
      <formula>"þ"</formula>
    </cfRule>
  </conditionalFormatting>
  <conditionalFormatting sqref="C16">
    <cfRule type="cellIs" dxfId="868" priority="858" stopIfTrue="1" operator="equal">
      <formula>"þ"</formula>
    </cfRule>
  </conditionalFormatting>
  <conditionalFormatting sqref="C16">
    <cfRule type="cellIs" dxfId="867" priority="857" stopIfTrue="1" operator="equal">
      <formula>"þ"</formula>
    </cfRule>
  </conditionalFormatting>
  <conditionalFormatting sqref="D16">
    <cfRule type="cellIs" dxfId="866" priority="856" stopIfTrue="1" operator="equal">
      <formula>"þ"</formula>
    </cfRule>
  </conditionalFormatting>
  <conditionalFormatting sqref="B17">
    <cfRule type="cellIs" dxfId="865" priority="855" stopIfTrue="1" operator="greaterThanOrEqual">
      <formula>#REF!</formula>
    </cfRule>
  </conditionalFormatting>
  <conditionalFormatting sqref="B19:D19">
    <cfRule type="cellIs" dxfId="864" priority="854" stopIfTrue="1" operator="equal">
      <formula>"þ"</formula>
    </cfRule>
  </conditionalFormatting>
  <conditionalFormatting sqref="B17">
    <cfRule type="cellIs" dxfId="863" priority="853" stopIfTrue="1" operator="equal">
      <formula>"þ"</formula>
    </cfRule>
  </conditionalFormatting>
  <conditionalFormatting sqref="C17">
    <cfRule type="cellIs" dxfId="862" priority="852" stopIfTrue="1" operator="equal">
      <formula>"þ"</formula>
    </cfRule>
  </conditionalFormatting>
  <conditionalFormatting sqref="C17">
    <cfRule type="cellIs" dxfId="861" priority="851" stopIfTrue="1" operator="equal">
      <formula>"þ"</formula>
    </cfRule>
  </conditionalFormatting>
  <conditionalFormatting sqref="D17">
    <cfRule type="cellIs" dxfId="860" priority="850" stopIfTrue="1" operator="equal">
      <formula>"þ"</formula>
    </cfRule>
  </conditionalFormatting>
  <conditionalFormatting sqref="B17">
    <cfRule type="cellIs" dxfId="859" priority="849" stopIfTrue="1" operator="greaterThanOrEqual">
      <formula>#REF!</formula>
    </cfRule>
  </conditionalFormatting>
  <conditionalFormatting sqref="B19:D19">
    <cfRule type="cellIs" dxfId="858" priority="848" stopIfTrue="1" operator="equal">
      <formula>"þ"</formula>
    </cfRule>
  </conditionalFormatting>
  <conditionalFormatting sqref="B17">
    <cfRule type="cellIs" dxfId="857" priority="847" stopIfTrue="1" operator="equal">
      <formula>"þ"</formula>
    </cfRule>
  </conditionalFormatting>
  <conditionalFormatting sqref="C17">
    <cfRule type="cellIs" dxfId="856" priority="846" stopIfTrue="1" operator="equal">
      <formula>"þ"</formula>
    </cfRule>
  </conditionalFormatting>
  <conditionalFormatting sqref="C17">
    <cfRule type="cellIs" dxfId="855" priority="845" stopIfTrue="1" operator="equal">
      <formula>"þ"</formula>
    </cfRule>
  </conditionalFormatting>
  <conditionalFormatting sqref="D17">
    <cfRule type="cellIs" dxfId="854" priority="844" stopIfTrue="1" operator="equal">
      <formula>"þ"</formula>
    </cfRule>
  </conditionalFormatting>
  <conditionalFormatting sqref="B19">
    <cfRule type="cellIs" dxfId="853" priority="843" stopIfTrue="1" operator="greaterThanOrEqual">
      <formula>#REF!</formula>
    </cfRule>
  </conditionalFormatting>
  <conditionalFormatting sqref="B20:D20">
    <cfRule type="cellIs" dxfId="852" priority="842" stopIfTrue="1" operator="equal">
      <formula>"þ"</formula>
    </cfRule>
  </conditionalFormatting>
  <conditionalFormatting sqref="B19">
    <cfRule type="cellIs" dxfId="851" priority="841" stopIfTrue="1" operator="equal">
      <formula>"þ"</formula>
    </cfRule>
  </conditionalFormatting>
  <conditionalFormatting sqref="C19">
    <cfRule type="cellIs" dxfId="850" priority="840" stopIfTrue="1" operator="equal">
      <formula>"þ"</formula>
    </cfRule>
  </conditionalFormatting>
  <conditionalFormatting sqref="C19">
    <cfRule type="cellIs" dxfId="849" priority="839" stopIfTrue="1" operator="equal">
      <formula>"þ"</formula>
    </cfRule>
  </conditionalFormatting>
  <conditionalFormatting sqref="D19">
    <cfRule type="cellIs" dxfId="848" priority="838" stopIfTrue="1" operator="equal">
      <formula>"þ"</formula>
    </cfRule>
  </conditionalFormatting>
  <conditionalFormatting sqref="B17">
    <cfRule type="cellIs" dxfId="847" priority="837" stopIfTrue="1" operator="greaterThanOrEqual">
      <formula>#REF!</formula>
    </cfRule>
  </conditionalFormatting>
  <conditionalFormatting sqref="B19:D19">
    <cfRule type="cellIs" dxfId="846" priority="836" stopIfTrue="1" operator="equal">
      <formula>"þ"</formula>
    </cfRule>
  </conditionalFormatting>
  <conditionalFormatting sqref="B17">
    <cfRule type="cellIs" dxfId="845" priority="835" stopIfTrue="1" operator="equal">
      <formula>"þ"</formula>
    </cfRule>
  </conditionalFormatting>
  <conditionalFormatting sqref="C17">
    <cfRule type="cellIs" dxfId="844" priority="834" stopIfTrue="1" operator="equal">
      <formula>"þ"</formula>
    </cfRule>
  </conditionalFormatting>
  <conditionalFormatting sqref="C17">
    <cfRule type="cellIs" dxfId="843" priority="833" stopIfTrue="1" operator="equal">
      <formula>"þ"</formula>
    </cfRule>
  </conditionalFormatting>
  <conditionalFormatting sqref="D17">
    <cfRule type="cellIs" dxfId="842" priority="832" stopIfTrue="1" operator="equal">
      <formula>"þ"</formula>
    </cfRule>
  </conditionalFormatting>
  <conditionalFormatting sqref="B19">
    <cfRule type="cellIs" dxfId="841" priority="831" stopIfTrue="1" operator="greaterThanOrEqual">
      <formula>#REF!</formula>
    </cfRule>
  </conditionalFormatting>
  <conditionalFormatting sqref="B20:D20">
    <cfRule type="cellIs" dxfId="840" priority="830" stopIfTrue="1" operator="equal">
      <formula>"þ"</formula>
    </cfRule>
  </conditionalFormatting>
  <conditionalFormatting sqref="B19">
    <cfRule type="cellIs" dxfId="839" priority="829" stopIfTrue="1" operator="equal">
      <formula>"þ"</formula>
    </cfRule>
  </conditionalFormatting>
  <conditionalFormatting sqref="C19">
    <cfRule type="cellIs" dxfId="838" priority="828" stopIfTrue="1" operator="equal">
      <formula>"þ"</formula>
    </cfRule>
  </conditionalFormatting>
  <conditionalFormatting sqref="C19">
    <cfRule type="cellIs" dxfId="837" priority="827" stopIfTrue="1" operator="equal">
      <formula>"þ"</formula>
    </cfRule>
  </conditionalFormatting>
  <conditionalFormatting sqref="D19">
    <cfRule type="cellIs" dxfId="836" priority="826" stopIfTrue="1" operator="equal">
      <formula>"þ"</formula>
    </cfRule>
  </conditionalFormatting>
  <conditionalFormatting sqref="B19">
    <cfRule type="cellIs" dxfId="835" priority="825" stopIfTrue="1" operator="greaterThanOrEqual">
      <formula>#REF!</formula>
    </cfRule>
  </conditionalFormatting>
  <conditionalFormatting sqref="B20:D20">
    <cfRule type="cellIs" dxfId="834" priority="824" stopIfTrue="1" operator="equal">
      <formula>"þ"</formula>
    </cfRule>
  </conditionalFormatting>
  <conditionalFormatting sqref="B19">
    <cfRule type="cellIs" dxfId="833" priority="823" stopIfTrue="1" operator="equal">
      <formula>"þ"</formula>
    </cfRule>
  </conditionalFormatting>
  <conditionalFormatting sqref="C19">
    <cfRule type="cellIs" dxfId="832" priority="822" stopIfTrue="1" operator="equal">
      <formula>"þ"</formula>
    </cfRule>
  </conditionalFormatting>
  <conditionalFormatting sqref="C19">
    <cfRule type="cellIs" dxfId="831" priority="821" stopIfTrue="1" operator="equal">
      <formula>"þ"</formula>
    </cfRule>
  </conditionalFormatting>
  <conditionalFormatting sqref="D19">
    <cfRule type="cellIs" dxfId="830" priority="820" stopIfTrue="1" operator="equal">
      <formula>"þ"</formula>
    </cfRule>
  </conditionalFormatting>
  <conditionalFormatting sqref="B20">
    <cfRule type="cellIs" dxfId="829" priority="819" stopIfTrue="1" operator="greaterThanOrEqual">
      <formula>#REF!</formula>
    </cfRule>
  </conditionalFormatting>
  <conditionalFormatting sqref="B21:D21">
    <cfRule type="cellIs" dxfId="828" priority="818" stopIfTrue="1" operator="equal">
      <formula>"þ"</formula>
    </cfRule>
  </conditionalFormatting>
  <conditionalFormatting sqref="B20">
    <cfRule type="cellIs" dxfId="827" priority="817" stopIfTrue="1" operator="equal">
      <formula>"þ"</formula>
    </cfRule>
  </conditionalFormatting>
  <conditionalFormatting sqref="C20">
    <cfRule type="cellIs" dxfId="826" priority="816" stopIfTrue="1" operator="equal">
      <formula>"þ"</formula>
    </cfRule>
  </conditionalFormatting>
  <conditionalFormatting sqref="C20">
    <cfRule type="cellIs" dxfId="825" priority="815" stopIfTrue="1" operator="equal">
      <formula>"þ"</formula>
    </cfRule>
  </conditionalFormatting>
  <conditionalFormatting sqref="D20">
    <cfRule type="cellIs" dxfId="824" priority="814" stopIfTrue="1" operator="equal">
      <formula>"þ"</formula>
    </cfRule>
  </conditionalFormatting>
  <conditionalFormatting sqref="B17">
    <cfRule type="cellIs" dxfId="823" priority="813" stopIfTrue="1" operator="greaterThanOrEqual">
      <formula>#REF!</formula>
    </cfRule>
  </conditionalFormatting>
  <conditionalFormatting sqref="B19:D19">
    <cfRule type="cellIs" dxfId="822" priority="812" stopIfTrue="1" operator="equal">
      <formula>"þ"</formula>
    </cfRule>
  </conditionalFormatting>
  <conditionalFormatting sqref="B17">
    <cfRule type="cellIs" dxfId="821" priority="811" stopIfTrue="1" operator="equal">
      <formula>"þ"</formula>
    </cfRule>
  </conditionalFormatting>
  <conditionalFormatting sqref="C17">
    <cfRule type="cellIs" dxfId="820" priority="810" stopIfTrue="1" operator="equal">
      <formula>"þ"</formula>
    </cfRule>
  </conditionalFormatting>
  <conditionalFormatting sqref="C17">
    <cfRule type="cellIs" dxfId="819" priority="809" stopIfTrue="1" operator="equal">
      <formula>"þ"</formula>
    </cfRule>
  </conditionalFormatting>
  <conditionalFormatting sqref="D17">
    <cfRule type="cellIs" dxfId="818" priority="808" stopIfTrue="1" operator="equal">
      <formula>"þ"</formula>
    </cfRule>
  </conditionalFormatting>
  <conditionalFormatting sqref="B19">
    <cfRule type="cellIs" dxfId="817" priority="807" stopIfTrue="1" operator="greaterThanOrEqual">
      <formula>#REF!</formula>
    </cfRule>
  </conditionalFormatting>
  <conditionalFormatting sqref="B20:D20">
    <cfRule type="cellIs" dxfId="816" priority="806" stopIfTrue="1" operator="equal">
      <formula>"þ"</formula>
    </cfRule>
  </conditionalFormatting>
  <conditionalFormatting sqref="B19">
    <cfRule type="cellIs" dxfId="815" priority="805" stopIfTrue="1" operator="equal">
      <formula>"þ"</formula>
    </cfRule>
  </conditionalFormatting>
  <conditionalFormatting sqref="C19">
    <cfRule type="cellIs" dxfId="814" priority="804" stopIfTrue="1" operator="equal">
      <formula>"þ"</formula>
    </cfRule>
  </conditionalFormatting>
  <conditionalFormatting sqref="C19">
    <cfRule type="cellIs" dxfId="813" priority="803" stopIfTrue="1" operator="equal">
      <formula>"þ"</formula>
    </cfRule>
  </conditionalFormatting>
  <conditionalFormatting sqref="D19">
    <cfRule type="cellIs" dxfId="812" priority="802" stopIfTrue="1" operator="equal">
      <formula>"þ"</formula>
    </cfRule>
  </conditionalFormatting>
  <conditionalFormatting sqref="B19">
    <cfRule type="cellIs" dxfId="811" priority="801" stopIfTrue="1" operator="greaterThanOrEqual">
      <formula>#REF!</formula>
    </cfRule>
  </conditionalFormatting>
  <conditionalFormatting sqref="B20:D20">
    <cfRule type="cellIs" dxfId="810" priority="800" stopIfTrue="1" operator="equal">
      <formula>"þ"</formula>
    </cfRule>
  </conditionalFormatting>
  <conditionalFormatting sqref="B19">
    <cfRule type="cellIs" dxfId="809" priority="799" stopIfTrue="1" operator="equal">
      <formula>"þ"</formula>
    </cfRule>
  </conditionalFormatting>
  <conditionalFormatting sqref="C19">
    <cfRule type="cellIs" dxfId="808" priority="798" stopIfTrue="1" operator="equal">
      <formula>"þ"</formula>
    </cfRule>
  </conditionalFormatting>
  <conditionalFormatting sqref="C19">
    <cfRule type="cellIs" dxfId="807" priority="797" stopIfTrue="1" operator="equal">
      <formula>"þ"</formula>
    </cfRule>
  </conditionalFormatting>
  <conditionalFormatting sqref="D19">
    <cfRule type="cellIs" dxfId="806" priority="796" stopIfTrue="1" operator="equal">
      <formula>"þ"</formula>
    </cfRule>
  </conditionalFormatting>
  <conditionalFormatting sqref="B20">
    <cfRule type="cellIs" dxfId="805" priority="795" stopIfTrue="1" operator="greaterThanOrEqual">
      <formula>#REF!</formula>
    </cfRule>
  </conditionalFormatting>
  <conditionalFormatting sqref="B21:D21">
    <cfRule type="cellIs" dxfId="804" priority="794" stopIfTrue="1" operator="equal">
      <formula>"þ"</formula>
    </cfRule>
  </conditionalFormatting>
  <conditionalFormatting sqref="B20">
    <cfRule type="cellIs" dxfId="803" priority="793" stopIfTrue="1" operator="equal">
      <formula>"þ"</formula>
    </cfRule>
  </conditionalFormatting>
  <conditionalFormatting sqref="C20">
    <cfRule type="cellIs" dxfId="802" priority="792" stopIfTrue="1" operator="equal">
      <formula>"þ"</formula>
    </cfRule>
  </conditionalFormatting>
  <conditionalFormatting sqref="C20">
    <cfRule type="cellIs" dxfId="801" priority="791" stopIfTrue="1" operator="equal">
      <formula>"þ"</formula>
    </cfRule>
  </conditionalFormatting>
  <conditionalFormatting sqref="D20">
    <cfRule type="cellIs" dxfId="800" priority="790" stopIfTrue="1" operator="equal">
      <formula>"þ"</formula>
    </cfRule>
  </conditionalFormatting>
  <conditionalFormatting sqref="B19">
    <cfRule type="cellIs" dxfId="799" priority="789" stopIfTrue="1" operator="greaterThanOrEqual">
      <formula>#REF!</formula>
    </cfRule>
  </conditionalFormatting>
  <conditionalFormatting sqref="B20:D20">
    <cfRule type="cellIs" dxfId="798" priority="788" stopIfTrue="1" operator="equal">
      <formula>"þ"</formula>
    </cfRule>
  </conditionalFormatting>
  <conditionalFormatting sqref="B19">
    <cfRule type="cellIs" dxfId="797" priority="787" stopIfTrue="1" operator="equal">
      <formula>"þ"</formula>
    </cfRule>
  </conditionalFormatting>
  <conditionalFormatting sqref="C19">
    <cfRule type="cellIs" dxfId="796" priority="786" stopIfTrue="1" operator="equal">
      <formula>"þ"</formula>
    </cfRule>
  </conditionalFormatting>
  <conditionalFormatting sqref="C19">
    <cfRule type="cellIs" dxfId="795" priority="785" stopIfTrue="1" operator="equal">
      <formula>"þ"</formula>
    </cfRule>
  </conditionalFormatting>
  <conditionalFormatting sqref="D19">
    <cfRule type="cellIs" dxfId="794" priority="784" stopIfTrue="1" operator="equal">
      <formula>"þ"</formula>
    </cfRule>
  </conditionalFormatting>
  <conditionalFormatting sqref="B20">
    <cfRule type="cellIs" dxfId="793" priority="783" stopIfTrue="1" operator="greaterThanOrEqual">
      <formula>#REF!</formula>
    </cfRule>
  </conditionalFormatting>
  <conditionalFormatting sqref="B21:D21">
    <cfRule type="cellIs" dxfId="792" priority="782" stopIfTrue="1" operator="equal">
      <formula>"þ"</formula>
    </cfRule>
  </conditionalFormatting>
  <conditionalFormatting sqref="B20">
    <cfRule type="cellIs" dxfId="791" priority="781" stopIfTrue="1" operator="equal">
      <formula>"þ"</formula>
    </cfRule>
  </conditionalFormatting>
  <conditionalFormatting sqref="C20">
    <cfRule type="cellIs" dxfId="790" priority="780" stopIfTrue="1" operator="equal">
      <formula>"þ"</formula>
    </cfRule>
  </conditionalFormatting>
  <conditionalFormatting sqref="C20">
    <cfRule type="cellIs" dxfId="789" priority="779" stopIfTrue="1" operator="equal">
      <formula>"þ"</formula>
    </cfRule>
  </conditionalFormatting>
  <conditionalFormatting sqref="D20">
    <cfRule type="cellIs" dxfId="788" priority="778" stopIfTrue="1" operator="equal">
      <formula>"þ"</formula>
    </cfRule>
  </conditionalFormatting>
  <conditionalFormatting sqref="B20">
    <cfRule type="cellIs" dxfId="787" priority="777" stopIfTrue="1" operator="greaterThanOrEqual">
      <formula>#REF!</formula>
    </cfRule>
  </conditionalFormatting>
  <conditionalFormatting sqref="B21:D21">
    <cfRule type="cellIs" dxfId="786" priority="776" stopIfTrue="1" operator="equal">
      <formula>"þ"</formula>
    </cfRule>
  </conditionalFormatting>
  <conditionalFormatting sqref="B20">
    <cfRule type="cellIs" dxfId="785" priority="775" stopIfTrue="1" operator="equal">
      <formula>"þ"</formula>
    </cfRule>
  </conditionalFormatting>
  <conditionalFormatting sqref="C20">
    <cfRule type="cellIs" dxfId="784" priority="774" stopIfTrue="1" operator="equal">
      <formula>"þ"</formula>
    </cfRule>
  </conditionalFormatting>
  <conditionalFormatting sqref="C20">
    <cfRule type="cellIs" dxfId="783" priority="773" stopIfTrue="1" operator="equal">
      <formula>"þ"</formula>
    </cfRule>
  </conditionalFormatting>
  <conditionalFormatting sqref="D20">
    <cfRule type="cellIs" dxfId="782" priority="772" stopIfTrue="1" operator="equal">
      <formula>"þ"</formula>
    </cfRule>
  </conditionalFormatting>
  <conditionalFormatting sqref="B21">
    <cfRule type="cellIs" dxfId="781" priority="771" stopIfTrue="1" operator="greaterThanOrEqual">
      <formula>#REF!</formula>
    </cfRule>
  </conditionalFormatting>
  <conditionalFormatting sqref="B22:D22">
    <cfRule type="cellIs" dxfId="780" priority="770" stopIfTrue="1" operator="equal">
      <formula>"þ"</formula>
    </cfRule>
  </conditionalFormatting>
  <conditionalFormatting sqref="B21">
    <cfRule type="cellIs" dxfId="779" priority="769" stopIfTrue="1" operator="equal">
      <formula>"þ"</formula>
    </cfRule>
  </conditionalFormatting>
  <conditionalFormatting sqref="C21">
    <cfRule type="cellIs" dxfId="778" priority="768" stopIfTrue="1" operator="equal">
      <formula>"þ"</formula>
    </cfRule>
  </conditionalFormatting>
  <conditionalFormatting sqref="C21">
    <cfRule type="cellIs" dxfId="777" priority="767" stopIfTrue="1" operator="equal">
      <formula>"þ"</formula>
    </cfRule>
  </conditionalFormatting>
  <conditionalFormatting sqref="D21">
    <cfRule type="cellIs" dxfId="776" priority="766" stopIfTrue="1" operator="equal">
      <formula>"þ"</formula>
    </cfRule>
  </conditionalFormatting>
  <conditionalFormatting sqref="B17">
    <cfRule type="cellIs" dxfId="775" priority="765" stopIfTrue="1" operator="greaterThanOrEqual">
      <formula>#REF!</formula>
    </cfRule>
  </conditionalFormatting>
  <conditionalFormatting sqref="B19:D19">
    <cfRule type="cellIs" dxfId="774" priority="764" stopIfTrue="1" operator="equal">
      <formula>"þ"</formula>
    </cfRule>
  </conditionalFormatting>
  <conditionalFormatting sqref="B17">
    <cfRule type="cellIs" dxfId="773" priority="763" stopIfTrue="1" operator="equal">
      <formula>"þ"</formula>
    </cfRule>
  </conditionalFormatting>
  <conditionalFormatting sqref="C17">
    <cfRule type="cellIs" dxfId="772" priority="762" stopIfTrue="1" operator="equal">
      <formula>"þ"</formula>
    </cfRule>
  </conditionalFormatting>
  <conditionalFormatting sqref="C17">
    <cfRule type="cellIs" dxfId="771" priority="761" stopIfTrue="1" operator="equal">
      <formula>"þ"</formula>
    </cfRule>
  </conditionalFormatting>
  <conditionalFormatting sqref="D17">
    <cfRule type="cellIs" dxfId="770" priority="760" stopIfTrue="1" operator="equal">
      <formula>"þ"</formula>
    </cfRule>
  </conditionalFormatting>
  <conditionalFormatting sqref="B19">
    <cfRule type="cellIs" dxfId="769" priority="759" stopIfTrue="1" operator="greaterThanOrEqual">
      <formula>#REF!</formula>
    </cfRule>
  </conditionalFormatting>
  <conditionalFormatting sqref="B20:D20">
    <cfRule type="cellIs" dxfId="768" priority="758" stopIfTrue="1" operator="equal">
      <formula>"þ"</formula>
    </cfRule>
  </conditionalFormatting>
  <conditionalFormatting sqref="B19">
    <cfRule type="cellIs" dxfId="767" priority="757" stopIfTrue="1" operator="equal">
      <formula>"þ"</formula>
    </cfRule>
  </conditionalFormatting>
  <conditionalFormatting sqref="C19">
    <cfRule type="cellIs" dxfId="766" priority="756" stopIfTrue="1" operator="equal">
      <formula>"þ"</formula>
    </cfRule>
  </conditionalFormatting>
  <conditionalFormatting sqref="C19">
    <cfRule type="cellIs" dxfId="765" priority="755" stopIfTrue="1" operator="equal">
      <formula>"þ"</formula>
    </cfRule>
  </conditionalFormatting>
  <conditionalFormatting sqref="D19">
    <cfRule type="cellIs" dxfId="764" priority="754" stopIfTrue="1" operator="equal">
      <formula>"þ"</formula>
    </cfRule>
  </conditionalFormatting>
  <conditionalFormatting sqref="B19">
    <cfRule type="cellIs" dxfId="763" priority="753" stopIfTrue="1" operator="greaterThanOrEqual">
      <formula>#REF!</formula>
    </cfRule>
  </conditionalFormatting>
  <conditionalFormatting sqref="B20:D20">
    <cfRule type="cellIs" dxfId="762" priority="752" stopIfTrue="1" operator="equal">
      <formula>"þ"</formula>
    </cfRule>
  </conditionalFormatting>
  <conditionalFormatting sqref="B19">
    <cfRule type="cellIs" dxfId="761" priority="751" stopIfTrue="1" operator="equal">
      <formula>"þ"</formula>
    </cfRule>
  </conditionalFormatting>
  <conditionalFormatting sqref="C19">
    <cfRule type="cellIs" dxfId="760" priority="750" stopIfTrue="1" operator="equal">
      <formula>"þ"</formula>
    </cfRule>
  </conditionalFormatting>
  <conditionalFormatting sqref="C19">
    <cfRule type="cellIs" dxfId="759" priority="749" stopIfTrue="1" operator="equal">
      <formula>"þ"</formula>
    </cfRule>
  </conditionalFormatting>
  <conditionalFormatting sqref="D19">
    <cfRule type="cellIs" dxfId="758" priority="748" stopIfTrue="1" operator="equal">
      <formula>"þ"</formula>
    </cfRule>
  </conditionalFormatting>
  <conditionalFormatting sqref="B20">
    <cfRule type="cellIs" dxfId="757" priority="747" stopIfTrue="1" operator="greaterThanOrEqual">
      <formula>#REF!</formula>
    </cfRule>
  </conditionalFormatting>
  <conditionalFormatting sqref="B21:D21">
    <cfRule type="cellIs" dxfId="756" priority="746" stopIfTrue="1" operator="equal">
      <formula>"þ"</formula>
    </cfRule>
  </conditionalFormatting>
  <conditionalFormatting sqref="B20">
    <cfRule type="cellIs" dxfId="755" priority="745" stopIfTrue="1" operator="equal">
      <formula>"þ"</formula>
    </cfRule>
  </conditionalFormatting>
  <conditionalFormatting sqref="C20">
    <cfRule type="cellIs" dxfId="754" priority="744" stopIfTrue="1" operator="equal">
      <formula>"þ"</formula>
    </cfRule>
  </conditionalFormatting>
  <conditionalFormatting sqref="C20">
    <cfRule type="cellIs" dxfId="753" priority="743" stopIfTrue="1" operator="equal">
      <formula>"þ"</formula>
    </cfRule>
  </conditionalFormatting>
  <conditionalFormatting sqref="D20">
    <cfRule type="cellIs" dxfId="752" priority="742" stopIfTrue="1" operator="equal">
      <formula>"þ"</formula>
    </cfRule>
  </conditionalFormatting>
  <conditionalFormatting sqref="B19">
    <cfRule type="cellIs" dxfId="751" priority="741" stopIfTrue="1" operator="greaterThanOrEqual">
      <formula>#REF!</formula>
    </cfRule>
  </conditionalFormatting>
  <conditionalFormatting sqref="B20:D20">
    <cfRule type="cellIs" dxfId="750" priority="740" stopIfTrue="1" operator="equal">
      <formula>"þ"</formula>
    </cfRule>
  </conditionalFormatting>
  <conditionalFormatting sqref="B19">
    <cfRule type="cellIs" dxfId="749" priority="739" stopIfTrue="1" operator="equal">
      <formula>"þ"</formula>
    </cfRule>
  </conditionalFormatting>
  <conditionalFormatting sqref="C19">
    <cfRule type="cellIs" dxfId="748" priority="738" stopIfTrue="1" operator="equal">
      <formula>"þ"</formula>
    </cfRule>
  </conditionalFormatting>
  <conditionalFormatting sqref="C19">
    <cfRule type="cellIs" dxfId="747" priority="737" stopIfTrue="1" operator="equal">
      <formula>"þ"</formula>
    </cfRule>
  </conditionalFormatting>
  <conditionalFormatting sqref="D19">
    <cfRule type="cellIs" dxfId="746" priority="736" stopIfTrue="1" operator="equal">
      <formula>"þ"</formula>
    </cfRule>
  </conditionalFormatting>
  <conditionalFormatting sqref="B20">
    <cfRule type="cellIs" dxfId="745" priority="735" stopIfTrue="1" operator="greaterThanOrEqual">
      <formula>#REF!</formula>
    </cfRule>
  </conditionalFormatting>
  <conditionalFormatting sqref="B21:D21">
    <cfRule type="cellIs" dxfId="744" priority="734" stopIfTrue="1" operator="equal">
      <formula>"þ"</formula>
    </cfRule>
  </conditionalFormatting>
  <conditionalFormatting sqref="B20">
    <cfRule type="cellIs" dxfId="743" priority="733" stopIfTrue="1" operator="equal">
      <formula>"þ"</formula>
    </cfRule>
  </conditionalFormatting>
  <conditionalFormatting sqref="C20">
    <cfRule type="cellIs" dxfId="742" priority="732" stopIfTrue="1" operator="equal">
      <formula>"þ"</formula>
    </cfRule>
  </conditionalFormatting>
  <conditionalFormatting sqref="C20">
    <cfRule type="cellIs" dxfId="741" priority="731" stopIfTrue="1" operator="equal">
      <formula>"þ"</formula>
    </cfRule>
  </conditionalFormatting>
  <conditionalFormatting sqref="D20">
    <cfRule type="cellIs" dxfId="740" priority="730" stopIfTrue="1" operator="equal">
      <formula>"þ"</formula>
    </cfRule>
  </conditionalFormatting>
  <conditionalFormatting sqref="B20">
    <cfRule type="cellIs" dxfId="739" priority="729" stopIfTrue="1" operator="greaterThanOrEqual">
      <formula>#REF!</formula>
    </cfRule>
  </conditionalFormatting>
  <conditionalFormatting sqref="B21:D21">
    <cfRule type="cellIs" dxfId="738" priority="728" stopIfTrue="1" operator="equal">
      <formula>"þ"</formula>
    </cfRule>
  </conditionalFormatting>
  <conditionalFormatting sqref="B20">
    <cfRule type="cellIs" dxfId="737" priority="727" stopIfTrue="1" operator="equal">
      <formula>"þ"</formula>
    </cfRule>
  </conditionalFormatting>
  <conditionalFormatting sqref="C20">
    <cfRule type="cellIs" dxfId="736" priority="726" stopIfTrue="1" operator="equal">
      <formula>"þ"</formula>
    </cfRule>
  </conditionalFormatting>
  <conditionalFormatting sqref="C20">
    <cfRule type="cellIs" dxfId="735" priority="725" stopIfTrue="1" operator="equal">
      <formula>"þ"</formula>
    </cfRule>
  </conditionalFormatting>
  <conditionalFormatting sqref="D20">
    <cfRule type="cellIs" dxfId="734" priority="724" stopIfTrue="1" operator="equal">
      <formula>"þ"</formula>
    </cfRule>
  </conditionalFormatting>
  <conditionalFormatting sqref="B21">
    <cfRule type="cellIs" dxfId="733" priority="723" stopIfTrue="1" operator="greaterThanOrEqual">
      <formula>#REF!</formula>
    </cfRule>
  </conditionalFormatting>
  <conditionalFormatting sqref="B22:D22">
    <cfRule type="cellIs" dxfId="732" priority="722" stopIfTrue="1" operator="equal">
      <formula>"þ"</formula>
    </cfRule>
  </conditionalFormatting>
  <conditionalFormatting sqref="B21">
    <cfRule type="cellIs" dxfId="731" priority="721" stopIfTrue="1" operator="equal">
      <formula>"þ"</formula>
    </cfRule>
  </conditionalFormatting>
  <conditionalFormatting sqref="C21">
    <cfRule type="cellIs" dxfId="730" priority="720" stopIfTrue="1" operator="equal">
      <formula>"þ"</formula>
    </cfRule>
  </conditionalFormatting>
  <conditionalFormatting sqref="C21">
    <cfRule type="cellIs" dxfId="729" priority="719" stopIfTrue="1" operator="equal">
      <formula>"þ"</formula>
    </cfRule>
  </conditionalFormatting>
  <conditionalFormatting sqref="D21">
    <cfRule type="cellIs" dxfId="728" priority="718" stopIfTrue="1" operator="equal">
      <formula>"þ"</formula>
    </cfRule>
  </conditionalFormatting>
  <conditionalFormatting sqref="B19">
    <cfRule type="cellIs" dxfId="727" priority="717" stopIfTrue="1" operator="greaterThanOrEqual">
      <formula>#REF!</formula>
    </cfRule>
  </conditionalFormatting>
  <conditionalFormatting sqref="B20:D20">
    <cfRule type="cellIs" dxfId="726" priority="716" stopIfTrue="1" operator="equal">
      <formula>"þ"</formula>
    </cfRule>
  </conditionalFormatting>
  <conditionalFormatting sqref="B19">
    <cfRule type="cellIs" dxfId="725" priority="715" stopIfTrue="1" operator="equal">
      <formula>"þ"</formula>
    </cfRule>
  </conditionalFormatting>
  <conditionalFormatting sqref="C19">
    <cfRule type="cellIs" dxfId="724" priority="714" stopIfTrue="1" operator="equal">
      <formula>"þ"</formula>
    </cfRule>
  </conditionalFormatting>
  <conditionalFormatting sqref="C19">
    <cfRule type="cellIs" dxfId="723" priority="713" stopIfTrue="1" operator="equal">
      <formula>"þ"</formula>
    </cfRule>
  </conditionalFormatting>
  <conditionalFormatting sqref="D19">
    <cfRule type="cellIs" dxfId="722" priority="712" stopIfTrue="1" operator="equal">
      <formula>"þ"</formula>
    </cfRule>
  </conditionalFormatting>
  <conditionalFormatting sqref="B20">
    <cfRule type="cellIs" dxfId="721" priority="711" stopIfTrue="1" operator="greaterThanOrEqual">
      <formula>#REF!</formula>
    </cfRule>
  </conditionalFormatting>
  <conditionalFormatting sqref="B21:D21">
    <cfRule type="cellIs" dxfId="720" priority="710" stopIfTrue="1" operator="equal">
      <formula>"þ"</formula>
    </cfRule>
  </conditionalFormatting>
  <conditionalFormatting sqref="B20">
    <cfRule type="cellIs" dxfId="719" priority="709" stopIfTrue="1" operator="equal">
      <formula>"þ"</formula>
    </cfRule>
  </conditionalFormatting>
  <conditionalFormatting sqref="C20">
    <cfRule type="cellIs" dxfId="718" priority="708" stopIfTrue="1" operator="equal">
      <formula>"þ"</formula>
    </cfRule>
  </conditionalFormatting>
  <conditionalFormatting sqref="C20">
    <cfRule type="cellIs" dxfId="717" priority="707" stopIfTrue="1" operator="equal">
      <formula>"þ"</formula>
    </cfRule>
  </conditionalFormatting>
  <conditionalFormatting sqref="D20">
    <cfRule type="cellIs" dxfId="716" priority="706" stopIfTrue="1" operator="equal">
      <formula>"þ"</formula>
    </cfRule>
  </conditionalFormatting>
  <conditionalFormatting sqref="B20">
    <cfRule type="cellIs" dxfId="715" priority="705" stopIfTrue="1" operator="greaterThanOrEqual">
      <formula>#REF!</formula>
    </cfRule>
  </conditionalFormatting>
  <conditionalFormatting sqref="B21:D21">
    <cfRule type="cellIs" dxfId="714" priority="704" stopIfTrue="1" operator="equal">
      <formula>"þ"</formula>
    </cfRule>
  </conditionalFormatting>
  <conditionalFormatting sqref="B20">
    <cfRule type="cellIs" dxfId="713" priority="703" stopIfTrue="1" operator="equal">
      <formula>"þ"</formula>
    </cfRule>
  </conditionalFormatting>
  <conditionalFormatting sqref="C20">
    <cfRule type="cellIs" dxfId="712" priority="702" stopIfTrue="1" operator="equal">
      <formula>"þ"</formula>
    </cfRule>
  </conditionalFormatting>
  <conditionalFormatting sqref="C20">
    <cfRule type="cellIs" dxfId="711" priority="701" stopIfTrue="1" operator="equal">
      <formula>"þ"</formula>
    </cfRule>
  </conditionalFormatting>
  <conditionalFormatting sqref="D20">
    <cfRule type="cellIs" dxfId="710" priority="700" stopIfTrue="1" operator="equal">
      <formula>"þ"</formula>
    </cfRule>
  </conditionalFormatting>
  <conditionalFormatting sqref="B21">
    <cfRule type="cellIs" dxfId="709" priority="699" stopIfTrue="1" operator="greaterThanOrEqual">
      <formula>#REF!</formula>
    </cfRule>
  </conditionalFormatting>
  <conditionalFormatting sqref="B22:D22">
    <cfRule type="cellIs" dxfId="708" priority="698" stopIfTrue="1" operator="equal">
      <formula>"þ"</formula>
    </cfRule>
  </conditionalFormatting>
  <conditionalFormatting sqref="B21">
    <cfRule type="cellIs" dxfId="707" priority="697" stopIfTrue="1" operator="equal">
      <formula>"þ"</formula>
    </cfRule>
  </conditionalFormatting>
  <conditionalFormatting sqref="C21">
    <cfRule type="cellIs" dxfId="706" priority="696" stopIfTrue="1" operator="equal">
      <formula>"þ"</formula>
    </cfRule>
  </conditionalFormatting>
  <conditionalFormatting sqref="C21">
    <cfRule type="cellIs" dxfId="705" priority="695" stopIfTrue="1" operator="equal">
      <formula>"þ"</formula>
    </cfRule>
  </conditionalFormatting>
  <conditionalFormatting sqref="D21">
    <cfRule type="cellIs" dxfId="704" priority="694" stopIfTrue="1" operator="equal">
      <formula>"þ"</formula>
    </cfRule>
  </conditionalFormatting>
  <conditionalFormatting sqref="B20">
    <cfRule type="cellIs" dxfId="703" priority="693" stopIfTrue="1" operator="greaterThanOrEqual">
      <formula>#REF!</formula>
    </cfRule>
  </conditionalFormatting>
  <conditionalFormatting sqref="B21:D21">
    <cfRule type="cellIs" dxfId="702" priority="692" stopIfTrue="1" operator="equal">
      <formula>"þ"</formula>
    </cfRule>
  </conditionalFormatting>
  <conditionalFormatting sqref="B20">
    <cfRule type="cellIs" dxfId="701" priority="691" stopIfTrue="1" operator="equal">
      <formula>"þ"</formula>
    </cfRule>
  </conditionalFormatting>
  <conditionalFormatting sqref="C20">
    <cfRule type="cellIs" dxfId="700" priority="690" stopIfTrue="1" operator="equal">
      <formula>"þ"</formula>
    </cfRule>
  </conditionalFormatting>
  <conditionalFormatting sqref="C20">
    <cfRule type="cellIs" dxfId="699" priority="689" stopIfTrue="1" operator="equal">
      <formula>"þ"</formula>
    </cfRule>
  </conditionalFormatting>
  <conditionalFormatting sqref="D20">
    <cfRule type="cellIs" dxfId="698" priority="688" stopIfTrue="1" operator="equal">
      <formula>"þ"</formula>
    </cfRule>
  </conditionalFormatting>
  <conditionalFormatting sqref="B21">
    <cfRule type="cellIs" dxfId="697" priority="687" stopIfTrue="1" operator="greaterThanOrEqual">
      <formula>#REF!</formula>
    </cfRule>
  </conditionalFormatting>
  <conditionalFormatting sqref="B22:D22">
    <cfRule type="cellIs" dxfId="696" priority="686" stopIfTrue="1" operator="equal">
      <formula>"þ"</formula>
    </cfRule>
  </conditionalFormatting>
  <conditionalFormatting sqref="B21">
    <cfRule type="cellIs" dxfId="695" priority="685" stopIfTrue="1" operator="equal">
      <formula>"þ"</formula>
    </cfRule>
  </conditionalFormatting>
  <conditionalFormatting sqref="C21">
    <cfRule type="cellIs" dxfId="694" priority="684" stopIfTrue="1" operator="equal">
      <formula>"þ"</formula>
    </cfRule>
  </conditionalFormatting>
  <conditionalFormatting sqref="C21">
    <cfRule type="cellIs" dxfId="693" priority="683" stopIfTrue="1" operator="equal">
      <formula>"þ"</formula>
    </cfRule>
  </conditionalFormatting>
  <conditionalFormatting sqref="D21">
    <cfRule type="cellIs" dxfId="692" priority="682" stopIfTrue="1" operator="equal">
      <formula>"þ"</formula>
    </cfRule>
  </conditionalFormatting>
  <conditionalFormatting sqref="B21">
    <cfRule type="cellIs" dxfId="691" priority="681" stopIfTrue="1" operator="greaterThanOrEqual">
      <formula>#REF!</formula>
    </cfRule>
  </conditionalFormatting>
  <conditionalFormatting sqref="B22:D22">
    <cfRule type="cellIs" dxfId="690" priority="680" stopIfTrue="1" operator="equal">
      <formula>"þ"</formula>
    </cfRule>
  </conditionalFormatting>
  <conditionalFormatting sqref="B21">
    <cfRule type="cellIs" dxfId="689" priority="679" stopIfTrue="1" operator="equal">
      <formula>"þ"</formula>
    </cfRule>
  </conditionalFormatting>
  <conditionalFormatting sqref="C21">
    <cfRule type="cellIs" dxfId="688" priority="678" stopIfTrue="1" operator="equal">
      <formula>"þ"</formula>
    </cfRule>
  </conditionalFormatting>
  <conditionalFormatting sqref="C21">
    <cfRule type="cellIs" dxfId="687" priority="677" stopIfTrue="1" operator="equal">
      <formula>"þ"</formula>
    </cfRule>
  </conditionalFormatting>
  <conditionalFormatting sqref="D21">
    <cfRule type="cellIs" dxfId="686" priority="676" stopIfTrue="1" operator="equal">
      <formula>"þ"</formula>
    </cfRule>
  </conditionalFormatting>
  <conditionalFormatting sqref="B22">
    <cfRule type="cellIs" dxfId="685" priority="675" stopIfTrue="1" operator="greaterThanOrEqual">
      <formula>#REF!</formula>
    </cfRule>
  </conditionalFormatting>
  <conditionalFormatting sqref="B23:D23">
    <cfRule type="cellIs" dxfId="684" priority="674" stopIfTrue="1" operator="equal">
      <formula>"þ"</formula>
    </cfRule>
  </conditionalFormatting>
  <conditionalFormatting sqref="B22">
    <cfRule type="cellIs" dxfId="683" priority="673" stopIfTrue="1" operator="equal">
      <formula>"þ"</formula>
    </cfRule>
  </conditionalFormatting>
  <conditionalFormatting sqref="C22">
    <cfRule type="cellIs" dxfId="682" priority="672" stopIfTrue="1" operator="equal">
      <formula>"þ"</formula>
    </cfRule>
  </conditionalFormatting>
  <conditionalFormatting sqref="C22">
    <cfRule type="cellIs" dxfId="681" priority="671" stopIfTrue="1" operator="equal">
      <formula>"þ"</formula>
    </cfRule>
  </conditionalFormatting>
  <conditionalFormatting sqref="D22">
    <cfRule type="cellIs" dxfId="680" priority="670" stopIfTrue="1" operator="equal">
      <formula>"þ"</formula>
    </cfRule>
  </conditionalFormatting>
  <conditionalFormatting sqref="B17">
    <cfRule type="cellIs" dxfId="679" priority="669" stopIfTrue="1" operator="greaterThanOrEqual">
      <formula>#REF!</formula>
    </cfRule>
  </conditionalFormatting>
  <conditionalFormatting sqref="B19:D19">
    <cfRule type="cellIs" dxfId="678" priority="668" stopIfTrue="1" operator="equal">
      <formula>"þ"</formula>
    </cfRule>
  </conditionalFormatting>
  <conditionalFormatting sqref="B17">
    <cfRule type="cellIs" dxfId="677" priority="667" stopIfTrue="1" operator="equal">
      <formula>"þ"</formula>
    </cfRule>
  </conditionalFormatting>
  <conditionalFormatting sqref="C17">
    <cfRule type="cellIs" dxfId="676" priority="666" stopIfTrue="1" operator="equal">
      <formula>"þ"</formula>
    </cfRule>
  </conditionalFormatting>
  <conditionalFormatting sqref="C17">
    <cfRule type="cellIs" dxfId="675" priority="665" stopIfTrue="1" operator="equal">
      <formula>"þ"</formula>
    </cfRule>
  </conditionalFormatting>
  <conditionalFormatting sqref="D17">
    <cfRule type="cellIs" dxfId="674" priority="664" stopIfTrue="1" operator="equal">
      <formula>"þ"</formula>
    </cfRule>
  </conditionalFormatting>
  <conditionalFormatting sqref="B19">
    <cfRule type="cellIs" dxfId="673" priority="663" stopIfTrue="1" operator="greaterThanOrEqual">
      <formula>#REF!</formula>
    </cfRule>
  </conditionalFormatting>
  <conditionalFormatting sqref="B20:D20">
    <cfRule type="cellIs" dxfId="672" priority="662" stopIfTrue="1" operator="equal">
      <formula>"þ"</formula>
    </cfRule>
  </conditionalFormatting>
  <conditionalFormatting sqref="B19">
    <cfRule type="cellIs" dxfId="671" priority="661" stopIfTrue="1" operator="equal">
      <formula>"þ"</formula>
    </cfRule>
  </conditionalFormatting>
  <conditionalFormatting sqref="C19">
    <cfRule type="cellIs" dxfId="670" priority="660" stopIfTrue="1" operator="equal">
      <formula>"þ"</formula>
    </cfRule>
  </conditionalFormatting>
  <conditionalFormatting sqref="C19">
    <cfRule type="cellIs" dxfId="669" priority="659" stopIfTrue="1" operator="equal">
      <formula>"þ"</formula>
    </cfRule>
  </conditionalFormatting>
  <conditionalFormatting sqref="D19">
    <cfRule type="cellIs" dxfId="668" priority="658" stopIfTrue="1" operator="equal">
      <formula>"þ"</formula>
    </cfRule>
  </conditionalFormatting>
  <conditionalFormatting sqref="B19">
    <cfRule type="cellIs" dxfId="667" priority="657" stopIfTrue="1" operator="greaterThanOrEqual">
      <formula>#REF!</formula>
    </cfRule>
  </conditionalFormatting>
  <conditionalFormatting sqref="B20:D20">
    <cfRule type="cellIs" dxfId="666" priority="656" stopIfTrue="1" operator="equal">
      <formula>"þ"</formula>
    </cfRule>
  </conditionalFormatting>
  <conditionalFormatting sqref="B19">
    <cfRule type="cellIs" dxfId="665" priority="655" stopIfTrue="1" operator="equal">
      <formula>"þ"</formula>
    </cfRule>
  </conditionalFormatting>
  <conditionalFormatting sqref="C19">
    <cfRule type="cellIs" dxfId="664" priority="654" stopIfTrue="1" operator="equal">
      <formula>"þ"</formula>
    </cfRule>
  </conditionalFormatting>
  <conditionalFormatting sqref="C19">
    <cfRule type="cellIs" dxfId="663" priority="653" stopIfTrue="1" operator="equal">
      <formula>"þ"</formula>
    </cfRule>
  </conditionalFormatting>
  <conditionalFormatting sqref="D19">
    <cfRule type="cellIs" dxfId="662" priority="652" stopIfTrue="1" operator="equal">
      <formula>"þ"</formula>
    </cfRule>
  </conditionalFormatting>
  <conditionalFormatting sqref="B20">
    <cfRule type="cellIs" dxfId="661" priority="651" stopIfTrue="1" operator="greaterThanOrEqual">
      <formula>#REF!</formula>
    </cfRule>
  </conditionalFormatting>
  <conditionalFormatting sqref="B21:D21">
    <cfRule type="cellIs" dxfId="660" priority="650" stopIfTrue="1" operator="equal">
      <formula>"þ"</formula>
    </cfRule>
  </conditionalFormatting>
  <conditionalFormatting sqref="B20">
    <cfRule type="cellIs" dxfId="659" priority="649" stopIfTrue="1" operator="equal">
      <formula>"þ"</formula>
    </cfRule>
  </conditionalFormatting>
  <conditionalFormatting sqref="C20">
    <cfRule type="cellIs" dxfId="658" priority="648" stopIfTrue="1" operator="equal">
      <formula>"þ"</formula>
    </cfRule>
  </conditionalFormatting>
  <conditionalFormatting sqref="C20">
    <cfRule type="cellIs" dxfId="657" priority="647" stopIfTrue="1" operator="equal">
      <formula>"þ"</formula>
    </cfRule>
  </conditionalFormatting>
  <conditionalFormatting sqref="D20">
    <cfRule type="cellIs" dxfId="656" priority="646" stopIfTrue="1" operator="equal">
      <formula>"þ"</formula>
    </cfRule>
  </conditionalFormatting>
  <conditionalFormatting sqref="B19">
    <cfRule type="cellIs" dxfId="655" priority="645" stopIfTrue="1" operator="greaterThanOrEqual">
      <formula>#REF!</formula>
    </cfRule>
  </conditionalFormatting>
  <conditionalFormatting sqref="B20:D20">
    <cfRule type="cellIs" dxfId="654" priority="644" stopIfTrue="1" operator="equal">
      <formula>"þ"</formula>
    </cfRule>
  </conditionalFormatting>
  <conditionalFormatting sqref="B19">
    <cfRule type="cellIs" dxfId="653" priority="643" stopIfTrue="1" operator="equal">
      <formula>"þ"</formula>
    </cfRule>
  </conditionalFormatting>
  <conditionalFormatting sqref="C19">
    <cfRule type="cellIs" dxfId="652" priority="642" stopIfTrue="1" operator="equal">
      <formula>"þ"</formula>
    </cfRule>
  </conditionalFormatting>
  <conditionalFormatting sqref="C19">
    <cfRule type="cellIs" dxfId="651" priority="641" stopIfTrue="1" operator="equal">
      <formula>"þ"</formula>
    </cfRule>
  </conditionalFormatting>
  <conditionalFormatting sqref="D19">
    <cfRule type="cellIs" dxfId="650" priority="640" stopIfTrue="1" operator="equal">
      <formula>"þ"</formula>
    </cfRule>
  </conditionalFormatting>
  <conditionalFormatting sqref="B20">
    <cfRule type="cellIs" dxfId="649" priority="639" stopIfTrue="1" operator="greaterThanOrEqual">
      <formula>#REF!</formula>
    </cfRule>
  </conditionalFormatting>
  <conditionalFormatting sqref="B21:D21">
    <cfRule type="cellIs" dxfId="648" priority="638" stopIfTrue="1" operator="equal">
      <formula>"þ"</formula>
    </cfRule>
  </conditionalFormatting>
  <conditionalFormatting sqref="B20">
    <cfRule type="cellIs" dxfId="647" priority="637" stopIfTrue="1" operator="equal">
      <formula>"þ"</formula>
    </cfRule>
  </conditionalFormatting>
  <conditionalFormatting sqref="C20">
    <cfRule type="cellIs" dxfId="646" priority="636" stopIfTrue="1" operator="equal">
      <formula>"þ"</formula>
    </cfRule>
  </conditionalFormatting>
  <conditionalFormatting sqref="C20">
    <cfRule type="cellIs" dxfId="645" priority="635" stopIfTrue="1" operator="equal">
      <formula>"þ"</formula>
    </cfRule>
  </conditionalFormatting>
  <conditionalFormatting sqref="D20">
    <cfRule type="cellIs" dxfId="644" priority="634" stopIfTrue="1" operator="equal">
      <formula>"þ"</formula>
    </cfRule>
  </conditionalFormatting>
  <conditionalFormatting sqref="B20">
    <cfRule type="cellIs" dxfId="643" priority="633" stopIfTrue="1" operator="greaterThanOrEqual">
      <formula>#REF!</formula>
    </cfRule>
  </conditionalFormatting>
  <conditionalFormatting sqref="B21:D21">
    <cfRule type="cellIs" dxfId="642" priority="632" stopIfTrue="1" operator="equal">
      <formula>"þ"</formula>
    </cfRule>
  </conditionalFormatting>
  <conditionalFormatting sqref="B20">
    <cfRule type="cellIs" dxfId="641" priority="631" stopIfTrue="1" operator="equal">
      <formula>"þ"</formula>
    </cfRule>
  </conditionalFormatting>
  <conditionalFormatting sqref="C20">
    <cfRule type="cellIs" dxfId="640" priority="630" stopIfTrue="1" operator="equal">
      <formula>"þ"</formula>
    </cfRule>
  </conditionalFormatting>
  <conditionalFormatting sqref="C20">
    <cfRule type="cellIs" dxfId="639" priority="629" stopIfTrue="1" operator="equal">
      <formula>"þ"</formula>
    </cfRule>
  </conditionalFormatting>
  <conditionalFormatting sqref="D20">
    <cfRule type="cellIs" dxfId="638" priority="628" stopIfTrue="1" operator="equal">
      <formula>"þ"</formula>
    </cfRule>
  </conditionalFormatting>
  <conditionalFormatting sqref="B21">
    <cfRule type="cellIs" dxfId="637" priority="627" stopIfTrue="1" operator="greaterThanOrEqual">
      <formula>#REF!</formula>
    </cfRule>
  </conditionalFormatting>
  <conditionalFormatting sqref="B22:D22">
    <cfRule type="cellIs" dxfId="636" priority="626" stopIfTrue="1" operator="equal">
      <formula>"þ"</formula>
    </cfRule>
  </conditionalFormatting>
  <conditionalFormatting sqref="B21">
    <cfRule type="cellIs" dxfId="635" priority="625" stopIfTrue="1" operator="equal">
      <formula>"þ"</formula>
    </cfRule>
  </conditionalFormatting>
  <conditionalFormatting sqref="C21">
    <cfRule type="cellIs" dxfId="634" priority="624" stopIfTrue="1" operator="equal">
      <formula>"þ"</formula>
    </cfRule>
  </conditionalFormatting>
  <conditionalFormatting sqref="C21">
    <cfRule type="cellIs" dxfId="633" priority="623" stopIfTrue="1" operator="equal">
      <formula>"þ"</formula>
    </cfRule>
  </conditionalFormatting>
  <conditionalFormatting sqref="D21">
    <cfRule type="cellIs" dxfId="632" priority="622" stopIfTrue="1" operator="equal">
      <formula>"þ"</formula>
    </cfRule>
  </conditionalFormatting>
  <conditionalFormatting sqref="B19">
    <cfRule type="cellIs" dxfId="631" priority="621" stopIfTrue="1" operator="greaterThanOrEqual">
      <formula>#REF!</formula>
    </cfRule>
  </conditionalFormatting>
  <conditionalFormatting sqref="B20:D20">
    <cfRule type="cellIs" dxfId="630" priority="620" stopIfTrue="1" operator="equal">
      <formula>"þ"</formula>
    </cfRule>
  </conditionalFormatting>
  <conditionalFormatting sqref="B19">
    <cfRule type="cellIs" dxfId="629" priority="619" stopIfTrue="1" operator="equal">
      <formula>"þ"</formula>
    </cfRule>
  </conditionalFormatting>
  <conditionalFormatting sqref="C19">
    <cfRule type="cellIs" dxfId="628" priority="618" stopIfTrue="1" operator="equal">
      <formula>"þ"</formula>
    </cfRule>
  </conditionalFormatting>
  <conditionalFormatting sqref="C19">
    <cfRule type="cellIs" dxfId="627" priority="617" stopIfTrue="1" operator="equal">
      <formula>"þ"</formula>
    </cfRule>
  </conditionalFormatting>
  <conditionalFormatting sqref="D19">
    <cfRule type="cellIs" dxfId="626" priority="616" stopIfTrue="1" operator="equal">
      <formula>"þ"</formula>
    </cfRule>
  </conditionalFormatting>
  <conditionalFormatting sqref="B20">
    <cfRule type="cellIs" dxfId="625" priority="615" stopIfTrue="1" operator="greaterThanOrEqual">
      <formula>#REF!</formula>
    </cfRule>
  </conditionalFormatting>
  <conditionalFormatting sqref="B21:D21">
    <cfRule type="cellIs" dxfId="624" priority="614" stopIfTrue="1" operator="equal">
      <formula>"þ"</formula>
    </cfRule>
  </conditionalFormatting>
  <conditionalFormatting sqref="B20">
    <cfRule type="cellIs" dxfId="623" priority="613" stopIfTrue="1" operator="equal">
      <formula>"þ"</formula>
    </cfRule>
  </conditionalFormatting>
  <conditionalFormatting sqref="C20">
    <cfRule type="cellIs" dxfId="622" priority="612" stopIfTrue="1" operator="equal">
      <formula>"þ"</formula>
    </cfRule>
  </conditionalFormatting>
  <conditionalFormatting sqref="C20">
    <cfRule type="cellIs" dxfId="621" priority="611" stopIfTrue="1" operator="equal">
      <formula>"þ"</formula>
    </cfRule>
  </conditionalFormatting>
  <conditionalFormatting sqref="D20">
    <cfRule type="cellIs" dxfId="620" priority="610" stopIfTrue="1" operator="equal">
      <formula>"þ"</formula>
    </cfRule>
  </conditionalFormatting>
  <conditionalFormatting sqref="B20">
    <cfRule type="cellIs" dxfId="619" priority="609" stopIfTrue="1" operator="greaterThanOrEqual">
      <formula>#REF!</formula>
    </cfRule>
  </conditionalFormatting>
  <conditionalFormatting sqref="B21:D21">
    <cfRule type="cellIs" dxfId="618" priority="608" stopIfTrue="1" operator="equal">
      <formula>"þ"</formula>
    </cfRule>
  </conditionalFormatting>
  <conditionalFormatting sqref="B20">
    <cfRule type="cellIs" dxfId="617" priority="607" stopIfTrue="1" operator="equal">
      <formula>"þ"</formula>
    </cfRule>
  </conditionalFormatting>
  <conditionalFormatting sqref="C20">
    <cfRule type="cellIs" dxfId="616" priority="606" stopIfTrue="1" operator="equal">
      <formula>"þ"</formula>
    </cfRule>
  </conditionalFormatting>
  <conditionalFormatting sqref="C20">
    <cfRule type="cellIs" dxfId="615" priority="605" stopIfTrue="1" operator="equal">
      <formula>"þ"</formula>
    </cfRule>
  </conditionalFormatting>
  <conditionalFormatting sqref="D20">
    <cfRule type="cellIs" dxfId="614" priority="604" stopIfTrue="1" operator="equal">
      <formula>"þ"</formula>
    </cfRule>
  </conditionalFormatting>
  <conditionalFormatting sqref="B21">
    <cfRule type="cellIs" dxfId="613" priority="603" stopIfTrue="1" operator="greaterThanOrEqual">
      <formula>#REF!</formula>
    </cfRule>
  </conditionalFormatting>
  <conditionalFormatting sqref="B22:D22">
    <cfRule type="cellIs" dxfId="612" priority="602" stopIfTrue="1" operator="equal">
      <formula>"þ"</formula>
    </cfRule>
  </conditionalFormatting>
  <conditionalFormatting sqref="B21">
    <cfRule type="cellIs" dxfId="611" priority="601" stopIfTrue="1" operator="equal">
      <formula>"þ"</formula>
    </cfRule>
  </conditionalFormatting>
  <conditionalFormatting sqref="C21">
    <cfRule type="cellIs" dxfId="610" priority="600" stopIfTrue="1" operator="equal">
      <formula>"þ"</formula>
    </cfRule>
  </conditionalFormatting>
  <conditionalFormatting sqref="C21">
    <cfRule type="cellIs" dxfId="609" priority="599" stopIfTrue="1" operator="equal">
      <formula>"þ"</formula>
    </cfRule>
  </conditionalFormatting>
  <conditionalFormatting sqref="D21">
    <cfRule type="cellIs" dxfId="608" priority="598" stopIfTrue="1" operator="equal">
      <formula>"þ"</formula>
    </cfRule>
  </conditionalFormatting>
  <conditionalFormatting sqref="B20">
    <cfRule type="cellIs" dxfId="607" priority="597" stopIfTrue="1" operator="greaterThanOrEqual">
      <formula>#REF!</formula>
    </cfRule>
  </conditionalFormatting>
  <conditionalFormatting sqref="B21:D21">
    <cfRule type="cellIs" dxfId="606" priority="596" stopIfTrue="1" operator="equal">
      <formula>"þ"</formula>
    </cfRule>
  </conditionalFormatting>
  <conditionalFormatting sqref="B20">
    <cfRule type="cellIs" dxfId="605" priority="595" stopIfTrue="1" operator="equal">
      <formula>"þ"</formula>
    </cfRule>
  </conditionalFormatting>
  <conditionalFormatting sqref="C20">
    <cfRule type="cellIs" dxfId="604" priority="594" stopIfTrue="1" operator="equal">
      <formula>"þ"</formula>
    </cfRule>
  </conditionalFormatting>
  <conditionalFormatting sqref="C20">
    <cfRule type="cellIs" dxfId="603" priority="593" stopIfTrue="1" operator="equal">
      <formula>"þ"</formula>
    </cfRule>
  </conditionalFormatting>
  <conditionalFormatting sqref="D20">
    <cfRule type="cellIs" dxfId="602" priority="592" stopIfTrue="1" operator="equal">
      <formula>"þ"</formula>
    </cfRule>
  </conditionalFormatting>
  <conditionalFormatting sqref="B21">
    <cfRule type="cellIs" dxfId="601" priority="591" stopIfTrue="1" operator="greaterThanOrEqual">
      <formula>#REF!</formula>
    </cfRule>
  </conditionalFormatting>
  <conditionalFormatting sqref="B22:D22">
    <cfRule type="cellIs" dxfId="600" priority="590" stopIfTrue="1" operator="equal">
      <formula>"þ"</formula>
    </cfRule>
  </conditionalFormatting>
  <conditionalFormatting sqref="B21">
    <cfRule type="cellIs" dxfId="599" priority="589" stopIfTrue="1" operator="equal">
      <formula>"þ"</formula>
    </cfRule>
  </conditionalFormatting>
  <conditionalFormatting sqref="C21">
    <cfRule type="cellIs" dxfId="598" priority="588" stopIfTrue="1" operator="equal">
      <formula>"þ"</formula>
    </cfRule>
  </conditionalFormatting>
  <conditionalFormatting sqref="C21">
    <cfRule type="cellIs" dxfId="597" priority="587" stopIfTrue="1" operator="equal">
      <formula>"þ"</formula>
    </cfRule>
  </conditionalFormatting>
  <conditionalFormatting sqref="D21">
    <cfRule type="cellIs" dxfId="596" priority="586" stopIfTrue="1" operator="equal">
      <formula>"þ"</formula>
    </cfRule>
  </conditionalFormatting>
  <conditionalFormatting sqref="B21">
    <cfRule type="cellIs" dxfId="595" priority="585" stopIfTrue="1" operator="greaterThanOrEqual">
      <formula>#REF!</formula>
    </cfRule>
  </conditionalFormatting>
  <conditionalFormatting sqref="B22:D22">
    <cfRule type="cellIs" dxfId="594" priority="584" stopIfTrue="1" operator="equal">
      <formula>"þ"</formula>
    </cfRule>
  </conditionalFormatting>
  <conditionalFormatting sqref="B21">
    <cfRule type="cellIs" dxfId="593" priority="583" stopIfTrue="1" operator="equal">
      <formula>"þ"</formula>
    </cfRule>
  </conditionalFormatting>
  <conditionalFormatting sqref="C21">
    <cfRule type="cellIs" dxfId="592" priority="582" stopIfTrue="1" operator="equal">
      <formula>"þ"</formula>
    </cfRule>
  </conditionalFormatting>
  <conditionalFormatting sqref="C21">
    <cfRule type="cellIs" dxfId="591" priority="581" stopIfTrue="1" operator="equal">
      <formula>"þ"</formula>
    </cfRule>
  </conditionalFormatting>
  <conditionalFormatting sqref="D21">
    <cfRule type="cellIs" dxfId="590" priority="580" stopIfTrue="1" operator="equal">
      <formula>"þ"</formula>
    </cfRule>
  </conditionalFormatting>
  <conditionalFormatting sqref="B22">
    <cfRule type="cellIs" dxfId="589" priority="579" stopIfTrue="1" operator="greaterThanOrEqual">
      <formula>#REF!</formula>
    </cfRule>
  </conditionalFormatting>
  <conditionalFormatting sqref="B23:D23">
    <cfRule type="cellIs" dxfId="588" priority="578" stopIfTrue="1" operator="equal">
      <formula>"þ"</formula>
    </cfRule>
  </conditionalFormatting>
  <conditionalFormatting sqref="B22">
    <cfRule type="cellIs" dxfId="587" priority="577" stopIfTrue="1" operator="equal">
      <formula>"þ"</formula>
    </cfRule>
  </conditionalFormatting>
  <conditionalFormatting sqref="C22">
    <cfRule type="cellIs" dxfId="586" priority="576" stopIfTrue="1" operator="equal">
      <formula>"þ"</formula>
    </cfRule>
  </conditionalFormatting>
  <conditionalFormatting sqref="C22">
    <cfRule type="cellIs" dxfId="585" priority="575" stopIfTrue="1" operator="equal">
      <formula>"þ"</formula>
    </cfRule>
  </conditionalFormatting>
  <conditionalFormatting sqref="D22">
    <cfRule type="cellIs" dxfId="584" priority="574" stopIfTrue="1" operator="equal">
      <formula>"þ"</formula>
    </cfRule>
  </conditionalFormatting>
  <conditionalFormatting sqref="B19">
    <cfRule type="cellIs" dxfId="583" priority="573" stopIfTrue="1" operator="greaterThanOrEqual">
      <formula>#REF!</formula>
    </cfRule>
  </conditionalFormatting>
  <conditionalFormatting sqref="B20:D20">
    <cfRule type="cellIs" dxfId="582" priority="572" stopIfTrue="1" operator="equal">
      <formula>"þ"</formula>
    </cfRule>
  </conditionalFormatting>
  <conditionalFormatting sqref="B19">
    <cfRule type="cellIs" dxfId="581" priority="571" stopIfTrue="1" operator="equal">
      <formula>"þ"</formula>
    </cfRule>
  </conditionalFormatting>
  <conditionalFormatting sqref="C19">
    <cfRule type="cellIs" dxfId="580" priority="570" stopIfTrue="1" operator="equal">
      <formula>"þ"</formula>
    </cfRule>
  </conditionalFormatting>
  <conditionalFormatting sqref="C19">
    <cfRule type="cellIs" dxfId="579" priority="569" stopIfTrue="1" operator="equal">
      <formula>"þ"</formula>
    </cfRule>
  </conditionalFormatting>
  <conditionalFormatting sqref="D19">
    <cfRule type="cellIs" dxfId="578" priority="568" stopIfTrue="1" operator="equal">
      <formula>"þ"</formula>
    </cfRule>
  </conditionalFormatting>
  <conditionalFormatting sqref="B20">
    <cfRule type="cellIs" dxfId="577" priority="567" stopIfTrue="1" operator="greaterThanOrEqual">
      <formula>#REF!</formula>
    </cfRule>
  </conditionalFormatting>
  <conditionalFormatting sqref="B21:D21">
    <cfRule type="cellIs" dxfId="576" priority="566" stopIfTrue="1" operator="equal">
      <formula>"þ"</formula>
    </cfRule>
  </conditionalFormatting>
  <conditionalFormatting sqref="B20">
    <cfRule type="cellIs" dxfId="575" priority="565" stopIfTrue="1" operator="equal">
      <formula>"þ"</formula>
    </cfRule>
  </conditionalFormatting>
  <conditionalFormatting sqref="C20">
    <cfRule type="cellIs" dxfId="574" priority="564" stopIfTrue="1" operator="equal">
      <formula>"þ"</formula>
    </cfRule>
  </conditionalFormatting>
  <conditionalFormatting sqref="C20">
    <cfRule type="cellIs" dxfId="573" priority="563" stopIfTrue="1" operator="equal">
      <formula>"þ"</formula>
    </cfRule>
  </conditionalFormatting>
  <conditionalFormatting sqref="D20">
    <cfRule type="cellIs" dxfId="572" priority="562" stopIfTrue="1" operator="equal">
      <formula>"þ"</formula>
    </cfRule>
  </conditionalFormatting>
  <conditionalFormatting sqref="B20">
    <cfRule type="cellIs" dxfId="571" priority="561" stopIfTrue="1" operator="greaterThanOrEqual">
      <formula>#REF!</formula>
    </cfRule>
  </conditionalFormatting>
  <conditionalFormatting sqref="B21:D21">
    <cfRule type="cellIs" dxfId="570" priority="560" stopIfTrue="1" operator="equal">
      <formula>"þ"</formula>
    </cfRule>
  </conditionalFormatting>
  <conditionalFormatting sqref="B20">
    <cfRule type="cellIs" dxfId="569" priority="559" stopIfTrue="1" operator="equal">
      <formula>"þ"</formula>
    </cfRule>
  </conditionalFormatting>
  <conditionalFormatting sqref="C20">
    <cfRule type="cellIs" dxfId="568" priority="558" stopIfTrue="1" operator="equal">
      <formula>"þ"</formula>
    </cfRule>
  </conditionalFormatting>
  <conditionalFormatting sqref="C20">
    <cfRule type="cellIs" dxfId="567" priority="557" stopIfTrue="1" operator="equal">
      <formula>"þ"</formula>
    </cfRule>
  </conditionalFormatting>
  <conditionalFormatting sqref="D20">
    <cfRule type="cellIs" dxfId="566" priority="556" stopIfTrue="1" operator="equal">
      <formula>"þ"</formula>
    </cfRule>
  </conditionalFormatting>
  <conditionalFormatting sqref="B21">
    <cfRule type="cellIs" dxfId="565" priority="555" stopIfTrue="1" operator="greaterThanOrEqual">
      <formula>#REF!</formula>
    </cfRule>
  </conditionalFormatting>
  <conditionalFormatting sqref="B22:D22">
    <cfRule type="cellIs" dxfId="564" priority="554" stopIfTrue="1" operator="equal">
      <formula>"þ"</formula>
    </cfRule>
  </conditionalFormatting>
  <conditionalFormatting sqref="B21">
    <cfRule type="cellIs" dxfId="563" priority="553" stopIfTrue="1" operator="equal">
      <formula>"þ"</formula>
    </cfRule>
  </conditionalFormatting>
  <conditionalFormatting sqref="C21">
    <cfRule type="cellIs" dxfId="562" priority="552" stopIfTrue="1" operator="equal">
      <formula>"þ"</formula>
    </cfRule>
  </conditionalFormatting>
  <conditionalFormatting sqref="C21">
    <cfRule type="cellIs" dxfId="561" priority="551" stopIfTrue="1" operator="equal">
      <formula>"þ"</formula>
    </cfRule>
  </conditionalFormatting>
  <conditionalFormatting sqref="D21">
    <cfRule type="cellIs" dxfId="560" priority="550" stopIfTrue="1" operator="equal">
      <formula>"þ"</formula>
    </cfRule>
  </conditionalFormatting>
  <conditionalFormatting sqref="B20">
    <cfRule type="cellIs" dxfId="559" priority="549" stopIfTrue="1" operator="greaterThanOrEqual">
      <formula>#REF!</formula>
    </cfRule>
  </conditionalFormatting>
  <conditionalFormatting sqref="B21:D21">
    <cfRule type="cellIs" dxfId="558" priority="548" stopIfTrue="1" operator="equal">
      <formula>"þ"</formula>
    </cfRule>
  </conditionalFormatting>
  <conditionalFormatting sqref="B20">
    <cfRule type="cellIs" dxfId="557" priority="547" stopIfTrue="1" operator="equal">
      <formula>"þ"</formula>
    </cfRule>
  </conditionalFormatting>
  <conditionalFormatting sqref="C20">
    <cfRule type="cellIs" dxfId="556" priority="546" stopIfTrue="1" operator="equal">
      <formula>"þ"</formula>
    </cfRule>
  </conditionalFormatting>
  <conditionalFormatting sqref="C20">
    <cfRule type="cellIs" dxfId="555" priority="545" stopIfTrue="1" operator="equal">
      <formula>"þ"</formula>
    </cfRule>
  </conditionalFormatting>
  <conditionalFormatting sqref="D20">
    <cfRule type="cellIs" dxfId="554" priority="544" stopIfTrue="1" operator="equal">
      <formula>"þ"</formula>
    </cfRule>
  </conditionalFormatting>
  <conditionalFormatting sqref="B21">
    <cfRule type="cellIs" dxfId="553" priority="543" stopIfTrue="1" operator="greaterThanOrEqual">
      <formula>#REF!</formula>
    </cfRule>
  </conditionalFormatting>
  <conditionalFormatting sqref="B22:D22">
    <cfRule type="cellIs" dxfId="552" priority="542" stopIfTrue="1" operator="equal">
      <formula>"þ"</formula>
    </cfRule>
  </conditionalFormatting>
  <conditionalFormatting sqref="B21">
    <cfRule type="cellIs" dxfId="551" priority="541" stopIfTrue="1" operator="equal">
      <formula>"þ"</formula>
    </cfRule>
  </conditionalFormatting>
  <conditionalFormatting sqref="C21">
    <cfRule type="cellIs" dxfId="550" priority="540" stopIfTrue="1" operator="equal">
      <formula>"þ"</formula>
    </cfRule>
  </conditionalFormatting>
  <conditionalFormatting sqref="C21">
    <cfRule type="cellIs" dxfId="549" priority="539" stopIfTrue="1" operator="equal">
      <formula>"þ"</formula>
    </cfRule>
  </conditionalFormatting>
  <conditionalFormatting sqref="D21">
    <cfRule type="cellIs" dxfId="548" priority="538" stopIfTrue="1" operator="equal">
      <formula>"þ"</formula>
    </cfRule>
  </conditionalFormatting>
  <conditionalFormatting sqref="B21">
    <cfRule type="cellIs" dxfId="547" priority="537" stopIfTrue="1" operator="greaterThanOrEqual">
      <formula>#REF!</formula>
    </cfRule>
  </conditionalFormatting>
  <conditionalFormatting sqref="B22:D22">
    <cfRule type="cellIs" dxfId="546" priority="536" stopIfTrue="1" operator="equal">
      <formula>"þ"</formula>
    </cfRule>
  </conditionalFormatting>
  <conditionalFormatting sqref="B21">
    <cfRule type="cellIs" dxfId="545" priority="535" stopIfTrue="1" operator="equal">
      <formula>"þ"</formula>
    </cfRule>
  </conditionalFormatting>
  <conditionalFormatting sqref="C21">
    <cfRule type="cellIs" dxfId="544" priority="534" stopIfTrue="1" operator="equal">
      <formula>"þ"</formula>
    </cfRule>
  </conditionalFormatting>
  <conditionalFormatting sqref="C21">
    <cfRule type="cellIs" dxfId="543" priority="533" stopIfTrue="1" operator="equal">
      <formula>"þ"</formula>
    </cfRule>
  </conditionalFormatting>
  <conditionalFormatting sqref="D21">
    <cfRule type="cellIs" dxfId="542" priority="532" stopIfTrue="1" operator="equal">
      <formula>"þ"</formula>
    </cfRule>
  </conditionalFormatting>
  <conditionalFormatting sqref="B22">
    <cfRule type="cellIs" dxfId="541" priority="531" stopIfTrue="1" operator="greaterThanOrEqual">
      <formula>#REF!</formula>
    </cfRule>
  </conditionalFormatting>
  <conditionalFormatting sqref="B23:D23">
    <cfRule type="cellIs" dxfId="540" priority="530" stopIfTrue="1" operator="equal">
      <formula>"þ"</formula>
    </cfRule>
  </conditionalFormatting>
  <conditionalFormatting sqref="B22">
    <cfRule type="cellIs" dxfId="539" priority="529" stopIfTrue="1" operator="equal">
      <formula>"þ"</formula>
    </cfRule>
  </conditionalFormatting>
  <conditionalFormatting sqref="C22">
    <cfRule type="cellIs" dxfId="538" priority="528" stopIfTrue="1" operator="equal">
      <formula>"þ"</formula>
    </cfRule>
  </conditionalFormatting>
  <conditionalFormatting sqref="C22">
    <cfRule type="cellIs" dxfId="537" priority="527" stopIfTrue="1" operator="equal">
      <formula>"þ"</formula>
    </cfRule>
  </conditionalFormatting>
  <conditionalFormatting sqref="D22">
    <cfRule type="cellIs" dxfId="536" priority="526" stopIfTrue="1" operator="equal">
      <formula>"þ"</formula>
    </cfRule>
  </conditionalFormatting>
  <conditionalFormatting sqref="B20">
    <cfRule type="cellIs" dxfId="535" priority="525" stopIfTrue="1" operator="greaterThanOrEqual">
      <formula>#REF!</formula>
    </cfRule>
  </conditionalFormatting>
  <conditionalFormatting sqref="B21:D21">
    <cfRule type="cellIs" dxfId="534" priority="524" stopIfTrue="1" operator="equal">
      <formula>"þ"</formula>
    </cfRule>
  </conditionalFormatting>
  <conditionalFormatting sqref="B20">
    <cfRule type="cellIs" dxfId="533" priority="523" stopIfTrue="1" operator="equal">
      <formula>"þ"</formula>
    </cfRule>
  </conditionalFormatting>
  <conditionalFormatting sqref="C20">
    <cfRule type="cellIs" dxfId="532" priority="522" stopIfTrue="1" operator="equal">
      <formula>"þ"</formula>
    </cfRule>
  </conditionalFormatting>
  <conditionalFormatting sqref="C20">
    <cfRule type="cellIs" dxfId="531" priority="521" stopIfTrue="1" operator="equal">
      <formula>"þ"</formula>
    </cfRule>
  </conditionalFormatting>
  <conditionalFormatting sqref="D20">
    <cfRule type="cellIs" dxfId="530" priority="520" stopIfTrue="1" operator="equal">
      <formula>"þ"</formula>
    </cfRule>
  </conditionalFormatting>
  <conditionalFormatting sqref="B21">
    <cfRule type="cellIs" dxfId="529" priority="519" stopIfTrue="1" operator="greaterThanOrEqual">
      <formula>#REF!</formula>
    </cfRule>
  </conditionalFormatting>
  <conditionalFormatting sqref="B22:D22">
    <cfRule type="cellIs" dxfId="528" priority="518" stopIfTrue="1" operator="equal">
      <formula>"þ"</formula>
    </cfRule>
  </conditionalFormatting>
  <conditionalFormatting sqref="B21">
    <cfRule type="cellIs" dxfId="527" priority="517" stopIfTrue="1" operator="equal">
      <formula>"þ"</formula>
    </cfRule>
  </conditionalFormatting>
  <conditionalFormatting sqref="C21">
    <cfRule type="cellIs" dxfId="526" priority="516" stopIfTrue="1" operator="equal">
      <formula>"þ"</formula>
    </cfRule>
  </conditionalFormatting>
  <conditionalFormatting sqref="C21">
    <cfRule type="cellIs" dxfId="525" priority="515" stopIfTrue="1" operator="equal">
      <formula>"þ"</formula>
    </cfRule>
  </conditionalFormatting>
  <conditionalFormatting sqref="D21">
    <cfRule type="cellIs" dxfId="524" priority="514" stopIfTrue="1" operator="equal">
      <formula>"þ"</formula>
    </cfRule>
  </conditionalFormatting>
  <conditionalFormatting sqref="B21">
    <cfRule type="cellIs" dxfId="523" priority="513" stopIfTrue="1" operator="greaterThanOrEqual">
      <formula>#REF!</formula>
    </cfRule>
  </conditionalFormatting>
  <conditionalFormatting sqref="B22:D22">
    <cfRule type="cellIs" dxfId="522" priority="512" stopIfTrue="1" operator="equal">
      <formula>"þ"</formula>
    </cfRule>
  </conditionalFormatting>
  <conditionalFormatting sqref="B21">
    <cfRule type="cellIs" dxfId="521" priority="511" stopIfTrue="1" operator="equal">
      <formula>"þ"</formula>
    </cfRule>
  </conditionalFormatting>
  <conditionalFormatting sqref="C21">
    <cfRule type="cellIs" dxfId="520" priority="510" stopIfTrue="1" operator="equal">
      <formula>"þ"</formula>
    </cfRule>
  </conditionalFormatting>
  <conditionalFormatting sqref="C21">
    <cfRule type="cellIs" dxfId="519" priority="509" stopIfTrue="1" operator="equal">
      <formula>"þ"</formula>
    </cfRule>
  </conditionalFormatting>
  <conditionalFormatting sqref="D21">
    <cfRule type="cellIs" dxfId="518" priority="508" stopIfTrue="1" operator="equal">
      <formula>"þ"</formula>
    </cfRule>
  </conditionalFormatting>
  <conditionalFormatting sqref="B22">
    <cfRule type="cellIs" dxfId="517" priority="507" stopIfTrue="1" operator="greaterThanOrEqual">
      <formula>#REF!</formula>
    </cfRule>
  </conditionalFormatting>
  <conditionalFormatting sqref="B23:D23">
    <cfRule type="cellIs" dxfId="516" priority="506" stopIfTrue="1" operator="equal">
      <formula>"þ"</formula>
    </cfRule>
  </conditionalFormatting>
  <conditionalFormatting sqref="B22">
    <cfRule type="cellIs" dxfId="515" priority="505" stopIfTrue="1" operator="equal">
      <formula>"þ"</formula>
    </cfRule>
  </conditionalFormatting>
  <conditionalFormatting sqref="C22">
    <cfRule type="cellIs" dxfId="514" priority="504" stopIfTrue="1" operator="equal">
      <formula>"þ"</formula>
    </cfRule>
  </conditionalFormatting>
  <conditionalFormatting sqref="C22">
    <cfRule type="cellIs" dxfId="513" priority="503" stopIfTrue="1" operator="equal">
      <formula>"þ"</formula>
    </cfRule>
  </conditionalFormatting>
  <conditionalFormatting sqref="D22">
    <cfRule type="cellIs" dxfId="512" priority="502" stopIfTrue="1" operator="equal">
      <formula>"þ"</formula>
    </cfRule>
  </conditionalFormatting>
  <conditionalFormatting sqref="B21">
    <cfRule type="cellIs" dxfId="511" priority="501" stopIfTrue="1" operator="greaterThanOrEqual">
      <formula>#REF!</formula>
    </cfRule>
  </conditionalFormatting>
  <conditionalFormatting sqref="B22:D22">
    <cfRule type="cellIs" dxfId="510" priority="500" stopIfTrue="1" operator="equal">
      <formula>"þ"</formula>
    </cfRule>
  </conditionalFormatting>
  <conditionalFormatting sqref="B21">
    <cfRule type="cellIs" dxfId="509" priority="499" stopIfTrue="1" operator="equal">
      <formula>"þ"</formula>
    </cfRule>
  </conditionalFormatting>
  <conditionalFormatting sqref="C21">
    <cfRule type="cellIs" dxfId="508" priority="498" stopIfTrue="1" operator="equal">
      <formula>"þ"</formula>
    </cfRule>
  </conditionalFormatting>
  <conditionalFormatting sqref="C21">
    <cfRule type="cellIs" dxfId="507" priority="497" stopIfTrue="1" operator="equal">
      <formula>"þ"</formula>
    </cfRule>
  </conditionalFormatting>
  <conditionalFormatting sqref="D21">
    <cfRule type="cellIs" dxfId="506" priority="496" stopIfTrue="1" operator="equal">
      <formula>"þ"</formula>
    </cfRule>
  </conditionalFormatting>
  <conditionalFormatting sqref="B22">
    <cfRule type="cellIs" dxfId="505" priority="495" stopIfTrue="1" operator="greaterThanOrEqual">
      <formula>#REF!</formula>
    </cfRule>
  </conditionalFormatting>
  <conditionalFormatting sqref="B23:D23">
    <cfRule type="cellIs" dxfId="504" priority="494" stopIfTrue="1" operator="equal">
      <formula>"þ"</formula>
    </cfRule>
  </conditionalFormatting>
  <conditionalFormatting sqref="B22">
    <cfRule type="cellIs" dxfId="503" priority="493" stopIfTrue="1" operator="equal">
      <formula>"þ"</formula>
    </cfRule>
  </conditionalFormatting>
  <conditionalFormatting sqref="C22">
    <cfRule type="cellIs" dxfId="502" priority="492" stopIfTrue="1" operator="equal">
      <formula>"þ"</formula>
    </cfRule>
  </conditionalFormatting>
  <conditionalFormatting sqref="C22">
    <cfRule type="cellIs" dxfId="501" priority="491" stopIfTrue="1" operator="equal">
      <formula>"þ"</formula>
    </cfRule>
  </conditionalFormatting>
  <conditionalFormatting sqref="D22">
    <cfRule type="cellIs" dxfId="500" priority="490" stopIfTrue="1" operator="equal">
      <formula>"þ"</formula>
    </cfRule>
  </conditionalFormatting>
  <conditionalFormatting sqref="B22">
    <cfRule type="cellIs" dxfId="499" priority="489" stopIfTrue="1" operator="greaterThanOrEqual">
      <formula>#REF!</formula>
    </cfRule>
  </conditionalFormatting>
  <conditionalFormatting sqref="B23:D23">
    <cfRule type="cellIs" dxfId="498" priority="488" stopIfTrue="1" operator="equal">
      <formula>"þ"</formula>
    </cfRule>
  </conditionalFormatting>
  <conditionalFormatting sqref="B22">
    <cfRule type="cellIs" dxfId="497" priority="487" stopIfTrue="1" operator="equal">
      <formula>"þ"</formula>
    </cfRule>
  </conditionalFormatting>
  <conditionalFormatting sqref="C22">
    <cfRule type="cellIs" dxfId="496" priority="486" stopIfTrue="1" operator="equal">
      <formula>"þ"</formula>
    </cfRule>
  </conditionalFormatting>
  <conditionalFormatting sqref="C22">
    <cfRule type="cellIs" dxfId="495" priority="485" stopIfTrue="1" operator="equal">
      <formula>"þ"</formula>
    </cfRule>
  </conditionalFormatting>
  <conditionalFormatting sqref="D22">
    <cfRule type="cellIs" dxfId="494" priority="484" stopIfTrue="1" operator="equal">
      <formula>"þ"</formula>
    </cfRule>
  </conditionalFormatting>
  <conditionalFormatting sqref="B23">
    <cfRule type="cellIs" dxfId="493" priority="483" stopIfTrue="1" operator="greaterThanOrEqual">
      <formula>#REF!</formula>
    </cfRule>
  </conditionalFormatting>
  <conditionalFormatting sqref="B24:D24">
    <cfRule type="cellIs" dxfId="492" priority="482" stopIfTrue="1" operator="equal">
      <formula>"þ"</formula>
    </cfRule>
  </conditionalFormatting>
  <conditionalFormatting sqref="B23">
    <cfRule type="cellIs" dxfId="491" priority="481" stopIfTrue="1" operator="equal">
      <formula>"þ"</formula>
    </cfRule>
  </conditionalFormatting>
  <conditionalFormatting sqref="C23">
    <cfRule type="cellIs" dxfId="490" priority="480" stopIfTrue="1" operator="equal">
      <formula>"þ"</formula>
    </cfRule>
  </conditionalFormatting>
  <conditionalFormatting sqref="C23">
    <cfRule type="cellIs" dxfId="489" priority="479" stopIfTrue="1" operator="equal">
      <formula>"þ"</formula>
    </cfRule>
  </conditionalFormatting>
  <conditionalFormatting sqref="D23">
    <cfRule type="cellIs" dxfId="488" priority="478" stopIfTrue="1" operator="equal">
      <formula>"þ"</formula>
    </cfRule>
  </conditionalFormatting>
  <conditionalFormatting sqref="D17 D19:D20">
    <cfRule type="cellIs" dxfId="487" priority="477" stopIfTrue="1" operator="equal">
      <formula>"þ"</formula>
    </cfRule>
  </conditionalFormatting>
  <conditionalFormatting sqref="B20">
    <cfRule type="cellIs" dxfId="486" priority="476" stopIfTrue="1" operator="greaterThanOrEqual">
      <formula>#REF!</formula>
    </cfRule>
  </conditionalFormatting>
  <conditionalFormatting sqref="B21:D21">
    <cfRule type="cellIs" dxfId="485" priority="475" stopIfTrue="1" operator="equal">
      <formula>"þ"</formula>
    </cfRule>
  </conditionalFormatting>
  <conditionalFormatting sqref="B20">
    <cfRule type="cellIs" dxfId="484" priority="474" stopIfTrue="1" operator="equal">
      <formula>"þ"</formula>
    </cfRule>
  </conditionalFormatting>
  <conditionalFormatting sqref="C20">
    <cfRule type="cellIs" dxfId="483" priority="473" stopIfTrue="1" operator="equal">
      <formula>"þ"</formula>
    </cfRule>
  </conditionalFormatting>
  <conditionalFormatting sqref="C20">
    <cfRule type="cellIs" dxfId="482" priority="472" stopIfTrue="1" operator="equal">
      <formula>"þ"</formula>
    </cfRule>
  </conditionalFormatting>
  <conditionalFormatting sqref="D20">
    <cfRule type="cellIs" dxfId="481" priority="471" stopIfTrue="1" operator="equal">
      <formula>"þ"</formula>
    </cfRule>
  </conditionalFormatting>
  <conditionalFormatting sqref="B21">
    <cfRule type="cellIs" dxfId="480" priority="470" stopIfTrue="1" operator="greaterThanOrEqual">
      <formula>#REF!</formula>
    </cfRule>
  </conditionalFormatting>
  <conditionalFormatting sqref="B22:D22">
    <cfRule type="cellIs" dxfId="479" priority="469" stopIfTrue="1" operator="equal">
      <formula>"þ"</formula>
    </cfRule>
  </conditionalFormatting>
  <conditionalFormatting sqref="B21">
    <cfRule type="cellIs" dxfId="478" priority="468" stopIfTrue="1" operator="equal">
      <formula>"þ"</formula>
    </cfRule>
  </conditionalFormatting>
  <conditionalFormatting sqref="C21">
    <cfRule type="cellIs" dxfId="477" priority="467" stopIfTrue="1" operator="equal">
      <formula>"þ"</formula>
    </cfRule>
  </conditionalFormatting>
  <conditionalFormatting sqref="C21">
    <cfRule type="cellIs" dxfId="476" priority="466" stopIfTrue="1" operator="equal">
      <formula>"þ"</formula>
    </cfRule>
  </conditionalFormatting>
  <conditionalFormatting sqref="D21">
    <cfRule type="cellIs" dxfId="475" priority="465" stopIfTrue="1" operator="equal">
      <formula>"þ"</formula>
    </cfRule>
  </conditionalFormatting>
  <conditionalFormatting sqref="B21">
    <cfRule type="cellIs" dxfId="474" priority="464" stopIfTrue="1" operator="greaterThanOrEqual">
      <formula>#REF!</formula>
    </cfRule>
  </conditionalFormatting>
  <conditionalFormatting sqref="B22:D22">
    <cfRule type="cellIs" dxfId="473" priority="463" stopIfTrue="1" operator="equal">
      <formula>"þ"</formula>
    </cfRule>
  </conditionalFormatting>
  <conditionalFormatting sqref="B21">
    <cfRule type="cellIs" dxfId="472" priority="462" stopIfTrue="1" operator="equal">
      <formula>"þ"</formula>
    </cfRule>
  </conditionalFormatting>
  <conditionalFormatting sqref="C21">
    <cfRule type="cellIs" dxfId="471" priority="461" stopIfTrue="1" operator="equal">
      <formula>"þ"</formula>
    </cfRule>
  </conditionalFormatting>
  <conditionalFormatting sqref="C21">
    <cfRule type="cellIs" dxfId="470" priority="460" stopIfTrue="1" operator="equal">
      <formula>"þ"</formula>
    </cfRule>
  </conditionalFormatting>
  <conditionalFormatting sqref="D21">
    <cfRule type="cellIs" dxfId="469" priority="459" stopIfTrue="1" operator="equal">
      <formula>"þ"</formula>
    </cfRule>
  </conditionalFormatting>
  <conditionalFormatting sqref="B22">
    <cfRule type="cellIs" dxfId="468" priority="458" stopIfTrue="1" operator="greaterThanOrEqual">
      <formula>#REF!</formula>
    </cfRule>
  </conditionalFormatting>
  <conditionalFormatting sqref="B23:D23">
    <cfRule type="cellIs" dxfId="467" priority="457" stopIfTrue="1" operator="equal">
      <formula>"þ"</formula>
    </cfRule>
  </conditionalFormatting>
  <conditionalFormatting sqref="B22">
    <cfRule type="cellIs" dxfId="466" priority="456" stopIfTrue="1" operator="equal">
      <formula>"þ"</formula>
    </cfRule>
  </conditionalFormatting>
  <conditionalFormatting sqref="C22">
    <cfRule type="cellIs" dxfId="465" priority="455" stopIfTrue="1" operator="equal">
      <formula>"þ"</formula>
    </cfRule>
  </conditionalFormatting>
  <conditionalFormatting sqref="C22">
    <cfRule type="cellIs" dxfId="464" priority="454" stopIfTrue="1" operator="equal">
      <formula>"þ"</formula>
    </cfRule>
  </conditionalFormatting>
  <conditionalFormatting sqref="D22">
    <cfRule type="cellIs" dxfId="463" priority="453" stopIfTrue="1" operator="equal">
      <formula>"þ"</formula>
    </cfRule>
  </conditionalFormatting>
  <conditionalFormatting sqref="B21">
    <cfRule type="cellIs" dxfId="462" priority="452" stopIfTrue="1" operator="greaterThanOrEqual">
      <formula>#REF!</formula>
    </cfRule>
  </conditionalFormatting>
  <conditionalFormatting sqref="B22:D22">
    <cfRule type="cellIs" dxfId="461" priority="451" stopIfTrue="1" operator="equal">
      <formula>"þ"</formula>
    </cfRule>
  </conditionalFormatting>
  <conditionalFormatting sqref="B21">
    <cfRule type="cellIs" dxfId="460" priority="450" stopIfTrue="1" operator="equal">
      <formula>"þ"</formula>
    </cfRule>
  </conditionalFormatting>
  <conditionalFormatting sqref="C21">
    <cfRule type="cellIs" dxfId="459" priority="449" stopIfTrue="1" operator="equal">
      <formula>"þ"</formula>
    </cfRule>
  </conditionalFormatting>
  <conditionalFormatting sqref="C21">
    <cfRule type="cellIs" dxfId="458" priority="448" stopIfTrue="1" operator="equal">
      <formula>"þ"</formula>
    </cfRule>
  </conditionalFormatting>
  <conditionalFormatting sqref="D21">
    <cfRule type="cellIs" dxfId="457" priority="447" stopIfTrue="1" operator="equal">
      <formula>"þ"</formula>
    </cfRule>
  </conditionalFormatting>
  <conditionalFormatting sqref="B22">
    <cfRule type="cellIs" dxfId="456" priority="446" stopIfTrue="1" operator="greaterThanOrEqual">
      <formula>#REF!</formula>
    </cfRule>
  </conditionalFormatting>
  <conditionalFormatting sqref="B23:D23">
    <cfRule type="cellIs" dxfId="455" priority="445" stopIfTrue="1" operator="equal">
      <formula>"þ"</formula>
    </cfRule>
  </conditionalFormatting>
  <conditionalFormatting sqref="B22">
    <cfRule type="cellIs" dxfId="454" priority="444" stopIfTrue="1" operator="equal">
      <formula>"þ"</formula>
    </cfRule>
  </conditionalFormatting>
  <conditionalFormatting sqref="C22">
    <cfRule type="cellIs" dxfId="453" priority="443" stopIfTrue="1" operator="equal">
      <formula>"þ"</formula>
    </cfRule>
  </conditionalFormatting>
  <conditionalFormatting sqref="C22">
    <cfRule type="cellIs" dxfId="452" priority="442" stopIfTrue="1" operator="equal">
      <formula>"þ"</formula>
    </cfRule>
  </conditionalFormatting>
  <conditionalFormatting sqref="D22">
    <cfRule type="cellIs" dxfId="451" priority="441" stopIfTrue="1" operator="equal">
      <formula>"þ"</formula>
    </cfRule>
  </conditionalFormatting>
  <conditionalFormatting sqref="B22">
    <cfRule type="cellIs" dxfId="450" priority="440" stopIfTrue="1" operator="greaterThanOrEqual">
      <formula>#REF!</formula>
    </cfRule>
  </conditionalFormatting>
  <conditionalFormatting sqref="B23:D23">
    <cfRule type="cellIs" dxfId="449" priority="439" stopIfTrue="1" operator="equal">
      <formula>"þ"</formula>
    </cfRule>
  </conditionalFormatting>
  <conditionalFormatting sqref="B22">
    <cfRule type="cellIs" dxfId="448" priority="438" stopIfTrue="1" operator="equal">
      <formula>"þ"</formula>
    </cfRule>
  </conditionalFormatting>
  <conditionalFormatting sqref="C22">
    <cfRule type="cellIs" dxfId="447" priority="437" stopIfTrue="1" operator="equal">
      <formula>"þ"</formula>
    </cfRule>
  </conditionalFormatting>
  <conditionalFormatting sqref="C22">
    <cfRule type="cellIs" dxfId="446" priority="436" stopIfTrue="1" operator="equal">
      <formula>"þ"</formula>
    </cfRule>
  </conditionalFormatting>
  <conditionalFormatting sqref="D22">
    <cfRule type="cellIs" dxfId="445" priority="435" stopIfTrue="1" operator="equal">
      <formula>"þ"</formula>
    </cfRule>
  </conditionalFormatting>
  <conditionalFormatting sqref="B23">
    <cfRule type="cellIs" dxfId="444" priority="434" stopIfTrue="1" operator="greaterThanOrEqual">
      <formula>#REF!</formula>
    </cfRule>
  </conditionalFormatting>
  <conditionalFormatting sqref="B24:D24">
    <cfRule type="cellIs" dxfId="443" priority="433" stopIfTrue="1" operator="equal">
      <formula>"þ"</formula>
    </cfRule>
  </conditionalFormatting>
  <conditionalFormatting sqref="B23">
    <cfRule type="cellIs" dxfId="442" priority="432" stopIfTrue="1" operator="equal">
      <formula>"þ"</formula>
    </cfRule>
  </conditionalFormatting>
  <conditionalFormatting sqref="C23">
    <cfRule type="cellIs" dxfId="441" priority="431" stopIfTrue="1" operator="equal">
      <formula>"þ"</formula>
    </cfRule>
  </conditionalFormatting>
  <conditionalFormatting sqref="C23">
    <cfRule type="cellIs" dxfId="440" priority="430" stopIfTrue="1" operator="equal">
      <formula>"þ"</formula>
    </cfRule>
  </conditionalFormatting>
  <conditionalFormatting sqref="D23">
    <cfRule type="cellIs" dxfId="439" priority="429" stopIfTrue="1" operator="equal">
      <formula>"þ"</formula>
    </cfRule>
  </conditionalFormatting>
  <conditionalFormatting sqref="B21">
    <cfRule type="cellIs" dxfId="438" priority="428" stopIfTrue="1" operator="greaterThanOrEqual">
      <formula>#REF!</formula>
    </cfRule>
  </conditionalFormatting>
  <conditionalFormatting sqref="B22:D22">
    <cfRule type="cellIs" dxfId="437" priority="427" stopIfTrue="1" operator="equal">
      <formula>"þ"</formula>
    </cfRule>
  </conditionalFormatting>
  <conditionalFormatting sqref="B21">
    <cfRule type="cellIs" dxfId="436" priority="426" stopIfTrue="1" operator="equal">
      <formula>"þ"</formula>
    </cfRule>
  </conditionalFormatting>
  <conditionalFormatting sqref="C21">
    <cfRule type="cellIs" dxfId="435" priority="425" stopIfTrue="1" operator="equal">
      <formula>"þ"</formula>
    </cfRule>
  </conditionalFormatting>
  <conditionalFormatting sqref="C21">
    <cfRule type="cellIs" dxfId="434" priority="424" stopIfTrue="1" operator="equal">
      <formula>"þ"</formula>
    </cfRule>
  </conditionalFormatting>
  <conditionalFormatting sqref="D21">
    <cfRule type="cellIs" dxfId="433" priority="423" stopIfTrue="1" operator="equal">
      <formula>"þ"</formula>
    </cfRule>
  </conditionalFormatting>
  <conditionalFormatting sqref="B22">
    <cfRule type="cellIs" dxfId="432" priority="422" stopIfTrue="1" operator="greaterThanOrEqual">
      <formula>#REF!</formula>
    </cfRule>
  </conditionalFormatting>
  <conditionalFormatting sqref="B23:D23">
    <cfRule type="cellIs" dxfId="431" priority="421" stopIfTrue="1" operator="equal">
      <formula>"þ"</formula>
    </cfRule>
  </conditionalFormatting>
  <conditionalFormatting sqref="B22">
    <cfRule type="cellIs" dxfId="430" priority="420" stopIfTrue="1" operator="equal">
      <formula>"þ"</formula>
    </cfRule>
  </conditionalFormatting>
  <conditionalFormatting sqref="C22">
    <cfRule type="cellIs" dxfId="429" priority="419" stopIfTrue="1" operator="equal">
      <formula>"þ"</formula>
    </cfRule>
  </conditionalFormatting>
  <conditionalFormatting sqref="C22">
    <cfRule type="cellIs" dxfId="428" priority="418" stopIfTrue="1" operator="equal">
      <formula>"þ"</formula>
    </cfRule>
  </conditionalFormatting>
  <conditionalFormatting sqref="D22">
    <cfRule type="cellIs" dxfId="427" priority="417" stopIfTrue="1" operator="equal">
      <formula>"þ"</formula>
    </cfRule>
  </conditionalFormatting>
  <conditionalFormatting sqref="B22">
    <cfRule type="cellIs" dxfId="426" priority="416" stopIfTrue="1" operator="greaterThanOrEqual">
      <formula>#REF!</formula>
    </cfRule>
  </conditionalFormatting>
  <conditionalFormatting sqref="B23:D23">
    <cfRule type="cellIs" dxfId="425" priority="415" stopIfTrue="1" operator="equal">
      <formula>"þ"</formula>
    </cfRule>
  </conditionalFormatting>
  <conditionalFormatting sqref="B22">
    <cfRule type="cellIs" dxfId="424" priority="414" stopIfTrue="1" operator="equal">
      <formula>"þ"</formula>
    </cfRule>
  </conditionalFormatting>
  <conditionalFormatting sqref="C22">
    <cfRule type="cellIs" dxfId="423" priority="413" stopIfTrue="1" operator="equal">
      <formula>"þ"</formula>
    </cfRule>
  </conditionalFormatting>
  <conditionalFormatting sqref="C22">
    <cfRule type="cellIs" dxfId="422" priority="412" stopIfTrue="1" operator="equal">
      <formula>"þ"</formula>
    </cfRule>
  </conditionalFormatting>
  <conditionalFormatting sqref="D22">
    <cfRule type="cellIs" dxfId="421" priority="411" stopIfTrue="1" operator="equal">
      <formula>"þ"</formula>
    </cfRule>
  </conditionalFormatting>
  <conditionalFormatting sqref="B23">
    <cfRule type="cellIs" dxfId="420" priority="410" stopIfTrue="1" operator="greaterThanOrEqual">
      <formula>#REF!</formula>
    </cfRule>
  </conditionalFormatting>
  <conditionalFormatting sqref="B24:D24">
    <cfRule type="cellIs" dxfId="419" priority="409" stopIfTrue="1" operator="equal">
      <formula>"þ"</formula>
    </cfRule>
  </conditionalFormatting>
  <conditionalFormatting sqref="B23">
    <cfRule type="cellIs" dxfId="418" priority="408" stopIfTrue="1" operator="equal">
      <formula>"þ"</formula>
    </cfRule>
  </conditionalFormatting>
  <conditionalFormatting sqref="C23">
    <cfRule type="cellIs" dxfId="417" priority="407" stopIfTrue="1" operator="equal">
      <formula>"þ"</formula>
    </cfRule>
  </conditionalFormatting>
  <conditionalFormatting sqref="C23">
    <cfRule type="cellIs" dxfId="416" priority="406" stopIfTrue="1" operator="equal">
      <formula>"þ"</formula>
    </cfRule>
  </conditionalFormatting>
  <conditionalFormatting sqref="D23">
    <cfRule type="cellIs" dxfId="415" priority="405" stopIfTrue="1" operator="equal">
      <formula>"þ"</formula>
    </cfRule>
  </conditionalFormatting>
  <conditionalFormatting sqref="B22">
    <cfRule type="cellIs" dxfId="414" priority="404" stopIfTrue="1" operator="greaterThanOrEqual">
      <formula>#REF!</formula>
    </cfRule>
  </conditionalFormatting>
  <conditionalFormatting sqref="B23:D23">
    <cfRule type="cellIs" dxfId="413" priority="403" stopIfTrue="1" operator="equal">
      <formula>"þ"</formula>
    </cfRule>
  </conditionalFormatting>
  <conditionalFormatting sqref="B22">
    <cfRule type="cellIs" dxfId="412" priority="402" stopIfTrue="1" operator="equal">
      <formula>"þ"</formula>
    </cfRule>
  </conditionalFormatting>
  <conditionalFormatting sqref="C22">
    <cfRule type="cellIs" dxfId="411" priority="401" stopIfTrue="1" operator="equal">
      <formula>"þ"</formula>
    </cfRule>
  </conditionalFormatting>
  <conditionalFormatting sqref="C22">
    <cfRule type="cellIs" dxfId="410" priority="400" stopIfTrue="1" operator="equal">
      <formula>"þ"</formula>
    </cfRule>
  </conditionalFormatting>
  <conditionalFormatting sqref="D22">
    <cfRule type="cellIs" dxfId="409" priority="399" stopIfTrue="1" operator="equal">
      <formula>"þ"</formula>
    </cfRule>
  </conditionalFormatting>
  <conditionalFormatting sqref="B23">
    <cfRule type="cellIs" dxfId="408" priority="398" stopIfTrue="1" operator="greaterThanOrEqual">
      <formula>#REF!</formula>
    </cfRule>
  </conditionalFormatting>
  <conditionalFormatting sqref="B24:D24">
    <cfRule type="cellIs" dxfId="407" priority="397" stopIfTrue="1" operator="equal">
      <formula>"þ"</formula>
    </cfRule>
  </conditionalFormatting>
  <conditionalFormatting sqref="B23">
    <cfRule type="cellIs" dxfId="406" priority="396" stopIfTrue="1" operator="equal">
      <formula>"þ"</formula>
    </cfRule>
  </conditionalFormatting>
  <conditionalFormatting sqref="C23">
    <cfRule type="cellIs" dxfId="405" priority="395" stopIfTrue="1" operator="equal">
      <formula>"þ"</formula>
    </cfRule>
  </conditionalFormatting>
  <conditionalFormatting sqref="C23">
    <cfRule type="cellIs" dxfId="404" priority="394" stopIfTrue="1" operator="equal">
      <formula>"þ"</formula>
    </cfRule>
  </conditionalFormatting>
  <conditionalFormatting sqref="D23">
    <cfRule type="cellIs" dxfId="403" priority="393" stopIfTrue="1" operator="equal">
      <formula>"þ"</formula>
    </cfRule>
  </conditionalFormatting>
  <conditionalFormatting sqref="B23">
    <cfRule type="cellIs" dxfId="402" priority="392" stopIfTrue="1" operator="greaterThanOrEqual">
      <formula>#REF!</formula>
    </cfRule>
  </conditionalFormatting>
  <conditionalFormatting sqref="B24:D24">
    <cfRule type="cellIs" dxfId="401" priority="391" stopIfTrue="1" operator="equal">
      <formula>"þ"</formula>
    </cfRule>
  </conditionalFormatting>
  <conditionalFormatting sqref="B23">
    <cfRule type="cellIs" dxfId="400" priority="390" stopIfTrue="1" operator="equal">
      <formula>"þ"</formula>
    </cfRule>
  </conditionalFormatting>
  <conditionalFormatting sqref="C23">
    <cfRule type="cellIs" dxfId="399" priority="389" stopIfTrue="1" operator="equal">
      <formula>"þ"</formula>
    </cfRule>
  </conditionalFormatting>
  <conditionalFormatting sqref="C23">
    <cfRule type="cellIs" dxfId="398" priority="388" stopIfTrue="1" operator="equal">
      <formula>"þ"</formula>
    </cfRule>
  </conditionalFormatting>
  <conditionalFormatting sqref="D23">
    <cfRule type="cellIs" dxfId="397" priority="387" stopIfTrue="1" operator="equal">
      <formula>"þ"</formula>
    </cfRule>
  </conditionalFormatting>
  <conditionalFormatting sqref="B24">
    <cfRule type="cellIs" dxfId="396" priority="386" stopIfTrue="1" operator="greaterThanOrEqual">
      <formula>#REF!</formula>
    </cfRule>
  </conditionalFormatting>
  <conditionalFormatting sqref="B25:D25">
    <cfRule type="cellIs" dxfId="395" priority="385" stopIfTrue="1" operator="equal">
      <formula>"þ"</formula>
    </cfRule>
  </conditionalFormatting>
  <conditionalFormatting sqref="B24">
    <cfRule type="cellIs" dxfId="394" priority="384" stopIfTrue="1" operator="equal">
      <formula>"þ"</formula>
    </cfRule>
  </conditionalFormatting>
  <conditionalFormatting sqref="C24">
    <cfRule type="cellIs" dxfId="393" priority="383" stopIfTrue="1" operator="equal">
      <formula>"þ"</formula>
    </cfRule>
  </conditionalFormatting>
  <conditionalFormatting sqref="C24">
    <cfRule type="cellIs" dxfId="392" priority="382" stopIfTrue="1" operator="equal">
      <formula>"þ"</formula>
    </cfRule>
  </conditionalFormatting>
  <conditionalFormatting sqref="D24">
    <cfRule type="cellIs" dxfId="391" priority="381" stopIfTrue="1" operator="equal">
      <formula>"þ"</formula>
    </cfRule>
  </conditionalFormatting>
  <conditionalFormatting sqref="B21">
    <cfRule type="cellIs" dxfId="390" priority="380" stopIfTrue="1" operator="greaterThanOrEqual">
      <formula>#REF!</formula>
    </cfRule>
  </conditionalFormatting>
  <conditionalFormatting sqref="B22:D22">
    <cfRule type="cellIs" dxfId="389" priority="379" stopIfTrue="1" operator="equal">
      <formula>"þ"</formula>
    </cfRule>
  </conditionalFormatting>
  <conditionalFormatting sqref="B21">
    <cfRule type="cellIs" dxfId="388" priority="378" stopIfTrue="1" operator="equal">
      <formula>"þ"</formula>
    </cfRule>
  </conditionalFormatting>
  <conditionalFormatting sqref="C21">
    <cfRule type="cellIs" dxfId="387" priority="377" stopIfTrue="1" operator="equal">
      <formula>"þ"</formula>
    </cfRule>
  </conditionalFormatting>
  <conditionalFormatting sqref="C21">
    <cfRule type="cellIs" dxfId="386" priority="376" stopIfTrue="1" operator="equal">
      <formula>"þ"</formula>
    </cfRule>
  </conditionalFormatting>
  <conditionalFormatting sqref="D21">
    <cfRule type="cellIs" dxfId="385" priority="375" stopIfTrue="1" operator="equal">
      <formula>"þ"</formula>
    </cfRule>
  </conditionalFormatting>
  <conditionalFormatting sqref="B22">
    <cfRule type="cellIs" dxfId="384" priority="374" stopIfTrue="1" operator="greaterThanOrEqual">
      <formula>#REF!</formula>
    </cfRule>
  </conditionalFormatting>
  <conditionalFormatting sqref="B23:D23">
    <cfRule type="cellIs" dxfId="383" priority="373" stopIfTrue="1" operator="equal">
      <formula>"þ"</formula>
    </cfRule>
  </conditionalFormatting>
  <conditionalFormatting sqref="B22">
    <cfRule type="cellIs" dxfId="382" priority="372" stopIfTrue="1" operator="equal">
      <formula>"þ"</formula>
    </cfRule>
  </conditionalFormatting>
  <conditionalFormatting sqref="C22">
    <cfRule type="cellIs" dxfId="381" priority="371" stopIfTrue="1" operator="equal">
      <formula>"þ"</formula>
    </cfRule>
  </conditionalFormatting>
  <conditionalFormatting sqref="C22">
    <cfRule type="cellIs" dxfId="380" priority="370" stopIfTrue="1" operator="equal">
      <formula>"þ"</formula>
    </cfRule>
  </conditionalFormatting>
  <conditionalFormatting sqref="D22">
    <cfRule type="cellIs" dxfId="379" priority="369" stopIfTrue="1" operator="equal">
      <formula>"þ"</formula>
    </cfRule>
  </conditionalFormatting>
  <conditionalFormatting sqref="B22">
    <cfRule type="cellIs" dxfId="378" priority="368" stopIfTrue="1" operator="greaterThanOrEqual">
      <formula>#REF!</formula>
    </cfRule>
  </conditionalFormatting>
  <conditionalFormatting sqref="B23:D23">
    <cfRule type="cellIs" dxfId="377" priority="367" stopIfTrue="1" operator="equal">
      <formula>"þ"</formula>
    </cfRule>
  </conditionalFormatting>
  <conditionalFormatting sqref="B22">
    <cfRule type="cellIs" dxfId="376" priority="366" stopIfTrue="1" operator="equal">
      <formula>"þ"</formula>
    </cfRule>
  </conditionalFormatting>
  <conditionalFormatting sqref="C22">
    <cfRule type="cellIs" dxfId="375" priority="365" stopIfTrue="1" operator="equal">
      <formula>"þ"</formula>
    </cfRule>
  </conditionalFormatting>
  <conditionalFormatting sqref="C22">
    <cfRule type="cellIs" dxfId="374" priority="364" stopIfTrue="1" operator="equal">
      <formula>"þ"</formula>
    </cfRule>
  </conditionalFormatting>
  <conditionalFormatting sqref="D22">
    <cfRule type="cellIs" dxfId="373" priority="363" stopIfTrue="1" operator="equal">
      <formula>"þ"</formula>
    </cfRule>
  </conditionalFormatting>
  <conditionalFormatting sqref="B23">
    <cfRule type="cellIs" dxfId="372" priority="362" stopIfTrue="1" operator="greaterThanOrEqual">
      <formula>#REF!</formula>
    </cfRule>
  </conditionalFormatting>
  <conditionalFormatting sqref="B24:D24">
    <cfRule type="cellIs" dxfId="371" priority="361" stopIfTrue="1" operator="equal">
      <formula>"þ"</formula>
    </cfRule>
  </conditionalFormatting>
  <conditionalFormatting sqref="B23">
    <cfRule type="cellIs" dxfId="370" priority="360" stopIfTrue="1" operator="equal">
      <formula>"þ"</formula>
    </cfRule>
  </conditionalFormatting>
  <conditionalFormatting sqref="C23">
    <cfRule type="cellIs" dxfId="369" priority="359" stopIfTrue="1" operator="equal">
      <formula>"þ"</formula>
    </cfRule>
  </conditionalFormatting>
  <conditionalFormatting sqref="C23">
    <cfRule type="cellIs" dxfId="368" priority="358" stopIfTrue="1" operator="equal">
      <formula>"þ"</formula>
    </cfRule>
  </conditionalFormatting>
  <conditionalFormatting sqref="D23">
    <cfRule type="cellIs" dxfId="367" priority="357" stopIfTrue="1" operator="equal">
      <formula>"þ"</formula>
    </cfRule>
  </conditionalFormatting>
  <conditionalFormatting sqref="B22">
    <cfRule type="cellIs" dxfId="366" priority="356" stopIfTrue="1" operator="greaterThanOrEqual">
      <formula>#REF!</formula>
    </cfRule>
  </conditionalFormatting>
  <conditionalFormatting sqref="B23:D23">
    <cfRule type="cellIs" dxfId="365" priority="355" stopIfTrue="1" operator="equal">
      <formula>"þ"</formula>
    </cfRule>
  </conditionalFormatting>
  <conditionalFormatting sqref="B22">
    <cfRule type="cellIs" dxfId="364" priority="354" stopIfTrue="1" operator="equal">
      <formula>"þ"</formula>
    </cfRule>
  </conditionalFormatting>
  <conditionalFormatting sqref="C22">
    <cfRule type="cellIs" dxfId="363" priority="353" stopIfTrue="1" operator="equal">
      <formula>"þ"</formula>
    </cfRule>
  </conditionalFormatting>
  <conditionalFormatting sqref="C22">
    <cfRule type="cellIs" dxfId="362" priority="352" stopIfTrue="1" operator="equal">
      <formula>"þ"</formula>
    </cfRule>
  </conditionalFormatting>
  <conditionalFormatting sqref="D22">
    <cfRule type="cellIs" dxfId="361" priority="351" stopIfTrue="1" operator="equal">
      <formula>"þ"</formula>
    </cfRule>
  </conditionalFormatting>
  <conditionalFormatting sqref="B23">
    <cfRule type="cellIs" dxfId="360" priority="350" stopIfTrue="1" operator="greaterThanOrEqual">
      <formula>#REF!</formula>
    </cfRule>
  </conditionalFormatting>
  <conditionalFormatting sqref="B24:D24">
    <cfRule type="cellIs" dxfId="359" priority="349" stopIfTrue="1" operator="equal">
      <formula>"þ"</formula>
    </cfRule>
  </conditionalFormatting>
  <conditionalFormatting sqref="B23">
    <cfRule type="cellIs" dxfId="358" priority="348" stopIfTrue="1" operator="equal">
      <formula>"þ"</formula>
    </cfRule>
  </conditionalFormatting>
  <conditionalFormatting sqref="C23">
    <cfRule type="cellIs" dxfId="357" priority="347" stopIfTrue="1" operator="equal">
      <formula>"þ"</formula>
    </cfRule>
  </conditionalFormatting>
  <conditionalFormatting sqref="C23">
    <cfRule type="cellIs" dxfId="356" priority="346" stopIfTrue="1" operator="equal">
      <formula>"þ"</formula>
    </cfRule>
  </conditionalFormatting>
  <conditionalFormatting sqref="D23">
    <cfRule type="cellIs" dxfId="355" priority="345" stopIfTrue="1" operator="equal">
      <formula>"þ"</formula>
    </cfRule>
  </conditionalFormatting>
  <conditionalFormatting sqref="B23">
    <cfRule type="cellIs" dxfId="354" priority="344" stopIfTrue="1" operator="greaterThanOrEqual">
      <formula>#REF!</formula>
    </cfRule>
  </conditionalFormatting>
  <conditionalFormatting sqref="B24:D24">
    <cfRule type="cellIs" dxfId="353" priority="343" stopIfTrue="1" operator="equal">
      <formula>"þ"</formula>
    </cfRule>
  </conditionalFormatting>
  <conditionalFormatting sqref="B23">
    <cfRule type="cellIs" dxfId="352" priority="342" stopIfTrue="1" operator="equal">
      <formula>"þ"</formula>
    </cfRule>
  </conditionalFormatting>
  <conditionalFormatting sqref="C23">
    <cfRule type="cellIs" dxfId="351" priority="341" stopIfTrue="1" operator="equal">
      <formula>"þ"</formula>
    </cfRule>
  </conditionalFormatting>
  <conditionalFormatting sqref="C23">
    <cfRule type="cellIs" dxfId="350" priority="340" stopIfTrue="1" operator="equal">
      <formula>"þ"</formula>
    </cfRule>
  </conditionalFormatting>
  <conditionalFormatting sqref="D23">
    <cfRule type="cellIs" dxfId="349" priority="339" stopIfTrue="1" operator="equal">
      <formula>"þ"</formula>
    </cfRule>
  </conditionalFormatting>
  <conditionalFormatting sqref="B24">
    <cfRule type="cellIs" dxfId="348" priority="338" stopIfTrue="1" operator="greaterThanOrEqual">
      <formula>#REF!</formula>
    </cfRule>
  </conditionalFormatting>
  <conditionalFormatting sqref="B25:D25">
    <cfRule type="cellIs" dxfId="347" priority="337" stopIfTrue="1" operator="equal">
      <formula>"þ"</formula>
    </cfRule>
  </conditionalFormatting>
  <conditionalFormatting sqref="B24">
    <cfRule type="cellIs" dxfId="346" priority="336" stopIfTrue="1" operator="equal">
      <formula>"þ"</formula>
    </cfRule>
  </conditionalFormatting>
  <conditionalFormatting sqref="C24">
    <cfRule type="cellIs" dxfId="345" priority="335" stopIfTrue="1" operator="equal">
      <formula>"þ"</formula>
    </cfRule>
  </conditionalFormatting>
  <conditionalFormatting sqref="C24">
    <cfRule type="cellIs" dxfId="344" priority="334" stopIfTrue="1" operator="equal">
      <formula>"þ"</formula>
    </cfRule>
  </conditionalFormatting>
  <conditionalFormatting sqref="D24">
    <cfRule type="cellIs" dxfId="343" priority="333" stopIfTrue="1" operator="equal">
      <formula>"þ"</formula>
    </cfRule>
  </conditionalFormatting>
  <conditionalFormatting sqref="B22">
    <cfRule type="cellIs" dxfId="342" priority="332" stopIfTrue="1" operator="greaterThanOrEqual">
      <formula>#REF!</formula>
    </cfRule>
  </conditionalFormatting>
  <conditionalFormatting sqref="B23:D23">
    <cfRule type="cellIs" dxfId="341" priority="331" stopIfTrue="1" operator="equal">
      <formula>"þ"</formula>
    </cfRule>
  </conditionalFormatting>
  <conditionalFormatting sqref="B22">
    <cfRule type="cellIs" dxfId="340" priority="330" stopIfTrue="1" operator="equal">
      <formula>"þ"</formula>
    </cfRule>
  </conditionalFormatting>
  <conditionalFormatting sqref="C22">
    <cfRule type="cellIs" dxfId="339" priority="329" stopIfTrue="1" operator="equal">
      <formula>"þ"</formula>
    </cfRule>
  </conditionalFormatting>
  <conditionalFormatting sqref="C22">
    <cfRule type="cellIs" dxfId="338" priority="328" stopIfTrue="1" operator="equal">
      <formula>"þ"</formula>
    </cfRule>
  </conditionalFormatting>
  <conditionalFormatting sqref="D22">
    <cfRule type="cellIs" dxfId="337" priority="327" stopIfTrue="1" operator="equal">
      <formula>"þ"</formula>
    </cfRule>
  </conditionalFormatting>
  <conditionalFormatting sqref="B23">
    <cfRule type="cellIs" dxfId="336" priority="326" stopIfTrue="1" operator="greaterThanOrEqual">
      <formula>#REF!</formula>
    </cfRule>
  </conditionalFormatting>
  <conditionalFormatting sqref="B24:D24">
    <cfRule type="cellIs" dxfId="335" priority="325" stopIfTrue="1" operator="equal">
      <formula>"þ"</formula>
    </cfRule>
  </conditionalFormatting>
  <conditionalFormatting sqref="B23">
    <cfRule type="cellIs" dxfId="334" priority="324" stopIfTrue="1" operator="equal">
      <formula>"þ"</formula>
    </cfRule>
  </conditionalFormatting>
  <conditionalFormatting sqref="C23">
    <cfRule type="cellIs" dxfId="333" priority="323" stopIfTrue="1" operator="equal">
      <formula>"þ"</formula>
    </cfRule>
  </conditionalFormatting>
  <conditionalFormatting sqref="C23">
    <cfRule type="cellIs" dxfId="332" priority="322" stopIfTrue="1" operator="equal">
      <formula>"þ"</formula>
    </cfRule>
  </conditionalFormatting>
  <conditionalFormatting sqref="D23">
    <cfRule type="cellIs" dxfId="331" priority="321" stopIfTrue="1" operator="equal">
      <formula>"þ"</formula>
    </cfRule>
  </conditionalFormatting>
  <conditionalFormatting sqref="B23">
    <cfRule type="cellIs" dxfId="330" priority="320" stopIfTrue="1" operator="greaterThanOrEqual">
      <formula>#REF!</formula>
    </cfRule>
  </conditionalFormatting>
  <conditionalFormatting sqref="B24:D24">
    <cfRule type="cellIs" dxfId="329" priority="319" stopIfTrue="1" operator="equal">
      <formula>"þ"</formula>
    </cfRule>
  </conditionalFormatting>
  <conditionalFormatting sqref="B23">
    <cfRule type="cellIs" dxfId="328" priority="318" stopIfTrue="1" operator="equal">
      <formula>"þ"</formula>
    </cfRule>
  </conditionalFormatting>
  <conditionalFormatting sqref="C23">
    <cfRule type="cellIs" dxfId="327" priority="317" stopIfTrue="1" operator="equal">
      <formula>"þ"</formula>
    </cfRule>
  </conditionalFormatting>
  <conditionalFormatting sqref="C23">
    <cfRule type="cellIs" dxfId="326" priority="316" stopIfTrue="1" operator="equal">
      <formula>"þ"</formula>
    </cfRule>
  </conditionalFormatting>
  <conditionalFormatting sqref="D23">
    <cfRule type="cellIs" dxfId="325" priority="315" stopIfTrue="1" operator="equal">
      <formula>"þ"</formula>
    </cfRule>
  </conditionalFormatting>
  <conditionalFormatting sqref="B24">
    <cfRule type="cellIs" dxfId="324" priority="314" stopIfTrue="1" operator="greaterThanOrEqual">
      <formula>#REF!</formula>
    </cfRule>
  </conditionalFormatting>
  <conditionalFormatting sqref="B25:D25">
    <cfRule type="cellIs" dxfId="323" priority="313" stopIfTrue="1" operator="equal">
      <formula>"þ"</formula>
    </cfRule>
  </conditionalFormatting>
  <conditionalFormatting sqref="B24">
    <cfRule type="cellIs" dxfId="322" priority="312" stopIfTrue="1" operator="equal">
      <formula>"þ"</formula>
    </cfRule>
  </conditionalFormatting>
  <conditionalFormatting sqref="C24">
    <cfRule type="cellIs" dxfId="321" priority="311" stopIfTrue="1" operator="equal">
      <formula>"þ"</formula>
    </cfRule>
  </conditionalFormatting>
  <conditionalFormatting sqref="C24">
    <cfRule type="cellIs" dxfId="320" priority="310" stopIfTrue="1" operator="equal">
      <formula>"þ"</formula>
    </cfRule>
  </conditionalFormatting>
  <conditionalFormatting sqref="D24">
    <cfRule type="cellIs" dxfId="319" priority="309" stopIfTrue="1" operator="equal">
      <formula>"þ"</formula>
    </cfRule>
  </conditionalFormatting>
  <conditionalFormatting sqref="B23">
    <cfRule type="cellIs" dxfId="318" priority="308" stopIfTrue="1" operator="greaterThanOrEqual">
      <formula>#REF!</formula>
    </cfRule>
  </conditionalFormatting>
  <conditionalFormatting sqref="B24:D24">
    <cfRule type="cellIs" dxfId="317" priority="307" stopIfTrue="1" operator="equal">
      <formula>"þ"</formula>
    </cfRule>
  </conditionalFormatting>
  <conditionalFormatting sqref="B23">
    <cfRule type="cellIs" dxfId="316" priority="306" stopIfTrue="1" operator="equal">
      <formula>"þ"</formula>
    </cfRule>
  </conditionalFormatting>
  <conditionalFormatting sqref="C23">
    <cfRule type="cellIs" dxfId="315" priority="305" stopIfTrue="1" operator="equal">
      <formula>"þ"</formula>
    </cfRule>
  </conditionalFormatting>
  <conditionalFormatting sqref="C23">
    <cfRule type="cellIs" dxfId="314" priority="304" stopIfTrue="1" operator="equal">
      <formula>"þ"</formula>
    </cfRule>
  </conditionalFormatting>
  <conditionalFormatting sqref="D23">
    <cfRule type="cellIs" dxfId="313" priority="303" stopIfTrue="1" operator="equal">
      <formula>"þ"</formula>
    </cfRule>
  </conditionalFormatting>
  <conditionalFormatting sqref="B24">
    <cfRule type="cellIs" dxfId="312" priority="302" stopIfTrue="1" operator="greaterThanOrEqual">
      <formula>#REF!</formula>
    </cfRule>
  </conditionalFormatting>
  <conditionalFormatting sqref="B25:D25">
    <cfRule type="cellIs" dxfId="311" priority="301" stopIfTrue="1" operator="equal">
      <formula>"þ"</formula>
    </cfRule>
  </conditionalFormatting>
  <conditionalFormatting sqref="B24">
    <cfRule type="cellIs" dxfId="310" priority="300" stopIfTrue="1" operator="equal">
      <formula>"þ"</formula>
    </cfRule>
  </conditionalFormatting>
  <conditionalFormatting sqref="C24">
    <cfRule type="cellIs" dxfId="309" priority="299" stopIfTrue="1" operator="equal">
      <formula>"þ"</formula>
    </cfRule>
  </conditionalFormatting>
  <conditionalFormatting sqref="C24">
    <cfRule type="cellIs" dxfId="308" priority="298" stopIfTrue="1" operator="equal">
      <formula>"þ"</formula>
    </cfRule>
  </conditionalFormatting>
  <conditionalFormatting sqref="D24">
    <cfRule type="cellIs" dxfId="307" priority="297" stopIfTrue="1" operator="equal">
      <formula>"þ"</formula>
    </cfRule>
  </conditionalFormatting>
  <conditionalFormatting sqref="B24">
    <cfRule type="cellIs" dxfId="306" priority="296" stopIfTrue="1" operator="greaterThanOrEqual">
      <formula>#REF!</formula>
    </cfRule>
  </conditionalFormatting>
  <conditionalFormatting sqref="B25:D25">
    <cfRule type="cellIs" dxfId="305" priority="295" stopIfTrue="1" operator="equal">
      <formula>"þ"</formula>
    </cfRule>
  </conditionalFormatting>
  <conditionalFormatting sqref="B24">
    <cfRule type="cellIs" dxfId="304" priority="294" stopIfTrue="1" operator="equal">
      <formula>"þ"</formula>
    </cfRule>
  </conditionalFormatting>
  <conditionalFormatting sqref="C24">
    <cfRule type="cellIs" dxfId="303" priority="293" stopIfTrue="1" operator="equal">
      <formula>"þ"</formula>
    </cfRule>
  </conditionalFormatting>
  <conditionalFormatting sqref="C24">
    <cfRule type="cellIs" dxfId="302" priority="292" stopIfTrue="1" operator="equal">
      <formula>"þ"</formula>
    </cfRule>
  </conditionalFormatting>
  <conditionalFormatting sqref="D24">
    <cfRule type="cellIs" dxfId="301" priority="291" stopIfTrue="1" operator="equal">
      <formula>"þ"</formula>
    </cfRule>
  </conditionalFormatting>
  <conditionalFormatting sqref="B25">
    <cfRule type="cellIs" dxfId="300" priority="290" stopIfTrue="1" operator="greaterThanOrEqual">
      <formula>#REF!</formula>
    </cfRule>
  </conditionalFormatting>
  <conditionalFormatting sqref="B26:D26">
    <cfRule type="cellIs" dxfId="299" priority="289" stopIfTrue="1" operator="equal">
      <formula>"þ"</formula>
    </cfRule>
  </conditionalFormatting>
  <conditionalFormatting sqref="B25">
    <cfRule type="cellIs" dxfId="298" priority="288" stopIfTrue="1" operator="equal">
      <formula>"þ"</formula>
    </cfRule>
  </conditionalFormatting>
  <conditionalFormatting sqref="C25">
    <cfRule type="cellIs" dxfId="297" priority="287" stopIfTrue="1" operator="equal">
      <formula>"þ"</formula>
    </cfRule>
  </conditionalFormatting>
  <conditionalFormatting sqref="C25">
    <cfRule type="cellIs" dxfId="296" priority="286" stopIfTrue="1" operator="equal">
      <formula>"þ"</formula>
    </cfRule>
  </conditionalFormatting>
  <conditionalFormatting sqref="D25">
    <cfRule type="cellIs" dxfId="295" priority="285" stopIfTrue="1" operator="equal">
      <formula>"þ"</formula>
    </cfRule>
  </conditionalFormatting>
  <conditionalFormatting sqref="B21">
    <cfRule type="cellIs" dxfId="294" priority="284" stopIfTrue="1" operator="greaterThanOrEqual">
      <formula>#REF!</formula>
    </cfRule>
  </conditionalFormatting>
  <conditionalFormatting sqref="B22:D22">
    <cfRule type="cellIs" dxfId="293" priority="283" stopIfTrue="1" operator="equal">
      <formula>"þ"</formula>
    </cfRule>
  </conditionalFormatting>
  <conditionalFormatting sqref="B21">
    <cfRule type="cellIs" dxfId="292" priority="282" stopIfTrue="1" operator="equal">
      <formula>"þ"</formula>
    </cfRule>
  </conditionalFormatting>
  <conditionalFormatting sqref="C21">
    <cfRule type="cellIs" dxfId="291" priority="281" stopIfTrue="1" operator="equal">
      <formula>"þ"</formula>
    </cfRule>
  </conditionalFormatting>
  <conditionalFormatting sqref="C21">
    <cfRule type="cellIs" dxfId="290" priority="280" stopIfTrue="1" operator="equal">
      <formula>"þ"</formula>
    </cfRule>
  </conditionalFormatting>
  <conditionalFormatting sqref="D21">
    <cfRule type="cellIs" dxfId="289" priority="279" stopIfTrue="1" operator="equal">
      <formula>"þ"</formula>
    </cfRule>
  </conditionalFormatting>
  <conditionalFormatting sqref="B22">
    <cfRule type="cellIs" dxfId="288" priority="278" stopIfTrue="1" operator="greaterThanOrEqual">
      <formula>#REF!</formula>
    </cfRule>
  </conditionalFormatting>
  <conditionalFormatting sqref="B23:D23">
    <cfRule type="cellIs" dxfId="287" priority="277" stopIfTrue="1" operator="equal">
      <formula>"þ"</formula>
    </cfRule>
  </conditionalFormatting>
  <conditionalFormatting sqref="B22">
    <cfRule type="cellIs" dxfId="286" priority="276" stopIfTrue="1" operator="equal">
      <formula>"þ"</formula>
    </cfRule>
  </conditionalFormatting>
  <conditionalFormatting sqref="C22">
    <cfRule type="cellIs" dxfId="285" priority="275" stopIfTrue="1" operator="equal">
      <formula>"þ"</formula>
    </cfRule>
  </conditionalFormatting>
  <conditionalFormatting sqref="C22">
    <cfRule type="cellIs" dxfId="284" priority="274" stopIfTrue="1" operator="equal">
      <formula>"þ"</formula>
    </cfRule>
  </conditionalFormatting>
  <conditionalFormatting sqref="D22">
    <cfRule type="cellIs" dxfId="283" priority="273" stopIfTrue="1" operator="equal">
      <formula>"þ"</formula>
    </cfRule>
  </conditionalFormatting>
  <conditionalFormatting sqref="B22">
    <cfRule type="cellIs" dxfId="282" priority="272" stopIfTrue="1" operator="greaterThanOrEqual">
      <formula>#REF!</formula>
    </cfRule>
  </conditionalFormatting>
  <conditionalFormatting sqref="B23:D23">
    <cfRule type="cellIs" dxfId="281" priority="271" stopIfTrue="1" operator="equal">
      <formula>"þ"</formula>
    </cfRule>
  </conditionalFormatting>
  <conditionalFormatting sqref="B22">
    <cfRule type="cellIs" dxfId="280" priority="270" stopIfTrue="1" operator="equal">
      <formula>"þ"</formula>
    </cfRule>
  </conditionalFormatting>
  <conditionalFormatting sqref="C22">
    <cfRule type="cellIs" dxfId="279" priority="269" stopIfTrue="1" operator="equal">
      <formula>"þ"</formula>
    </cfRule>
  </conditionalFormatting>
  <conditionalFormatting sqref="C22">
    <cfRule type="cellIs" dxfId="278" priority="268" stopIfTrue="1" operator="equal">
      <formula>"þ"</formula>
    </cfRule>
  </conditionalFormatting>
  <conditionalFormatting sqref="D22">
    <cfRule type="cellIs" dxfId="277" priority="267" stopIfTrue="1" operator="equal">
      <formula>"þ"</formula>
    </cfRule>
  </conditionalFormatting>
  <conditionalFormatting sqref="B23">
    <cfRule type="cellIs" dxfId="276" priority="266" stopIfTrue="1" operator="greaterThanOrEqual">
      <formula>#REF!</formula>
    </cfRule>
  </conditionalFormatting>
  <conditionalFormatting sqref="B24:D24">
    <cfRule type="cellIs" dxfId="275" priority="265" stopIfTrue="1" operator="equal">
      <formula>"þ"</formula>
    </cfRule>
  </conditionalFormatting>
  <conditionalFormatting sqref="B23">
    <cfRule type="cellIs" dxfId="274" priority="264" stopIfTrue="1" operator="equal">
      <formula>"þ"</formula>
    </cfRule>
  </conditionalFormatting>
  <conditionalFormatting sqref="C23">
    <cfRule type="cellIs" dxfId="273" priority="263" stopIfTrue="1" operator="equal">
      <formula>"þ"</formula>
    </cfRule>
  </conditionalFormatting>
  <conditionalFormatting sqref="C23">
    <cfRule type="cellIs" dxfId="272" priority="262" stopIfTrue="1" operator="equal">
      <formula>"þ"</formula>
    </cfRule>
  </conditionalFormatting>
  <conditionalFormatting sqref="D23">
    <cfRule type="cellIs" dxfId="271" priority="261" stopIfTrue="1" operator="equal">
      <formula>"þ"</formula>
    </cfRule>
  </conditionalFormatting>
  <conditionalFormatting sqref="B22">
    <cfRule type="cellIs" dxfId="270" priority="260" stopIfTrue="1" operator="greaterThanOrEqual">
      <formula>#REF!</formula>
    </cfRule>
  </conditionalFormatting>
  <conditionalFormatting sqref="B23:D23">
    <cfRule type="cellIs" dxfId="269" priority="259" stopIfTrue="1" operator="equal">
      <formula>"þ"</formula>
    </cfRule>
  </conditionalFormatting>
  <conditionalFormatting sqref="B22">
    <cfRule type="cellIs" dxfId="268" priority="258" stopIfTrue="1" operator="equal">
      <formula>"þ"</formula>
    </cfRule>
  </conditionalFormatting>
  <conditionalFormatting sqref="C22">
    <cfRule type="cellIs" dxfId="267" priority="257" stopIfTrue="1" operator="equal">
      <formula>"þ"</formula>
    </cfRule>
  </conditionalFormatting>
  <conditionalFormatting sqref="C22">
    <cfRule type="cellIs" dxfId="266" priority="256" stopIfTrue="1" operator="equal">
      <formula>"þ"</formula>
    </cfRule>
  </conditionalFormatting>
  <conditionalFormatting sqref="D22">
    <cfRule type="cellIs" dxfId="265" priority="255" stopIfTrue="1" operator="equal">
      <formula>"þ"</formula>
    </cfRule>
  </conditionalFormatting>
  <conditionalFormatting sqref="B23">
    <cfRule type="cellIs" dxfId="264" priority="254" stopIfTrue="1" operator="greaterThanOrEqual">
      <formula>#REF!</formula>
    </cfRule>
  </conditionalFormatting>
  <conditionalFormatting sqref="B24:D24">
    <cfRule type="cellIs" dxfId="263" priority="253" stopIfTrue="1" operator="equal">
      <formula>"þ"</formula>
    </cfRule>
  </conditionalFormatting>
  <conditionalFormatting sqref="B23">
    <cfRule type="cellIs" dxfId="262" priority="252" stopIfTrue="1" operator="equal">
      <formula>"þ"</formula>
    </cfRule>
  </conditionalFormatting>
  <conditionalFormatting sqref="C23">
    <cfRule type="cellIs" dxfId="261" priority="251" stopIfTrue="1" operator="equal">
      <formula>"þ"</formula>
    </cfRule>
  </conditionalFormatting>
  <conditionalFormatting sqref="C23">
    <cfRule type="cellIs" dxfId="260" priority="250" stopIfTrue="1" operator="equal">
      <formula>"þ"</formula>
    </cfRule>
  </conditionalFormatting>
  <conditionalFormatting sqref="D23">
    <cfRule type="cellIs" dxfId="259" priority="249" stopIfTrue="1" operator="equal">
      <formula>"þ"</formula>
    </cfRule>
  </conditionalFormatting>
  <conditionalFormatting sqref="B23">
    <cfRule type="cellIs" dxfId="258" priority="248" stopIfTrue="1" operator="greaterThanOrEqual">
      <formula>#REF!</formula>
    </cfRule>
  </conditionalFormatting>
  <conditionalFormatting sqref="B24:D24">
    <cfRule type="cellIs" dxfId="257" priority="247" stopIfTrue="1" operator="equal">
      <formula>"þ"</formula>
    </cfRule>
  </conditionalFormatting>
  <conditionalFormatting sqref="B23">
    <cfRule type="cellIs" dxfId="256" priority="246" stopIfTrue="1" operator="equal">
      <formula>"þ"</formula>
    </cfRule>
  </conditionalFormatting>
  <conditionalFormatting sqref="C23">
    <cfRule type="cellIs" dxfId="255" priority="245" stopIfTrue="1" operator="equal">
      <formula>"þ"</formula>
    </cfRule>
  </conditionalFormatting>
  <conditionalFormatting sqref="C23">
    <cfRule type="cellIs" dxfId="254" priority="244" stopIfTrue="1" operator="equal">
      <formula>"þ"</formula>
    </cfRule>
  </conditionalFormatting>
  <conditionalFormatting sqref="D23">
    <cfRule type="cellIs" dxfId="253" priority="243" stopIfTrue="1" operator="equal">
      <formula>"þ"</formula>
    </cfRule>
  </conditionalFormatting>
  <conditionalFormatting sqref="B24">
    <cfRule type="cellIs" dxfId="252" priority="242" stopIfTrue="1" operator="greaterThanOrEqual">
      <formula>#REF!</formula>
    </cfRule>
  </conditionalFormatting>
  <conditionalFormatting sqref="B25:D25">
    <cfRule type="cellIs" dxfId="251" priority="241" stopIfTrue="1" operator="equal">
      <formula>"þ"</formula>
    </cfRule>
  </conditionalFormatting>
  <conditionalFormatting sqref="B24">
    <cfRule type="cellIs" dxfId="250" priority="240" stopIfTrue="1" operator="equal">
      <formula>"þ"</formula>
    </cfRule>
  </conditionalFormatting>
  <conditionalFormatting sqref="C24">
    <cfRule type="cellIs" dxfId="249" priority="239" stopIfTrue="1" operator="equal">
      <formula>"þ"</formula>
    </cfRule>
  </conditionalFormatting>
  <conditionalFormatting sqref="C24">
    <cfRule type="cellIs" dxfId="248" priority="238" stopIfTrue="1" operator="equal">
      <formula>"þ"</formula>
    </cfRule>
  </conditionalFormatting>
  <conditionalFormatting sqref="D24">
    <cfRule type="cellIs" dxfId="247" priority="237" stopIfTrue="1" operator="equal">
      <formula>"þ"</formula>
    </cfRule>
  </conditionalFormatting>
  <conditionalFormatting sqref="B22">
    <cfRule type="cellIs" dxfId="246" priority="236" stopIfTrue="1" operator="greaterThanOrEqual">
      <formula>#REF!</formula>
    </cfRule>
  </conditionalFormatting>
  <conditionalFormatting sqref="B23:D23">
    <cfRule type="cellIs" dxfId="245" priority="235" stopIfTrue="1" operator="equal">
      <formula>"þ"</formula>
    </cfRule>
  </conditionalFormatting>
  <conditionalFormatting sqref="B22">
    <cfRule type="cellIs" dxfId="244" priority="234" stopIfTrue="1" operator="equal">
      <formula>"þ"</formula>
    </cfRule>
  </conditionalFormatting>
  <conditionalFormatting sqref="C22">
    <cfRule type="cellIs" dxfId="243" priority="233" stopIfTrue="1" operator="equal">
      <formula>"þ"</formula>
    </cfRule>
  </conditionalFormatting>
  <conditionalFormatting sqref="C22">
    <cfRule type="cellIs" dxfId="242" priority="232" stopIfTrue="1" operator="equal">
      <formula>"þ"</formula>
    </cfRule>
  </conditionalFormatting>
  <conditionalFormatting sqref="D22">
    <cfRule type="cellIs" dxfId="241" priority="231" stopIfTrue="1" operator="equal">
      <formula>"þ"</formula>
    </cfRule>
  </conditionalFormatting>
  <conditionalFormatting sqref="B23">
    <cfRule type="cellIs" dxfId="240" priority="230" stopIfTrue="1" operator="greaterThanOrEqual">
      <formula>#REF!</formula>
    </cfRule>
  </conditionalFormatting>
  <conditionalFormatting sqref="B24:D24">
    <cfRule type="cellIs" dxfId="239" priority="229" stopIfTrue="1" operator="equal">
      <formula>"þ"</formula>
    </cfRule>
  </conditionalFormatting>
  <conditionalFormatting sqref="B23">
    <cfRule type="cellIs" dxfId="238" priority="228" stopIfTrue="1" operator="equal">
      <formula>"þ"</formula>
    </cfRule>
  </conditionalFormatting>
  <conditionalFormatting sqref="C23">
    <cfRule type="cellIs" dxfId="237" priority="227" stopIfTrue="1" operator="equal">
      <formula>"þ"</formula>
    </cfRule>
  </conditionalFormatting>
  <conditionalFormatting sqref="C23">
    <cfRule type="cellIs" dxfId="236" priority="226" stopIfTrue="1" operator="equal">
      <formula>"þ"</formula>
    </cfRule>
  </conditionalFormatting>
  <conditionalFormatting sqref="D23">
    <cfRule type="cellIs" dxfId="235" priority="225" stopIfTrue="1" operator="equal">
      <formula>"þ"</formula>
    </cfRule>
  </conditionalFormatting>
  <conditionalFormatting sqref="B23">
    <cfRule type="cellIs" dxfId="234" priority="224" stopIfTrue="1" operator="greaterThanOrEqual">
      <formula>#REF!</formula>
    </cfRule>
  </conditionalFormatting>
  <conditionalFormatting sqref="B24:D24">
    <cfRule type="cellIs" dxfId="233" priority="223" stopIfTrue="1" operator="equal">
      <formula>"þ"</formula>
    </cfRule>
  </conditionalFormatting>
  <conditionalFormatting sqref="B23">
    <cfRule type="cellIs" dxfId="232" priority="222" stopIfTrue="1" operator="equal">
      <formula>"þ"</formula>
    </cfRule>
  </conditionalFormatting>
  <conditionalFormatting sqref="C23">
    <cfRule type="cellIs" dxfId="231" priority="221" stopIfTrue="1" operator="equal">
      <formula>"þ"</formula>
    </cfRule>
  </conditionalFormatting>
  <conditionalFormatting sqref="C23">
    <cfRule type="cellIs" dxfId="230" priority="220" stopIfTrue="1" operator="equal">
      <formula>"þ"</formula>
    </cfRule>
  </conditionalFormatting>
  <conditionalFormatting sqref="D23">
    <cfRule type="cellIs" dxfId="229" priority="219" stopIfTrue="1" operator="equal">
      <formula>"þ"</formula>
    </cfRule>
  </conditionalFormatting>
  <conditionalFormatting sqref="B24">
    <cfRule type="cellIs" dxfId="228" priority="218" stopIfTrue="1" operator="greaterThanOrEqual">
      <formula>#REF!</formula>
    </cfRule>
  </conditionalFormatting>
  <conditionalFormatting sqref="B25:D25">
    <cfRule type="cellIs" dxfId="227" priority="217" stopIfTrue="1" operator="equal">
      <formula>"þ"</formula>
    </cfRule>
  </conditionalFormatting>
  <conditionalFormatting sqref="B24">
    <cfRule type="cellIs" dxfId="226" priority="216" stopIfTrue="1" operator="equal">
      <formula>"þ"</formula>
    </cfRule>
  </conditionalFormatting>
  <conditionalFormatting sqref="C24">
    <cfRule type="cellIs" dxfId="225" priority="215" stopIfTrue="1" operator="equal">
      <formula>"þ"</formula>
    </cfRule>
  </conditionalFormatting>
  <conditionalFormatting sqref="C24">
    <cfRule type="cellIs" dxfId="224" priority="214" stopIfTrue="1" operator="equal">
      <formula>"þ"</formula>
    </cfRule>
  </conditionalFormatting>
  <conditionalFormatting sqref="D24">
    <cfRule type="cellIs" dxfId="223" priority="213" stopIfTrue="1" operator="equal">
      <formula>"þ"</formula>
    </cfRule>
  </conditionalFormatting>
  <conditionalFormatting sqref="B23">
    <cfRule type="cellIs" dxfId="222" priority="212" stopIfTrue="1" operator="greaterThanOrEqual">
      <formula>#REF!</formula>
    </cfRule>
  </conditionalFormatting>
  <conditionalFormatting sqref="B24:D24">
    <cfRule type="cellIs" dxfId="221" priority="211" stopIfTrue="1" operator="equal">
      <formula>"þ"</formula>
    </cfRule>
  </conditionalFormatting>
  <conditionalFormatting sqref="B23">
    <cfRule type="cellIs" dxfId="220" priority="210" stopIfTrue="1" operator="equal">
      <formula>"þ"</formula>
    </cfRule>
  </conditionalFormatting>
  <conditionalFormatting sqref="C23">
    <cfRule type="cellIs" dxfId="219" priority="209" stopIfTrue="1" operator="equal">
      <formula>"þ"</formula>
    </cfRule>
  </conditionalFormatting>
  <conditionalFormatting sqref="C23">
    <cfRule type="cellIs" dxfId="218" priority="208" stopIfTrue="1" operator="equal">
      <formula>"þ"</formula>
    </cfRule>
  </conditionalFormatting>
  <conditionalFormatting sqref="D23">
    <cfRule type="cellIs" dxfId="217" priority="207" stopIfTrue="1" operator="equal">
      <formula>"þ"</formula>
    </cfRule>
  </conditionalFormatting>
  <conditionalFormatting sqref="B24">
    <cfRule type="cellIs" dxfId="216" priority="206" stopIfTrue="1" operator="greaterThanOrEqual">
      <formula>#REF!</formula>
    </cfRule>
  </conditionalFormatting>
  <conditionalFormatting sqref="B25:D25">
    <cfRule type="cellIs" dxfId="215" priority="205" stopIfTrue="1" operator="equal">
      <formula>"þ"</formula>
    </cfRule>
  </conditionalFormatting>
  <conditionalFormatting sqref="B24">
    <cfRule type="cellIs" dxfId="214" priority="204" stopIfTrue="1" operator="equal">
      <formula>"þ"</formula>
    </cfRule>
  </conditionalFormatting>
  <conditionalFormatting sqref="C24">
    <cfRule type="cellIs" dxfId="213" priority="203" stopIfTrue="1" operator="equal">
      <formula>"þ"</formula>
    </cfRule>
  </conditionalFormatting>
  <conditionalFormatting sqref="C24">
    <cfRule type="cellIs" dxfId="212" priority="202" stopIfTrue="1" operator="equal">
      <formula>"þ"</formula>
    </cfRule>
  </conditionalFormatting>
  <conditionalFormatting sqref="D24">
    <cfRule type="cellIs" dxfId="211" priority="201" stopIfTrue="1" operator="equal">
      <formula>"þ"</formula>
    </cfRule>
  </conditionalFormatting>
  <conditionalFormatting sqref="B24">
    <cfRule type="cellIs" dxfId="210" priority="200" stopIfTrue="1" operator="greaterThanOrEqual">
      <formula>#REF!</formula>
    </cfRule>
  </conditionalFormatting>
  <conditionalFormatting sqref="B25:D25">
    <cfRule type="cellIs" dxfId="209" priority="199" stopIfTrue="1" operator="equal">
      <formula>"þ"</formula>
    </cfRule>
  </conditionalFormatting>
  <conditionalFormatting sqref="B24">
    <cfRule type="cellIs" dxfId="208" priority="198" stopIfTrue="1" operator="equal">
      <formula>"þ"</formula>
    </cfRule>
  </conditionalFormatting>
  <conditionalFormatting sqref="C24">
    <cfRule type="cellIs" dxfId="207" priority="197" stopIfTrue="1" operator="equal">
      <formula>"þ"</formula>
    </cfRule>
  </conditionalFormatting>
  <conditionalFormatting sqref="C24">
    <cfRule type="cellIs" dxfId="206" priority="196" stopIfTrue="1" operator="equal">
      <formula>"þ"</formula>
    </cfRule>
  </conditionalFormatting>
  <conditionalFormatting sqref="D24">
    <cfRule type="cellIs" dxfId="205" priority="195" stopIfTrue="1" operator="equal">
      <formula>"þ"</formula>
    </cfRule>
  </conditionalFormatting>
  <conditionalFormatting sqref="B25">
    <cfRule type="cellIs" dxfId="204" priority="194" stopIfTrue="1" operator="greaterThanOrEqual">
      <formula>#REF!</formula>
    </cfRule>
  </conditionalFormatting>
  <conditionalFormatting sqref="B26:D26">
    <cfRule type="cellIs" dxfId="203" priority="193" stopIfTrue="1" operator="equal">
      <formula>"þ"</formula>
    </cfRule>
  </conditionalFormatting>
  <conditionalFormatting sqref="B25">
    <cfRule type="cellIs" dxfId="202" priority="192" stopIfTrue="1" operator="equal">
      <formula>"þ"</formula>
    </cfRule>
  </conditionalFormatting>
  <conditionalFormatting sqref="C25">
    <cfRule type="cellIs" dxfId="201" priority="191" stopIfTrue="1" operator="equal">
      <formula>"þ"</formula>
    </cfRule>
  </conditionalFormatting>
  <conditionalFormatting sqref="C25">
    <cfRule type="cellIs" dxfId="200" priority="190" stopIfTrue="1" operator="equal">
      <formula>"þ"</formula>
    </cfRule>
  </conditionalFormatting>
  <conditionalFormatting sqref="D25">
    <cfRule type="cellIs" dxfId="199" priority="189" stopIfTrue="1" operator="equal">
      <formula>"þ"</formula>
    </cfRule>
  </conditionalFormatting>
  <conditionalFormatting sqref="B22">
    <cfRule type="cellIs" dxfId="198" priority="188" stopIfTrue="1" operator="greaterThanOrEqual">
      <formula>#REF!</formula>
    </cfRule>
  </conditionalFormatting>
  <conditionalFormatting sqref="B23:D23">
    <cfRule type="cellIs" dxfId="197" priority="187" stopIfTrue="1" operator="equal">
      <formula>"þ"</formula>
    </cfRule>
  </conditionalFormatting>
  <conditionalFormatting sqref="B22">
    <cfRule type="cellIs" dxfId="196" priority="186" stopIfTrue="1" operator="equal">
      <formula>"þ"</formula>
    </cfRule>
  </conditionalFormatting>
  <conditionalFormatting sqref="C22">
    <cfRule type="cellIs" dxfId="195" priority="185" stopIfTrue="1" operator="equal">
      <formula>"þ"</formula>
    </cfRule>
  </conditionalFormatting>
  <conditionalFormatting sqref="C22">
    <cfRule type="cellIs" dxfId="194" priority="184" stopIfTrue="1" operator="equal">
      <formula>"þ"</formula>
    </cfRule>
  </conditionalFormatting>
  <conditionalFormatting sqref="D22">
    <cfRule type="cellIs" dxfId="193" priority="183" stopIfTrue="1" operator="equal">
      <formula>"þ"</formula>
    </cfRule>
  </conditionalFormatting>
  <conditionalFormatting sqref="B23">
    <cfRule type="cellIs" dxfId="192" priority="182" stopIfTrue="1" operator="greaterThanOrEqual">
      <formula>#REF!</formula>
    </cfRule>
  </conditionalFormatting>
  <conditionalFormatting sqref="B24:D24">
    <cfRule type="cellIs" dxfId="191" priority="181" stopIfTrue="1" operator="equal">
      <formula>"þ"</formula>
    </cfRule>
  </conditionalFormatting>
  <conditionalFormatting sqref="B23">
    <cfRule type="cellIs" dxfId="190" priority="180" stopIfTrue="1" operator="equal">
      <formula>"þ"</formula>
    </cfRule>
  </conditionalFormatting>
  <conditionalFormatting sqref="C23">
    <cfRule type="cellIs" dxfId="189" priority="179" stopIfTrue="1" operator="equal">
      <formula>"þ"</formula>
    </cfRule>
  </conditionalFormatting>
  <conditionalFormatting sqref="C23">
    <cfRule type="cellIs" dxfId="188" priority="178" stopIfTrue="1" operator="equal">
      <formula>"þ"</formula>
    </cfRule>
  </conditionalFormatting>
  <conditionalFormatting sqref="D23">
    <cfRule type="cellIs" dxfId="187" priority="177" stopIfTrue="1" operator="equal">
      <formula>"þ"</formula>
    </cfRule>
  </conditionalFormatting>
  <conditionalFormatting sqref="B23">
    <cfRule type="cellIs" dxfId="186" priority="176" stopIfTrue="1" operator="greaterThanOrEqual">
      <formula>#REF!</formula>
    </cfRule>
  </conditionalFormatting>
  <conditionalFormatting sqref="B24:D24">
    <cfRule type="cellIs" dxfId="185" priority="175" stopIfTrue="1" operator="equal">
      <formula>"þ"</formula>
    </cfRule>
  </conditionalFormatting>
  <conditionalFormatting sqref="B23">
    <cfRule type="cellIs" dxfId="184" priority="174" stopIfTrue="1" operator="equal">
      <formula>"þ"</formula>
    </cfRule>
  </conditionalFormatting>
  <conditionalFormatting sqref="C23">
    <cfRule type="cellIs" dxfId="183" priority="173" stopIfTrue="1" operator="equal">
      <formula>"þ"</formula>
    </cfRule>
  </conditionalFormatting>
  <conditionalFormatting sqref="C23">
    <cfRule type="cellIs" dxfId="182" priority="172" stopIfTrue="1" operator="equal">
      <formula>"þ"</formula>
    </cfRule>
  </conditionalFormatting>
  <conditionalFormatting sqref="D23">
    <cfRule type="cellIs" dxfId="181" priority="171" stopIfTrue="1" operator="equal">
      <formula>"þ"</formula>
    </cfRule>
  </conditionalFormatting>
  <conditionalFormatting sqref="B24">
    <cfRule type="cellIs" dxfId="180" priority="170" stopIfTrue="1" operator="greaterThanOrEqual">
      <formula>#REF!</formula>
    </cfRule>
  </conditionalFormatting>
  <conditionalFormatting sqref="B25:D25">
    <cfRule type="cellIs" dxfId="179" priority="169" stopIfTrue="1" operator="equal">
      <formula>"þ"</formula>
    </cfRule>
  </conditionalFormatting>
  <conditionalFormatting sqref="B24">
    <cfRule type="cellIs" dxfId="178" priority="168" stopIfTrue="1" operator="equal">
      <formula>"þ"</formula>
    </cfRule>
  </conditionalFormatting>
  <conditionalFormatting sqref="C24">
    <cfRule type="cellIs" dxfId="177" priority="167" stopIfTrue="1" operator="equal">
      <formula>"þ"</formula>
    </cfRule>
  </conditionalFormatting>
  <conditionalFormatting sqref="C24">
    <cfRule type="cellIs" dxfId="176" priority="166" stopIfTrue="1" operator="equal">
      <formula>"þ"</formula>
    </cfRule>
  </conditionalFormatting>
  <conditionalFormatting sqref="D24">
    <cfRule type="cellIs" dxfId="175" priority="165" stopIfTrue="1" operator="equal">
      <formula>"þ"</formula>
    </cfRule>
  </conditionalFormatting>
  <conditionalFormatting sqref="B23">
    <cfRule type="cellIs" dxfId="174" priority="164" stopIfTrue="1" operator="greaterThanOrEqual">
      <formula>#REF!</formula>
    </cfRule>
  </conditionalFormatting>
  <conditionalFormatting sqref="B24:D24">
    <cfRule type="cellIs" dxfId="173" priority="163" stopIfTrue="1" operator="equal">
      <formula>"þ"</formula>
    </cfRule>
  </conditionalFormatting>
  <conditionalFormatting sqref="B23">
    <cfRule type="cellIs" dxfId="172" priority="162" stopIfTrue="1" operator="equal">
      <formula>"þ"</formula>
    </cfRule>
  </conditionalFormatting>
  <conditionalFormatting sqref="C23">
    <cfRule type="cellIs" dxfId="171" priority="161" stopIfTrue="1" operator="equal">
      <formula>"þ"</formula>
    </cfRule>
  </conditionalFormatting>
  <conditionalFormatting sqref="C23">
    <cfRule type="cellIs" dxfId="170" priority="160" stopIfTrue="1" operator="equal">
      <formula>"þ"</formula>
    </cfRule>
  </conditionalFormatting>
  <conditionalFormatting sqref="D23">
    <cfRule type="cellIs" dxfId="169" priority="159" stopIfTrue="1" operator="equal">
      <formula>"þ"</formula>
    </cfRule>
  </conditionalFormatting>
  <conditionalFormatting sqref="B24">
    <cfRule type="cellIs" dxfId="168" priority="158" stopIfTrue="1" operator="greaterThanOrEqual">
      <formula>#REF!</formula>
    </cfRule>
  </conditionalFormatting>
  <conditionalFormatting sqref="B25:D25">
    <cfRule type="cellIs" dxfId="167" priority="157" stopIfTrue="1" operator="equal">
      <formula>"þ"</formula>
    </cfRule>
  </conditionalFormatting>
  <conditionalFormatting sqref="B24">
    <cfRule type="cellIs" dxfId="166" priority="156" stopIfTrue="1" operator="equal">
      <formula>"þ"</formula>
    </cfRule>
  </conditionalFormatting>
  <conditionalFormatting sqref="C24">
    <cfRule type="cellIs" dxfId="165" priority="155" stopIfTrue="1" operator="equal">
      <formula>"þ"</formula>
    </cfRule>
  </conditionalFormatting>
  <conditionalFormatting sqref="C24">
    <cfRule type="cellIs" dxfId="164" priority="154" stopIfTrue="1" operator="equal">
      <formula>"þ"</formula>
    </cfRule>
  </conditionalFormatting>
  <conditionalFormatting sqref="D24">
    <cfRule type="cellIs" dxfId="163" priority="153" stopIfTrue="1" operator="equal">
      <formula>"þ"</formula>
    </cfRule>
  </conditionalFormatting>
  <conditionalFormatting sqref="B24">
    <cfRule type="cellIs" dxfId="162" priority="152" stopIfTrue="1" operator="greaterThanOrEqual">
      <formula>#REF!</formula>
    </cfRule>
  </conditionalFormatting>
  <conditionalFormatting sqref="B25:D25">
    <cfRule type="cellIs" dxfId="161" priority="151" stopIfTrue="1" operator="equal">
      <formula>"þ"</formula>
    </cfRule>
  </conditionalFormatting>
  <conditionalFormatting sqref="B24">
    <cfRule type="cellIs" dxfId="160" priority="150" stopIfTrue="1" operator="equal">
      <formula>"þ"</formula>
    </cfRule>
  </conditionalFormatting>
  <conditionalFormatting sqref="C24">
    <cfRule type="cellIs" dxfId="159" priority="149" stopIfTrue="1" operator="equal">
      <formula>"þ"</formula>
    </cfRule>
  </conditionalFormatting>
  <conditionalFormatting sqref="C24">
    <cfRule type="cellIs" dxfId="158" priority="148" stopIfTrue="1" operator="equal">
      <formula>"þ"</formula>
    </cfRule>
  </conditionalFormatting>
  <conditionalFormatting sqref="D24">
    <cfRule type="cellIs" dxfId="157" priority="147" stopIfTrue="1" operator="equal">
      <formula>"þ"</formula>
    </cfRule>
  </conditionalFormatting>
  <conditionalFormatting sqref="B25">
    <cfRule type="cellIs" dxfId="156" priority="146" stopIfTrue="1" operator="greaterThanOrEqual">
      <formula>#REF!</formula>
    </cfRule>
  </conditionalFormatting>
  <conditionalFormatting sqref="B26:D26">
    <cfRule type="cellIs" dxfId="155" priority="145" stopIfTrue="1" operator="equal">
      <formula>"þ"</formula>
    </cfRule>
  </conditionalFormatting>
  <conditionalFormatting sqref="B25">
    <cfRule type="cellIs" dxfId="154" priority="144" stopIfTrue="1" operator="equal">
      <formula>"þ"</formula>
    </cfRule>
  </conditionalFormatting>
  <conditionalFormatting sqref="C25">
    <cfRule type="cellIs" dxfId="153" priority="143" stopIfTrue="1" operator="equal">
      <formula>"þ"</formula>
    </cfRule>
  </conditionalFormatting>
  <conditionalFormatting sqref="C25">
    <cfRule type="cellIs" dxfId="152" priority="142" stopIfTrue="1" operator="equal">
      <formula>"þ"</formula>
    </cfRule>
  </conditionalFormatting>
  <conditionalFormatting sqref="D25">
    <cfRule type="cellIs" dxfId="151" priority="141" stopIfTrue="1" operator="equal">
      <formula>"þ"</formula>
    </cfRule>
  </conditionalFormatting>
  <conditionalFormatting sqref="B23">
    <cfRule type="cellIs" dxfId="150" priority="140" stopIfTrue="1" operator="greaterThanOrEqual">
      <formula>#REF!</formula>
    </cfRule>
  </conditionalFormatting>
  <conditionalFormatting sqref="B24:D24">
    <cfRule type="cellIs" dxfId="149" priority="139" stopIfTrue="1" operator="equal">
      <formula>"þ"</formula>
    </cfRule>
  </conditionalFormatting>
  <conditionalFormatting sqref="B23">
    <cfRule type="cellIs" dxfId="148" priority="138" stopIfTrue="1" operator="equal">
      <formula>"þ"</formula>
    </cfRule>
  </conditionalFormatting>
  <conditionalFormatting sqref="C23">
    <cfRule type="cellIs" dxfId="147" priority="137" stopIfTrue="1" operator="equal">
      <formula>"þ"</formula>
    </cfRule>
  </conditionalFormatting>
  <conditionalFormatting sqref="C23">
    <cfRule type="cellIs" dxfId="146" priority="136" stopIfTrue="1" operator="equal">
      <formula>"þ"</formula>
    </cfRule>
  </conditionalFormatting>
  <conditionalFormatting sqref="D23">
    <cfRule type="cellIs" dxfId="145" priority="135" stopIfTrue="1" operator="equal">
      <formula>"þ"</formula>
    </cfRule>
  </conditionalFormatting>
  <conditionalFormatting sqref="B24">
    <cfRule type="cellIs" dxfId="144" priority="134" stopIfTrue="1" operator="greaterThanOrEqual">
      <formula>#REF!</formula>
    </cfRule>
  </conditionalFormatting>
  <conditionalFormatting sqref="B25:D25">
    <cfRule type="cellIs" dxfId="143" priority="133" stopIfTrue="1" operator="equal">
      <formula>"þ"</formula>
    </cfRule>
  </conditionalFormatting>
  <conditionalFormatting sqref="B24">
    <cfRule type="cellIs" dxfId="142" priority="132" stopIfTrue="1" operator="equal">
      <formula>"þ"</formula>
    </cfRule>
  </conditionalFormatting>
  <conditionalFormatting sqref="C24">
    <cfRule type="cellIs" dxfId="141" priority="131" stopIfTrue="1" operator="equal">
      <formula>"þ"</formula>
    </cfRule>
  </conditionalFormatting>
  <conditionalFormatting sqref="C24">
    <cfRule type="cellIs" dxfId="140" priority="130" stopIfTrue="1" operator="equal">
      <formula>"þ"</formula>
    </cfRule>
  </conditionalFormatting>
  <conditionalFormatting sqref="D24">
    <cfRule type="cellIs" dxfId="139" priority="129" stopIfTrue="1" operator="equal">
      <formula>"þ"</formula>
    </cfRule>
  </conditionalFormatting>
  <conditionalFormatting sqref="B24">
    <cfRule type="cellIs" dxfId="138" priority="128" stopIfTrue="1" operator="greaterThanOrEqual">
      <formula>#REF!</formula>
    </cfRule>
  </conditionalFormatting>
  <conditionalFormatting sqref="B25:D25">
    <cfRule type="cellIs" dxfId="137" priority="127" stopIfTrue="1" operator="equal">
      <formula>"þ"</formula>
    </cfRule>
  </conditionalFormatting>
  <conditionalFormatting sqref="B24">
    <cfRule type="cellIs" dxfId="136" priority="126" stopIfTrue="1" operator="equal">
      <formula>"þ"</formula>
    </cfRule>
  </conditionalFormatting>
  <conditionalFormatting sqref="C24">
    <cfRule type="cellIs" dxfId="135" priority="125" stopIfTrue="1" operator="equal">
      <formula>"þ"</formula>
    </cfRule>
  </conditionalFormatting>
  <conditionalFormatting sqref="C24">
    <cfRule type="cellIs" dxfId="134" priority="124" stopIfTrue="1" operator="equal">
      <formula>"þ"</formula>
    </cfRule>
  </conditionalFormatting>
  <conditionalFormatting sqref="D24">
    <cfRule type="cellIs" dxfId="133" priority="123" stopIfTrue="1" operator="equal">
      <formula>"þ"</formula>
    </cfRule>
  </conditionalFormatting>
  <conditionalFormatting sqref="B25">
    <cfRule type="cellIs" dxfId="132" priority="122" stopIfTrue="1" operator="greaterThanOrEqual">
      <formula>#REF!</formula>
    </cfRule>
  </conditionalFormatting>
  <conditionalFormatting sqref="B26:D26">
    <cfRule type="cellIs" dxfId="131" priority="121" stopIfTrue="1" operator="equal">
      <formula>"þ"</formula>
    </cfRule>
  </conditionalFormatting>
  <conditionalFormatting sqref="B25">
    <cfRule type="cellIs" dxfId="130" priority="120" stopIfTrue="1" operator="equal">
      <formula>"þ"</formula>
    </cfRule>
  </conditionalFormatting>
  <conditionalFormatting sqref="C25">
    <cfRule type="cellIs" dxfId="129" priority="119" stopIfTrue="1" operator="equal">
      <formula>"þ"</formula>
    </cfRule>
  </conditionalFormatting>
  <conditionalFormatting sqref="C25">
    <cfRule type="cellIs" dxfId="128" priority="118" stopIfTrue="1" operator="equal">
      <formula>"þ"</formula>
    </cfRule>
  </conditionalFormatting>
  <conditionalFormatting sqref="D25">
    <cfRule type="cellIs" dxfId="127" priority="117" stopIfTrue="1" operator="equal">
      <formula>"þ"</formula>
    </cfRule>
  </conditionalFormatting>
  <conditionalFormatting sqref="B24">
    <cfRule type="cellIs" dxfId="126" priority="116" stopIfTrue="1" operator="greaterThanOrEqual">
      <formula>#REF!</formula>
    </cfRule>
  </conditionalFormatting>
  <conditionalFormatting sqref="B25:D25">
    <cfRule type="cellIs" dxfId="125" priority="115" stopIfTrue="1" operator="equal">
      <formula>"þ"</formula>
    </cfRule>
  </conditionalFormatting>
  <conditionalFormatting sqref="B24">
    <cfRule type="cellIs" dxfId="124" priority="114" stopIfTrue="1" operator="equal">
      <formula>"þ"</formula>
    </cfRule>
  </conditionalFormatting>
  <conditionalFormatting sqref="C24">
    <cfRule type="cellIs" dxfId="123" priority="113" stopIfTrue="1" operator="equal">
      <formula>"þ"</formula>
    </cfRule>
  </conditionalFormatting>
  <conditionalFormatting sqref="C24">
    <cfRule type="cellIs" dxfId="122" priority="112" stopIfTrue="1" operator="equal">
      <formula>"þ"</formula>
    </cfRule>
  </conditionalFormatting>
  <conditionalFormatting sqref="D24">
    <cfRule type="cellIs" dxfId="121" priority="111" stopIfTrue="1" operator="equal">
      <formula>"þ"</formula>
    </cfRule>
  </conditionalFormatting>
  <conditionalFormatting sqref="B25">
    <cfRule type="cellIs" dxfId="120" priority="110" stopIfTrue="1" operator="greaterThanOrEqual">
      <formula>#REF!</formula>
    </cfRule>
  </conditionalFormatting>
  <conditionalFormatting sqref="B26:D26">
    <cfRule type="cellIs" dxfId="119" priority="109" stopIfTrue="1" operator="equal">
      <formula>"þ"</formula>
    </cfRule>
  </conditionalFormatting>
  <conditionalFormatting sqref="B25">
    <cfRule type="cellIs" dxfId="118" priority="108" stopIfTrue="1" operator="equal">
      <formula>"þ"</formula>
    </cfRule>
  </conditionalFormatting>
  <conditionalFormatting sqref="C25">
    <cfRule type="cellIs" dxfId="117" priority="107" stopIfTrue="1" operator="equal">
      <formula>"þ"</formula>
    </cfRule>
  </conditionalFormatting>
  <conditionalFormatting sqref="C25">
    <cfRule type="cellIs" dxfId="116" priority="106" stopIfTrue="1" operator="equal">
      <formula>"þ"</formula>
    </cfRule>
  </conditionalFormatting>
  <conditionalFormatting sqref="D25">
    <cfRule type="cellIs" dxfId="115" priority="105" stopIfTrue="1" operator="equal">
      <formula>"þ"</formula>
    </cfRule>
  </conditionalFormatting>
  <conditionalFormatting sqref="B25">
    <cfRule type="cellIs" dxfId="114" priority="104" stopIfTrue="1" operator="greaterThanOrEqual">
      <formula>#REF!</formula>
    </cfRule>
  </conditionalFormatting>
  <conditionalFormatting sqref="B26:D26">
    <cfRule type="cellIs" dxfId="113" priority="103" stopIfTrue="1" operator="equal">
      <formula>"þ"</formula>
    </cfRule>
  </conditionalFormatting>
  <conditionalFormatting sqref="B25">
    <cfRule type="cellIs" dxfId="112" priority="102" stopIfTrue="1" operator="equal">
      <formula>"þ"</formula>
    </cfRule>
  </conditionalFormatting>
  <conditionalFormatting sqref="C25">
    <cfRule type="cellIs" dxfId="111" priority="101" stopIfTrue="1" operator="equal">
      <formula>"þ"</formula>
    </cfRule>
  </conditionalFormatting>
  <conditionalFormatting sqref="C25">
    <cfRule type="cellIs" dxfId="110" priority="100" stopIfTrue="1" operator="equal">
      <formula>"þ"</formula>
    </cfRule>
  </conditionalFormatting>
  <conditionalFormatting sqref="D25">
    <cfRule type="cellIs" dxfId="109" priority="99" stopIfTrue="1" operator="equal">
      <formula>"þ"</formula>
    </cfRule>
  </conditionalFormatting>
  <conditionalFormatting sqref="B26">
    <cfRule type="cellIs" dxfId="108" priority="98" stopIfTrue="1" operator="greaterThanOrEqual">
      <formula>#REF!</formula>
    </cfRule>
  </conditionalFormatting>
  <conditionalFormatting sqref="B27:D27">
    <cfRule type="cellIs" dxfId="107" priority="97" stopIfTrue="1" operator="equal">
      <formula>"þ"</formula>
    </cfRule>
  </conditionalFormatting>
  <conditionalFormatting sqref="B26">
    <cfRule type="cellIs" dxfId="106" priority="96" stopIfTrue="1" operator="equal">
      <formula>"þ"</formula>
    </cfRule>
  </conditionalFormatting>
  <conditionalFormatting sqref="C26">
    <cfRule type="cellIs" dxfId="105" priority="95" stopIfTrue="1" operator="equal">
      <formula>"þ"</formula>
    </cfRule>
  </conditionalFormatting>
  <conditionalFormatting sqref="C26">
    <cfRule type="cellIs" dxfId="104" priority="94" stopIfTrue="1" operator="equal">
      <formula>"þ"</formula>
    </cfRule>
  </conditionalFormatting>
  <conditionalFormatting sqref="D26">
    <cfRule type="cellIs" dxfId="103" priority="93" stopIfTrue="1" operator="equal">
      <formula>"þ"</formula>
    </cfRule>
  </conditionalFormatting>
  <conditionalFormatting sqref="B18">
    <cfRule type="cellIs" dxfId="102" priority="92" stopIfTrue="1" operator="equal">
      <formula>"þ"</formula>
    </cfRule>
  </conditionalFormatting>
  <conditionalFormatting sqref="C18">
    <cfRule type="cellIs" dxfId="101" priority="91" stopIfTrue="1" operator="equal">
      <formula>"þ"</formula>
    </cfRule>
  </conditionalFormatting>
  <conditionalFormatting sqref="C18">
    <cfRule type="cellIs" dxfId="100" priority="90" stopIfTrue="1" operator="equal">
      <formula>"þ"</formula>
    </cfRule>
  </conditionalFormatting>
  <conditionalFormatting sqref="D18">
    <cfRule type="cellIs" dxfId="99" priority="89" stopIfTrue="1" operator="equal">
      <formula>"þ"</formula>
    </cfRule>
  </conditionalFormatting>
  <conditionalFormatting sqref="B18:D18">
    <cfRule type="cellIs" dxfId="98" priority="88" stopIfTrue="1" operator="equal">
      <formula>"þ"</formula>
    </cfRule>
  </conditionalFormatting>
  <conditionalFormatting sqref="B18:D18">
    <cfRule type="cellIs" dxfId="97" priority="87" stopIfTrue="1" operator="equal">
      <formula>"þ"</formula>
    </cfRule>
  </conditionalFormatting>
  <conditionalFormatting sqref="B18">
    <cfRule type="cellIs" dxfId="96" priority="86" stopIfTrue="1" operator="greaterThanOrEqual">
      <formula>#REF!</formula>
    </cfRule>
  </conditionalFormatting>
  <conditionalFormatting sqref="B18">
    <cfRule type="cellIs" dxfId="95" priority="85" stopIfTrue="1" operator="equal">
      <formula>"þ"</formula>
    </cfRule>
  </conditionalFormatting>
  <conditionalFormatting sqref="C18">
    <cfRule type="cellIs" dxfId="94" priority="84" stopIfTrue="1" operator="equal">
      <formula>"þ"</formula>
    </cfRule>
  </conditionalFormatting>
  <conditionalFormatting sqref="C18">
    <cfRule type="cellIs" dxfId="93" priority="83" stopIfTrue="1" operator="equal">
      <formula>"þ"</formula>
    </cfRule>
  </conditionalFormatting>
  <conditionalFormatting sqref="D18">
    <cfRule type="cellIs" dxfId="92" priority="82" stopIfTrue="1" operator="equal">
      <formula>"þ"</formula>
    </cfRule>
  </conditionalFormatting>
  <conditionalFormatting sqref="B18:D18">
    <cfRule type="cellIs" dxfId="91" priority="81" stopIfTrue="1" operator="equal">
      <formula>"þ"</formula>
    </cfRule>
  </conditionalFormatting>
  <conditionalFormatting sqref="B18">
    <cfRule type="cellIs" dxfId="90" priority="80" stopIfTrue="1" operator="greaterThanOrEqual">
      <formula>#REF!</formula>
    </cfRule>
  </conditionalFormatting>
  <conditionalFormatting sqref="B18">
    <cfRule type="cellIs" dxfId="89" priority="79" stopIfTrue="1" operator="equal">
      <formula>"þ"</formula>
    </cfRule>
  </conditionalFormatting>
  <conditionalFormatting sqref="C18">
    <cfRule type="cellIs" dxfId="88" priority="78" stopIfTrue="1" operator="equal">
      <formula>"þ"</formula>
    </cfRule>
  </conditionalFormatting>
  <conditionalFormatting sqref="C18">
    <cfRule type="cellIs" dxfId="87" priority="77" stopIfTrue="1" operator="equal">
      <formula>"þ"</formula>
    </cfRule>
  </conditionalFormatting>
  <conditionalFormatting sqref="D18">
    <cfRule type="cellIs" dxfId="86" priority="76" stopIfTrue="1" operator="equal">
      <formula>"þ"</formula>
    </cfRule>
  </conditionalFormatting>
  <conditionalFormatting sqref="B18">
    <cfRule type="cellIs" dxfId="85" priority="75" stopIfTrue="1" operator="greaterThanOrEqual">
      <formula>#REF!</formula>
    </cfRule>
  </conditionalFormatting>
  <conditionalFormatting sqref="B18">
    <cfRule type="cellIs" dxfId="84" priority="74" stopIfTrue="1" operator="equal">
      <formula>"þ"</formula>
    </cfRule>
  </conditionalFormatting>
  <conditionalFormatting sqref="C18">
    <cfRule type="cellIs" dxfId="83" priority="73" stopIfTrue="1" operator="equal">
      <formula>"þ"</formula>
    </cfRule>
  </conditionalFormatting>
  <conditionalFormatting sqref="C18">
    <cfRule type="cellIs" dxfId="82" priority="72" stopIfTrue="1" operator="equal">
      <formula>"þ"</formula>
    </cfRule>
  </conditionalFormatting>
  <conditionalFormatting sqref="D18">
    <cfRule type="cellIs" dxfId="81" priority="71" stopIfTrue="1" operator="equal">
      <formula>"þ"</formula>
    </cfRule>
  </conditionalFormatting>
  <conditionalFormatting sqref="B18:D18">
    <cfRule type="cellIs" dxfId="80" priority="70" stopIfTrue="1" operator="equal">
      <formula>"þ"</formula>
    </cfRule>
  </conditionalFormatting>
  <conditionalFormatting sqref="B18">
    <cfRule type="cellIs" dxfId="79" priority="69" stopIfTrue="1" operator="greaterThanOrEqual">
      <formula>#REF!</formula>
    </cfRule>
  </conditionalFormatting>
  <conditionalFormatting sqref="B18">
    <cfRule type="cellIs" dxfId="78" priority="68" stopIfTrue="1" operator="equal">
      <formula>"þ"</formula>
    </cfRule>
  </conditionalFormatting>
  <conditionalFormatting sqref="C18">
    <cfRule type="cellIs" dxfId="77" priority="67" stopIfTrue="1" operator="equal">
      <formula>"þ"</formula>
    </cfRule>
  </conditionalFormatting>
  <conditionalFormatting sqref="C18">
    <cfRule type="cellIs" dxfId="76" priority="66" stopIfTrue="1" operator="equal">
      <formula>"þ"</formula>
    </cfRule>
  </conditionalFormatting>
  <conditionalFormatting sqref="D18">
    <cfRule type="cellIs" dxfId="75" priority="65" stopIfTrue="1" operator="equal">
      <formula>"þ"</formula>
    </cfRule>
  </conditionalFormatting>
  <conditionalFormatting sqref="B18">
    <cfRule type="cellIs" dxfId="74" priority="64" stopIfTrue="1" operator="greaterThanOrEqual">
      <formula>#REF!</formula>
    </cfRule>
  </conditionalFormatting>
  <conditionalFormatting sqref="B18">
    <cfRule type="cellIs" dxfId="73" priority="63" stopIfTrue="1" operator="equal">
      <formula>"þ"</formula>
    </cfRule>
  </conditionalFormatting>
  <conditionalFormatting sqref="C18">
    <cfRule type="cellIs" dxfId="72" priority="62" stopIfTrue="1" operator="equal">
      <formula>"þ"</formula>
    </cfRule>
  </conditionalFormatting>
  <conditionalFormatting sqref="C18">
    <cfRule type="cellIs" dxfId="71" priority="61" stopIfTrue="1" operator="equal">
      <formula>"þ"</formula>
    </cfRule>
  </conditionalFormatting>
  <conditionalFormatting sqref="D18">
    <cfRule type="cellIs" dxfId="70" priority="60" stopIfTrue="1" operator="equal">
      <formula>"þ"</formula>
    </cfRule>
  </conditionalFormatting>
  <conditionalFormatting sqref="B18">
    <cfRule type="cellIs" dxfId="69" priority="59" stopIfTrue="1" operator="greaterThanOrEqual">
      <formula>#REF!</formula>
    </cfRule>
  </conditionalFormatting>
  <conditionalFormatting sqref="B18">
    <cfRule type="cellIs" dxfId="68" priority="58" stopIfTrue="1" operator="equal">
      <formula>"þ"</formula>
    </cfRule>
  </conditionalFormatting>
  <conditionalFormatting sqref="C18">
    <cfRule type="cellIs" dxfId="67" priority="57" stopIfTrue="1" operator="equal">
      <formula>"þ"</formula>
    </cfRule>
  </conditionalFormatting>
  <conditionalFormatting sqref="C18">
    <cfRule type="cellIs" dxfId="66" priority="56" stopIfTrue="1" operator="equal">
      <formula>"þ"</formula>
    </cfRule>
  </conditionalFormatting>
  <conditionalFormatting sqref="D18">
    <cfRule type="cellIs" dxfId="65" priority="55" stopIfTrue="1" operator="equal">
      <formula>"þ"</formula>
    </cfRule>
  </conditionalFormatting>
  <conditionalFormatting sqref="B18:D18">
    <cfRule type="cellIs" dxfId="64" priority="54" stopIfTrue="1" operator="equal">
      <formula>"þ"</formula>
    </cfRule>
  </conditionalFormatting>
  <conditionalFormatting sqref="B18">
    <cfRule type="cellIs" dxfId="63" priority="53" stopIfTrue="1" operator="greaterThanOrEqual">
      <formula>#REF!</formula>
    </cfRule>
  </conditionalFormatting>
  <conditionalFormatting sqref="B18">
    <cfRule type="cellIs" dxfId="62" priority="52" stopIfTrue="1" operator="equal">
      <formula>"þ"</formula>
    </cfRule>
  </conditionalFormatting>
  <conditionalFormatting sqref="C18">
    <cfRule type="cellIs" dxfId="61" priority="51" stopIfTrue="1" operator="equal">
      <formula>"þ"</formula>
    </cfRule>
  </conditionalFormatting>
  <conditionalFormatting sqref="C18">
    <cfRule type="cellIs" dxfId="60" priority="50" stopIfTrue="1" operator="equal">
      <formula>"þ"</formula>
    </cfRule>
  </conditionalFormatting>
  <conditionalFormatting sqref="D18">
    <cfRule type="cellIs" dxfId="59" priority="49" stopIfTrue="1" operator="equal">
      <formula>"þ"</formula>
    </cfRule>
  </conditionalFormatting>
  <conditionalFormatting sqref="B18">
    <cfRule type="cellIs" dxfId="58" priority="48" stopIfTrue="1" operator="greaterThanOrEqual">
      <formula>#REF!</formula>
    </cfRule>
  </conditionalFormatting>
  <conditionalFormatting sqref="B18">
    <cfRule type="cellIs" dxfId="57" priority="47" stopIfTrue="1" operator="equal">
      <formula>"þ"</formula>
    </cfRule>
  </conditionalFormatting>
  <conditionalFormatting sqref="C18">
    <cfRule type="cellIs" dxfId="56" priority="46" stopIfTrue="1" operator="equal">
      <formula>"þ"</formula>
    </cfRule>
  </conditionalFormatting>
  <conditionalFormatting sqref="C18">
    <cfRule type="cellIs" dxfId="55" priority="45" stopIfTrue="1" operator="equal">
      <formula>"þ"</formula>
    </cfRule>
  </conditionalFormatting>
  <conditionalFormatting sqref="D18">
    <cfRule type="cellIs" dxfId="54" priority="44" stopIfTrue="1" operator="equal">
      <formula>"þ"</formula>
    </cfRule>
  </conditionalFormatting>
  <conditionalFormatting sqref="B18">
    <cfRule type="cellIs" dxfId="53" priority="43" stopIfTrue="1" operator="greaterThanOrEqual">
      <formula>#REF!</formula>
    </cfRule>
  </conditionalFormatting>
  <conditionalFormatting sqref="B18">
    <cfRule type="cellIs" dxfId="52" priority="42" stopIfTrue="1" operator="equal">
      <formula>"þ"</formula>
    </cfRule>
  </conditionalFormatting>
  <conditionalFormatting sqref="C18">
    <cfRule type="cellIs" dxfId="51" priority="41" stopIfTrue="1" operator="equal">
      <formula>"þ"</formula>
    </cfRule>
  </conditionalFormatting>
  <conditionalFormatting sqref="C18">
    <cfRule type="cellIs" dxfId="50" priority="40" stopIfTrue="1" operator="equal">
      <formula>"þ"</formula>
    </cfRule>
  </conditionalFormatting>
  <conditionalFormatting sqref="D18">
    <cfRule type="cellIs" dxfId="49" priority="39" stopIfTrue="1" operator="equal">
      <formula>"þ"</formula>
    </cfRule>
  </conditionalFormatting>
  <conditionalFormatting sqref="B18">
    <cfRule type="cellIs" dxfId="48" priority="38" stopIfTrue="1" operator="greaterThanOrEqual">
      <formula>#REF!</formula>
    </cfRule>
  </conditionalFormatting>
  <conditionalFormatting sqref="B18">
    <cfRule type="cellIs" dxfId="47" priority="37" stopIfTrue="1" operator="equal">
      <formula>"þ"</formula>
    </cfRule>
  </conditionalFormatting>
  <conditionalFormatting sqref="C18">
    <cfRule type="cellIs" dxfId="46" priority="36" stopIfTrue="1" operator="equal">
      <formula>"þ"</formula>
    </cfRule>
  </conditionalFormatting>
  <conditionalFormatting sqref="C18">
    <cfRule type="cellIs" dxfId="45" priority="35" stopIfTrue="1" operator="equal">
      <formula>"þ"</formula>
    </cfRule>
  </conditionalFormatting>
  <conditionalFormatting sqref="D18">
    <cfRule type="cellIs" dxfId="44" priority="34" stopIfTrue="1" operator="equal">
      <formula>"þ"</formula>
    </cfRule>
  </conditionalFormatting>
  <conditionalFormatting sqref="B18:D18">
    <cfRule type="cellIs" dxfId="43" priority="33" stopIfTrue="1" operator="equal">
      <formula>"þ"</formula>
    </cfRule>
  </conditionalFormatting>
  <conditionalFormatting sqref="B18">
    <cfRule type="cellIs" dxfId="42" priority="32" stopIfTrue="1" operator="greaterThanOrEqual">
      <formula>#REF!</formula>
    </cfRule>
  </conditionalFormatting>
  <conditionalFormatting sqref="B18">
    <cfRule type="cellIs" dxfId="41" priority="31" stopIfTrue="1" operator="equal">
      <formula>"þ"</formula>
    </cfRule>
  </conditionalFormatting>
  <conditionalFormatting sqref="C18">
    <cfRule type="cellIs" dxfId="40" priority="30" stopIfTrue="1" operator="equal">
      <formula>"þ"</formula>
    </cfRule>
  </conditionalFormatting>
  <conditionalFormatting sqref="C18">
    <cfRule type="cellIs" dxfId="39" priority="29" stopIfTrue="1" operator="equal">
      <formula>"þ"</formula>
    </cfRule>
  </conditionalFormatting>
  <conditionalFormatting sqref="D18">
    <cfRule type="cellIs" dxfId="38" priority="28" stopIfTrue="1" operator="equal">
      <formula>"þ"</formula>
    </cfRule>
  </conditionalFormatting>
  <conditionalFormatting sqref="B18">
    <cfRule type="cellIs" dxfId="37" priority="27" stopIfTrue="1" operator="greaterThanOrEqual">
      <formula>#REF!</formula>
    </cfRule>
  </conditionalFormatting>
  <conditionalFormatting sqref="B18">
    <cfRule type="cellIs" dxfId="36" priority="26" stopIfTrue="1" operator="equal">
      <formula>"þ"</formula>
    </cfRule>
  </conditionalFormatting>
  <conditionalFormatting sqref="C18">
    <cfRule type="cellIs" dxfId="35" priority="25" stopIfTrue="1" operator="equal">
      <formula>"þ"</formula>
    </cfRule>
  </conditionalFormatting>
  <conditionalFormatting sqref="C18">
    <cfRule type="cellIs" dxfId="34" priority="24" stopIfTrue="1" operator="equal">
      <formula>"þ"</formula>
    </cfRule>
  </conditionalFormatting>
  <conditionalFormatting sqref="D18">
    <cfRule type="cellIs" dxfId="33" priority="23" stopIfTrue="1" operator="equal">
      <formula>"þ"</formula>
    </cfRule>
  </conditionalFormatting>
  <conditionalFormatting sqref="B18">
    <cfRule type="cellIs" dxfId="32" priority="22" stopIfTrue="1" operator="greaterThanOrEqual">
      <formula>#REF!</formula>
    </cfRule>
  </conditionalFormatting>
  <conditionalFormatting sqref="B18">
    <cfRule type="cellIs" dxfId="31" priority="21" stopIfTrue="1" operator="equal">
      <formula>"þ"</formula>
    </cfRule>
  </conditionalFormatting>
  <conditionalFormatting sqref="C18">
    <cfRule type="cellIs" dxfId="30" priority="20" stopIfTrue="1" operator="equal">
      <formula>"þ"</formula>
    </cfRule>
  </conditionalFormatting>
  <conditionalFormatting sqref="C18">
    <cfRule type="cellIs" dxfId="29" priority="19" stopIfTrue="1" operator="equal">
      <formula>"þ"</formula>
    </cfRule>
  </conditionalFormatting>
  <conditionalFormatting sqref="D18">
    <cfRule type="cellIs" dxfId="28" priority="18" stopIfTrue="1" operator="equal">
      <formula>"þ"</formula>
    </cfRule>
  </conditionalFormatting>
  <conditionalFormatting sqref="B18">
    <cfRule type="cellIs" dxfId="27" priority="17" stopIfTrue="1" operator="greaterThanOrEqual">
      <formula>#REF!</formula>
    </cfRule>
  </conditionalFormatting>
  <conditionalFormatting sqref="B18">
    <cfRule type="cellIs" dxfId="26" priority="16" stopIfTrue="1" operator="equal">
      <formula>"þ"</formula>
    </cfRule>
  </conditionalFormatting>
  <conditionalFormatting sqref="C18">
    <cfRule type="cellIs" dxfId="25" priority="15" stopIfTrue="1" operator="equal">
      <formula>"þ"</formula>
    </cfRule>
  </conditionalFormatting>
  <conditionalFormatting sqref="C18">
    <cfRule type="cellIs" dxfId="24" priority="14" stopIfTrue="1" operator="equal">
      <formula>"þ"</formula>
    </cfRule>
  </conditionalFormatting>
  <conditionalFormatting sqref="D18">
    <cfRule type="cellIs" dxfId="23" priority="13" stopIfTrue="1" operator="equal">
      <formula>"þ"</formula>
    </cfRule>
  </conditionalFormatting>
  <conditionalFormatting sqref="B18">
    <cfRule type="cellIs" dxfId="22" priority="12" stopIfTrue="1" operator="greaterThanOrEqual">
      <formula>#REF!</formula>
    </cfRule>
  </conditionalFormatting>
  <conditionalFormatting sqref="B18">
    <cfRule type="cellIs" dxfId="21" priority="11" stopIfTrue="1" operator="equal">
      <formula>"þ"</formula>
    </cfRule>
  </conditionalFormatting>
  <conditionalFormatting sqref="C18">
    <cfRule type="cellIs" dxfId="20" priority="10" stopIfTrue="1" operator="equal">
      <formula>"þ"</formula>
    </cfRule>
  </conditionalFormatting>
  <conditionalFormatting sqref="C18">
    <cfRule type="cellIs" dxfId="19" priority="9" stopIfTrue="1" operator="equal">
      <formula>"þ"</formula>
    </cfRule>
  </conditionalFormatting>
  <conditionalFormatting sqref="D18">
    <cfRule type="cellIs" dxfId="18" priority="8" stopIfTrue="1" operator="equal">
      <formula>"þ"</formula>
    </cfRule>
  </conditionalFormatting>
  <conditionalFormatting sqref="D18">
    <cfRule type="cellIs" dxfId="17" priority="7" stopIfTrue="1" operator="equal">
      <formula>"þ"</formula>
    </cfRule>
  </conditionalFormatting>
  <conditionalFormatting sqref="D14">
    <cfRule type="cellIs" dxfId="16" priority="6" stopIfTrue="1" operator="equal">
      <formula>"þ"</formula>
    </cfRule>
  </conditionalFormatting>
  <conditionalFormatting sqref="B14">
    <cfRule type="cellIs" dxfId="15" priority="5" stopIfTrue="1" operator="equal">
      <formula>"þ"</formula>
    </cfRule>
  </conditionalFormatting>
  <conditionalFormatting sqref="C14">
    <cfRule type="cellIs" dxfId="14" priority="4" stopIfTrue="1" operator="equal">
      <formula>"þ"</formula>
    </cfRule>
  </conditionalFormatting>
  <conditionalFormatting sqref="C14">
    <cfRule type="cellIs" dxfId="13" priority="3" stopIfTrue="1" operator="equal">
      <formula>"þ"</formula>
    </cfRule>
  </conditionalFormatting>
  <conditionalFormatting sqref="D14">
    <cfRule type="cellIs" dxfId="12" priority="2" stopIfTrue="1" operator="equal">
      <formula>"þ"</formula>
    </cfRule>
  </conditionalFormatting>
  <conditionalFormatting sqref="D10">
    <cfRule type="cellIs" dxfId="1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showGridLines="0" workbookViewId="0"/>
  </sheetViews>
  <sheetFormatPr defaultColWidth="10.59765625" defaultRowHeight="16.8"/>
  <cols>
    <col min="1" max="1" width="33.09765625" style="142" bestFit="1" customWidth="1"/>
    <col min="2" max="2" width="2.59765625" style="136" customWidth="1"/>
    <col min="3" max="3" width="29.5" style="138" bestFit="1" customWidth="1"/>
    <col min="4" max="16384" width="10.59765625" style="138"/>
  </cols>
  <sheetData>
    <row r="1" spans="1:3" ht="24" thickTop="1" thickBot="1">
      <c r="A1" s="135" t="s">
        <v>92</v>
      </c>
      <c r="C1" s="148" t="s">
        <v>157</v>
      </c>
    </row>
    <row r="2" spans="1:3">
      <c r="A2" s="416" t="s">
        <v>240</v>
      </c>
      <c r="C2" s="149" t="s">
        <v>279</v>
      </c>
    </row>
    <row r="3" spans="1:3">
      <c r="A3" s="149" t="s">
        <v>274</v>
      </c>
      <c r="C3" s="149" t="s">
        <v>266</v>
      </c>
    </row>
    <row r="4" spans="1:3" ht="17.399999999999999" thickBot="1">
      <c r="A4" s="140" t="s">
        <v>273</v>
      </c>
      <c r="C4" s="151" t="s">
        <v>156</v>
      </c>
    </row>
    <row r="5" spans="1:3" ht="18" thickTop="1" thickBot="1"/>
    <row r="6" spans="1:3" ht="24" thickTop="1" thickBot="1">
      <c r="A6" s="2" t="s">
        <v>90</v>
      </c>
      <c r="C6" s="137" t="s">
        <v>281</v>
      </c>
    </row>
    <row r="7" spans="1:3">
      <c r="A7" s="143" t="s">
        <v>167</v>
      </c>
      <c r="C7" s="139" t="s">
        <v>158</v>
      </c>
    </row>
    <row r="8" spans="1:3" ht="17.399999999999999" thickBot="1">
      <c r="A8" s="145" t="s">
        <v>166</v>
      </c>
      <c r="C8" s="141" t="s">
        <v>159</v>
      </c>
    </row>
    <row r="9" spans="1:3" ht="18" thickTop="1" thickBot="1">
      <c r="A9" s="147" t="s">
        <v>168</v>
      </c>
    </row>
    <row r="10" spans="1:3" ht="24" thickTop="1" thickBot="1">
      <c r="C10" s="137" t="s">
        <v>282</v>
      </c>
    </row>
    <row r="11" spans="1:3" ht="18" thickTop="1" thickBot="1">
      <c r="A11" s="1" t="s">
        <v>75</v>
      </c>
      <c r="C11" s="396" t="s">
        <v>283</v>
      </c>
    </row>
    <row r="12" spans="1:3">
      <c r="A12" s="144" t="s">
        <v>108</v>
      </c>
      <c r="C12" s="397" t="s">
        <v>284</v>
      </c>
    </row>
    <row r="13" spans="1:3" ht="17.399999999999999" thickBot="1">
      <c r="A13" s="146" t="s">
        <v>135</v>
      </c>
      <c r="C13" s="141" t="s">
        <v>285</v>
      </c>
    </row>
    <row r="14" spans="1:3" ht="18" thickTop="1" thickBot="1"/>
    <row r="15" spans="1:3" ht="22.2" thickTop="1" thickBot="1">
      <c r="A15" s="3" t="s">
        <v>123</v>
      </c>
    </row>
    <row r="16" spans="1:3">
      <c r="A16" s="145" t="s">
        <v>147</v>
      </c>
    </row>
    <row r="17" spans="1:1">
      <c r="A17" s="145" t="s">
        <v>146</v>
      </c>
    </row>
    <row r="18" spans="1:1">
      <c r="A18" s="150" t="s">
        <v>124</v>
      </c>
    </row>
    <row r="19" spans="1:1" ht="17.399999999999999" thickBot="1">
      <c r="A19" s="152" t="s">
        <v>125</v>
      </c>
    </row>
    <row r="20" spans="1:1"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GridLines="0" workbookViewId="0"/>
  </sheetViews>
  <sheetFormatPr defaultColWidth="13" defaultRowHeight="15.6"/>
  <cols>
    <col min="1" max="1" width="20.19921875" style="56" bestFit="1" customWidth="1"/>
    <col min="2" max="2" width="8.59765625" style="56" customWidth="1"/>
    <col min="3" max="3" width="4.3984375" style="56" bestFit="1" customWidth="1"/>
    <col min="4" max="4" width="6.69921875" style="56" customWidth="1"/>
    <col min="5" max="5" width="8.5" style="56" bestFit="1" customWidth="1"/>
    <col min="6" max="6" width="8.8984375" style="56" bestFit="1" customWidth="1"/>
    <col min="7" max="7" width="4.5" style="56" bestFit="1" customWidth="1"/>
    <col min="8" max="8" width="5.59765625" style="56" bestFit="1" customWidth="1"/>
    <col min="9" max="9" width="5.5" style="56" bestFit="1" customWidth="1"/>
    <col min="10" max="10" width="6.19921875" style="56" bestFit="1" customWidth="1"/>
    <col min="11" max="11" width="24.19921875" style="56" bestFit="1" customWidth="1"/>
    <col min="12" max="12" width="3.3984375" style="51" customWidth="1"/>
    <col min="13" max="13" width="7.3984375" style="407" bestFit="1" customWidth="1"/>
    <col min="14" max="14" width="7.69921875" style="56" bestFit="1" customWidth="1"/>
    <col min="15" max="16384" width="13" style="51"/>
  </cols>
  <sheetData>
    <row r="1" spans="1:14" ht="23.4" thickBot="1">
      <c r="A1" s="49" t="s">
        <v>23</v>
      </c>
      <c r="B1" s="49"/>
      <c r="C1" s="49"/>
      <c r="D1" s="49"/>
      <c r="E1" s="49"/>
      <c r="F1" s="49"/>
      <c r="G1" s="49"/>
      <c r="H1" s="49"/>
      <c r="I1" s="49"/>
      <c r="J1" s="49"/>
      <c r="K1" s="49"/>
    </row>
    <row r="2" spans="1:14" ht="16.8" thickTop="1" thickBot="1">
      <c r="A2" s="88" t="s">
        <v>4</v>
      </c>
      <c r="B2" s="89" t="s">
        <v>5</v>
      </c>
      <c r="C2" s="89" t="s">
        <v>25</v>
      </c>
      <c r="D2" s="89" t="s">
        <v>26</v>
      </c>
      <c r="E2" s="90" t="s">
        <v>68</v>
      </c>
      <c r="F2" s="89" t="s">
        <v>24</v>
      </c>
      <c r="G2" s="89" t="s">
        <v>27</v>
      </c>
      <c r="H2" s="91" t="s">
        <v>91</v>
      </c>
      <c r="I2" s="92" t="s">
        <v>96</v>
      </c>
      <c r="J2" s="91" t="s">
        <v>81</v>
      </c>
      <c r="K2" s="93" t="s">
        <v>79</v>
      </c>
      <c r="M2" s="408" t="s">
        <v>247</v>
      </c>
    </row>
    <row r="3" spans="1:14">
      <c r="A3" s="417" t="s">
        <v>311</v>
      </c>
      <c r="B3" s="34" t="s">
        <v>133</v>
      </c>
      <c r="C3" s="35">
        <v>1</v>
      </c>
      <c r="D3" s="36" t="s">
        <v>291</v>
      </c>
      <c r="E3" s="36" t="s">
        <v>320</v>
      </c>
      <c r="F3" s="37" t="s">
        <v>238</v>
      </c>
      <c r="G3" s="38">
        <v>2</v>
      </c>
      <c r="H3" s="404">
        <f>'Personal File'!$B$7+'Personal File'!$C$9+D3</f>
        <v>6</v>
      </c>
      <c r="I3" s="405">
        <f t="shared" ref="I3" ca="1" si="0">RANDBETWEEN(1,20)</f>
        <v>4</v>
      </c>
      <c r="J3" s="406">
        <f t="shared" ref="J3:J4" ca="1" si="1">I3+H3</f>
        <v>10</v>
      </c>
      <c r="K3" s="45" t="s">
        <v>290</v>
      </c>
      <c r="L3" s="395"/>
      <c r="M3" s="409">
        <v>8320</v>
      </c>
    </row>
    <row r="4" spans="1:14" ht="16.2" thickBot="1">
      <c r="A4" s="39" t="s">
        <v>244</v>
      </c>
      <c r="B4" s="40" t="s">
        <v>136</v>
      </c>
      <c r="C4" s="41" t="str">
        <f>'Personal File'!$C$9</f>
        <v>+0</v>
      </c>
      <c r="D4" s="42" t="s">
        <v>62</v>
      </c>
      <c r="E4" s="42" t="s">
        <v>245</v>
      </c>
      <c r="F4" s="43" t="s">
        <v>132</v>
      </c>
      <c r="G4" s="44">
        <v>0</v>
      </c>
      <c r="H4" s="46">
        <f>'Personal File'!$B$7+'Personal File'!$C$9+D4</f>
        <v>5</v>
      </c>
      <c r="I4" s="94">
        <f t="shared" ref="I4" ca="1" si="2">RANDBETWEEN(1,20)</f>
        <v>7</v>
      </c>
      <c r="J4" s="95">
        <f t="shared" ca="1" si="1"/>
        <v>12</v>
      </c>
      <c r="K4" s="47" t="s">
        <v>124</v>
      </c>
      <c r="M4" s="457" t="s">
        <v>99</v>
      </c>
    </row>
    <row r="5" spans="1:14" ht="6" customHeight="1" thickTop="1" thickBot="1">
      <c r="I5" s="96"/>
      <c r="J5" s="96"/>
      <c r="M5" s="412"/>
    </row>
    <row r="6" spans="1:14" ht="16.8" thickTop="1" thickBot="1">
      <c r="A6" s="88" t="s">
        <v>7</v>
      </c>
      <c r="B6" s="89" t="s">
        <v>8</v>
      </c>
      <c r="C6" s="89" t="s">
        <v>25</v>
      </c>
      <c r="D6" s="89" t="s">
        <v>26</v>
      </c>
      <c r="E6" s="90" t="s">
        <v>68</v>
      </c>
      <c r="F6" s="89" t="s">
        <v>9</v>
      </c>
      <c r="G6" s="89" t="s">
        <v>27</v>
      </c>
      <c r="H6" s="91" t="s">
        <v>91</v>
      </c>
      <c r="I6" s="92" t="s">
        <v>96</v>
      </c>
      <c r="J6" s="91" t="s">
        <v>81</v>
      </c>
      <c r="K6" s="93" t="s">
        <v>79</v>
      </c>
      <c r="M6" s="408" t="s">
        <v>247</v>
      </c>
    </row>
    <row r="7" spans="1:14">
      <c r="A7" s="11" t="s">
        <v>134</v>
      </c>
      <c r="B7" s="12" t="s">
        <v>99</v>
      </c>
      <c r="C7" s="13" t="s">
        <v>99</v>
      </c>
      <c r="D7" s="14" t="s">
        <v>62</v>
      </c>
      <c r="E7" s="14" t="s">
        <v>99</v>
      </c>
      <c r="F7" s="15" t="s">
        <v>99</v>
      </c>
      <c r="G7" s="16" t="s">
        <v>99</v>
      </c>
      <c r="H7" s="462">
        <f>'Personal File'!$B$7+'Personal File'!$C$10+D7</f>
        <v>10</v>
      </c>
      <c r="I7" s="18">
        <f t="shared" ref="I7" ca="1" si="3">RANDBETWEEN(1,20)</f>
        <v>15</v>
      </c>
      <c r="J7" s="425">
        <f t="shared" ref="J7" ca="1" si="4">I7+H7</f>
        <v>25</v>
      </c>
      <c r="K7" s="17" t="s">
        <v>124</v>
      </c>
      <c r="M7" s="413" t="s">
        <v>99</v>
      </c>
    </row>
    <row r="8" spans="1:14" ht="16.2" thickBot="1">
      <c r="A8" s="97"/>
      <c r="B8" s="98"/>
      <c r="C8" s="99"/>
      <c r="D8" s="99"/>
      <c r="E8" s="98"/>
      <c r="F8" s="99"/>
      <c r="G8" s="100"/>
      <c r="H8" s="101"/>
      <c r="I8" s="102"/>
      <c r="J8" s="101"/>
      <c r="K8" s="103"/>
      <c r="M8" s="414"/>
    </row>
    <row r="9" spans="1:14" ht="6" customHeight="1" thickTop="1" thickBot="1">
      <c r="D9" s="104"/>
      <c r="E9" s="104"/>
      <c r="G9" s="87"/>
      <c r="H9" s="87"/>
      <c r="I9" s="96"/>
      <c r="J9" s="87"/>
      <c r="M9" s="412"/>
    </row>
    <row r="10" spans="1:14" ht="16.8" thickTop="1" thickBot="1">
      <c r="A10" s="88" t="s">
        <v>70</v>
      </c>
      <c r="B10" s="89" t="s">
        <v>17</v>
      </c>
      <c r="C10" s="89" t="s">
        <v>34</v>
      </c>
      <c r="D10" s="89" t="s">
        <v>81</v>
      </c>
      <c r="E10" s="89" t="s">
        <v>82</v>
      </c>
      <c r="F10" s="89" t="s">
        <v>83</v>
      </c>
      <c r="G10" s="89" t="s">
        <v>27</v>
      </c>
      <c r="H10" s="105" t="s">
        <v>79</v>
      </c>
      <c r="I10" s="106"/>
      <c r="J10" s="106"/>
      <c r="K10" s="107"/>
      <c r="M10" s="408" t="s">
        <v>247</v>
      </c>
    </row>
    <row r="11" spans="1:14">
      <c r="A11" s="446"/>
      <c r="B11" s="447"/>
      <c r="C11" s="448"/>
      <c r="D11" s="447"/>
      <c r="E11" s="449"/>
      <c r="F11" s="450"/>
      <c r="G11" s="451"/>
      <c r="H11" s="452"/>
      <c r="I11" s="453"/>
      <c r="J11" s="453"/>
      <c r="K11" s="454"/>
      <c r="L11" s="458"/>
      <c r="M11" s="455"/>
      <c r="N11" s="456"/>
    </row>
    <row r="12" spans="1:14" ht="16.2" thickBot="1">
      <c r="A12" s="39"/>
      <c r="B12" s="40"/>
      <c r="C12" s="108"/>
      <c r="D12" s="40"/>
      <c r="E12" s="109"/>
      <c r="F12" s="40"/>
      <c r="G12" s="44"/>
      <c r="H12" s="110"/>
      <c r="I12" s="111"/>
      <c r="J12" s="111"/>
      <c r="K12" s="112"/>
      <c r="M12" s="411"/>
    </row>
    <row r="13" spans="1:14" ht="6.75" customHeight="1" thickTop="1" thickBot="1">
      <c r="M13" s="412"/>
    </row>
    <row r="14" spans="1:14" ht="16.8" thickTop="1" thickBot="1">
      <c r="A14" s="113"/>
      <c r="B14" s="87"/>
      <c r="D14" s="114" t="s">
        <v>71</v>
      </c>
      <c r="E14" s="115"/>
      <c r="F14" s="105" t="s">
        <v>6</v>
      </c>
      <c r="G14" s="89" t="s">
        <v>27</v>
      </c>
      <c r="H14" s="91" t="s">
        <v>91</v>
      </c>
      <c r="I14" s="105" t="s">
        <v>79</v>
      </c>
      <c r="J14" s="106"/>
      <c r="K14" s="107"/>
      <c r="M14" s="408" t="s">
        <v>247</v>
      </c>
    </row>
    <row r="15" spans="1:14">
      <c r="A15" s="113"/>
      <c r="B15" s="87"/>
      <c r="D15" s="116"/>
      <c r="E15" s="117"/>
      <c r="F15" s="118"/>
      <c r="G15" s="38"/>
      <c r="H15" s="119"/>
      <c r="I15" s="120"/>
      <c r="J15" s="121"/>
      <c r="K15" s="122"/>
      <c r="M15" s="409"/>
    </row>
    <row r="16" spans="1:14" ht="16.2" thickBot="1">
      <c r="A16" s="113"/>
      <c r="B16" s="87"/>
      <c r="D16" s="125"/>
      <c r="E16" s="126"/>
      <c r="F16" s="127"/>
      <c r="G16" s="44"/>
      <c r="H16" s="128"/>
      <c r="I16" s="129"/>
      <c r="J16" s="130"/>
      <c r="K16" s="112"/>
      <c r="M16" s="411"/>
    </row>
    <row r="17" spans="4:13" ht="16.8" thickTop="1" thickBot="1"/>
    <row r="18" spans="4:13" ht="16.8" thickTop="1" thickBot="1">
      <c r="D18" s="114" t="s">
        <v>242</v>
      </c>
      <c r="E18" s="106"/>
      <c r="F18" s="106"/>
      <c r="G18" s="131" t="s">
        <v>6</v>
      </c>
      <c r="H18" s="131" t="s">
        <v>101</v>
      </c>
      <c r="I18" s="131" t="s">
        <v>139</v>
      </c>
      <c r="J18" s="132" t="s">
        <v>79</v>
      </c>
      <c r="K18" s="107"/>
      <c r="M18" s="408" t="s">
        <v>247</v>
      </c>
    </row>
    <row r="19" spans="4:13">
      <c r="D19" s="133" t="s">
        <v>243</v>
      </c>
      <c r="E19" s="134"/>
      <c r="F19" s="134"/>
      <c r="G19" s="34">
        <v>40</v>
      </c>
      <c r="H19" s="34">
        <v>1</v>
      </c>
      <c r="I19" s="34">
        <v>5</v>
      </c>
      <c r="J19" s="118" t="s">
        <v>312</v>
      </c>
      <c r="K19" s="122"/>
      <c r="M19" s="409">
        <v>5250</v>
      </c>
    </row>
    <row r="20" spans="4:13">
      <c r="D20" s="390" t="s">
        <v>319</v>
      </c>
      <c r="E20" s="391"/>
      <c r="F20" s="391"/>
      <c r="G20" s="392">
        <v>2</v>
      </c>
      <c r="H20" s="392">
        <v>1</v>
      </c>
      <c r="I20" s="392">
        <v>5</v>
      </c>
      <c r="J20" s="393"/>
      <c r="K20" s="394"/>
      <c r="L20" s="395"/>
      <c r="M20" s="410">
        <f>G20*750</f>
        <v>1500</v>
      </c>
    </row>
    <row r="21" spans="4:13">
      <c r="D21" s="390" t="s">
        <v>326</v>
      </c>
      <c r="E21" s="391"/>
      <c r="F21" s="391"/>
      <c r="G21" s="392">
        <v>1</v>
      </c>
      <c r="H21" s="392">
        <v>2</v>
      </c>
      <c r="I21" s="392">
        <v>4</v>
      </c>
      <c r="J21" s="393" t="s">
        <v>336</v>
      </c>
      <c r="K21" s="394"/>
      <c r="L21" s="395"/>
      <c r="M21" s="410">
        <v>4500</v>
      </c>
    </row>
    <row r="22" spans="4:13">
      <c r="D22" s="390" t="s">
        <v>327</v>
      </c>
      <c r="E22" s="391"/>
      <c r="F22" s="391"/>
      <c r="G22" s="392">
        <v>1</v>
      </c>
      <c r="H22" s="392">
        <v>7</v>
      </c>
      <c r="I22" s="392" t="s">
        <v>337</v>
      </c>
      <c r="J22" s="393" t="s">
        <v>338</v>
      </c>
      <c r="K22" s="394"/>
      <c r="L22" s="395"/>
      <c r="M22" s="410">
        <v>3000</v>
      </c>
    </row>
    <row r="23" spans="4:13">
      <c r="D23" s="390" t="s">
        <v>328</v>
      </c>
      <c r="E23" s="391"/>
      <c r="F23" s="391"/>
      <c r="G23" s="392">
        <v>1</v>
      </c>
      <c r="H23" s="392">
        <v>7</v>
      </c>
      <c r="I23" s="392" t="s">
        <v>337</v>
      </c>
      <c r="J23" s="393" t="s">
        <v>338</v>
      </c>
      <c r="K23" s="394"/>
      <c r="L23" s="395"/>
      <c r="M23" s="410">
        <v>3000</v>
      </c>
    </row>
    <row r="24" spans="4:13">
      <c r="D24" s="464" t="s">
        <v>310</v>
      </c>
      <c r="E24" s="465"/>
      <c r="F24" s="465"/>
      <c r="G24" s="466">
        <v>0</v>
      </c>
      <c r="H24" s="466">
        <v>5</v>
      </c>
      <c r="I24" s="466">
        <v>8</v>
      </c>
      <c r="J24" s="123"/>
      <c r="K24" s="124"/>
      <c r="L24" s="467"/>
      <c r="M24" s="415">
        <f>750*G24</f>
        <v>0</v>
      </c>
    </row>
    <row r="25" spans="4:13">
      <c r="D25" s="464" t="s">
        <v>314</v>
      </c>
      <c r="E25" s="465"/>
      <c r="F25" s="465"/>
      <c r="G25" s="466">
        <v>0</v>
      </c>
      <c r="H25" s="466">
        <v>2</v>
      </c>
      <c r="I25" s="466">
        <v>5</v>
      </c>
      <c r="J25" s="123"/>
      <c r="K25" s="124"/>
      <c r="L25" s="467"/>
      <c r="M25" s="415">
        <f>300*G25</f>
        <v>0</v>
      </c>
    </row>
    <row r="26" spans="4:13">
      <c r="D26" s="464" t="s">
        <v>315</v>
      </c>
      <c r="E26" s="465"/>
      <c r="F26" s="465"/>
      <c r="G26" s="466">
        <v>0</v>
      </c>
      <c r="H26" s="466">
        <v>1</v>
      </c>
      <c r="I26" s="466">
        <v>1</v>
      </c>
      <c r="J26" s="123"/>
      <c r="K26" s="124"/>
      <c r="L26" s="467"/>
      <c r="M26" s="415">
        <f>50*G26</f>
        <v>0</v>
      </c>
    </row>
    <row r="27" spans="4:13">
      <c r="D27" s="464" t="s">
        <v>316</v>
      </c>
      <c r="E27" s="465"/>
      <c r="F27" s="465"/>
      <c r="G27" s="466">
        <v>0</v>
      </c>
      <c r="H27" s="466">
        <v>2</v>
      </c>
      <c r="I27" s="466">
        <v>3</v>
      </c>
      <c r="J27" s="123"/>
      <c r="K27" s="124"/>
      <c r="L27" s="467"/>
      <c r="M27" s="415">
        <f>300*G27</f>
        <v>0</v>
      </c>
    </row>
    <row r="28" spans="4:13">
      <c r="D28" s="464" t="s">
        <v>317</v>
      </c>
      <c r="E28" s="465"/>
      <c r="F28" s="465"/>
      <c r="G28" s="466">
        <v>0</v>
      </c>
      <c r="H28" s="466">
        <v>2</v>
      </c>
      <c r="I28" s="466">
        <v>3</v>
      </c>
      <c r="J28" s="123"/>
      <c r="K28" s="124"/>
      <c r="L28" s="467"/>
      <c r="M28" s="415">
        <f>300*G28</f>
        <v>0</v>
      </c>
    </row>
    <row r="29" spans="4:13">
      <c r="D29" s="468" t="s">
        <v>318</v>
      </c>
      <c r="E29" s="469"/>
      <c r="F29" s="469"/>
      <c r="G29" s="466">
        <v>0</v>
      </c>
      <c r="H29" s="466">
        <v>3</v>
      </c>
      <c r="I29" s="466">
        <v>5</v>
      </c>
      <c r="J29" s="470"/>
      <c r="K29" s="471"/>
      <c r="L29" s="467"/>
      <c r="M29" s="415">
        <f>750*G29</f>
        <v>0</v>
      </c>
    </row>
    <row r="30" spans="4:13" ht="16.2" thickBot="1">
      <c r="D30" s="400" t="s">
        <v>325</v>
      </c>
      <c r="E30" s="401"/>
      <c r="F30" s="401"/>
      <c r="G30" s="40">
        <v>1</v>
      </c>
      <c r="H30" s="474"/>
      <c r="I30" s="474"/>
      <c r="J30" s="402"/>
      <c r="K30" s="403"/>
      <c r="M30" s="411">
        <v>375</v>
      </c>
    </row>
    <row r="31" spans="4:13" ht="16.2" thickTop="1"/>
    <row r="32" spans="4:13">
      <c r="K32" s="312" t="s">
        <v>280</v>
      </c>
      <c r="L32" s="395"/>
      <c r="M32" s="418">
        <f>SUM(M3:M30)</f>
        <v>25945</v>
      </c>
    </row>
  </sheetData>
  <sortState xmlns:xlrd2="http://schemas.microsoft.com/office/spreadsheetml/2017/richdata2" ref="D19:K39">
    <sortCondition ref="I19:I39"/>
    <sortCondition ref="D19:D39"/>
  </sortState>
  <phoneticPr fontId="0" type="noConversion"/>
  <conditionalFormatting sqref="I4">
    <cfRule type="cellIs" dxfId="10" priority="11" operator="equal">
      <formula>20</formula>
    </cfRule>
    <cfRule type="cellIs" dxfId="9" priority="12" operator="equal">
      <formula>1</formula>
    </cfRule>
  </conditionalFormatting>
  <conditionalFormatting sqref="I7">
    <cfRule type="cellIs" dxfId="8" priority="9" operator="equal">
      <formula>20</formula>
    </cfRule>
    <cfRule type="cellIs" dxfId="7" priority="10" operator="equal">
      <formula>1</formula>
    </cfRule>
  </conditionalFormatting>
  <conditionalFormatting sqref="I8">
    <cfRule type="cellIs" dxfId="6" priority="7" operator="equal">
      <formula>20</formula>
    </cfRule>
    <cfRule type="cellIs" dxfId="5" priority="8" operator="equal">
      <formula>1</formula>
    </cfRule>
  </conditionalFormatting>
  <conditionalFormatting sqref="I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showGridLines="0" workbookViewId="0"/>
  </sheetViews>
  <sheetFormatPr defaultColWidth="8.59765625" defaultRowHeight="15.6"/>
  <cols>
    <col min="1" max="1" width="22.69921875" style="56" bestFit="1" customWidth="1"/>
    <col min="2" max="2" width="4.5" style="56" bestFit="1" customWidth="1"/>
    <col min="3" max="3" width="4.5" style="87" customWidth="1"/>
    <col min="4" max="5" width="23.19921875" style="51" customWidth="1"/>
    <col min="6" max="6" width="2.3984375" style="51" customWidth="1"/>
    <col min="7" max="7" width="5.8984375" style="51" bestFit="1" customWidth="1"/>
    <col min="8" max="16384" width="8.59765625" style="51"/>
  </cols>
  <sheetData>
    <row r="1" spans="1:8" ht="23.4" thickBot="1">
      <c r="A1" s="49" t="s">
        <v>76</v>
      </c>
      <c r="B1" s="49"/>
      <c r="C1" s="50"/>
      <c r="D1" s="49"/>
      <c r="E1" s="49"/>
    </row>
    <row r="2" spans="1:8" s="56" customFormat="1" ht="16.8" thickTop="1" thickBot="1">
      <c r="A2" s="52" t="s">
        <v>77</v>
      </c>
      <c r="B2" s="52" t="s">
        <v>6</v>
      </c>
      <c r="C2" s="53" t="s">
        <v>27</v>
      </c>
      <c r="D2" s="54" t="s">
        <v>78</v>
      </c>
      <c r="E2" s="55" t="s">
        <v>79</v>
      </c>
      <c r="G2" s="372" t="s">
        <v>247</v>
      </c>
    </row>
    <row r="3" spans="1:8">
      <c r="A3" s="57" t="s">
        <v>177</v>
      </c>
      <c r="B3" s="58">
        <v>1</v>
      </c>
      <c r="C3" s="59">
        <v>1.25</v>
      </c>
      <c r="D3" s="60"/>
      <c r="E3" s="61"/>
      <c r="G3" s="419">
        <v>0</v>
      </c>
    </row>
    <row r="4" spans="1:8">
      <c r="A4" s="62" t="s">
        <v>178</v>
      </c>
      <c r="B4" s="63">
        <v>1</v>
      </c>
      <c r="C4" s="64">
        <v>0.25</v>
      </c>
      <c r="D4" s="65"/>
      <c r="E4" s="66"/>
      <c r="G4" s="420">
        <v>0</v>
      </c>
    </row>
    <row r="5" spans="1:8">
      <c r="A5" s="62" t="s">
        <v>313</v>
      </c>
      <c r="B5" s="63">
        <v>2</v>
      </c>
      <c r="C5" s="64">
        <v>2</v>
      </c>
      <c r="D5" s="389"/>
      <c r="E5" s="66"/>
      <c r="G5" s="420">
        <v>750</v>
      </c>
      <c r="H5" s="395"/>
    </row>
    <row r="6" spans="1:8">
      <c r="A6" s="62" t="s">
        <v>176</v>
      </c>
      <c r="B6" s="63">
        <v>1</v>
      </c>
      <c r="C6" s="67">
        <f>0.25*B6</f>
        <v>0.25</v>
      </c>
      <c r="D6" s="65"/>
      <c r="E6" s="66"/>
      <c r="G6" s="421">
        <v>0</v>
      </c>
    </row>
    <row r="7" spans="1:8" ht="16.2" thickBot="1">
      <c r="A7" s="68" t="s">
        <v>181</v>
      </c>
      <c r="B7" s="69">
        <v>1</v>
      </c>
      <c r="C7" s="70">
        <v>1</v>
      </c>
      <c r="D7" s="71"/>
      <c r="E7" s="72"/>
      <c r="G7" s="422">
        <v>2</v>
      </c>
    </row>
    <row r="8" spans="1:8" ht="24" thickTop="1" thickBot="1">
      <c r="A8" s="49" t="s">
        <v>80</v>
      </c>
      <c r="B8" s="49"/>
      <c r="C8" s="73"/>
      <c r="D8" s="49"/>
      <c r="E8" s="74"/>
      <c r="G8" s="73"/>
    </row>
    <row r="9" spans="1:8" ht="16.8" thickTop="1" thickBot="1">
      <c r="A9" s="52" t="s">
        <v>77</v>
      </c>
      <c r="B9" s="52" t="s">
        <v>6</v>
      </c>
      <c r="C9" s="53" t="s">
        <v>27</v>
      </c>
      <c r="D9" s="54" t="s">
        <v>78</v>
      </c>
      <c r="E9" s="55" t="s">
        <v>79</v>
      </c>
      <c r="G9" s="372" t="s">
        <v>247</v>
      </c>
    </row>
    <row r="10" spans="1:8">
      <c r="A10" s="75" t="s">
        <v>130</v>
      </c>
      <c r="B10" s="76">
        <v>1</v>
      </c>
      <c r="C10" s="77">
        <v>0.5</v>
      </c>
      <c r="D10" s="78"/>
      <c r="E10" s="61"/>
      <c r="G10" s="423">
        <v>1</v>
      </c>
    </row>
    <row r="11" spans="1:8">
      <c r="A11" s="80" t="s">
        <v>179</v>
      </c>
      <c r="B11" s="81">
        <v>1</v>
      </c>
      <c r="C11" s="82">
        <v>2</v>
      </c>
      <c r="D11" s="83" t="s">
        <v>180</v>
      </c>
      <c r="E11" s="84"/>
      <c r="G11" s="424">
        <v>150</v>
      </c>
    </row>
    <row r="12" spans="1:8" ht="16.2" thickBot="1">
      <c r="A12" s="68"/>
      <c r="B12" s="69"/>
      <c r="C12" s="70"/>
      <c r="D12" s="71"/>
      <c r="E12" s="72"/>
      <c r="G12" s="422"/>
    </row>
    <row r="13" spans="1:8" ht="24" thickTop="1" thickBot="1">
      <c r="A13" s="49" t="s">
        <v>321</v>
      </c>
      <c r="B13" s="49"/>
      <c r="C13" s="73"/>
      <c r="D13" s="49"/>
      <c r="E13" s="74"/>
      <c r="F13" s="461"/>
    </row>
    <row r="14" spans="1:8" ht="16.8" thickTop="1" thickBot="1">
      <c r="A14" s="52" t="s">
        <v>77</v>
      </c>
      <c r="B14" s="52" t="s">
        <v>6</v>
      </c>
      <c r="C14" s="53" t="s">
        <v>27</v>
      </c>
      <c r="D14" s="54" t="s">
        <v>78</v>
      </c>
      <c r="E14" s="55" t="s">
        <v>79</v>
      </c>
      <c r="G14" s="372" t="s">
        <v>247</v>
      </c>
    </row>
    <row r="15" spans="1:8">
      <c r="A15" s="80" t="s">
        <v>288</v>
      </c>
      <c r="B15" s="81">
        <v>1</v>
      </c>
      <c r="C15" s="82">
        <v>5</v>
      </c>
      <c r="D15" s="83"/>
      <c r="E15" s="84"/>
      <c r="G15" s="424">
        <v>10</v>
      </c>
    </row>
    <row r="16" spans="1:8">
      <c r="A16" s="62" t="s">
        <v>137</v>
      </c>
      <c r="B16" s="79">
        <v>5</v>
      </c>
      <c r="C16" s="67">
        <f>B16/100</f>
        <v>0.05</v>
      </c>
      <c r="D16" s="83"/>
      <c r="E16" s="84"/>
      <c r="G16" s="424">
        <f>B16</f>
        <v>5</v>
      </c>
    </row>
    <row r="17" spans="1:7">
      <c r="A17" s="80" t="s">
        <v>289</v>
      </c>
      <c r="B17" s="81">
        <v>1</v>
      </c>
      <c r="C17" s="82">
        <v>4</v>
      </c>
      <c r="D17" s="83"/>
      <c r="E17" s="84"/>
      <c r="G17" s="424">
        <v>1</v>
      </c>
    </row>
    <row r="18" spans="1:7">
      <c r="A18" s="80" t="s">
        <v>129</v>
      </c>
      <c r="B18" s="81">
        <v>1</v>
      </c>
      <c r="C18" s="82">
        <v>0</v>
      </c>
      <c r="D18" s="83"/>
      <c r="E18" s="84"/>
      <c r="G18" s="424">
        <v>1</v>
      </c>
    </row>
    <row r="19" spans="1:7" ht="16.2" thickBot="1">
      <c r="A19" s="85" t="s">
        <v>175</v>
      </c>
      <c r="B19" s="86">
        <v>4</v>
      </c>
      <c r="C19" s="70">
        <v>0</v>
      </c>
      <c r="D19" s="71"/>
      <c r="E19" s="72"/>
      <c r="G19" s="422">
        <v>0</v>
      </c>
    </row>
    <row r="20" spans="1:7" ht="16.2" thickTop="1">
      <c r="B20" s="459" t="s">
        <v>323</v>
      </c>
      <c r="C20" s="460">
        <f>SUM(C15:C19)</f>
        <v>9.0500000000000007</v>
      </c>
    </row>
    <row r="21" spans="1:7">
      <c r="E21" s="312" t="s">
        <v>322</v>
      </c>
      <c r="F21" s="395"/>
      <c r="G21" s="418">
        <v>2000</v>
      </c>
    </row>
    <row r="22" spans="1:7">
      <c r="E22" s="312" t="s">
        <v>280</v>
      </c>
      <c r="F22" s="395"/>
      <c r="G22" s="418">
        <f>SUM(G3:G21)</f>
        <v>2920</v>
      </c>
    </row>
  </sheetData>
  <sortState xmlns:xlrd2="http://schemas.microsoft.com/office/spreadsheetml/2017/richdata2" ref="A39:D51">
    <sortCondition ref="A39:A51"/>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2021-09-03T21:07:00Z</dcterms:modified>
</cp:coreProperties>
</file>