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A\Juegos\_Armario\Arena I Gauntlet\Characters\"/>
    </mc:Choice>
  </mc:AlternateContent>
  <xr:revisionPtr revIDLastSave="0" documentId="13_ncr:1_{497ADE9E-A088-475B-8F2D-B16EA25BBD1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4" l="1"/>
  <c r="B10" i="4" l="1"/>
  <c r="B8" i="4"/>
  <c r="B9" i="4" l="1"/>
  <c r="H30" i="15" l="1"/>
  <c r="M29" i="6" l="1"/>
  <c r="M28" i="6"/>
  <c r="M27" i="6"/>
  <c r="M8" i="6" l="1"/>
  <c r="G27" i="19" s="1"/>
  <c r="G29" i="19" s="1"/>
  <c r="I4" i="6" l="1"/>
  <c r="I11" i="6" l="1"/>
  <c r="E43" i="15" l="1"/>
  <c r="B13" i="4" l="1"/>
  <c r="I10" i="6" l="1"/>
  <c r="H29" i="15" l="1"/>
  <c r="L7" i="26" l="1"/>
  <c r="G23" i="6" l="1"/>
  <c r="H40" i="15" l="1"/>
  <c r="H39" i="15"/>
  <c r="H38" i="15"/>
  <c r="H37" i="15"/>
  <c r="H36" i="15"/>
  <c r="H35" i="15"/>
  <c r="H34" i="15"/>
  <c r="H33" i="15"/>
  <c r="H32" i="15"/>
  <c r="H31" i="15"/>
  <c r="H28" i="15"/>
  <c r="H27" i="15"/>
  <c r="H26" i="15"/>
  <c r="H25" i="15"/>
  <c r="H24" i="15"/>
  <c r="H23" i="15"/>
  <c r="H22" i="15"/>
  <c r="H21" i="15"/>
  <c r="H20" i="15"/>
  <c r="H19" i="15"/>
  <c r="H18" i="15"/>
  <c r="H17" i="15"/>
  <c r="H16" i="15"/>
  <c r="H15" i="15"/>
  <c r="H14" i="15"/>
  <c r="H13" i="15"/>
  <c r="H12" i="15"/>
  <c r="I3" i="6" l="1"/>
  <c r="H3" i="15" l="1"/>
  <c r="H4" i="15"/>
  <c r="I8" i="6" l="1"/>
  <c r="I9" i="6"/>
  <c r="I12" i="6"/>
  <c r="I13" i="6"/>
  <c r="C15" i="6" l="1"/>
  <c r="C16" i="6"/>
  <c r="I15" i="6" l="1"/>
  <c r="B43" i="15" l="1"/>
  <c r="C9" i="20"/>
  <c r="K7" i="26" l="1"/>
  <c r="I12" i="26" l="1"/>
  <c r="I14" i="26" l="1"/>
  <c r="I10" i="26"/>
  <c r="I16" i="6" l="1"/>
  <c r="J7" i="26" l="1"/>
  <c r="C20" i="19" l="1"/>
  <c r="C24" i="19"/>
  <c r="I7" i="26" l="1"/>
  <c r="G24" i="6" l="1"/>
  <c r="G7" i="26" l="1"/>
  <c r="H7" i="26"/>
  <c r="M7" i="26"/>
  <c r="N7" i="26"/>
  <c r="H41" i="15" l="1"/>
  <c r="H11" i="15"/>
  <c r="H10" i="15"/>
  <c r="H9" i="15"/>
  <c r="H8" i="15"/>
  <c r="E9" i="4" l="1"/>
  <c r="I5" i="6" l="1"/>
  <c r="H5" i="15" l="1"/>
  <c r="C13" i="4" l="1"/>
  <c r="I13" i="26" s="1"/>
  <c r="C12" i="4"/>
  <c r="C11" i="4"/>
  <c r="D25" i="15" s="1"/>
  <c r="C10" i="4"/>
  <c r="C9" i="4"/>
  <c r="C8" i="4"/>
  <c r="E11" i="4" l="1"/>
  <c r="E12" i="4" s="1"/>
  <c r="E13" i="4" s="1"/>
  <c r="C12" i="26"/>
  <c r="C13" i="26"/>
  <c r="C11" i="26"/>
  <c r="C4" i="26"/>
  <c r="C15" i="26"/>
  <c r="C23" i="26"/>
  <c r="C31" i="26"/>
  <c r="C18" i="26"/>
  <c r="C8" i="26"/>
  <c r="C28" i="26"/>
  <c r="C29" i="26"/>
  <c r="C5" i="26"/>
  <c r="C16" i="26"/>
  <c r="C24" i="26"/>
  <c r="C17" i="26"/>
  <c r="C26" i="26"/>
  <c r="C27" i="26"/>
  <c r="C20" i="26"/>
  <c r="C21" i="26"/>
  <c r="C3" i="26"/>
  <c r="C22" i="26"/>
  <c r="C6" i="26"/>
  <c r="C25" i="26"/>
  <c r="C19" i="26"/>
  <c r="C10" i="26"/>
  <c r="C14" i="26"/>
  <c r="C30" i="26"/>
  <c r="C7" i="26"/>
  <c r="C9" i="26"/>
  <c r="C9" i="6"/>
  <c r="C13" i="6"/>
  <c r="C10" i="6"/>
  <c r="C11" i="6"/>
  <c r="C8" i="6"/>
  <c r="C12" i="6"/>
  <c r="H11" i="6"/>
  <c r="J11" i="6" s="1"/>
  <c r="C3" i="6"/>
  <c r="H10" i="6"/>
  <c r="J10" i="6" s="1"/>
  <c r="H9" i="6"/>
  <c r="J9" i="6" s="1"/>
  <c r="D3" i="15"/>
  <c r="E3" i="15" s="1"/>
  <c r="E10" i="4"/>
  <c r="H8" i="6"/>
  <c r="J8" i="6" s="1"/>
  <c r="H12" i="6"/>
  <c r="J12" i="6" s="1"/>
  <c r="H3" i="6"/>
  <c r="H4" i="6" s="1"/>
  <c r="H5" i="6"/>
  <c r="J5" i="6" s="1"/>
  <c r="H16" i="6"/>
  <c r="J16" i="6" s="1"/>
  <c r="H15" i="6"/>
  <c r="J15" i="6" s="1"/>
  <c r="D4" i="15"/>
  <c r="H13" i="6"/>
  <c r="J13" i="6" s="1"/>
  <c r="I11" i="26"/>
  <c r="I15" i="26"/>
  <c r="B7" i="4"/>
  <c r="E25" i="15"/>
  <c r="G25" i="15"/>
  <c r="I25" i="15" s="1"/>
  <c r="D5" i="15"/>
  <c r="H42" i="15"/>
  <c r="H7" i="15"/>
  <c r="H6" i="15"/>
  <c r="J4" i="6" l="1"/>
  <c r="J3" i="6"/>
  <c r="G3" i="15"/>
  <c r="I3" i="15" s="1"/>
  <c r="E4" i="15"/>
  <c r="G4" i="15"/>
  <c r="I4" i="15"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000-000001000000}">
      <text>
        <r>
          <rPr>
            <sz val="12"/>
            <color indexed="81"/>
            <rFont val="Times New Roman"/>
            <family val="1"/>
          </rPr>
          <t>Seeker of the Misty Isle</t>
        </r>
      </text>
    </comment>
    <comment ref="C6" authorId="0" shapeId="0" xr:uid="{00000000-0006-0000-0000-000002000000}">
      <text>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+3</t>
        </r>
        <r>
          <rPr>
            <sz val="12"/>
            <color indexed="81"/>
            <rFont val="Times New Roman"/>
            <family val="1"/>
          </rPr>
          <t xml:space="preserve">
</t>
        </r>
        <r>
          <rPr>
            <i/>
            <sz val="12"/>
            <color indexed="81"/>
            <rFont val="Times New Roman"/>
            <family val="1"/>
          </rPr>
          <t>bless +1   haste +1
shaken -2</t>
        </r>
      </text>
    </comment>
    <comment ref="B8" authorId="0" shapeId="0" xr:uid="{00000000-0006-0000-0000-000003000000}">
      <text>
        <r>
          <rPr>
            <i/>
            <sz val="12"/>
            <color indexed="81"/>
            <rFont val="Times New Roman"/>
            <family val="1"/>
          </rPr>
          <t>divine power +6 
bull’s strength +4
draconic might +5
lesser holy transformation +2</t>
        </r>
      </text>
    </comment>
    <comment ref="E8" authorId="0" shapeId="0" xr:uid="{00000000-0006-0000-0000-000004000000}">
      <text>
        <r>
          <rPr>
            <sz val="12"/>
            <color indexed="81"/>
            <rFont val="Times New Roman"/>
            <family val="1"/>
          </rPr>
          <t>See PHB 162</t>
        </r>
      </text>
    </comment>
    <comment ref="B9" authorId="0" shapeId="0" xr:uid="{00000000-0006-0000-0000-000005000000}">
      <text>
        <r>
          <rPr>
            <sz val="12"/>
            <color indexed="81"/>
            <rFont val="Times New Roman"/>
            <family val="1"/>
          </rPr>
          <t xml:space="preserve">+ 4 </t>
        </r>
        <r>
          <rPr>
            <i/>
            <sz val="12"/>
            <color indexed="81"/>
            <rFont val="Times New Roman"/>
            <family val="1"/>
          </rPr>
          <t>cat’s grace</t>
        </r>
      </text>
    </comment>
    <comment ref="B10" authorId="0" shapeId="0" xr:uid="{00000000-0006-0000-0000-000006000000}">
      <text>
        <r>
          <rPr>
            <i/>
            <sz val="12"/>
            <color indexed="81"/>
            <rFont val="Times New Roman"/>
            <family val="1"/>
          </rPr>
          <t>divine power +6 
bear’s endurance +4
draconic might +5
lesser holy transformation +2</t>
        </r>
      </text>
    </comment>
    <comment ref="E10" authorId="0" shapeId="0" xr:uid="{00000000-0006-0000-0000-000007000000}">
      <text>
        <r>
          <rPr>
            <sz val="12"/>
            <color indexed="81"/>
            <rFont val="Times New Roman"/>
            <family val="1"/>
          </rPr>
          <t>[(6 * 8 Cleric) * 75%]
+ [(4 * 8 Seeker) * 75%]
+ (10 * 1 Con)</t>
        </r>
      </text>
    </comment>
    <comment ref="E11" authorId="0" shapeId="0" xr:uid="{00000000-0006-0000-0000-000008000000}">
      <text>
        <r>
          <rPr>
            <i/>
            <sz val="12"/>
            <color indexed="81"/>
            <rFont val="Times New Roman"/>
            <family val="1"/>
          </rPr>
          <t>haste +1
prot. f. evil +2
shield of faith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lesser holy transformation +2
nighshield +3</t>
        </r>
      </text>
    </comment>
    <comment ref="F4" authorId="0" shapeId="0" xr:uid="{00000000-0006-0000-0100-000002000000}">
      <text>
        <r>
          <rPr>
            <i/>
            <sz val="12"/>
            <color indexed="81"/>
            <rFont val="Times New Roman"/>
            <family val="1"/>
          </rPr>
          <t>nightshield +3</t>
        </r>
      </text>
    </comment>
    <comment ref="F5" authorId="0" shapeId="0" xr:uid="{00000000-0006-0000-0100-000003000000}">
      <text>
        <r>
          <rPr>
            <i/>
            <sz val="12"/>
            <color indexed="81"/>
            <rFont val="Times New Roman"/>
            <family val="1"/>
          </rPr>
          <t>nightshield +3</t>
        </r>
      </text>
    </comment>
    <comment ref="F26" authorId="0" shapeId="0" xr:uid="{00000000-0006-0000-0100-000004000000}">
      <text>
        <r>
          <rPr>
            <sz val="12"/>
            <color indexed="81"/>
            <rFont val="Times New Roman"/>
            <family val="1"/>
          </rPr>
          <t>Elf bonus</t>
        </r>
      </text>
    </comment>
    <comment ref="F32" authorId="0" shapeId="0" xr:uid="{00000000-0006-0000-0100-000005000000}">
      <text>
        <r>
          <rPr>
            <sz val="12"/>
            <color indexed="81"/>
            <rFont val="Times New Roman"/>
            <family val="1"/>
          </rPr>
          <t>Elf bonus</t>
        </r>
      </text>
    </comment>
    <comment ref="F37" authorId="0" shapeId="0" xr:uid="{00000000-0006-0000-0100-000006000000}">
      <text>
        <r>
          <rPr>
            <sz val="12"/>
            <color indexed="81"/>
            <rFont val="Times New Roman"/>
            <family val="1"/>
          </rPr>
          <t>Elf bonus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Sulphur or phosphorous</t>
        </r>
      </text>
    </comment>
    <comment ref="E11" authorId="0" shapeId="0" xr:uid="{00000000-0006-0000-0200-000002000000}">
      <text>
        <r>
          <rPr>
            <sz val="12"/>
            <color indexed="81"/>
            <rFont val="Times New Roman"/>
            <family val="1"/>
          </rPr>
          <t>Copper wire</t>
        </r>
      </text>
    </comment>
    <comment ref="E14" authorId="0" shapeId="0" xr:uid="{00000000-0006-0000-0200-000003000000}">
      <text>
        <r>
          <rPr>
            <sz val="12"/>
            <color indexed="81"/>
            <rFont val="Times New Roman"/>
            <family val="1"/>
          </rPr>
          <t>Prism, lens, or monocle</t>
        </r>
      </text>
    </comment>
    <comment ref="E24" authorId="0" shapeId="0" xr:uid="{00000000-0006-0000-0200-000004000000}">
      <text>
        <r>
          <rPr>
            <sz val="12"/>
            <color indexed="81"/>
            <rFont val="Times New Roman"/>
            <family val="1"/>
          </rPr>
          <t>Bacteria culture</t>
        </r>
      </text>
    </comment>
    <comment ref="E31" authorId="0" shapeId="0" xr:uid="{00000000-0006-0000-0200-000005000000}">
      <text>
        <r>
          <rPr>
            <sz val="12"/>
            <color indexed="81"/>
            <rFont val="Times New Roman"/>
            <family val="1"/>
          </rPr>
          <t>powdered black gemstone</t>
        </r>
      </text>
    </comment>
    <comment ref="E37" authorId="0" shapeId="0" xr:uid="{00000000-0006-0000-0200-000006000000}">
      <text>
        <r>
          <rPr>
            <sz val="12"/>
            <color indexed="81"/>
            <rFont val="Times New Roman"/>
            <family val="1"/>
          </rPr>
          <t>Imbued weapon</t>
        </r>
      </text>
    </comment>
    <comment ref="E44" authorId="0" shapeId="0" xr:uid="{00000000-0006-0000-0200-000007000000}">
      <text>
        <r>
          <rPr>
            <sz val="12"/>
            <color indexed="81"/>
            <rFont val="Times New Roman"/>
            <family val="1"/>
          </rPr>
          <t>Parchment w/ holy text</t>
        </r>
      </text>
    </comment>
    <comment ref="E47" authorId="0" shapeId="0" xr:uid="{00000000-0006-0000-0200-000008000000}">
      <text>
        <r>
          <rPr>
            <sz val="12"/>
            <color indexed="81"/>
            <rFont val="Times New Roman"/>
            <family val="1"/>
          </rPr>
          <t>Humanoid phalanges</t>
        </r>
      </text>
    </comment>
    <comment ref="E49" authorId="0" shapeId="0" xr:uid="{00000000-0006-0000-0200-000009000000}">
      <text>
        <r>
          <rPr>
            <sz val="12"/>
            <color indexed="81"/>
            <rFont val="Times New Roman"/>
            <family val="1"/>
          </rPr>
          <t>piece of string &amp; bit of wood</t>
        </r>
      </text>
    </comment>
    <comment ref="E52" authorId="0" shapeId="0" xr:uid="{00000000-0006-0000-0200-00000A000000}">
      <text>
        <r>
          <rPr>
            <sz val="12"/>
            <color indexed="81"/>
            <rFont val="Times New Roman"/>
            <family val="1"/>
          </rPr>
          <t>25 gp of sticks and bones</t>
        </r>
      </text>
    </comment>
    <comment ref="E58" authorId="0" shapeId="0" xr:uid="{00000000-0006-0000-0200-00000B000000}">
      <text>
        <r>
          <rPr>
            <sz val="12"/>
            <color indexed="81"/>
            <rFont val="Times New Roman"/>
            <family val="1"/>
          </rPr>
          <t>Pinch of cat fur</t>
        </r>
      </text>
    </comment>
    <comment ref="E60" authorId="0" shapeId="0" xr:uid="{00000000-0006-0000-0200-00000C000000}">
      <text>
        <r>
          <rPr>
            <sz val="12"/>
            <color indexed="81"/>
            <rFont val="Times New Roman"/>
            <family val="1"/>
          </rPr>
          <t>Holy water, silver dust.</t>
        </r>
      </text>
    </comment>
    <comment ref="E73" authorId="0" shapeId="0" xr:uid="{00000000-0006-0000-0200-00000D000000}">
      <text>
        <r>
          <rPr>
            <sz val="12"/>
            <color indexed="81"/>
            <rFont val="Times New Roman"/>
            <family val="1"/>
          </rPr>
          <t>Eagle feathers or droppings</t>
        </r>
      </text>
    </comment>
    <comment ref="E79" authorId="0" shapeId="0" xr:uid="{00000000-0006-0000-0200-00000E000000}">
      <text>
        <r>
          <rPr>
            <sz val="12"/>
            <color indexed="81"/>
            <rFont val="Times New Roman"/>
            <family val="1"/>
          </rPr>
          <t>Dumathoin symbol, salt, copper pieces</t>
        </r>
      </text>
    </comment>
    <comment ref="E85" authorId="0" shapeId="0" xr:uid="{00000000-0006-0000-0200-00000F000000}">
      <text>
        <r>
          <rPr>
            <sz val="12"/>
            <color indexed="81"/>
            <rFont val="Times New Roman"/>
            <family val="1"/>
          </rPr>
          <t>Feathers or pinch of owl droppings</t>
        </r>
      </text>
    </comment>
    <comment ref="E86" authorId="0" shapeId="0" xr:uid="{00000000-0006-0000-0200-000010000000}">
      <text>
        <r>
          <rPr>
            <sz val="12"/>
            <color indexed="81"/>
            <rFont val="Times New Roman"/>
            <family val="1"/>
          </rPr>
          <t>Silver wire knot</t>
        </r>
      </text>
    </comment>
    <comment ref="E91" authorId="0" shapeId="0" xr:uid="{00000000-0006-0000-0200-000011000000}">
      <text>
        <r>
          <rPr>
            <sz val="12"/>
            <color indexed="81"/>
            <rFont val="Times New Roman"/>
            <family val="1"/>
          </rPr>
          <t>25 gp of sticks and bones</t>
        </r>
      </text>
    </comment>
    <comment ref="E94" authorId="0" shapeId="0" xr:uid="{00000000-0006-0000-0200-000012000000}">
      <text/>
    </comment>
    <comment ref="E101" authorId="0" shapeId="0" xr:uid="{00000000-0006-0000-0200-000013000000}">
      <text>
        <r>
          <rPr>
            <sz val="12"/>
            <color indexed="81"/>
            <rFont val="Times New Roman"/>
            <family val="1"/>
          </rPr>
          <t>A tiny bag, a small (not lit) candle, and a carved bone from any humanoid.</t>
        </r>
      </text>
    </comment>
    <comment ref="E106" authorId="0" shapeId="0" xr:uid="{00000000-0006-0000-0200-000014000000}">
      <text/>
    </comment>
    <comment ref="E108" authorId="0" shapeId="0" xr:uid="{00000000-0006-0000-0200-000015000000}">
      <text>
        <r>
          <rPr>
            <sz val="12"/>
            <color indexed="81"/>
            <rFont val="Times New Roman"/>
            <family val="1"/>
          </rPr>
          <t>Black onyx gem</t>
        </r>
      </text>
    </comment>
    <comment ref="E109" authorId="0" shapeId="0" xr:uid="{00000000-0006-0000-0200-000016000000}">
      <text>
        <r>
          <rPr>
            <sz val="12"/>
            <color indexed="81"/>
            <rFont val="Times New Roman"/>
            <family val="1"/>
          </rPr>
          <t>Stone earth from home plane</t>
        </r>
      </text>
    </comment>
    <comment ref="E111" authorId="0" shapeId="0" xr:uid="{00000000-0006-0000-0200-000017000000}">
      <text>
        <r>
          <rPr>
            <sz val="12"/>
            <color indexed="81"/>
            <rFont val="Times New Roman"/>
            <family val="1"/>
          </rPr>
          <t>ruby dust &amp; blood</t>
        </r>
      </text>
    </comment>
    <comment ref="E120" authorId="0" shapeId="0" xr:uid="{00000000-0006-0000-0200-000018000000}">
      <text>
        <r>
          <rPr>
            <sz val="12"/>
            <color indexed="81"/>
            <rFont val="Times New Roman"/>
            <family val="1"/>
          </rPr>
          <t>Phosphorous, sulfur, or other combustible powder</t>
        </r>
      </text>
    </comment>
    <comment ref="E127" authorId="0" shapeId="0" xr:uid="{00000000-0006-0000-0200-000019000000}">
      <text>
        <r>
          <rPr>
            <sz val="12"/>
            <color indexed="81"/>
            <rFont val="Times New Roman"/>
            <family val="1"/>
          </rPr>
          <t>magic potion</t>
        </r>
      </text>
    </comment>
    <comment ref="E128" authorId="0" shapeId="0" xr:uid="{00000000-0006-0000-0200-00001A000000}">
      <text>
        <r>
          <rPr>
            <sz val="12"/>
            <color indexed="81"/>
            <rFont val="Times New Roman"/>
            <family val="1"/>
          </rPr>
          <t>phosphorous</t>
        </r>
      </text>
    </comment>
    <comment ref="E131" authorId="0" shapeId="0" xr:uid="{00000000-0006-0000-0200-00001B000000}">
      <text>
        <r>
          <rPr>
            <sz val="12"/>
            <color indexed="81"/>
            <rFont val="Times New Roman"/>
            <family val="1"/>
          </rPr>
          <t>Dumathoin symbol</t>
        </r>
      </text>
    </comment>
    <comment ref="E138" authorId="0" shapeId="0" xr:uid="{00000000-0006-0000-0200-00001C000000}">
      <text>
        <r>
          <rPr>
            <sz val="12"/>
            <color indexed="81"/>
            <rFont val="Times New Roman"/>
            <family val="1"/>
          </rPr>
          <t>Holy symbol</t>
        </r>
      </text>
    </comment>
    <comment ref="E139" authorId="0" shapeId="0" xr:uid="{00000000-0006-0000-0200-00001D000000}">
      <text>
        <r>
          <rPr>
            <sz val="12"/>
            <color indexed="81"/>
            <rFont val="Times New Roman"/>
            <family val="1"/>
          </rPr>
          <t>Metal object with which to outline circle</t>
        </r>
      </text>
    </comment>
    <comment ref="E140" authorId="0" shapeId="0" xr:uid="{00000000-0006-0000-0200-00001E000000}">
      <text>
        <r>
          <rPr>
            <sz val="12"/>
            <color indexed="81"/>
            <rFont val="Times New Roman"/>
            <family val="1"/>
          </rPr>
          <t>Metal object with which to outline circle</t>
        </r>
      </text>
    </comment>
    <comment ref="E143" authorId="0" shapeId="0" xr:uid="{00000000-0006-0000-0200-00001F000000}">
      <text>
        <r>
          <rPr>
            <sz val="12"/>
            <color indexed="81"/>
            <rFont val="Times New Roman"/>
            <family val="1"/>
          </rPr>
          <t>Chameleon skin</t>
        </r>
      </text>
    </comment>
    <comment ref="E152" authorId="0" shapeId="0" xr:uid="{00000000-0006-0000-0200-000020000000}">
      <text>
        <r>
          <rPr>
            <sz val="12"/>
            <color indexed="81"/>
            <rFont val="Times New Roman"/>
            <family val="1"/>
          </rPr>
          <t>small dagger</t>
        </r>
      </text>
    </comment>
    <comment ref="E156" authorId="0" shapeId="0" xr:uid="{00000000-0006-0000-0200-000021000000}">
      <text/>
    </comment>
    <comment ref="E158" authorId="0" shapeId="0" xr:uid="{00000000-0006-0000-0200-000022000000}">
      <text>
        <r>
          <rPr>
            <sz val="12"/>
            <rFont val="Times New Roman"/>
            <family val="1"/>
          </rPr>
          <t>Bag and candle</t>
        </r>
      </text>
    </comment>
    <comment ref="E159" authorId="0" shapeId="0" xr:uid="{00000000-0006-0000-0200-000023000000}">
      <text>
        <r>
          <rPr>
            <sz val="12"/>
            <color indexed="81"/>
            <rFont val="Times New Roman"/>
            <family val="1"/>
          </rPr>
          <t>A tiny bag, a small (not lit) candle, and a carved bone from any humanoid.</t>
        </r>
      </text>
    </comment>
    <comment ref="E160" authorId="0" shapeId="0" xr:uid="{00000000-0006-0000-0200-000024000000}">
      <text/>
    </comment>
    <comment ref="E161" authorId="0" shapeId="0" xr:uid="{00000000-0006-0000-0200-000025000000}">
      <text/>
    </comment>
    <comment ref="E162" authorId="0" shapeId="0" xr:uid="{00000000-0006-0000-0200-000026000000}">
      <text/>
    </comment>
    <comment ref="E163" authorId="0" shapeId="0" xr:uid="{00000000-0006-0000-0200-000027000000}">
      <text/>
    </comment>
    <comment ref="E164" authorId="0" shapeId="0" xr:uid="{00000000-0006-0000-0200-000028000000}">
      <text>
        <r>
          <rPr>
            <sz val="12"/>
            <color indexed="81"/>
            <rFont val="Times New Roman"/>
            <family val="1"/>
          </rPr>
          <t>heart of a dwarven child</t>
        </r>
      </text>
    </comment>
    <comment ref="E170" authorId="0" shapeId="0" xr:uid="{00000000-0006-0000-0200-000029000000}">
      <text>
        <r>
          <rPr>
            <sz val="12"/>
            <color indexed="81"/>
            <rFont val="Times New Roman"/>
            <family val="1"/>
          </rPr>
          <t>Flawless, 250-GP gemstone</t>
        </r>
      </text>
    </comment>
    <comment ref="E171" authorId="0" shapeId="0" xr:uid="{00000000-0006-0000-0200-00002A000000}">
      <text>
        <r>
          <rPr>
            <sz val="12"/>
            <color indexed="81"/>
            <rFont val="Times New Roman"/>
            <family val="1"/>
          </rPr>
          <t>bird of prey talon</t>
        </r>
      </text>
    </comment>
    <comment ref="E179" authorId="0" shapeId="0" xr:uid="{00000000-0006-0000-0200-00002B000000}">
      <text/>
    </comment>
    <comment ref="E185" authorId="0" shapeId="0" xr:uid="{00000000-0006-0000-0200-00002C000000}">
      <text>
        <r>
          <rPr>
            <sz val="12"/>
            <color indexed="81"/>
            <rFont val="Times New Roman"/>
            <family val="1"/>
          </rPr>
          <t>Item distasteful to target</t>
        </r>
      </text>
    </comment>
    <comment ref="E186" authorId="0" shapeId="0" xr:uid="{00000000-0006-0000-0200-00002D000000}">
      <text>
        <r>
          <rPr>
            <sz val="12"/>
            <color indexed="81"/>
            <rFont val="Times New Roman"/>
            <family val="1"/>
          </rPr>
          <t>Herbal inhalant applied under nostrils, smoked, or imbibed</t>
        </r>
      </text>
    </comment>
    <comment ref="E192" authorId="0" shapeId="0" xr:uid="{00000000-0006-0000-0200-00002E000000}">
      <text/>
    </comment>
    <comment ref="E196" authorId="0" shapeId="0" xr:uid="{00000000-0006-0000-0200-00002F000000}">
      <text>
        <r>
          <rPr>
            <sz val="12"/>
            <color indexed="81"/>
            <rFont val="Times New Roman"/>
            <family val="1"/>
          </rPr>
          <t>heart of an elven child</t>
        </r>
      </text>
    </comment>
    <comment ref="E199" authorId="0" shapeId="0" xr:uid="{00000000-0006-0000-0200-000030000000}">
      <text>
        <r>
          <rPr>
            <sz val="12"/>
            <color indexed="81"/>
            <rFont val="Times New Roman"/>
            <family val="1"/>
          </rPr>
          <t>Dumathoin symbol</t>
        </r>
      </text>
    </comment>
    <comment ref="E202" authorId="0" shapeId="0" xr:uid="{00000000-0006-0000-0200-000031000000}">
      <text>
        <r>
          <rPr>
            <sz val="12"/>
            <color indexed="81"/>
            <rFont val="Times New Roman"/>
            <family val="1"/>
          </rPr>
          <t>Item distasteful to target</t>
        </r>
      </text>
    </comment>
    <comment ref="E205" authorId="0" shapeId="0" xr:uid="{00000000-0006-0000-0200-000032000000}">
      <text>
        <r>
          <rPr>
            <sz val="12"/>
            <color indexed="81"/>
            <rFont val="Times New Roman"/>
            <family val="1"/>
          </rPr>
          <t>Charcoal</t>
        </r>
      </text>
    </comment>
    <comment ref="E209" authorId="0" shapeId="0" xr:uid="{00000000-0006-0000-0200-000033000000}">
      <text>
        <r>
          <rPr>
            <sz val="12"/>
            <color indexed="81"/>
            <rFont val="Times New Roman"/>
            <family val="1"/>
          </rPr>
          <t>humanoid brain tissue</t>
        </r>
      </text>
    </comment>
    <comment ref="E213" authorId="0" shapeId="0" xr:uid="{00000000-0006-0000-0200-000034000000}">
      <text>
        <r>
          <rPr>
            <sz val="12"/>
            <color indexed="81"/>
            <rFont val="Times New Roman"/>
            <family val="1"/>
          </rPr>
          <t>Parchment w/ unholy text</t>
        </r>
      </text>
    </comment>
    <comment ref="E214" authorId="0" shapeId="0" xr:uid="{00000000-0006-0000-0200-000035000000}">
      <text>
        <r>
          <rPr>
            <sz val="12"/>
            <color indexed="81"/>
            <rFont val="Times New Roman"/>
            <family val="1"/>
          </rPr>
          <t>dandelion fluff and herbs</t>
        </r>
      </text>
    </comment>
    <comment ref="E215" authorId="0" shapeId="0" xr:uid="{00000000-0006-0000-0200-000036000000}">
      <text>
        <r>
          <rPr>
            <sz val="12"/>
            <color indexed="81"/>
            <rFont val="Times New Roman"/>
            <family val="1"/>
          </rPr>
          <t>Vial of holy water</t>
        </r>
      </text>
    </comment>
    <comment ref="E218" authorId="0" shapeId="0" xr:uid="{00000000-0006-0000-0200-000037000000}">
      <text/>
    </comment>
    <comment ref="E219" authorId="0" shapeId="0" xr:uid="{00000000-0006-0000-0200-000038000000}">
      <text>
        <r>
          <rPr>
            <sz val="12"/>
            <color indexed="81"/>
            <rFont val="Times New Roman"/>
            <family val="1"/>
          </rPr>
          <t>Parchment w/ holy text</t>
        </r>
      </text>
    </comment>
    <comment ref="E226" authorId="0" shapeId="0" xr:uid="{00000000-0006-0000-0200-000039000000}">
      <text>
        <r>
          <rPr>
            <sz val="12"/>
            <rFont val="Times New Roman"/>
            <family val="1"/>
          </rPr>
          <t>Bag and candle</t>
        </r>
      </text>
    </comment>
    <comment ref="E227" authorId="0" shapeId="0" xr:uid="{00000000-0006-0000-0200-00003A000000}">
      <text>
        <r>
          <rPr>
            <sz val="12"/>
            <color indexed="81"/>
            <rFont val="Times New Roman"/>
            <family val="1"/>
          </rPr>
          <t>A tiny bag, a small (not lit) candle, and a carved bone from any humanoid.</t>
        </r>
      </text>
    </comment>
    <comment ref="E228" authorId="0" shapeId="0" xr:uid="{00000000-0006-0000-0200-00003B000000}">
      <text>
        <r>
          <rPr>
            <sz val="12"/>
            <color indexed="81"/>
            <rFont val="Times New Roman"/>
            <family val="1"/>
          </rPr>
          <t>flask of wine and loaf of bread</t>
        </r>
      </text>
    </comment>
    <comment ref="E230" authorId="0" shapeId="0" xr:uid="{00000000-0006-0000-0200-00003C000000}">
      <text/>
    </comment>
    <comment ref="E232" authorId="0" shapeId="0" xr:uid="{00000000-0006-0000-0200-00003D000000}">
      <text>
        <r>
          <rPr>
            <sz val="12"/>
            <color indexed="81"/>
            <rFont val="Times New Roman"/>
            <family val="1"/>
          </rPr>
          <t>25 GPs' worth of powdered silver</t>
        </r>
      </text>
    </comment>
    <comment ref="E233" authorId="0" shapeId="0" xr:uid="{00000000-0006-0000-0200-00003E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13" authorId="0" shapeId="0" xr:uid="{00000000-0006-0000-0300-000001000000}">
      <text>
        <r>
          <rPr>
            <sz val="12"/>
            <color indexed="81"/>
            <rFont val="Times New Roman"/>
            <family val="1"/>
          </rPr>
          <t>Know: Religion synergy +2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a known and respected ally of dragons.
</t>
        </r>
        <r>
          <rPr>
            <b/>
            <sz val="12"/>
            <color indexed="81"/>
            <rFont val="Times New Roman"/>
            <family val="1"/>
          </rPr>
          <t xml:space="preserve">Prerequisites:  </t>
        </r>
        <r>
          <rPr>
            <sz val="12"/>
            <color indexed="81"/>
            <rFont val="Times New Roman"/>
            <family val="1"/>
          </rPr>
          <t xml:space="preserve">Cha 11, Speak Language (Draconic).
</t>
        </r>
        <r>
          <rPr>
            <b/>
            <sz val="12"/>
            <color indexed="81"/>
            <rFont val="Times New Roman"/>
            <family val="1"/>
          </rPr>
          <t xml:space="preserve">Benefit:  </t>
        </r>
        <r>
          <rPr>
            <sz val="12"/>
            <color indexed="81"/>
            <rFont val="Times New Roman"/>
            <family val="1"/>
          </rPr>
          <t xml:space="preserve">You gain a +4 bonus on Diplomacy checks made to adjust the attitude of a dragon, and a +2 bonus on Ride checks made when you are mounted on a dragon.
In addition, you gain a +4 bonus on saves against the frightful presence of good dragons.
</t>
        </r>
        <r>
          <rPr>
            <b/>
            <sz val="12"/>
            <color indexed="81"/>
            <rFont val="Times New Roman"/>
            <family val="1"/>
          </rPr>
          <t xml:space="preserve">Special:  </t>
        </r>
        <r>
          <rPr>
            <sz val="12"/>
            <color indexed="81"/>
            <rFont val="Times New Roman"/>
            <family val="1"/>
          </rPr>
          <t>You can’t select this feat if you have already taken the Dragonthrall feat.
Draconomicon 105</t>
        </r>
      </text>
    </comment>
    <comment ref="A3" authorId="0" shapeId="0" xr:uid="{00000000-0006-0000-0400-00000200000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shapeId="0" xr:uid="{00000000-0006-0000-0400-000003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shapeId="0" xr:uid="{00000000-0006-0000-0400-00000400000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shapeId="0" xr:uid="{00000000-0006-0000-0400-00000500000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shapeId="0" xr:uid="{00000000-0006-0000-0400-000006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shapeId="0" xr:uid="{00000000-0006-0000-0400-00000700000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shapeId="0" xr:uid="{00000000-0006-0000-0400-000008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shapeId="0" xr:uid="{00000000-0006-0000-0400-00000900000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9" authorId="0" shapeId="0" xr:uid="{00000000-0006-0000-0400-00000A00000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10" authorId="0" shapeId="0" xr:uid="{00000000-0006-0000-0400-00000B000000}">
      <text>
        <r>
          <rPr>
            <sz val="12"/>
            <color indexed="81"/>
            <rFont val="Times New Roman"/>
            <family val="1"/>
          </rPr>
          <t>At 4th level, the seeker can ignore the normal –5 penalty for accelerated movement when she uses the following skills:  Balance, Climb, Hide, Move Silently, and Survival (for following tracks).  Her penalty for accelerated tumbling is reduced from –10 to –5.
Complete Divine 62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500-000001000000}">
      <text>
        <r>
          <rPr>
            <sz val="12"/>
            <color indexed="81"/>
            <rFont val="Times New Roman"/>
            <family val="1"/>
          </rPr>
          <t>+2 Strength; + 4 Holy Warrior; +1 Divine Favor</t>
        </r>
      </text>
    </comment>
    <comment ref="A8" authorId="0" shapeId="0" xr:uid="{00000000-0006-0000-0500-00000200000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8" authorId="0" shapeId="0" xr:uid="{00000000-0006-0000-0500-000003000000}">
      <text>
        <r>
          <rPr>
            <sz val="12"/>
            <color indexed="81"/>
            <rFont val="Times New Roman"/>
            <family val="1"/>
          </rPr>
          <t>+4 Weapon; +2 Strength; + 4 Holy Warrior; +1 Divine Favor</t>
        </r>
      </text>
    </comment>
    <comment ref="D8" authorId="0" shapeId="0" xr:uid="{00000000-0006-0000-0500-000004000000}">
      <text>
        <r>
          <rPr>
            <sz val="12"/>
            <color indexed="81"/>
            <rFont val="Times New Roman"/>
            <family val="1"/>
          </rPr>
          <t>+4 Weapon</t>
        </r>
      </text>
    </comment>
    <comment ref="C9" authorId="0" shapeId="0" xr:uid="{00000000-0006-0000-0500-000005000000}">
      <text>
        <r>
          <rPr>
            <sz val="12"/>
            <color indexed="81"/>
            <rFont val="Times New Roman"/>
            <family val="1"/>
          </rPr>
          <t>+4 Weapon; +2 Strength; + 4 Holy Warrior; +1 Divine Favor</t>
        </r>
      </text>
    </comment>
    <comment ref="D9" authorId="0" shapeId="0" xr:uid="{00000000-0006-0000-0500-000006000000}">
      <text>
        <r>
          <rPr>
            <sz val="12"/>
            <color indexed="81"/>
            <rFont val="Times New Roman"/>
            <family val="1"/>
          </rPr>
          <t>+4 Weapon</t>
        </r>
      </text>
    </comment>
    <comment ref="C10" authorId="0" shapeId="0" xr:uid="{00000000-0006-0000-0500-000007000000}">
      <text>
        <r>
          <rPr>
            <sz val="12"/>
            <color indexed="81"/>
            <rFont val="Times New Roman"/>
            <family val="1"/>
          </rPr>
          <t>+4 Weapon; +2 Strength; + 4 Holy Warrior; +1 Divine Favor</t>
        </r>
      </text>
    </comment>
    <comment ref="D10" authorId="0" shapeId="0" xr:uid="{00000000-0006-0000-0500-000008000000}">
      <text>
        <r>
          <rPr>
            <sz val="12"/>
            <color indexed="81"/>
            <rFont val="Times New Roman"/>
            <family val="1"/>
          </rPr>
          <t>+4 Weapon</t>
        </r>
      </text>
    </comment>
    <comment ref="C11" authorId="0" shapeId="0" xr:uid="{00000000-0006-0000-0500-000009000000}">
      <text>
        <r>
          <rPr>
            <sz val="12"/>
            <color indexed="81"/>
            <rFont val="Times New Roman"/>
            <family val="1"/>
          </rPr>
          <t>+4 Weapon; +2 Strength; + 4 Holy Warrior; +1 Divine Favor</t>
        </r>
      </text>
    </comment>
    <comment ref="D11" authorId="0" shapeId="0" xr:uid="{00000000-0006-0000-0500-00000A000000}">
      <text>
        <r>
          <rPr>
            <sz val="12"/>
            <color indexed="81"/>
            <rFont val="Times New Roman"/>
            <family val="1"/>
          </rPr>
          <t>+4 Weapon</t>
        </r>
      </text>
    </comment>
    <comment ref="C12" authorId="0" shapeId="0" xr:uid="{00000000-0006-0000-0500-00000B000000}">
      <text>
        <r>
          <rPr>
            <sz val="12"/>
            <color indexed="81"/>
            <rFont val="Times New Roman"/>
            <family val="1"/>
          </rPr>
          <t>+4 Weapon; +2 Strength; + 4 Holy Warrior; +1 Divine Favor</t>
        </r>
      </text>
    </comment>
    <comment ref="D12" authorId="0" shapeId="0" xr:uid="{00000000-0006-0000-0500-00000C000000}">
      <text>
        <r>
          <rPr>
            <sz val="12"/>
            <color indexed="81"/>
            <rFont val="Times New Roman"/>
            <family val="1"/>
          </rPr>
          <t>+4 Weapon</t>
        </r>
      </text>
    </comment>
    <comment ref="C13" authorId="0" shapeId="0" xr:uid="{00000000-0006-0000-0500-00000D000000}">
      <text>
        <r>
          <rPr>
            <sz val="12"/>
            <color indexed="81"/>
            <rFont val="Times New Roman"/>
            <family val="1"/>
          </rPr>
          <t>+4 Weapon; +2 Strength; + 4 Holy Warrior; +1 Divine Favor</t>
        </r>
      </text>
    </comment>
    <comment ref="D13" authorId="0" shapeId="0" xr:uid="{00000000-0006-0000-0500-00000E000000}">
      <text>
        <r>
          <rPr>
            <sz val="12"/>
            <color indexed="81"/>
            <rFont val="Times New Roman"/>
            <family val="1"/>
          </rPr>
          <t>+4 Weapon</t>
        </r>
      </text>
    </comment>
    <comment ref="D18" authorId="0" shapeId="0" xr:uid="{00000000-0006-0000-0500-00000F00000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8" authorId="0" shapeId="0" xr:uid="{00000000-0006-0000-0600-000003000000}">
      <text>
        <r>
          <rPr>
            <sz val="12"/>
            <color indexed="81"/>
            <rFont val="Times New Roman"/>
            <family val="1"/>
          </rPr>
          <t xml:space="preserve">Resistance to Acid, Cold, Electricity, Fire, and Negative Energy (20).
Ability to breathe normally in liquid and solid medium.
</t>
        </r>
        <r>
          <rPr>
            <b/>
            <sz val="12"/>
            <color indexed="81"/>
            <rFont val="Times New Roman"/>
            <family val="1"/>
          </rPr>
          <t xml:space="preserve">Fly (Sp):  </t>
        </r>
        <r>
          <rPr>
            <sz val="12"/>
            <color indexed="81"/>
            <rFont val="Times New Roman"/>
            <family val="1"/>
          </rPr>
          <t xml:space="preserve">1/day, CL 12.  </t>
        </r>
        <r>
          <rPr>
            <b/>
            <sz val="12"/>
            <color indexed="81"/>
            <rFont val="Times New Roman"/>
            <family val="1"/>
          </rPr>
          <t xml:space="preserve">Activation:  </t>
        </r>
        <r>
          <rPr>
            <sz val="12"/>
            <color indexed="81"/>
            <rFont val="Times New Roman"/>
            <family val="1"/>
          </rPr>
          <t xml:space="preserve">free action.
</t>
        </r>
        <r>
          <rPr>
            <b/>
            <sz val="12"/>
            <color indexed="81"/>
            <rFont val="Times New Roman"/>
            <family val="1"/>
          </rPr>
          <t xml:space="preserve">Feather Fall (Sp):  </t>
        </r>
        <r>
          <rPr>
            <sz val="12"/>
            <color indexed="81"/>
            <rFont val="Times New Roman"/>
            <family val="1"/>
          </rPr>
          <t xml:space="preserve">3/day, CL 12.  </t>
        </r>
        <r>
          <rPr>
            <b/>
            <sz val="12"/>
            <color indexed="81"/>
            <rFont val="Times New Roman"/>
            <family val="1"/>
          </rPr>
          <t xml:space="preserve">Activation:  </t>
        </r>
        <r>
          <rPr>
            <sz val="12"/>
            <color indexed="81"/>
            <rFont val="Times New Roman"/>
            <family val="1"/>
          </rPr>
          <t>free action.
Must be worn for 24 hours before it becomes effective.
In-house item</t>
        </r>
      </text>
    </comment>
    <comment ref="A14" authorId="0" shapeId="0" xr:uid="{00000000-0006-0000-0600-00000400000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<sst xmlns="http://schemas.openxmlformats.org/spreadsheetml/2006/main" count="2084" uniqueCount="581">
  <si>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</si>
  <si>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</si>
  <si>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</si>
  <si>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</si>
  <si>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</si>
  <si>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</si>
  <si>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</si>
  <si>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</si>
  <si>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</si>
  <si>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</si>
  <si>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</si>
  <si>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</si>
  <si>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</si>
  <si>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</si>
  <si>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</si>
  <si>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</si>
  <si>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</si>
  <si>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</si>
  <si>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</si>
  <si>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</si>
  <si>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</si>
  <si>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</si>
  <si>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</si>
  <si>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</si>
  <si>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</si>
  <si>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</si>
  <si>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</si>
  <si>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</si>
  <si>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</si>
  <si>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</si>
  <si>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</si>
  <si>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</si>
  <si>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</si>
  <si>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</si>
  <si>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</si>
  <si>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</si>
  <si>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</si>
  <si>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</si>
  <si>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</si>
  <si>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</si>
  <si>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</si>
  <si>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</si>
  <si>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</si>
  <si>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</si>
  <si>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</si>
  <si>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</si>
  <si>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</si>
  <si>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</si>
  <si>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</si>
  <si>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</si>
  <si>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</si>
  <si>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</si>
  <si>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</si>
  <si>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</si>
  <si>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</si>
  <si>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</si>
  <si>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</si>
  <si>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</si>
  <si>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</si>
  <si>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</si>
  <si>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</si>
  <si>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</si>
  <si>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</si>
  <si>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</si>
  <si>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</si>
  <si>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</si>
  <si>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</si>
  <si>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</si>
  <si>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</si>
  <si>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</si>
  <si>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</si>
  <si>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</si>
  <si>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</si>
  <si>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</si>
  <si>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</si>
  <si>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</si>
  <si>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</si>
  <si>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</si>
  <si>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</si>
  <si>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</si>
  <si>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</si>
  <si>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</si>
  <si>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</si>
  <si>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</si>
  <si>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</si>
  <si>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</si>
  <si>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</si>
  <si>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</si>
  <si>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</si>
  <si>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</si>
  <si>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</si>
  <si>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</si>
  <si>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</si>
  <si>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</si>
  <si>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</si>
  <si>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</si>
  <si>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</si>
  <si>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</si>
  <si>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</si>
  <si>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</si>
  <si>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</si>
  <si>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</si>
  <si>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</si>
  <si>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</si>
  <si>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</si>
  <si>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</si>
  <si>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</si>
  <si>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</si>
  <si>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</si>
  <si>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</si>
  <si>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</si>
  <si>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</si>
  <si>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</si>
  <si>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</si>
  <si>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</si>
  <si>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</si>
  <si>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</si>
  <si>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</si>
  <si>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</si>
  <si>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</si>
  <si>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</si>
  <si>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</si>
  <si>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</si>
  <si>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</si>
  <si>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</si>
  <si>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</si>
  <si>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</si>
  <si>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</si>
  <si>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</si>
  <si>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</si>
  <si>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</si>
  <si>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</si>
  <si>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</si>
  <si>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</si>
  <si>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</si>
  <si>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</si>
  <si>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</si>
  <si>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</si>
  <si>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</si>
  <si>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</si>
  <si>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</si>
  <si>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</si>
  <si>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</si>
  <si>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</si>
  <si>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</si>
  <si>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</si>
  <si>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</si>
  <si>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</si>
  <si>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</si>
  <si>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</si>
  <si>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</si>
  <si>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</si>
  <si>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</si>
  <si>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</si>
  <si>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</si>
  <si>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</si>
  <si>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</si>
  <si>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</si>
  <si>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</si>
  <si>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</si>
  <si>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</si>
  <si>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</si>
  <si>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</si>
  <si>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</si>
  <si>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</si>
  <si>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</si>
  <si>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</si>
  <si>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</si>
  <si>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</si>
  <si>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</si>
  <si>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</si>
  <si>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</si>
  <si>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</si>
  <si>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</si>
  <si>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</si>
  <si>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</si>
  <si>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</si>
  <si>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</si>
  <si>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</si>
  <si>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</si>
  <si>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</si>
  <si>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</si>
  <si>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</si>
  <si>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</si>
  <si>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</si>
  <si>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</si>
  <si>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</si>
  <si>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</si>
  <si>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</si>
  <si>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</si>
  <si>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</si>
  <si>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</si>
  <si>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</si>
  <si>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</si>
  <si>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</si>
  <si>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</si>
  <si>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</si>
  <si>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</si>
  <si>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</si>
  <si>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</si>
  <si>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</si>
  <si>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</si>
  <si>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</si>
  <si>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</si>
  <si>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</si>
  <si>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</si>
  <si>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</si>
  <si>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</si>
  <si>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</si>
  <si>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</si>
  <si>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</si>
  <si>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</si>
  <si>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</si>
  <si>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</si>
  <si>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</si>
  <si>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</si>
  <si>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</si>
  <si>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</si>
  <si>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</si>
  <si>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</si>
  <si>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</si>
  <si>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</si>
  <si>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</si>
  <si>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</si>
  <si>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</si>
  <si>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</si>
  <si>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</si>
  <si>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</si>
  <si>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</si>
  <si>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</si>
  <si>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</si>
  <si>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</si>
  <si>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</si>
  <si>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</si>
  <si>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</si>
  <si>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</si>
  <si>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</si>
  <si>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</si>
  <si>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</si>
  <si>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</si>
  <si>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</si>
  <si>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</si>
  <si>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</si>
  <si>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</si>
  <si>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</si>
  <si>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</si>
  <si>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</si>
  <si>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</si>
  <si>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</si>
  <si>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</si>
  <si>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</si>
  <si>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</si>
  <si>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</si>
  <si>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</si>
  <si>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</si>
  <si>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</si>
  <si>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</si>
  <si>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</si>
  <si>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</si>
  <si>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</si>
  <si>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</si>
  <si>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</si>
  <si>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</si>
  <si>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</si>
  <si>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</si>
  <si>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</si>
  <si>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</si>
  <si>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</si>
  <si>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</si>
  <si>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</si>
  <si>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</si>
  <si>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</si>
  <si>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</si>
  <si>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</si>
  <si>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</si>
  <si>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</si>
  <si>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</si>
  <si>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</si>
  <si>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</si>
  <si>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</si>
  <si>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</si>
  <si>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</si>
  <si>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</si>
  <si>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</si>
  <si>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</si>
  <si>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</si>
  <si>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</si>
  <si>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</si>
  <si>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</si>
  <si>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</si>
  <si>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</si>
  <si>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</si>
  <si>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</si>
  <si>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</si>
  <si>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</si>
  <si>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</si>
  <si>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</si>
  <si>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Snow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</si>
  <si>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</si>
  <si>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</si>
  <si>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</si>
  <si>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</si>
  <si>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</si>
  <si>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</si>
  <si>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</si>
  <si>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</si>
  <si>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</si>
  <si>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</si>
  <si>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</si>
  <si>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</si>
  <si>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</si>
  <si>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</si>
  <si>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</si>
  <si>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</si>
  <si>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</si>
  <si>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</si>
  <si>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</si>
  <si>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</si>
  <si>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</si>
  <si>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</si>
  <si>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</si>
  <si>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</si>
  <si>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</si>
  <si>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</si>
  <si>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</si>
  <si>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</si>
  <si>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</si>
  <si>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</si>
  <si>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</si>
  <si>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</si>
  <si>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</si>
  <si>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</si>
  <si>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</si>
  <si>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</si>
  <si>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</si>
  <si>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</si>
  <si>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</si>
  <si>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</si>
  <si>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</si>
  <si>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</si>
  <si>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</si>
  <si>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</si>
  <si>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</si>
  <si>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</si>
  <si>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</si>
  <si>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</si>
  <si>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</si>
  <si>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</si>
  <si>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</si>
  <si>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</si>
  <si>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</si>
  <si>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</si>
  <si>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</si>
  <si>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</si>
  <si>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</si>
  <si>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</si>
  <si>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</si>
  <si>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</si>
  <si>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</si>
  <si>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</si>
  <si>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</si>
  <si>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</si>
  <si>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Total Equity:</t>
  </si>
  <si>
    <t>Seeker</t>
  </si>
  <si>
    <t>Class Skill from Travel Domain</t>
  </si>
  <si>
    <t>cleric 6</t>
  </si>
  <si>
    <t>seeker 1</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</si>
  <si>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</si>
  <si>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</si>
  <si>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</si>
  <si>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</si>
  <si>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</si>
  <si>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</si>
  <si>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</si>
  <si>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</si>
  <si>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</si>
  <si>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</si>
  <si>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</si>
  <si>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</si>
  <si>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</si>
  <si>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</si>
  <si>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</si>
  <si>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</si>
  <si>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</si>
  <si>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</si>
  <si>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</si>
  <si>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</si>
  <si>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</si>
  <si>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</si>
  <si>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</si>
  <si>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</si>
  <si>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</si>
  <si>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</si>
  <si>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</si>
  <si>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</si>
  <si>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</si>
  <si>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</si>
  <si>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</si>
  <si>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</si>
  <si>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</si>
  <si>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</si>
  <si>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</si>
  <si>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</si>
  <si>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</si>
  <si>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</si>
  <si>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</si>
  <si>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</si>
  <si>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</si>
  <si>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</si>
  <si>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</si>
  <si>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</si>
  <si>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</si>
  <si>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</si>
  <si>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</si>
  <si>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</si>
  <si>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</si>
  <si>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</si>
  <si>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</si>
  <si>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</si>
  <si>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</si>
  <si>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</si>
  <si>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</si>
  <si>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</si>
  <si>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</si>
  <si>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</si>
  <si>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</si>
  <si>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</si>
  <si>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</si>
  <si>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</si>
  <si>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</si>
  <si>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</si>
  <si>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</si>
  <si>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</si>
  <si>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</si>
  <si>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</si>
  <si>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</si>
  <si>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</si>
  <si>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</si>
  <si>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</si>
  <si>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</si>
  <si>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</si>
  <si>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</si>
  <si>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</si>
  <si>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</si>
  <si>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</si>
  <si>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</si>
  <si>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</si>
  <si>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</si>
  <si>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</si>
  <si>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</si>
  <si>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</si>
  <si>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</si>
  <si>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</si>
  <si>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</si>
  <si>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</si>
  <si>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</si>
  <si>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</si>
  <si>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</si>
  <si>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</si>
  <si>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</si>
  <si>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</si>
  <si>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</si>
  <si>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</si>
  <si>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</si>
  <si>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</si>
  <si>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</si>
  <si>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</si>
  <si>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</si>
  <si>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</si>
  <si>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</si>
  <si>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</si>
  <si>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</si>
  <si>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</si>
  <si>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</si>
  <si>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</si>
  <si>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</si>
  <si>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</si>
  <si>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</si>
  <si>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</si>
  <si>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</si>
  <si>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</si>
  <si>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</si>
  <si>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</si>
  <si>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</si>
  <si>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</si>
  <si>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</si>
  <si>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</si>
  <si>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</si>
  <si>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</si>
  <si>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</si>
  <si>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</si>
  <si>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</si>
  <si>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</si>
  <si>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</si>
  <si>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</si>
  <si>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</si>
  <si>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</si>
  <si>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</si>
  <si>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</si>
  <si>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</si>
  <si>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</si>
  <si>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</si>
  <si>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</si>
  <si>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</si>
  <si>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</si>
  <si>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</si>
  <si>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</si>
  <si>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</si>
  <si>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</si>
  <si>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</si>
  <si>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</si>
  <si>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</si>
  <si>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</si>
  <si>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</si>
  <si>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</si>
  <si>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</si>
  <si>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</si>
  <si>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</si>
  <si>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</si>
  <si>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</si>
  <si>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</si>
  <si>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</si>
  <si>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</si>
  <si>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t>
  </si>
  <si>
    <t>Grapple</t>
  </si>
  <si>
    <t>Mithral Chain Shirt +2</t>
  </si>
  <si>
    <t>MW Potion Belt</t>
  </si>
  <si>
    <t>Holds 10 vials</t>
  </si>
  <si>
    <t>Domain 1:  Elf</t>
  </si>
  <si>
    <t>Domain 2:  War</t>
  </si>
  <si>
    <t>Domain 3:  Travel</t>
  </si>
  <si>
    <t>All Armor and Shields (not tower)</t>
  </si>
  <si>
    <t>1d8</t>
  </si>
  <si>
    <t>+1 within 30’</t>
  </si>
  <si>
    <t>Bludgeoning damage</t>
  </si>
  <si>
    <t>seeker 2</t>
  </si>
  <si>
    <t>seeker 3</t>
  </si>
  <si>
    <t>9th:  Extend Spell</t>
  </si>
  <si>
    <t>Magic Circle vs Evil</t>
  </si>
  <si>
    <t>Healing Belt</t>
  </si>
  <si>
    <t>MW Morningstar, 2nd Attack</t>
  </si>
  <si>
    <t>Swiftfooted</t>
  </si>
  <si>
    <t>seeker 4</t>
  </si>
  <si>
    <t>1st:  Dragonfriend</t>
  </si>
  <si>
    <t>Align Weapon</t>
  </si>
  <si>
    <t>Righteous Wrath of the Faithful</t>
  </si>
  <si>
    <t>Bow, 2nd Shot</t>
  </si>
  <si>
    <t>Bow, Rapid Firing</t>
  </si>
  <si>
    <r>
      <t xml:space="preserve">Bow, </t>
    </r>
    <r>
      <rPr>
        <i/>
        <sz val="12"/>
        <rFont val="Times New Roman"/>
        <family val="1"/>
      </rPr>
      <t>haste</t>
    </r>
  </si>
  <si>
    <r>
      <t xml:space="preserve">Bow, </t>
    </r>
    <r>
      <rPr>
        <i/>
        <sz val="12"/>
        <rFont val="Times New Roman"/>
        <family val="1"/>
      </rPr>
      <t>divine power</t>
    </r>
  </si>
  <si>
    <t>Greater Crystal of Aquatic Action</t>
  </si>
  <si>
    <t>Wand of Cure Light Wounds</t>
  </si>
  <si>
    <t>10 charges</t>
  </si>
  <si>
    <t>Potion of Delay Poison</t>
  </si>
  <si>
    <t>Potion of Lesser Restoration</t>
  </si>
  <si>
    <t>Bow of the Wintermoon +4</t>
  </si>
  <si>
    <t>Deity:</t>
  </si>
  <si>
    <t>Solonor Θ</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</si>
  <si>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</si>
  <si>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</si>
  <si>
    <t>Folding Boat/Ship</t>
  </si>
  <si>
    <t>Scarab</t>
  </si>
  <si>
    <t>Profession:  Sailor</t>
  </si>
  <si>
    <t>Divine Agility</t>
  </si>
  <si>
    <t>Holy Transformation, Lesser</t>
  </si>
  <si>
    <t>True Strike (domain)</t>
  </si>
  <si>
    <t>Fly (domain)</t>
  </si>
  <si>
    <t>Divine Power (domain)</t>
  </si>
  <si>
    <t>Shield of Faith, Mass</t>
  </si>
  <si>
    <t>Flame Strike (domain)</t>
  </si>
  <si>
    <t>Cat’s Grace (domain)</t>
  </si>
  <si>
    <t>+2 versus Enchantments; +1 haste</t>
  </si>
  <si>
    <t>Bracelet of the Planar Champion</t>
  </si>
  <si>
    <t>Crystal of Electrical Assault, Greater</t>
  </si>
  <si>
    <t>1d6</t>
  </si>
  <si>
    <t>+ Dazzle 1 round</t>
  </si>
  <si>
    <t>Wealth Cap:</t>
  </si>
  <si>
    <t>Remaining Balance:</t>
  </si>
  <si>
    <t>NPC</t>
  </si>
  <si>
    <t>?</t>
  </si>
  <si>
    <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</si>
</sst>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65"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i/>
      <sz val="12"/>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CCFFCC"/>
        <bgColor indexed="55"/>
      </patternFill>
    </fill>
    <fill>
      <patternFill patternType="solid">
        <fgColor rgb="FFFFFF00"/>
        <bgColor indexed="64"/>
      </patternFill>
    </fill>
    <fill>
      <patternFill patternType="solid">
        <fgColor rgb="FFFFC000"/>
        <bgColor indexed="64"/>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hair">
        <color indexed="64"/>
      </left>
      <right/>
      <top style="hair">
        <color indexed="64"/>
      </top>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12">
    <xf numFmtId="0" fontId="0" fillId="0" borderId="0" xfId="0"/>
    <xf numFmtId="9" fontId="6" fillId="0" borderId="25" xfId="2" applyFont="1" applyFill="1" applyBorder="1" applyAlignment="1">
      <alignment horizontal="center" vertical="center" shrinkToFit="1"/>
    </xf>
    <xf numFmtId="0" fontId="11" fillId="3" borderId="69" xfId="0" applyFont="1" applyFill="1" applyBorder="1" applyAlignment="1">
      <alignment horizontal="centerContinuous" vertical="center"/>
    </xf>
    <xf numFmtId="0" fontId="11" fillId="3" borderId="41" xfId="0" applyFont="1" applyFill="1" applyBorder="1" applyAlignment="1">
      <alignment horizontal="center" vertical="center"/>
    </xf>
    <xf numFmtId="0" fontId="11" fillId="3" borderId="41" xfId="0" applyFont="1" applyFill="1" applyBorder="1" applyAlignment="1">
      <alignment horizontal="center" vertical="center" wrapText="1"/>
    </xf>
    <xf numFmtId="0" fontId="48" fillId="14" borderId="40" xfId="0" applyFont="1" applyFill="1" applyBorder="1" applyAlignment="1">
      <alignment horizontal="center" vertical="center" wrapText="1"/>
    </xf>
    <xf numFmtId="0" fontId="11" fillId="3" borderId="70" xfId="0" applyFont="1" applyFill="1" applyBorder="1" applyAlignment="1">
      <alignment horizontal="center" vertical="center"/>
    </xf>
    <xf numFmtId="0" fontId="3" fillId="0" borderId="0" xfId="0" applyFont="1" applyAlignment="1">
      <alignment vertical="center"/>
    </xf>
    <xf numFmtId="0" fontId="53" fillId="0" borderId="33" xfId="0" applyFont="1" applyBorder="1" applyAlignment="1">
      <alignment horizontal="centerContinuous" vertical="center" wrapText="1"/>
    </xf>
    <xf numFmtId="0" fontId="54" fillId="0" borderId="33" xfId="0" applyFont="1" applyBorder="1" applyAlignment="1">
      <alignment horizontal="centerContinuous" vertical="center" wrapText="1"/>
    </xf>
    <xf numFmtId="0" fontId="6" fillId="0" borderId="24" xfId="8" applyFont="1" applyBorder="1" applyAlignment="1">
      <alignment horizontal="center" vertical="center" shrinkToFit="1"/>
    </xf>
    <xf numFmtId="0" fontId="6" fillId="0" borderId="25" xfId="2" applyNumberFormat="1" applyFont="1" applyFill="1" applyBorder="1" applyAlignment="1">
      <alignment horizontal="center" vertical="center" shrinkToFit="1"/>
    </xf>
    <xf numFmtId="9" fontId="6" fillId="0" borderId="25"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4" xfId="8" applyFont="1" applyBorder="1" applyAlignment="1">
      <alignment horizontal="center" vertical="center" wrapText="1"/>
    </xf>
    <xf numFmtId="0" fontId="6" fillId="11" borderId="24" xfId="8" applyFont="1" applyFill="1" applyBorder="1" applyAlignment="1">
      <alignment horizontal="center" vertical="center"/>
    </xf>
    <xf numFmtId="9" fontId="6" fillId="0" borderId="24" xfId="2" applyFont="1" applyBorder="1" applyAlignment="1">
      <alignment horizontal="center" vertical="center" shrinkToFit="1"/>
    </xf>
    <xf numFmtId="0" fontId="6" fillId="0" borderId="25" xfId="2" applyNumberFormat="1" applyFont="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5" xfId="0" applyFont="1" applyBorder="1" applyAlignment="1">
      <alignment horizontal="right" vertical="center"/>
    </xf>
    <xf numFmtId="0" fontId="3" fillId="0" borderId="77" xfId="0" applyFont="1" applyBorder="1" applyAlignment="1">
      <alignment horizontal="right" vertical="center"/>
    </xf>
    <xf numFmtId="0" fontId="49" fillId="15" borderId="75" xfId="0" applyFont="1" applyFill="1" applyBorder="1" applyAlignment="1">
      <alignment horizontal="right" vertical="center"/>
    </xf>
    <xf numFmtId="0" fontId="6" fillId="0" borderId="24" xfId="0" applyFont="1" applyBorder="1" applyAlignment="1">
      <alignment horizontal="center" vertical="center" shrinkToFit="1"/>
    </xf>
    <xf numFmtId="0" fontId="6" fillId="0" borderId="26" xfId="0" applyFont="1" applyBorder="1" applyAlignment="1">
      <alignment horizontal="center" vertical="center" wrapText="1"/>
    </xf>
    <xf numFmtId="0" fontId="6" fillId="0" borderId="26" xfId="0" quotePrefix="1" applyFont="1" applyBorder="1" applyAlignment="1">
      <alignment horizontal="center" vertical="center" wrapText="1"/>
    </xf>
    <xf numFmtId="0" fontId="6" fillId="0" borderId="26" xfId="8" applyFont="1" applyBorder="1" applyAlignment="1">
      <alignment horizontal="center" vertical="center" wrapText="1"/>
    </xf>
    <xf numFmtId="0" fontId="24" fillId="0" borderId="33" xfId="0" applyFont="1" applyBorder="1" applyAlignment="1">
      <alignment horizontal="centerContinuous" vertical="center" wrapText="1"/>
    </xf>
    <xf numFmtId="9" fontId="6" fillId="0" borderId="51" xfId="2" applyFont="1" applyFill="1" applyBorder="1" applyAlignment="1">
      <alignment horizontal="center" vertical="center" shrinkToFit="1"/>
    </xf>
    <xf numFmtId="0" fontId="6" fillId="0" borderId="59" xfId="0" applyFont="1" applyBorder="1" applyAlignment="1">
      <alignment horizontal="centerContinuous" vertical="center"/>
    </xf>
    <xf numFmtId="0" fontId="36" fillId="2" borderId="66" xfId="0" applyFont="1" applyFill="1" applyBorder="1" applyAlignment="1">
      <alignment horizontal="right" vertical="center"/>
    </xf>
    <xf numFmtId="0" fontId="37" fillId="2" borderId="67" xfId="0" applyFont="1" applyFill="1" applyBorder="1" applyAlignment="1">
      <alignment horizontal="left" vertical="center"/>
    </xf>
    <xf numFmtId="0" fontId="19" fillId="2" borderId="67" xfId="0" applyFont="1" applyFill="1" applyBorder="1" applyAlignment="1">
      <alignment horizontal="left" vertical="center"/>
    </xf>
    <xf numFmtId="0" fontId="3" fillId="2" borderId="67" xfId="0" applyFont="1" applyFill="1" applyBorder="1" applyAlignment="1">
      <alignment horizontal="centerContinuous" vertical="center"/>
    </xf>
    <xf numFmtId="0" fontId="4" fillId="2" borderId="67" xfId="0" applyFont="1" applyFill="1" applyBorder="1" applyAlignment="1">
      <alignment horizontal="centerContinuous" vertical="center"/>
    </xf>
    <xf numFmtId="0" fontId="35" fillId="2" borderId="68" xfId="1" applyFont="1" applyFill="1" applyBorder="1" applyAlignment="1" applyProtection="1">
      <alignment horizontal="right"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1" xfId="0" applyFont="1" applyFill="1" applyBorder="1" applyAlignment="1">
      <alignment horizontal="right" vertical="center"/>
    </xf>
    <xf numFmtId="0" fontId="5" fillId="4" borderId="72" xfId="0" applyFont="1" applyFill="1" applyBorder="1" applyAlignment="1">
      <alignment horizontal="right" vertical="center"/>
    </xf>
    <xf numFmtId="49" fontId="6" fillId="0" borderId="73" xfId="0" applyNumberFormat="1" applyFont="1" applyBorder="1" applyAlignment="1">
      <alignment horizontal="center" vertical="center"/>
    </xf>
    <xf numFmtId="0" fontId="6" fillId="0" borderId="0" xfId="0" applyFont="1" applyAlignment="1">
      <alignment horizontal="left" vertical="center"/>
    </xf>
    <xf numFmtId="0" fontId="5" fillId="4" borderId="11" xfId="0" applyFont="1" applyFill="1" applyBorder="1" applyAlignment="1">
      <alignment horizontal="right" vertical="center"/>
    </xf>
    <xf numFmtId="0" fontId="51" fillId="4" borderId="29" xfId="0" applyFont="1" applyFill="1" applyBorder="1" applyAlignment="1">
      <alignment horizontal="right" vertical="center"/>
    </xf>
    <xf numFmtId="0" fontId="6" fillId="0" borderId="12" xfId="0" applyFont="1" applyBorder="1" applyAlignment="1">
      <alignment horizontal="center" vertical="center"/>
    </xf>
    <xf numFmtId="0" fontId="7" fillId="2" borderId="13" xfId="0" applyFont="1" applyFill="1" applyBorder="1" applyAlignment="1">
      <alignment horizontal="right" vertical="center"/>
    </xf>
    <xf numFmtId="0" fontId="7" fillId="4" borderId="56"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4" xfId="0" applyFont="1" applyFill="1" applyBorder="1" applyAlignment="1">
      <alignment horizontal="right" vertical="center"/>
    </xf>
    <xf numFmtId="164" fontId="5" fillId="9"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5" fillId="0" borderId="27" xfId="0" applyFont="1" applyBorder="1" applyAlignment="1">
      <alignment horizontal="center" vertical="center"/>
    </xf>
    <xf numFmtId="0" fontId="42" fillId="2" borderId="4" xfId="0" applyFont="1" applyFill="1" applyBorder="1" applyAlignment="1">
      <alignment horizontal="right" vertical="center"/>
    </xf>
    <xf numFmtId="0" fontId="10" fillId="4" borderId="5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5" xfId="0" applyFont="1" applyFill="1" applyBorder="1" applyAlignment="1">
      <alignment horizontal="righ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62" fillId="0" borderId="22" xfId="0" applyFont="1" applyBorder="1" applyAlignment="1">
      <alignment horizontal="centerContinuous" vertical="center"/>
    </xf>
    <xf numFmtId="0" fontId="14" fillId="0" borderId="0" xfId="0" applyFont="1" applyAlignment="1">
      <alignment horizontal="centerContinuous" vertical="center"/>
    </xf>
    <xf numFmtId="0" fontId="45" fillId="0" borderId="1"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horizontal="center" vertical="center"/>
    </xf>
    <xf numFmtId="1" fontId="6" fillId="0" borderId="24" xfId="0" applyNumberFormat="1" applyFont="1" applyBorder="1" applyAlignment="1">
      <alignment horizontal="center" vertical="center" wrapText="1"/>
    </xf>
    <xf numFmtId="0" fontId="43" fillId="14" borderId="25" xfId="0" applyFont="1" applyFill="1" applyBorder="1" applyAlignment="1">
      <alignment horizontal="center" vertical="center"/>
    </xf>
    <xf numFmtId="0" fontId="6" fillId="0" borderId="2" xfId="0" quotePrefix="1" applyFont="1" applyBorder="1" applyAlignment="1">
      <alignment horizontal="center" vertical="center"/>
    </xf>
    <xf numFmtId="0" fontId="47" fillId="0" borderId="1" xfId="0" applyFont="1" applyBorder="1" applyAlignment="1">
      <alignment vertical="center"/>
    </xf>
    <xf numFmtId="0" fontId="12" fillId="0" borderId="25" xfId="0" applyFont="1" applyBorder="1" applyAlignment="1">
      <alignment horizontal="center" vertical="center"/>
    </xf>
    <xf numFmtId="0" fontId="46" fillId="0" borderId="34" xfId="0" applyFont="1" applyBorder="1" applyAlignment="1">
      <alignment vertical="center"/>
    </xf>
    <xf numFmtId="0" fontId="5" fillId="0" borderId="50" xfId="0" applyFont="1" applyBorder="1" applyAlignment="1">
      <alignment horizontal="center" vertical="center"/>
    </xf>
    <xf numFmtId="0" fontId="6" fillId="0" borderId="50" xfId="0" applyFont="1" applyBorder="1" applyAlignment="1">
      <alignment horizontal="center" vertical="center"/>
    </xf>
    <xf numFmtId="0" fontId="48" fillId="0" borderId="50" xfId="0" applyFont="1" applyBorder="1" applyAlignment="1">
      <alignment horizontal="center" vertical="center" wrapText="1"/>
    </xf>
    <xf numFmtId="1" fontId="6" fillId="0" borderId="50" xfId="0" applyNumberFormat="1" applyFont="1" applyBorder="1" applyAlignment="1">
      <alignment horizontal="center" vertical="center" wrapText="1"/>
    </xf>
    <xf numFmtId="0" fontId="43" fillId="14" borderId="50" xfId="0" applyFont="1" applyFill="1" applyBorder="1" applyAlignment="1">
      <alignment horizontal="center" vertical="center"/>
    </xf>
    <xf numFmtId="0" fontId="6" fillId="0" borderId="36" xfId="0" quotePrefix="1" applyFont="1" applyBorder="1" applyAlignment="1">
      <alignment horizontal="center" vertical="center"/>
    </xf>
    <xf numFmtId="0" fontId="10" fillId="0" borderId="1" xfId="0" applyFont="1" applyBorder="1" applyAlignment="1">
      <alignment vertical="center"/>
    </xf>
    <xf numFmtId="49" fontId="15" fillId="0" borderId="24" xfId="0" applyNumberFormat="1" applyFont="1" applyBorder="1" applyAlignment="1">
      <alignment horizontal="center" vertical="center"/>
    </xf>
    <xf numFmtId="0" fontId="15" fillId="0" borderId="25" xfId="0" applyFont="1" applyBorder="1" applyAlignment="1">
      <alignment horizontal="center" vertical="center"/>
    </xf>
    <xf numFmtId="0" fontId="10" fillId="0" borderId="25" xfId="0" applyFont="1" applyBorder="1" applyAlignment="1">
      <alignment horizontal="center" vertical="center"/>
    </xf>
    <xf numFmtId="0" fontId="6" fillId="0" borderId="25" xfId="0" applyFont="1" applyBorder="1" applyAlignment="1">
      <alignment horizontal="center" vertical="center"/>
    </xf>
    <xf numFmtId="49" fontId="6" fillId="0" borderId="25" xfId="0" applyNumberFormat="1" applyFont="1" applyBorder="1" applyAlignment="1">
      <alignment horizontal="center" vertical="center"/>
    </xf>
    <xf numFmtId="0" fontId="6" fillId="0" borderId="26" xfId="0"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31" fillId="0" borderId="0" xfId="0" applyFont="1" applyAlignment="1">
      <alignment vertical="center"/>
    </xf>
    <xf numFmtId="0" fontId="13" fillId="0" borderId="1" xfId="0" applyFont="1" applyBorder="1" applyAlignment="1">
      <alignment vertical="center"/>
    </xf>
    <xf numFmtId="49" fontId="22" fillId="0" borderId="24" xfId="0" applyNumberFormat="1" applyFont="1" applyBorder="1" applyAlignment="1">
      <alignment horizontal="center" vertical="center"/>
    </xf>
    <xf numFmtId="0" fontId="22" fillId="0" borderId="25" xfId="0" applyFont="1" applyBorder="1" applyAlignment="1">
      <alignment horizontal="center" vertical="center"/>
    </xf>
    <xf numFmtId="0" fontId="13" fillId="0" borderId="25" xfId="0" applyFont="1" applyBorder="1" applyAlignment="1">
      <alignment horizontal="center" vertical="center"/>
    </xf>
    <xf numFmtId="0" fontId="29" fillId="0" borderId="0" xfId="0" applyFont="1" applyAlignment="1">
      <alignment vertical="center"/>
    </xf>
    <xf numFmtId="0" fontId="7" fillId="0" borderId="1" xfId="0" applyFont="1" applyBorder="1" applyAlignment="1">
      <alignment vertical="center"/>
    </xf>
    <xf numFmtId="49" fontId="16" fillId="0" borderId="24" xfId="0" applyNumberFormat="1" applyFont="1" applyBorder="1" applyAlignment="1">
      <alignment horizontal="center" vertical="center"/>
    </xf>
    <xf numFmtId="0" fontId="16" fillId="0" borderId="25" xfId="0" applyFont="1" applyBorder="1" applyAlignment="1">
      <alignment horizontal="center" vertical="center"/>
    </xf>
    <xf numFmtId="0" fontId="7" fillId="0" borderId="25" xfId="0" applyFont="1" applyBorder="1" applyAlignment="1">
      <alignment horizontal="center" vertical="center"/>
    </xf>
    <xf numFmtId="0" fontId="28" fillId="0" borderId="0" xfId="0" applyFont="1" applyAlignment="1">
      <alignment vertical="center"/>
    </xf>
    <xf numFmtId="0" fontId="9" fillId="8" borderId="1" xfId="0" applyFont="1" applyFill="1" applyBorder="1" applyAlignment="1">
      <alignment vertical="center"/>
    </xf>
    <xf numFmtId="0" fontId="6" fillId="8" borderId="24" xfId="0" applyFont="1" applyFill="1" applyBorder="1" applyAlignment="1">
      <alignment horizontal="center" vertical="center"/>
    </xf>
    <xf numFmtId="49" fontId="26" fillId="8" borderId="24" xfId="0" applyNumberFormat="1" applyFont="1" applyFill="1" applyBorder="1" applyAlignment="1">
      <alignment horizontal="center" vertical="center"/>
    </xf>
    <xf numFmtId="0" fontId="26" fillId="8" borderId="25" xfId="0" applyFont="1" applyFill="1" applyBorder="1" applyAlignment="1">
      <alignment horizontal="center" vertical="center"/>
    </xf>
    <xf numFmtId="0" fontId="9" fillId="8" borderId="25" xfId="0"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Font="1" applyFill="1" applyBorder="1" applyAlignment="1">
      <alignment horizontal="center" vertical="center"/>
    </xf>
    <xf numFmtId="0" fontId="10" fillId="5" borderId="1" xfId="0" applyFont="1" applyFill="1" applyBorder="1" applyAlignment="1">
      <alignment vertical="center"/>
    </xf>
    <xf numFmtId="0" fontId="6" fillId="5" borderId="24" xfId="0"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Font="1" applyFill="1" applyBorder="1" applyAlignment="1">
      <alignment horizontal="center" vertical="center"/>
    </xf>
    <xf numFmtId="0" fontId="10" fillId="5" borderId="25" xfId="0"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Font="1" applyFill="1" applyBorder="1" applyAlignment="1">
      <alignment horizontal="center" vertical="center"/>
    </xf>
    <xf numFmtId="0" fontId="30" fillId="0" borderId="0" xfId="0" applyFont="1" applyAlignment="1">
      <alignment vertical="center"/>
    </xf>
    <xf numFmtId="0" fontId="6" fillId="0" borderId="26" xfId="0" quotePrefix="1" applyFont="1" applyBorder="1" applyAlignment="1">
      <alignment horizontal="center" vertical="center"/>
    </xf>
    <xf numFmtId="0" fontId="10" fillId="6" borderId="1" xfId="0" applyFont="1" applyFill="1" applyBorder="1" applyAlignment="1">
      <alignment vertical="center"/>
    </xf>
    <xf numFmtId="0" fontId="6" fillId="6" borderId="24" xfId="0"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Font="1" applyFill="1" applyBorder="1" applyAlignment="1">
      <alignment horizontal="center" vertical="center"/>
    </xf>
    <xf numFmtId="0" fontId="10" fillId="6" borderId="25" xfId="0"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Font="1" applyFill="1" applyBorder="1" applyAlignment="1">
      <alignment horizontal="center" vertical="center"/>
    </xf>
    <xf numFmtId="0" fontId="21" fillId="10" borderId="1" xfId="0" applyFont="1" applyFill="1" applyBorder="1" applyAlignment="1">
      <alignment vertical="center"/>
    </xf>
    <xf numFmtId="0" fontId="6" fillId="10" borderId="24" xfId="0"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Font="1" applyFill="1" applyBorder="1" applyAlignment="1">
      <alignment horizontal="center" vertical="center"/>
    </xf>
    <xf numFmtId="0" fontId="21" fillId="10" borderId="25" xfId="0" applyFont="1" applyFill="1" applyBorder="1" applyAlignment="1">
      <alignment horizontal="center" vertical="center"/>
    </xf>
    <xf numFmtId="49" fontId="6" fillId="10" borderId="25" xfId="0" applyNumberFormat="1" applyFont="1" applyFill="1" applyBorder="1" applyAlignment="1">
      <alignment horizontal="center" vertical="center"/>
    </xf>
    <xf numFmtId="0" fontId="6" fillId="10" borderId="26" xfId="0" applyFont="1" applyFill="1" applyBorder="1" applyAlignment="1">
      <alignment horizontal="center" vertical="center"/>
    </xf>
    <xf numFmtId="0" fontId="13" fillId="6" borderId="1" xfId="0" applyFont="1" applyFill="1" applyBorder="1" applyAlignment="1">
      <alignment vertical="center"/>
    </xf>
    <xf numFmtId="49" fontId="22" fillId="7" borderId="24" xfId="0" applyNumberFormat="1" applyFont="1" applyFill="1" applyBorder="1" applyAlignment="1">
      <alignment horizontal="center" vertical="center"/>
    </xf>
    <xf numFmtId="0" fontId="22" fillId="7" borderId="25" xfId="0" applyFont="1" applyFill="1" applyBorder="1" applyAlignment="1">
      <alignment horizontal="center" vertical="center"/>
    </xf>
    <xf numFmtId="0" fontId="13" fillId="6" borderId="25" xfId="0" applyFont="1" applyFill="1" applyBorder="1" applyAlignment="1">
      <alignment horizontal="center" vertical="center"/>
    </xf>
    <xf numFmtId="0" fontId="10" fillId="8" borderId="1" xfId="0" applyFont="1" applyFill="1" applyBorder="1" applyAlignment="1">
      <alignment vertical="center"/>
    </xf>
    <xf numFmtId="49" fontId="15" fillId="8" borderId="24" xfId="0" applyNumberFormat="1" applyFont="1" applyFill="1" applyBorder="1" applyAlignment="1">
      <alignment horizontal="center" vertical="center"/>
    </xf>
    <xf numFmtId="0" fontId="15" fillId="8" borderId="25" xfId="0" applyFont="1" applyFill="1" applyBorder="1" applyAlignment="1">
      <alignment horizontal="center" vertical="center"/>
    </xf>
    <xf numFmtId="0" fontId="10" fillId="8" borderId="25" xfId="0" applyFont="1" applyFill="1" applyBorder="1" applyAlignment="1">
      <alignment horizontal="center" vertical="center"/>
    </xf>
    <xf numFmtId="0" fontId="21" fillId="0" borderId="1" xfId="0" applyFont="1" applyBorder="1" applyAlignment="1">
      <alignment vertical="center"/>
    </xf>
    <xf numFmtId="49" fontId="27" fillId="0" borderId="24" xfId="0" applyNumberFormat="1" applyFont="1" applyBorder="1" applyAlignment="1">
      <alignment horizontal="center" vertical="center"/>
    </xf>
    <xf numFmtId="0" fontId="27" fillId="0" borderId="25" xfId="0" applyFont="1" applyBorder="1" applyAlignment="1">
      <alignment horizontal="center" vertical="center"/>
    </xf>
    <xf numFmtId="0" fontId="21" fillId="0" borderId="25" xfId="0" applyFont="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Font="1" applyFill="1" applyBorder="1" applyAlignment="1">
      <alignment horizontal="center" vertical="center"/>
    </xf>
    <xf numFmtId="0" fontId="12" fillId="5" borderId="25" xfId="0" applyFont="1" applyFill="1" applyBorder="1" applyAlignment="1">
      <alignment horizontal="center" vertical="center"/>
    </xf>
    <xf numFmtId="0" fontId="13" fillId="10" borderId="1" xfId="0" applyFont="1" applyFill="1" applyBorder="1" applyAlignment="1">
      <alignment vertical="center"/>
    </xf>
    <xf numFmtId="49" fontId="22" fillId="10" borderId="24" xfId="0" applyNumberFormat="1" applyFont="1" applyFill="1" applyBorder="1" applyAlignment="1">
      <alignment horizontal="center" vertical="center"/>
    </xf>
    <xf numFmtId="0" fontId="22" fillId="10" borderId="25" xfId="0" applyFont="1" applyFill="1" applyBorder="1" applyAlignment="1">
      <alignment horizontal="center" vertical="center"/>
    </xf>
    <xf numFmtId="0" fontId="13" fillId="10" borderId="25" xfId="0" applyFont="1" applyFill="1" applyBorder="1" applyAlignment="1">
      <alignment horizontal="center" vertical="center"/>
    </xf>
    <xf numFmtId="0" fontId="6" fillId="11" borderId="24" xfId="0" applyFont="1" applyFill="1" applyBorder="1" applyAlignment="1">
      <alignment horizontal="center" vertical="center"/>
    </xf>
    <xf numFmtId="49" fontId="6" fillId="11" borderId="25"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Font="1" applyFill="1" applyBorder="1" applyAlignment="1">
      <alignment horizontal="center" vertical="center"/>
    </xf>
    <xf numFmtId="0" fontId="10" fillId="11" borderId="25" xfId="0" applyFont="1" applyFill="1" applyBorder="1" applyAlignment="1">
      <alignment horizontal="center" vertical="center"/>
    </xf>
    <xf numFmtId="0" fontId="6" fillId="11" borderId="26" xfId="0" quotePrefix="1" applyFont="1" applyFill="1" applyBorder="1" applyAlignment="1">
      <alignment horizontal="center" vertical="center"/>
    </xf>
    <xf numFmtId="0" fontId="12" fillId="4" borderId="1" xfId="0" applyFont="1" applyFill="1" applyBorder="1" applyAlignment="1">
      <alignment vertical="center"/>
    </xf>
    <xf numFmtId="0" fontId="6" fillId="4" borderId="24" xfId="0" applyFont="1" applyFill="1" applyBorder="1" applyAlignment="1">
      <alignment horizontal="center" vertical="center"/>
    </xf>
    <xf numFmtId="49" fontId="23" fillId="4" borderId="24" xfId="0" applyNumberFormat="1" applyFont="1" applyFill="1" applyBorder="1" applyAlignment="1">
      <alignment horizontal="center" vertical="center"/>
    </xf>
    <xf numFmtId="0" fontId="23" fillId="4" borderId="25" xfId="0" applyFont="1" applyFill="1" applyBorder="1" applyAlignment="1">
      <alignment horizontal="center" vertical="center"/>
    </xf>
    <xf numFmtId="0" fontId="12" fillId="4" borderId="25" xfId="0"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Font="1" applyFill="1" applyBorder="1" applyAlignment="1">
      <alignment horizontal="center" vertical="center"/>
    </xf>
    <xf numFmtId="0" fontId="13" fillId="5" borderId="25" xfId="0" applyFont="1" applyFill="1" applyBorder="1" applyAlignment="1">
      <alignment horizontal="center" vertical="center"/>
    </xf>
    <xf numFmtId="0" fontId="12" fillId="0" borderId="8" xfId="0" applyFont="1" applyBorder="1" applyAlignment="1">
      <alignment vertical="center"/>
    </xf>
    <xf numFmtId="0" fontId="6" fillId="0" borderId="49" xfId="0" applyFont="1" applyBorder="1" applyAlignment="1">
      <alignment horizontal="center" vertical="center"/>
    </xf>
    <xf numFmtId="49" fontId="23" fillId="0" borderId="49" xfId="0" applyNumberFormat="1" applyFont="1" applyBorder="1" applyAlignment="1">
      <alignment horizontal="center" vertical="center"/>
    </xf>
    <xf numFmtId="0" fontId="23" fillId="0" borderId="51" xfId="0" applyFont="1" applyBorder="1" applyAlignment="1">
      <alignment horizontal="center" vertical="center"/>
    </xf>
    <xf numFmtId="0" fontId="12" fillId="0" borderId="51" xfId="0" applyFont="1" applyBorder="1" applyAlignment="1">
      <alignment horizontal="center" vertical="center"/>
    </xf>
    <xf numFmtId="49" fontId="6" fillId="0" borderId="51" xfId="0" applyNumberFormat="1" applyFont="1" applyBorder="1" applyAlignment="1">
      <alignment horizontal="center" vertical="center"/>
    </xf>
    <xf numFmtId="0" fontId="43" fillId="14" borderId="49"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63" fillId="0" borderId="22" xfId="0" applyFont="1" applyBorder="1" applyAlignment="1">
      <alignment horizontal="centerContinuous" vertical="center"/>
    </xf>
    <xf numFmtId="0" fontId="26" fillId="0" borderId="1" xfId="8" applyFont="1" applyBorder="1" applyAlignment="1">
      <alignment horizontal="center" vertical="center" shrinkToFit="1"/>
    </xf>
    <xf numFmtId="0" fontId="6" fillId="0" borderId="25" xfId="8" applyFont="1" applyBorder="1" applyAlignment="1">
      <alignment horizontal="center" vertical="center" wrapText="1"/>
    </xf>
    <xf numFmtId="0" fontId="26" fillId="0" borderId="34" xfId="8" applyFont="1" applyBorder="1" applyAlignment="1">
      <alignment horizontal="center" vertical="center" shrinkToFit="1"/>
    </xf>
    <xf numFmtId="0" fontId="6" fillId="0" borderId="50" xfId="8" applyFont="1" applyBorder="1" applyAlignment="1">
      <alignment horizontal="center" vertical="center" wrapText="1"/>
    </xf>
    <xf numFmtId="0" fontId="6" fillId="11" borderId="50" xfId="8" applyFont="1" applyFill="1" applyBorder="1" applyAlignment="1">
      <alignment horizontal="center" vertical="center"/>
    </xf>
    <xf numFmtId="9" fontId="6" fillId="0" borderId="50" xfId="2" applyFont="1" applyFill="1" applyBorder="1" applyAlignment="1">
      <alignment horizontal="center" vertical="center" shrinkToFit="1"/>
    </xf>
    <xf numFmtId="0" fontId="26" fillId="0" borderId="88" xfId="8"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37" xfId="0" applyFont="1" applyBorder="1" applyAlignment="1">
      <alignment horizontal="center" vertical="center" wrapText="1"/>
    </xf>
    <xf numFmtId="0" fontId="6" fillId="0" borderId="25" xfId="0" applyFont="1" applyBorder="1" applyAlignment="1">
      <alignment horizontal="center" vertical="center" wrapText="1"/>
    </xf>
    <xf numFmtId="9" fontId="6" fillId="0" borderId="49" xfId="2" applyFont="1" applyFill="1" applyBorder="1" applyAlignment="1">
      <alignment horizontal="center" vertical="center" shrinkToFit="1"/>
    </xf>
    <xf numFmtId="0" fontId="6" fillId="0" borderId="51" xfId="2" applyNumberFormat="1" applyFont="1" applyFill="1" applyBorder="1" applyAlignment="1">
      <alignment horizontal="center" vertical="center" shrinkToFit="1"/>
    </xf>
    <xf numFmtId="0" fontId="55" fillId="0" borderId="30" xfId="0" applyFont="1" applyBorder="1" applyAlignment="1">
      <alignment horizontal="centerContinuous" vertical="center" wrapText="1"/>
    </xf>
    <xf numFmtId="0" fontId="5" fillId="0" borderId="31" xfId="0" applyFont="1" applyBorder="1" applyAlignment="1">
      <alignment horizontal="centerContinuous" vertical="center" wrapText="1"/>
    </xf>
    <xf numFmtId="0" fontId="5" fillId="0" borderId="32" xfId="0" applyFont="1" applyBorder="1" applyAlignment="1">
      <alignment horizontal="centerContinuous" vertical="center" wrapText="1"/>
    </xf>
    <xf numFmtId="0" fontId="6" fillId="0" borderId="0" xfId="0" applyFont="1" applyAlignment="1">
      <alignment vertical="center" wrapText="1"/>
    </xf>
    <xf numFmtId="0" fontId="1" fillId="0" borderId="0" xfId="0" applyFont="1" applyAlignment="1">
      <alignment vertical="center" wrapText="1"/>
    </xf>
    <xf numFmtId="0" fontId="55" fillId="0" borderId="0" xfId="0" applyFont="1" applyAlignment="1">
      <alignment horizontal="centerContinuous" vertical="center" wrapText="1"/>
    </xf>
    <xf numFmtId="0" fontId="14" fillId="0" borderId="0" xfId="0" applyFont="1" applyAlignment="1">
      <alignment horizontal="centerContinuous" vertical="center" wrapText="1"/>
    </xf>
    <xf numFmtId="0" fontId="39" fillId="0" borderId="0" xfId="0" applyFont="1" applyAlignment="1">
      <alignment horizontal="centerContinuous" vertical="center" wrapText="1"/>
    </xf>
    <xf numFmtId="0" fontId="11" fillId="15" borderId="34" xfId="0" applyFont="1" applyFill="1" applyBorder="1" applyAlignment="1">
      <alignment horizontal="centerContinuous" vertical="center" wrapText="1"/>
    </xf>
    <xf numFmtId="0" fontId="11" fillId="15" borderId="35" xfId="0" applyFont="1" applyFill="1" applyBorder="1" applyAlignment="1">
      <alignment horizontal="center" vertical="center" wrapText="1"/>
    </xf>
    <xf numFmtId="0" fontId="11" fillId="15" borderId="36"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Border="1" applyAlignment="1">
      <alignment horizontal="center" vertical="center" shrinkToFit="1"/>
    </xf>
    <xf numFmtId="0" fontId="34" fillId="9" borderId="26"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4" xfId="0" applyFont="1" applyBorder="1" applyAlignment="1">
      <alignment horizontal="right"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12" borderId="62" xfId="0" applyFont="1" applyFill="1" applyBorder="1" applyAlignment="1">
      <alignment horizontal="center" vertical="center" wrapText="1"/>
    </xf>
    <xf numFmtId="0" fontId="1" fillId="12" borderId="63" xfId="0" applyFont="1" applyFill="1" applyBorder="1" applyAlignment="1">
      <alignment horizontal="center" vertical="center" wrapText="1"/>
    </xf>
    <xf numFmtId="0" fontId="3" fillId="0" borderId="39" xfId="0" applyFont="1" applyBorder="1" applyAlignment="1">
      <alignment horizontal="right" vertical="center" wrapText="1"/>
    </xf>
    <xf numFmtId="0" fontId="1" fillId="0" borderId="60" xfId="0" applyFont="1" applyBorder="1" applyAlignment="1">
      <alignment horizontal="center" vertical="center" wrapText="1"/>
    </xf>
    <xf numFmtId="0" fontId="1" fillId="0" borderId="43" xfId="0" applyFont="1" applyBorder="1" applyAlignment="1">
      <alignment horizontal="center" vertical="center" wrapText="1"/>
    </xf>
    <xf numFmtId="0" fontId="1" fillId="12" borderId="43" xfId="0" applyFont="1" applyFill="1" applyBorder="1" applyAlignment="1">
      <alignment horizontal="center" vertical="center" wrapText="1"/>
    </xf>
    <xf numFmtId="0" fontId="1" fillId="12" borderId="44" xfId="0" applyFont="1" applyFill="1" applyBorder="1" applyAlignment="1">
      <alignment horizontal="center" vertical="center" wrapText="1"/>
    </xf>
    <xf numFmtId="0" fontId="56" fillId="0" borderId="34" xfId="0" applyFont="1" applyBorder="1" applyAlignment="1">
      <alignment horizontal="center" vertical="center" shrinkToFit="1"/>
    </xf>
    <xf numFmtId="0" fontId="3" fillId="0" borderId="52" xfId="0" applyFont="1" applyBorder="1" applyAlignment="1">
      <alignment horizontal="right" vertical="center" wrapText="1"/>
    </xf>
    <xf numFmtId="0" fontId="40" fillId="15" borderId="65" xfId="0" applyFont="1" applyFill="1" applyBorder="1" applyAlignment="1">
      <alignment horizontal="center" vertical="center" wrapText="1"/>
    </xf>
    <xf numFmtId="0" fontId="40" fillId="15" borderId="45"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46" xfId="0" applyFont="1" applyFill="1" applyBorder="1" applyAlignment="1">
      <alignment horizontal="center" vertical="center" wrapText="1"/>
    </xf>
    <xf numFmtId="0" fontId="55" fillId="0" borderId="90" xfId="0" applyFont="1" applyBorder="1" applyAlignment="1">
      <alignment horizontal="centerContinuous" vertical="center"/>
    </xf>
    <xf numFmtId="0" fontId="55" fillId="0" borderId="91" xfId="0" applyFont="1" applyBorder="1" applyAlignment="1">
      <alignment horizontal="centerContinuous" vertical="center"/>
    </xf>
    <xf numFmtId="0" fontId="58" fillId="0" borderId="92" xfId="0" applyFont="1" applyBorder="1" applyAlignment="1">
      <alignment horizontal="centerContinuous" vertical="center"/>
    </xf>
    <xf numFmtId="0" fontId="59" fillId="0" borderId="93" xfId="0" applyFont="1" applyBorder="1" applyAlignment="1">
      <alignment horizontal="centerContinuous" vertical="center"/>
    </xf>
    <xf numFmtId="0" fontId="3" fillId="0" borderId="94" xfId="0" applyFont="1" applyBorder="1" applyAlignment="1">
      <alignment vertical="center"/>
    </xf>
    <xf numFmtId="0" fontId="1" fillId="0" borderId="104" xfId="0" applyFont="1" applyBorder="1" applyAlignment="1">
      <alignment horizontal="centerContinuous" vertical="center"/>
    </xf>
    <xf numFmtId="49" fontId="1" fillId="0" borderId="94" xfId="0" applyNumberFormat="1" applyFont="1" applyBorder="1" applyAlignment="1">
      <alignment vertical="center"/>
    </xf>
    <xf numFmtId="1" fontId="1" fillId="0" borderId="101" xfId="0" applyNumberFormat="1" applyFont="1" applyBorder="1" applyAlignment="1">
      <alignment horizontal="centerContinuous" vertical="center"/>
    </xf>
    <xf numFmtId="0" fontId="46" fillId="0" borderId="1" xfId="0" applyFont="1" applyBorder="1" applyAlignment="1">
      <alignment horizontal="center" vertical="center" shrinkToFit="1"/>
    </xf>
    <xf numFmtId="0" fontId="50" fillId="15" borderId="94" xfId="0" applyFont="1" applyFill="1" applyBorder="1" applyAlignment="1">
      <alignment vertical="center"/>
    </xf>
    <xf numFmtId="0" fontId="50" fillId="15" borderId="101" xfId="0" applyFont="1" applyFill="1" applyBorder="1" applyAlignment="1">
      <alignment horizontal="centerContinuous" vertical="center"/>
    </xf>
    <xf numFmtId="0" fontId="1" fillId="0" borderId="94" xfId="0" applyFont="1" applyBorder="1" applyAlignment="1">
      <alignment vertical="center"/>
    </xf>
    <xf numFmtId="49" fontId="1" fillId="0" borderId="101" xfId="0" applyNumberFormat="1" applyFont="1" applyBorder="1" applyAlignment="1">
      <alignment horizontal="centerContinuous" vertical="center"/>
    </xf>
    <xf numFmtId="49" fontId="1" fillId="0" borderId="95" xfId="0" applyNumberFormat="1" applyFont="1" applyBorder="1" applyAlignment="1">
      <alignment vertical="center"/>
    </xf>
    <xf numFmtId="0" fontId="1" fillId="17" borderId="84" xfId="0" applyFont="1" applyFill="1" applyBorder="1" applyAlignment="1">
      <alignment horizontal="centerContinuous" vertical="center"/>
    </xf>
    <xf numFmtId="0" fontId="6" fillId="0" borderId="0" xfId="0" applyFont="1" applyAlignment="1">
      <alignment horizontal="left" vertical="center" wrapText="1"/>
    </xf>
    <xf numFmtId="0" fontId="5" fillId="0" borderId="0" xfId="0" applyFont="1" applyAlignment="1">
      <alignment horizontal="right" vertical="center" wrapText="1"/>
    </xf>
    <xf numFmtId="0" fontId="52" fillId="0" borderId="33" xfId="0" applyFont="1" applyBorder="1" applyAlignment="1">
      <alignment horizontal="centerContinuous" vertical="center"/>
    </xf>
    <xf numFmtId="0" fontId="6" fillId="0" borderId="0" xfId="0" applyFont="1" applyAlignment="1">
      <alignment horizontal="center" vertical="center" wrapText="1"/>
    </xf>
    <xf numFmtId="0" fontId="56" fillId="0" borderId="58" xfId="0" applyFont="1" applyBorder="1" applyAlignment="1">
      <alignment horizontal="center" vertical="center" shrinkToFit="1"/>
    </xf>
    <xf numFmtId="0" fontId="60" fillId="0" borderId="39" xfId="0" quotePrefix="1" applyFont="1" applyBorder="1" applyAlignment="1">
      <alignment horizontal="center" vertical="center" shrinkToFit="1"/>
    </xf>
    <xf numFmtId="0" fontId="57" fillId="15" borderId="33" xfId="0" applyFont="1" applyFill="1" applyBorder="1" applyAlignment="1">
      <alignment horizontal="centerContinuous" vertical="center"/>
    </xf>
    <xf numFmtId="0" fontId="60" fillId="0" borderId="58" xfId="0" quotePrefix="1" applyFont="1" applyBorder="1" applyAlignment="1">
      <alignment horizontal="center" vertical="center" shrinkToFit="1"/>
    </xf>
    <xf numFmtId="0" fontId="26" fillId="0" borderId="89" xfId="0" applyFont="1" applyBorder="1" applyAlignment="1">
      <alignment horizontal="centerContinuous" vertical="center" shrinkToFit="1"/>
    </xf>
    <xf numFmtId="0" fontId="60" fillId="0" borderId="59" xfId="0" applyFont="1" applyBorder="1" applyAlignment="1">
      <alignment horizontal="center" vertical="center" shrinkToFit="1"/>
    </xf>
    <xf numFmtId="0" fontId="6" fillId="0" borderId="57" xfId="0" applyFont="1" applyBorder="1" applyAlignment="1">
      <alignment horizontal="centerContinuous" vertical="center"/>
    </xf>
    <xf numFmtId="0" fontId="6" fillId="0" borderId="58" xfId="0" applyFont="1" applyBorder="1" applyAlignment="1">
      <alignment horizontal="centerContinuous" vertical="center"/>
    </xf>
    <xf numFmtId="0" fontId="6" fillId="0" borderId="52" xfId="0" applyFont="1" applyBorder="1" applyAlignment="1">
      <alignment horizontal="centerContinuous" vertical="center"/>
    </xf>
    <xf numFmtId="0" fontId="6" fillId="0" borderId="59" xfId="0" quotePrefix="1" applyFont="1" applyBorder="1" applyAlignment="1">
      <alignment horizontal="centerContinuous" vertical="center"/>
    </xf>
    <xf numFmtId="0" fontId="6" fillId="0" borderId="52" xfId="0" quotePrefix="1" applyFont="1" applyBorder="1" applyAlignment="1">
      <alignment horizontal="centerContinuous" vertical="center"/>
    </xf>
    <xf numFmtId="0" fontId="2" fillId="0" borderId="0" xfId="0" applyFont="1" applyAlignment="1">
      <alignment horizontal="centerContinuous" vertical="center"/>
    </xf>
    <xf numFmtId="0" fontId="4" fillId="0" borderId="0" xfId="0" applyFont="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3" xfId="0"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13" borderId="21" xfId="0" applyFont="1" applyFill="1" applyBorder="1" applyAlignment="1">
      <alignment horizontal="centerContinuous" vertical="center"/>
    </xf>
    <xf numFmtId="0" fontId="20" fillId="13" borderId="74" xfId="0" applyFont="1" applyFill="1" applyBorder="1" applyAlignment="1">
      <alignment horizontal="centerContinuous" vertical="center"/>
    </xf>
    <xf numFmtId="0" fontId="20" fillId="13" borderId="53" xfId="0" applyFont="1" applyFill="1" applyBorder="1" applyAlignment="1">
      <alignment horizontal="centerContinuous" vertical="center"/>
    </xf>
    <xf numFmtId="164" fontId="1" fillId="0" borderId="75" xfId="0" applyNumberFormat="1" applyFont="1" applyBorder="1" applyAlignment="1">
      <alignment horizontal="centerContinuous" vertical="center"/>
    </xf>
    <xf numFmtId="0" fontId="4" fillId="0" borderId="76" xfId="0" quotePrefix="1" applyFont="1" applyBorder="1" applyAlignment="1">
      <alignment horizontal="centerContinuous" vertical="center"/>
    </xf>
    <xf numFmtId="164" fontId="1" fillId="0" borderId="77" xfId="0" applyNumberFormat="1" applyFont="1" applyBorder="1" applyAlignment="1">
      <alignment horizontal="centerContinuous" vertical="center"/>
    </xf>
    <xf numFmtId="0" fontId="1" fillId="0" borderId="78" xfId="0" applyFont="1" applyBorder="1" applyAlignment="1">
      <alignment horizontal="centerContinuous" vertical="center"/>
    </xf>
    <xf numFmtId="0" fontId="17" fillId="0" borderId="0" xfId="0" applyFont="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96" xfId="0" applyFont="1" applyBorder="1" applyAlignment="1">
      <alignment horizontal="centerContinuous" vertical="center"/>
    </xf>
    <xf numFmtId="0" fontId="1" fillId="0" borderId="97" xfId="0" applyFont="1" applyBorder="1" applyAlignment="1">
      <alignment horizontal="centerContinuous" vertical="center"/>
    </xf>
    <xf numFmtId="49" fontId="1" fillId="0" borderId="97" xfId="0" applyNumberFormat="1" applyFont="1" applyBorder="1" applyAlignment="1">
      <alignment horizontal="centerContinuous" vertical="center"/>
    </xf>
    <xf numFmtId="0" fontId="4" fillId="0" borderId="98" xfId="0" applyFont="1" applyBorder="1" applyAlignment="1">
      <alignment horizontal="centerContinuous" vertical="center"/>
    </xf>
    <xf numFmtId="0" fontId="1" fillId="0" borderId="95" xfId="0" applyFont="1" applyBorder="1" applyAlignment="1">
      <alignment horizontal="centerContinuous" vertical="center"/>
    </xf>
    <xf numFmtId="0" fontId="1" fillId="0" borderId="77" xfId="0" applyFont="1" applyBorder="1" applyAlignment="1">
      <alignment horizontal="centerContinuous" vertical="center"/>
    </xf>
    <xf numFmtId="49" fontId="1" fillId="0" borderId="77" xfId="0" applyNumberFormat="1" applyFont="1" applyBorder="1" applyAlignment="1">
      <alignment horizontal="centerContinuous" vertical="center"/>
    </xf>
    <xf numFmtId="0" fontId="4" fillId="0" borderId="78" xfId="0" applyFont="1" applyBorder="1" applyAlignment="1">
      <alignment horizontal="centerContinuous" vertical="center"/>
    </xf>
    <xf numFmtId="0" fontId="20" fillId="13" borderId="100" xfId="0" applyFont="1" applyFill="1" applyBorder="1" applyAlignment="1">
      <alignment horizontal="center" vertical="center"/>
    </xf>
    <xf numFmtId="0" fontId="1" fillId="0" borderId="110" xfId="0" applyFont="1" applyBorder="1" applyAlignment="1">
      <alignment horizontal="centerContinuous" vertical="center" shrinkToFit="1"/>
    </xf>
    <xf numFmtId="0" fontId="20" fillId="0" borderId="111" xfId="0" applyFont="1" applyBorder="1" applyAlignment="1">
      <alignment horizontal="centerContinuous" vertical="center"/>
    </xf>
    <xf numFmtId="0" fontId="1" fillId="0" borderId="112" xfId="0" applyFont="1" applyBorder="1" applyAlignment="1">
      <alignment horizontal="centerContinuous" vertical="center"/>
    </xf>
    <xf numFmtId="0" fontId="1" fillId="0" borderId="95" xfId="0" applyFont="1" applyBorder="1" applyAlignment="1">
      <alignment horizontal="centerContinuous" vertical="center" shrinkToFit="1"/>
    </xf>
    <xf numFmtId="0" fontId="1" fillId="0" borderId="0" xfId="0" applyFont="1" applyAlignment="1">
      <alignment vertical="center"/>
    </xf>
    <xf numFmtId="164" fontId="2" fillId="0" borderId="0" xfId="0" applyNumberFormat="1" applyFont="1" applyAlignment="1">
      <alignment horizontal="centerContinuous" vertical="center"/>
    </xf>
    <xf numFmtId="0" fontId="20" fillId="3" borderId="40" xfId="0" applyFont="1" applyFill="1" applyBorder="1" applyAlignment="1">
      <alignment horizontal="center" vertical="center"/>
    </xf>
    <xf numFmtId="164" fontId="20" fillId="3" borderId="41" xfId="0" applyNumberFormat="1" applyFont="1" applyFill="1" applyBorder="1" applyAlignment="1">
      <alignment horizontal="center" vertical="center"/>
    </xf>
    <xf numFmtId="0" fontId="20" fillId="3" borderId="40" xfId="0" applyFont="1" applyFill="1" applyBorder="1" applyAlignment="1">
      <alignment horizontal="right" vertical="center"/>
    </xf>
    <xf numFmtId="0" fontId="20" fillId="3" borderId="42" xfId="0" applyFont="1" applyFill="1" applyBorder="1" applyAlignment="1">
      <alignment vertical="center"/>
    </xf>
    <xf numFmtId="164" fontId="20" fillId="3" borderId="33" xfId="0" applyNumberFormat="1" applyFont="1" applyFill="1" applyBorder="1" applyAlignment="1">
      <alignment horizontal="center" vertical="center"/>
    </xf>
    <xf numFmtId="0" fontId="1" fillId="0" borderId="85" xfId="0" applyFont="1" applyBorder="1" applyAlignment="1">
      <alignment horizontal="center" vertical="center" shrinkToFit="1"/>
    </xf>
    <xf numFmtId="0" fontId="4" fillId="0" borderId="86" xfId="0" applyFont="1" applyBorder="1" applyAlignment="1">
      <alignment horizontal="center" vertical="center" shrinkToFit="1"/>
    </xf>
    <xf numFmtId="164" fontId="1" fillId="0" borderId="86" xfId="0" applyNumberFormat="1" applyFont="1" applyBorder="1" applyAlignment="1">
      <alignment horizontal="center" vertical="center" shrinkToFit="1"/>
    </xf>
    <xf numFmtId="0" fontId="4" fillId="0" borderId="86" xfId="0" applyFont="1" applyBorder="1" applyAlignment="1">
      <alignment horizontal="left" vertical="center"/>
    </xf>
    <xf numFmtId="0" fontId="4" fillId="0" borderId="87" xfId="0" applyFont="1" applyBorder="1" applyAlignment="1">
      <alignment horizontal="left" vertical="center" shrinkToFit="1"/>
    </xf>
    <xf numFmtId="0" fontId="1" fillId="0" borderId="81" xfId="0" applyFont="1" applyBorder="1" applyAlignment="1">
      <alignment horizontal="center" vertical="center" shrinkToFit="1"/>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0" fontId="1" fillId="0" borderId="79"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7" xfId="0" applyFont="1" applyBorder="1" applyAlignment="1">
      <alignment horizontal="left" vertical="center" shrinkToFit="1"/>
    </xf>
    <xf numFmtId="0" fontId="1" fillId="0" borderId="0" xfId="0" applyFont="1" applyAlignment="1">
      <alignment horizontal="center" vertical="center"/>
    </xf>
    <xf numFmtId="0" fontId="1" fillId="0" borderId="105" xfId="0" applyFont="1" applyBorder="1" applyAlignment="1">
      <alignment horizontal="center" vertical="center" shrinkToFit="1"/>
    </xf>
    <xf numFmtId="0" fontId="1" fillId="0" borderId="106" xfId="0" applyFont="1" applyBorder="1" applyAlignment="1">
      <alignment horizontal="center" vertical="center" shrinkToFit="1"/>
    </xf>
    <xf numFmtId="164" fontId="1" fillId="0" borderId="106" xfId="0" applyNumberFormat="1" applyFont="1" applyBorder="1" applyAlignment="1">
      <alignment horizontal="center" vertical="center" shrinkToFit="1"/>
    </xf>
    <xf numFmtId="0" fontId="4" fillId="0" borderId="106" xfId="0" applyFont="1" applyBorder="1" applyAlignment="1">
      <alignment horizontal="left" vertical="center"/>
    </xf>
    <xf numFmtId="0" fontId="4" fillId="0" borderId="107" xfId="0" applyFont="1" applyBorder="1" applyAlignment="1">
      <alignment horizontal="left" vertical="center" shrinkToFit="1"/>
    </xf>
    <xf numFmtId="0" fontId="1" fillId="0" borderId="80" xfId="0" applyFont="1" applyBorder="1" applyAlignment="1">
      <alignment horizontal="center" vertical="center" shrinkToFit="1"/>
    </xf>
    <xf numFmtId="0" fontId="1" fillId="0" borderId="43" xfId="0" applyFont="1" applyBorder="1" applyAlignment="1">
      <alignment horizontal="center" vertical="center" shrinkToFit="1"/>
    </xf>
    <xf numFmtId="164" fontId="1" fillId="0" borderId="43" xfId="0" applyNumberFormat="1" applyFont="1" applyBorder="1" applyAlignment="1">
      <alignment horizontal="center" vertical="center" shrinkToFit="1"/>
    </xf>
    <xf numFmtId="0" fontId="1"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3" xfId="0" applyFont="1" applyBorder="1" applyAlignment="1">
      <alignment horizontal="left" vertical="center"/>
    </xf>
    <xf numFmtId="164" fontId="4" fillId="0" borderId="43" xfId="0" applyNumberFormat="1" applyFont="1" applyBorder="1" applyAlignment="1">
      <alignment horizontal="center" vertical="center" shrinkToFit="1"/>
    </xf>
    <xf numFmtId="0" fontId="1" fillId="0" borderId="60" xfId="0" applyFont="1" applyBorder="1" applyAlignment="1">
      <alignment horizontal="center" vertical="center" shrinkToFit="1"/>
    </xf>
    <xf numFmtId="0" fontId="6" fillId="0" borderId="25" xfId="0" applyFont="1" applyBorder="1" applyAlignment="1">
      <alignment horizontal="center" vertical="center" shrinkToFit="1"/>
    </xf>
    <xf numFmtId="0" fontId="26" fillId="0" borderId="109" xfId="0" applyFont="1" applyBorder="1" applyAlignment="1">
      <alignment horizontal="centerContinuous" vertical="center" shrinkToFit="1"/>
    </xf>
    <xf numFmtId="0" fontId="60" fillId="0" borderId="59" xfId="0" quotePrefix="1" applyFont="1" applyBorder="1" applyAlignment="1">
      <alignment horizontal="center" vertical="center" shrinkToFit="1"/>
    </xf>
    <xf numFmtId="0" fontId="10" fillId="10" borderId="1" xfId="0" applyFont="1" applyFill="1" applyBorder="1" applyAlignment="1">
      <alignment vertical="center"/>
    </xf>
    <xf numFmtId="49" fontId="15" fillId="10" borderId="24" xfId="0" applyNumberFormat="1" applyFont="1" applyFill="1" applyBorder="1" applyAlignment="1">
      <alignment horizontal="center" vertical="center"/>
    </xf>
    <xf numFmtId="0" fontId="15" fillId="10" borderId="25" xfId="0" applyFont="1" applyFill="1" applyBorder="1" applyAlignment="1">
      <alignment horizontal="center" vertical="center"/>
    </xf>
    <xf numFmtId="0" fontId="10" fillId="10" borderId="25" xfId="0" applyFont="1" applyFill="1" applyBorder="1" applyAlignment="1">
      <alignment horizontal="center" vertical="center"/>
    </xf>
    <xf numFmtId="0" fontId="6" fillId="10" borderId="26" xfId="0" quotePrefix="1" applyFont="1" applyFill="1" applyBorder="1" applyAlignment="1">
      <alignment horizontal="center" vertical="center"/>
    </xf>
    <xf numFmtId="0" fontId="1" fillId="0" borderId="86" xfId="0" applyFont="1" applyBorder="1" applyAlignment="1">
      <alignment horizontal="left" vertical="center"/>
    </xf>
    <xf numFmtId="0" fontId="46" fillId="0" borderId="25" xfId="0" applyFont="1" applyBorder="1" applyAlignment="1">
      <alignment horizontal="center" vertical="center"/>
    </xf>
    <xf numFmtId="9" fontId="6" fillId="0" borderId="25" xfId="3" applyFont="1" applyFill="1" applyBorder="1" applyAlignment="1">
      <alignment horizontal="center" vertical="center" shrinkToFit="1"/>
    </xf>
    <xf numFmtId="0" fontId="6" fillId="0" borderId="25" xfId="3" applyNumberFormat="1" applyFont="1" applyFill="1" applyBorder="1" applyAlignment="1">
      <alignment horizontal="center" vertical="center" shrinkToFit="1"/>
    </xf>
    <xf numFmtId="0" fontId="6" fillId="0" borderId="25" xfId="5" applyFont="1" applyBorder="1" applyAlignment="1">
      <alignment horizontal="center" vertical="center"/>
    </xf>
    <xf numFmtId="9" fontId="6" fillId="0" borderId="24" xfId="3" applyFont="1" applyFill="1" applyBorder="1" applyAlignment="1">
      <alignment horizontal="center" vertical="center" shrinkToFit="1"/>
    </xf>
    <xf numFmtId="0" fontId="6" fillId="0" borderId="26" xfId="0" applyFont="1" applyBorder="1" applyAlignment="1">
      <alignment horizontal="center" vertical="center" shrinkToFit="1"/>
    </xf>
    <xf numFmtId="0" fontId="6" fillId="0" borderId="24" xfId="5" applyFont="1" applyBorder="1" applyAlignment="1">
      <alignment horizontal="center" vertical="center" shrinkToFit="1"/>
    </xf>
    <xf numFmtId="0" fontId="6" fillId="0" borderId="26" xfId="5" applyFont="1" applyBorder="1" applyAlignment="1">
      <alignment horizontal="center" vertical="center" wrapText="1"/>
    </xf>
    <xf numFmtId="9" fontId="6" fillId="11" borderId="50" xfId="2" applyFont="1" applyFill="1" applyBorder="1" applyAlignment="1">
      <alignment horizontal="center" vertical="center" shrinkToFit="1"/>
    </xf>
    <xf numFmtId="0" fontId="6" fillId="11" borderId="49" xfId="8" applyFont="1" applyFill="1" applyBorder="1" applyAlignment="1">
      <alignment horizontal="center" vertical="center"/>
    </xf>
    <xf numFmtId="0" fontId="6" fillId="0" borderId="51" xfId="0" applyFont="1" applyBorder="1" applyAlignment="1">
      <alignment horizontal="center" vertical="center" shrinkToFit="1"/>
    </xf>
    <xf numFmtId="9" fontId="6" fillId="0" borderId="50"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6" xfId="5" applyFont="1" applyBorder="1" applyAlignment="1">
      <alignment horizontal="center" vertical="center"/>
    </xf>
    <xf numFmtId="0" fontId="56" fillId="0" borderId="34" xfId="8" applyFont="1" applyBorder="1" applyAlignment="1">
      <alignment horizontal="center" vertical="center" shrinkToFit="1"/>
    </xf>
    <xf numFmtId="0" fontId="56" fillId="0" borderId="1" xfId="5" applyFont="1" applyBorder="1" applyAlignment="1">
      <alignment horizontal="center" vertical="center" shrinkToFit="1"/>
    </xf>
    <xf numFmtId="0" fontId="56" fillId="0" borderId="8" xfId="0" applyFont="1" applyBorder="1" applyAlignment="1">
      <alignment horizontal="center" vertical="center" shrinkToFit="1"/>
    </xf>
    <xf numFmtId="0" fontId="6" fillId="0" borderId="49" xfId="8" applyFont="1" applyBorder="1" applyAlignment="1">
      <alignment horizontal="center" vertical="center" wrapText="1"/>
    </xf>
    <xf numFmtId="0" fontId="6" fillId="0" borderId="38" xfId="0" applyFont="1" applyBorder="1" applyAlignment="1">
      <alignment horizontal="center" vertical="center" wrapText="1"/>
    </xf>
    <xf numFmtId="0" fontId="34" fillId="9" borderId="38" xfId="2" applyNumberFormat="1" applyFont="1" applyFill="1" applyBorder="1" applyAlignment="1">
      <alignment horizontal="center" vertical="center" shrinkToFit="1"/>
    </xf>
    <xf numFmtId="0" fontId="34" fillId="9" borderId="37" xfId="2" applyNumberFormat="1" applyFont="1" applyFill="1" applyBorder="1" applyAlignment="1">
      <alignment horizontal="center" vertical="center" shrinkToFit="1"/>
    </xf>
    <xf numFmtId="1" fontId="1" fillId="0" borderId="108" xfId="0" applyNumberFormat="1" applyFont="1" applyBorder="1" applyAlignment="1">
      <alignment horizontal="center" vertical="center"/>
    </xf>
    <xf numFmtId="1" fontId="1" fillId="11" borderId="59" xfId="0" applyNumberFormat="1" applyFont="1" applyFill="1" applyBorder="1" applyAlignment="1">
      <alignment horizontal="center" vertical="center"/>
    </xf>
    <xf numFmtId="1" fontId="1" fillId="0" borderId="39" xfId="0" applyNumberFormat="1" applyFont="1" applyBorder="1" applyAlignment="1">
      <alignment horizontal="center" vertical="center"/>
    </xf>
    <xf numFmtId="1" fontId="1" fillId="11" borderId="89" xfId="0" applyNumberFormat="1" applyFont="1" applyFill="1" applyBorder="1" applyAlignment="1">
      <alignment horizontal="center" vertical="center"/>
    </xf>
    <xf numFmtId="1" fontId="1" fillId="11" borderId="52" xfId="0" applyNumberFormat="1" applyFont="1" applyFill="1" applyBorder="1" applyAlignment="1">
      <alignment horizontal="center" vertical="center"/>
    </xf>
    <xf numFmtId="1" fontId="1" fillId="0" borderId="109" xfId="0" applyNumberFormat="1" applyFont="1" applyBorder="1" applyAlignment="1">
      <alignment horizontal="center" vertical="center"/>
    </xf>
    <xf numFmtId="1" fontId="1" fillId="0" borderId="52" xfId="0" applyNumberFormat="1" applyFont="1" applyBorder="1" applyAlignment="1">
      <alignment horizontal="center" vertical="center"/>
    </xf>
    <xf numFmtId="1" fontId="1" fillId="0" borderId="57" xfId="0" applyNumberFormat="1" applyFont="1" applyBorder="1" applyAlignment="1">
      <alignment horizontal="center" vertical="center"/>
    </xf>
    <xf numFmtId="1" fontId="4" fillId="0" borderId="0" xfId="0" applyNumberFormat="1" applyFont="1" applyAlignment="1">
      <alignment horizontal="center" vertical="center"/>
    </xf>
    <xf numFmtId="49" fontId="6" fillId="0" borderId="102" xfId="0" applyNumberFormat="1" applyFont="1" applyBorder="1" applyAlignment="1">
      <alignment horizontal="centerContinuous" vertical="center"/>
    </xf>
    <xf numFmtId="0" fontId="1" fillId="0" borderId="103" xfId="0" applyFont="1" applyBorder="1" applyAlignment="1">
      <alignment horizontal="centerContinuous" vertical="center"/>
    </xf>
    <xf numFmtId="0" fontId="4" fillId="0" borderId="113" xfId="0" applyFont="1" applyBorder="1" applyAlignment="1">
      <alignment horizontal="center" vertical="center"/>
    </xf>
    <xf numFmtId="0" fontId="4" fillId="0" borderId="2" xfId="0" applyFont="1" applyBorder="1" applyAlignment="1">
      <alignment horizontal="center" vertical="center"/>
    </xf>
    <xf numFmtId="0" fontId="4" fillId="0" borderId="99" xfId="0" applyFont="1" applyBorder="1" applyAlignment="1">
      <alignment horizontal="center" vertical="center"/>
    </xf>
    <xf numFmtId="0" fontId="4" fillId="18" borderId="76" xfId="0" applyFont="1" applyFill="1" applyBorder="1" applyAlignment="1">
      <alignment horizontal="center" vertical="center"/>
    </xf>
    <xf numFmtId="0" fontId="4" fillId="18" borderId="10" xfId="0" applyFont="1" applyFill="1" applyBorder="1" applyAlignment="1">
      <alignment horizontal="center" vertical="center"/>
    </xf>
    <xf numFmtId="0" fontId="1" fillId="0" borderId="115" xfId="0" applyFont="1" applyBorder="1" applyAlignment="1">
      <alignment horizontal="center" vertical="center"/>
    </xf>
    <xf numFmtId="49" fontId="1" fillId="0" borderId="115" xfId="0" applyNumberFormat="1" applyFont="1" applyBorder="1" applyAlignment="1">
      <alignment horizontal="center" vertical="center"/>
    </xf>
    <xf numFmtId="164" fontId="1" fillId="0" borderId="115" xfId="0" applyNumberFormat="1" applyFont="1" applyBorder="1" applyAlignment="1">
      <alignment horizontal="center" vertical="center"/>
    </xf>
    <xf numFmtId="0" fontId="1" fillId="0" borderId="115" xfId="0" quotePrefix="1" applyFont="1" applyBorder="1" applyAlignment="1">
      <alignment horizontal="center" vertical="center"/>
    </xf>
    <xf numFmtId="1" fontId="50" fillId="14" borderId="115" xfId="0" applyNumberFormat="1" applyFont="1" applyFill="1" applyBorder="1" applyAlignment="1">
      <alignment horizontal="center" vertical="center"/>
    </xf>
    <xf numFmtId="1" fontId="1" fillId="0" borderId="115" xfId="0" applyNumberFormat="1" applyFont="1" applyBorder="1" applyAlignment="1">
      <alignment horizontal="center" vertical="center"/>
    </xf>
    <xf numFmtId="0" fontId="1" fillId="11" borderId="117" xfId="0" applyFont="1" applyFill="1" applyBorder="1" applyAlignment="1">
      <alignment horizontal="center" vertical="center"/>
    </xf>
    <xf numFmtId="49" fontId="1" fillId="11" borderId="117" xfId="0" applyNumberFormat="1" applyFont="1" applyFill="1" applyBorder="1" applyAlignment="1">
      <alignment horizontal="center" vertical="center"/>
    </xf>
    <xf numFmtId="164" fontId="1" fillId="11" borderId="117" xfId="0" applyNumberFormat="1" applyFont="1" applyFill="1" applyBorder="1" applyAlignment="1">
      <alignment horizontal="center" vertical="center"/>
    </xf>
    <xf numFmtId="0" fontId="1" fillId="0" borderId="117" xfId="0" quotePrefix="1" applyFont="1" applyBorder="1" applyAlignment="1">
      <alignment horizontal="center" vertical="center"/>
    </xf>
    <xf numFmtId="1" fontId="50" fillId="14" borderId="117" xfId="0" applyNumberFormat="1" applyFont="1" applyFill="1" applyBorder="1" applyAlignment="1">
      <alignment horizontal="center" vertical="center"/>
    </xf>
    <xf numFmtId="1" fontId="1" fillId="0" borderId="117" xfId="0" applyNumberFormat="1" applyFont="1" applyBorder="1" applyAlignment="1">
      <alignment horizontal="center" vertical="center"/>
    </xf>
    <xf numFmtId="0" fontId="1" fillId="11" borderId="106" xfId="0" applyFont="1" applyFill="1" applyBorder="1" applyAlignment="1">
      <alignment horizontal="center" vertical="center"/>
    </xf>
    <xf numFmtId="49" fontId="1" fillId="11" borderId="106" xfId="0" applyNumberFormat="1" applyFont="1" applyFill="1" applyBorder="1" applyAlignment="1">
      <alignment horizontal="center" vertical="center"/>
    </xf>
    <xf numFmtId="164" fontId="1" fillId="11" borderId="106" xfId="0" applyNumberFormat="1" applyFont="1" applyFill="1" applyBorder="1" applyAlignment="1">
      <alignment horizontal="center" vertical="center"/>
    </xf>
    <xf numFmtId="0" fontId="1" fillId="0" borderId="106" xfId="0" quotePrefix="1" applyFont="1" applyBorder="1" applyAlignment="1">
      <alignment horizontal="center" vertical="center"/>
    </xf>
    <xf numFmtId="1" fontId="50" fillId="14" borderId="106" xfId="0" applyNumberFormat="1" applyFont="1" applyFill="1" applyBorder="1" applyAlignment="1">
      <alignment horizontal="center" vertical="center"/>
    </xf>
    <xf numFmtId="1" fontId="1" fillId="0" borderId="106" xfId="0" applyNumberFormat="1" applyFont="1" applyBorder="1" applyAlignment="1">
      <alignment horizontal="center" vertical="center"/>
    </xf>
    <xf numFmtId="0" fontId="1" fillId="0" borderId="43" xfId="0" applyFont="1" applyBorder="1" applyAlignment="1">
      <alignment horizontal="center" vertical="center"/>
    </xf>
    <xf numFmtId="49" fontId="1" fillId="0" borderId="43" xfId="0" applyNumberFormat="1" applyFont="1" applyBorder="1" applyAlignment="1">
      <alignment horizontal="center" vertical="center"/>
    </xf>
    <xf numFmtId="164" fontId="1" fillId="0" borderId="43" xfId="0" applyNumberFormat="1" applyFont="1" applyBorder="1" applyAlignment="1">
      <alignment horizontal="center" vertical="center"/>
    </xf>
    <xf numFmtId="0" fontId="1" fillId="0" borderId="105" xfId="0" applyFont="1" applyBorder="1" applyAlignment="1">
      <alignment horizontal="center" vertical="center"/>
    </xf>
    <xf numFmtId="164" fontId="1" fillId="11" borderId="43" xfId="0" applyNumberFormat="1" applyFont="1" applyFill="1" applyBorder="1" applyAlignment="1">
      <alignment horizontal="center" vertical="center"/>
    </xf>
    <xf numFmtId="0" fontId="1" fillId="18" borderId="43" xfId="0" applyFont="1" applyFill="1" applyBorder="1" applyAlignment="1">
      <alignment horizontal="center" vertical="center"/>
    </xf>
    <xf numFmtId="0" fontId="1" fillId="18" borderId="43" xfId="2" applyNumberFormat="1" applyFont="1" applyFill="1" applyBorder="1" applyAlignment="1">
      <alignment horizontal="center" vertical="center"/>
    </xf>
    <xf numFmtId="164" fontId="1" fillId="18" borderId="43" xfId="0" applyNumberFormat="1" applyFont="1" applyFill="1" applyBorder="1" applyAlignment="1">
      <alignment horizontal="center" vertical="center"/>
    </xf>
    <xf numFmtId="1" fontId="50" fillId="14" borderId="43" xfId="0" applyNumberFormat="1" applyFont="1" applyFill="1" applyBorder="1" applyAlignment="1">
      <alignment horizontal="center" vertical="center"/>
    </xf>
    <xf numFmtId="1" fontId="1" fillId="0" borderId="43" xfId="0" applyNumberFormat="1" applyFont="1" applyBorder="1" applyAlignment="1">
      <alignment horizontal="center" vertical="center"/>
    </xf>
    <xf numFmtId="0" fontId="1" fillId="18" borderId="119" xfId="0" applyFont="1" applyFill="1" applyBorder="1" applyAlignment="1">
      <alignment horizontal="center" vertical="center"/>
    </xf>
    <xf numFmtId="0" fontId="1" fillId="18" borderId="119" xfId="2" applyNumberFormat="1" applyFont="1" applyFill="1" applyBorder="1" applyAlignment="1">
      <alignment horizontal="center" vertical="center"/>
    </xf>
    <xf numFmtId="164" fontId="1" fillId="18" borderId="119" xfId="0" applyNumberFormat="1" applyFont="1" applyFill="1" applyBorder="1" applyAlignment="1">
      <alignment horizontal="center" vertical="center"/>
    </xf>
    <xf numFmtId="1" fontId="50" fillId="14" borderId="119" xfId="0" applyNumberFormat="1" applyFont="1" applyFill="1" applyBorder="1" applyAlignment="1">
      <alignment horizontal="center" vertical="center"/>
    </xf>
    <xf numFmtId="1" fontId="1" fillId="0" borderId="119" xfId="0" applyNumberFormat="1" applyFont="1" applyBorder="1" applyAlignment="1">
      <alignment horizontal="center" vertical="center"/>
    </xf>
    <xf numFmtId="0" fontId="1" fillId="0" borderId="81" xfId="0" applyFont="1" applyBorder="1" applyAlignment="1">
      <alignment horizontal="center" vertical="center"/>
    </xf>
    <xf numFmtId="0" fontId="1" fillId="0" borderId="45" xfId="0" applyFont="1" applyBorder="1" applyAlignment="1">
      <alignment horizontal="center" vertical="center"/>
    </xf>
    <xf numFmtId="0" fontId="1" fillId="0" borderId="45" xfId="0" quotePrefix="1" applyFont="1" applyBorder="1" applyAlignment="1">
      <alignment horizontal="center" vertical="center"/>
    </xf>
    <xf numFmtId="9" fontId="1" fillId="0" borderId="45" xfId="0" applyNumberFormat="1" applyFont="1" applyBorder="1" applyAlignment="1">
      <alignment horizontal="center" vertical="center"/>
    </xf>
    <xf numFmtId="164" fontId="1" fillId="0" borderId="45" xfId="0" applyNumberFormat="1" applyFont="1" applyBorder="1" applyAlignment="1">
      <alignment horizontal="center" vertical="center"/>
    </xf>
    <xf numFmtId="0" fontId="4" fillId="0" borderId="48" xfId="0" applyFont="1" applyBorder="1" applyAlignment="1">
      <alignment horizontal="centerContinuous" vertical="center"/>
    </xf>
    <xf numFmtId="164" fontId="1" fillId="0" borderId="48" xfId="0" applyNumberFormat="1" applyFont="1" applyBorder="1" applyAlignment="1">
      <alignment horizontal="center" vertical="center"/>
    </xf>
    <xf numFmtId="49" fontId="1" fillId="0" borderId="48" xfId="0" applyNumberFormat="1" applyFont="1" applyBorder="1" applyAlignment="1">
      <alignment horizontal="center" vertical="center"/>
    </xf>
    <xf numFmtId="0" fontId="4" fillId="0" borderId="45" xfId="0" applyFont="1" applyBorder="1" applyAlignment="1">
      <alignment horizontal="centerContinuous" vertical="center"/>
    </xf>
    <xf numFmtId="49" fontId="1" fillId="0" borderId="45" xfId="0" applyNumberFormat="1" applyFont="1" applyBorder="1" applyAlignment="1">
      <alignment horizontal="center" vertical="center"/>
    </xf>
    <xf numFmtId="0" fontId="4" fillId="0" borderId="120" xfId="0" applyFont="1" applyBorder="1" applyAlignment="1">
      <alignment horizontal="centerContinuous" vertical="center"/>
    </xf>
    <xf numFmtId="0" fontId="4" fillId="0" borderId="65" xfId="0" applyFont="1" applyBorder="1" applyAlignment="1">
      <alignment horizontal="centerContinuous" vertical="center"/>
    </xf>
    <xf numFmtId="49" fontId="1" fillId="0" borderId="111" xfId="0" applyNumberFormat="1" applyFont="1" applyBorder="1" applyAlignment="1">
      <alignment horizontal="centerContinuous" vertical="center"/>
    </xf>
    <xf numFmtId="0" fontId="1" fillId="0" borderId="86" xfId="0" applyFont="1" applyBorder="1" applyAlignment="1">
      <alignment horizontal="center" vertical="center"/>
    </xf>
    <xf numFmtId="9" fontId="1" fillId="0" borderId="115" xfId="0" applyNumberFormat="1" applyFont="1" applyBorder="1" applyAlignment="1">
      <alignment horizontal="center" vertical="center"/>
    </xf>
    <xf numFmtId="0" fontId="1" fillId="11" borderId="43" xfId="0" applyFont="1" applyFill="1" applyBorder="1" applyAlignment="1">
      <alignment horizontal="center" vertical="center"/>
    </xf>
    <xf numFmtId="49" fontId="1" fillId="11" borderId="43" xfId="0" applyNumberFormat="1" applyFont="1" applyFill="1" applyBorder="1" applyAlignment="1">
      <alignment horizontal="center" vertical="center"/>
    </xf>
    <xf numFmtId="0" fontId="1" fillId="11" borderId="106" xfId="0" quotePrefix="1" applyFont="1" applyFill="1" applyBorder="1" applyAlignment="1">
      <alignment horizontal="center" vertical="center"/>
    </xf>
    <xf numFmtId="1" fontId="50" fillId="11" borderId="106" xfId="0" applyNumberFormat="1" applyFont="1" applyFill="1" applyBorder="1" applyAlignment="1">
      <alignment horizontal="center" vertical="center"/>
    </xf>
    <xf numFmtId="1" fontId="1" fillId="11" borderId="106" xfId="0" applyNumberFormat="1" applyFont="1" applyFill="1" applyBorder="1" applyAlignment="1">
      <alignment horizontal="center" vertical="center"/>
    </xf>
    <xf numFmtId="0" fontId="1" fillId="0" borderId="118" xfId="0" applyFont="1" applyBorder="1" applyAlignment="1">
      <alignment horizontal="center" vertical="center"/>
    </xf>
    <xf numFmtId="49" fontId="1" fillId="0" borderId="119" xfId="2" applyNumberFormat="1" applyFont="1" applyBorder="1" applyAlignment="1">
      <alignment horizontal="center" vertical="center"/>
    </xf>
    <xf numFmtId="0" fontId="1" fillId="0" borderId="119" xfId="0" applyFont="1" applyBorder="1" applyAlignment="1">
      <alignment horizontal="center" vertical="center" shrinkToFit="1"/>
    </xf>
    <xf numFmtId="164" fontId="1" fillId="0" borderId="119" xfId="0" applyNumberFormat="1" applyFont="1" applyBorder="1" applyAlignment="1">
      <alignment horizontal="center" vertical="center"/>
    </xf>
    <xf numFmtId="0" fontId="1" fillId="0" borderId="122" xfId="0" applyFont="1" applyBorder="1" applyAlignment="1">
      <alignment horizontal="center" vertical="center"/>
    </xf>
    <xf numFmtId="0" fontId="1" fillId="0" borderId="123" xfId="0" applyFont="1" applyBorder="1" applyAlignment="1">
      <alignment horizontal="center" vertical="center"/>
    </xf>
    <xf numFmtId="0" fontId="1" fillId="0" borderId="121" xfId="0" applyFont="1" applyBorder="1" applyAlignment="1">
      <alignment horizontal="center" vertical="center"/>
    </xf>
    <xf numFmtId="0" fontId="1" fillId="19" borderId="60" xfId="0" quotePrefix="1" applyFont="1" applyFill="1" applyBorder="1" applyAlignment="1">
      <alignment horizontal="center" vertical="center"/>
    </xf>
    <xf numFmtId="0" fontId="1" fillId="0" borderId="109" xfId="0" applyFont="1" applyBorder="1" applyAlignment="1">
      <alignment horizontal="center" vertical="center"/>
    </xf>
    <xf numFmtId="0" fontId="1" fillId="0" borderId="45" xfId="0" applyFont="1" applyBorder="1" applyAlignment="1">
      <alignment horizontal="left" vertical="center"/>
    </xf>
    <xf numFmtId="0" fontId="25" fillId="0" borderId="14" xfId="0" applyFont="1" applyBorder="1" applyAlignment="1">
      <alignment horizontal="center" vertical="center"/>
    </xf>
    <xf numFmtId="0" fontId="26" fillId="0" borderId="52" xfId="0" applyFont="1" applyBorder="1" applyAlignment="1">
      <alignment horizontal="centerContinuous" vertical="center" shrinkToFit="1"/>
    </xf>
    <xf numFmtId="0" fontId="6" fillId="8" borderId="26" xfId="0" quotePrefix="1" applyFont="1" applyFill="1" applyBorder="1" applyAlignment="1">
      <alignment horizontal="center" vertical="center"/>
    </xf>
    <xf numFmtId="0" fontId="6" fillId="5" borderId="26" xfId="0" quotePrefix="1" applyFont="1" applyFill="1" applyBorder="1" applyAlignment="1">
      <alignment horizontal="center" vertical="center"/>
    </xf>
    <xf numFmtId="1" fontId="6" fillId="0" borderId="24" xfId="0" applyNumberFormat="1" applyFont="1" applyBorder="1" applyAlignment="1">
      <alignment horizontal="center" vertical="center"/>
    </xf>
    <xf numFmtId="1" fontId="6" fillId="0" borderId="50" xfId="0" applyNumberFormat="1" applyFont="1" applyBorder="1" applyAlignment="1">
      <alignment horizontal="center" vertical="center"/>
    </xf>
    <xf numFmtId="1" fontId="6" fillId="0" borderId="49" xfId="0" applyNumberFormat="1" applyFont="1" applyBorder="1" applyAlignment="1">
      <alignment horizontal="center" vertical="center"/>
    </xf>
    <xf numFmtId="0" fontId="1" fillId="0" borderId="0" xfId="0" quotePrefix="1" applyFont="1" applyAlignment="1">
      <alignment vertical="center"/>
    </xf>
    <xf numFmtId="0" fontId="6" fillId="0" borderId="23" xfId="0" quotePrefix="1" applyFont="1" applyBorder="1" applyAlignment="1">
      <alignment horizontal="center" vertical="center"/>
    </xf>
    <xf numFmtId="164" fontId="4" fillId="0" borderId="119" xfId="0" applyNumberFormat="1" applyFont="1" applyBorder="1" applyAlignment="1">
      <alignment horizontal="center" vertical="center"/>
    </xf>
    <xf numFmtId="1" fontId="4" fillId="0" borderId="119" xfId="0" applyNumberFormat="1" applyFont="1" applyBorder="1" applyAlignment="1">
      <alignment horizontal="center" vertical="center"/>
    </xf>
    <xf numFmtId="0" fontId="3" fillId="0" borderId="124" xfId="0" applyFont="1" applyBorder="1" applyAlignment="1">
      <alignment horizontal="center" vertical="center"/>
    </xf>
    <xf numFmtId="0" fontId="1" fillId="0" borderId="114" xfId="0" applyFont="1" applyBorder="1" applyAlignment="1">
      <alignment horizontal="center" vertical="center"/>
    </xf>
    <xf numFmtId="49" fontId="1" fillId="0" borderId="115" xfId="2" applyNumberFormat="1" applyFont="1" applyBorder="1" applyAlignment="1">
      <alignment horizontal="center" vertical="center"/>
    </xf>
    <xf numFmtId="0" fontId="1" fillId="0" borderId="115" xfId="0" applyFont="1" applyBorder="1" applyAlignment="1">
      <alignment horizontal="center" vertical="center" shrinkToFit="1"/>
    </xf>
    <xf numFmtId="164" fontId="4" fillId="0" borderId="115" xfId="0" applyNumberFormat="1" applyFont="1" applyBorder="1" applyAlignment="1">
      <alignment horizontal="center" vertical="center"/>
    </xf>
    <xf numFmtId="0" fontId="4" fillId="0" borderId="125" xfId="0" applyFont="1" applyBorder="1" applyAlignment="1">
      <alignment horizontal="center" vertical="center"/>
    </xf>
    <xf numFmtId="0" fontId="4" fillId="0" borderId="107" xfId="0" applyFont="1" applyBorder="1" applyAlignment="1">
      <alignment horizontal="center" vertical="center"/>
    </xf>
    <xf numFmtId="49" fontId="1" fillId="11" borderId="106" xfId="2" applyNumberFormat="1" applyFont="1" applyFill="1" applyBorder="1" applyAlignment="1">
      <alignment horizontal="center" vertical="center"/>
    </xf>
    <xf numFmtId="0" fontId="1" fillId="11" borderId="106" xfId="0" applyFont="1" applyFill="1" applyBorder="1" applyAlignment="1">
      <alignment horizontal="center" vertical="center" shrinkToFit="1"/>
    </xf>
    <xf numFmtId="164" fontId="4" fillId="11" borderId="106" xfId="0" applyNumberFormat="1" applyFont="1" applyFill="1" applyBorder="1" applyAlignment="1">
      <alignment horizontal="center" vertical="center"/>
    </xf>
    <xf numFmtId="1" fontId="6" fillId="0" borderId="27" xfId="0" applyNumberFormat="1" applyFont="1" applyBorder="1" applyAlignment="1">
      <alignment horizontal="center" vertical="center"/>
    </xf>
    <xf numFmtId="0" fontId="1" fillId="0" borderId="116" xfId="0" applyFont="1" applyBorder="1" applyAlignment="1">
      <alignment horizontal="center" vertical="center"/>
    </xf>
    <xf numFmtId="0" fontId="1" fillId="18" borderId="80" xfId="0" applyFont="1" applyFill="1" applyBorder="1" applyAlignment="1">
      <alignment horizontal="center" vertical="center"/>
    </xf>
    <xf numFmtId="0" fontId="1" fillId="18" borderId="118" xfId="0" applyFont="1" applyFill="1" applyBorder="1" applyAlignment="1">
      <alignment horizontal="center" vertical="center"/>
    </xf>
    <xf numFmtId="0" fontId="11" fillId="16" borderId="69" xfId="8" applyFont="1" applyFill="1" applyBorder="1" applyAlignment="1">
      <alignment horizontal="centerContinuous" vertical="center" wrapText="1"/>
    </xf>
    <xf numFmtId="0" fontId="11" fillId="16" borderId="41" xfId="8" applyFont="1" applyFill="1" applyBorder="1" applyAlignment="1">
      <alignment horizontal="center" vertical="center" wrapText="1"/>
    </xf>
    <xf numFmtId="0" fontId="11" fillId="16" borderId="41" xfId="8" applyFont="1" applyFill="1" applyBorder="1" applyAlignment="1">
      <alignment horizontal="center" vertical="center"/>
    </xf>
    <xf numFmtId="0" fontId="11" fillId="15" borderId="41" xfId="0" applyFont="1" applyFill="1" applyBorder="1" applyAlignment="1">
      <alignment horizontal="center" vertical="center" wrapText="1"/>
    </xf>
    <xf numFmtId="0" fontId="11" fillId="15" borderId="70" xfId="0" applyFont="1" applyFill="1" applyBorder="1" applyAlignment="1">
      <alignment horizontal="centerContinuous" vertical="center" wrapText="1"/>
    </xf>
    <xf numFmtId="49" fontId="25" fillId="0" borderId="3" xfId="0" applyNumberFormat="1" applyFont="1" applyBorder="1" applyAlignment="1">
      <alignment horizontal="center" vertical="center"/>
    </xf>
    <xf numFmtId="1" fontId="1" fillId="0" borderId="89" xfId="0" applyNumberFormat="1" applyFont="1" applyBorder="1" applyAlignment="1">
      <alignment horizontal="center" vertical="center" shrinkToFit="1"/>
    </xf>
    <xf numFmtId="1" fontId="4" fillId="0" borderId="89" xfId="0" applyNumberFormat="1" applyFont="1" applyBorder="1" applyAlignment="1">
      <alignment horizontal="center" vertical="center" shrinkToFit="1"/>
    </xf>
    <xf numFmtId="1" fontId="1" fillId="0" borderId="89" xfId="0" applyNumberFormat="1" applyFont="1" applyBorder="1" applyAlignment="1">
      <alignment horizontal="center" vertical="center"/>
    </xf>
    <xf numFmtId="1" fontId="1" fillId="0" borderId="89" xfId="0" quotePrefix="1" applyNumberFormat="1" applyFont="1" applyBorder="1" applyAlignment="1">
      <alignment horizontal="center" vertical="center" shrinkToFit="1"/>
    </xf>
    <xf numFmtId="1" fontId="1" fillId="0" borderId="52" xfId="0" applyNumberFormat="1" applyFont="1" applyBorder="1" applyAlignment="1">
      <alignment horizontal="center" vertical="center" shrinkToFit="1"/>
    </xf>
    <xf numFmtId="1" fontId="4" fillId="0" borderId="57"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1" fillId="0" borderId="39" xfId="0" applyNumberFormat="1" applyFont="1" applyBorder="1" applyAlignment="1">
      <alignment horizontal="center" vertical="center" shrinkToFit="1"/>
    </xf>
    <xf numFmtId="1" fontId="4" fillId="0" borderId="39" xfId="0" applyNumberFormat="1" applyFont="1" applyBorder="1" applyAlignment="1">
      <alignment horizontal="center" vertical="center" shrinkToFit="1"/>
    </xf>
    <xf numFmtId="0" fontId="1" fillId="0" borderId="117" xfId="0" applyFont="1" applyBorder="1" applyAlignment="1">
      <alignment horizontal="center" vertical="center"/>
    </xf>
    <xf numFmtId="0" fontId="1" fillId="0" borderId="106" xfId="0" applyFont="1" applyBorder="1" applyAlignment="1">
      <alignment horizontal="center" vertical="center"/>
    </xf>
    <xf numFmtId="49" fontId="15" fillId="0" borderId="37" xfId="0" applyNumberFormat="1" applyFont="1" applyBorder="1" applyAlignment="1">
      <alignment horizontal="center" shrinkToFit="1"/>
    </xf>
    <xf numFmtId="0" fontId="1" fillId="0" borderId="110" xfId="0" applyFont="1" applyBorder="1" applyAlignment="1">
      <alignment horizontal="center" vertical="center" shrinkToFit="1"/>
    </xf>
    <xf numFmtId="0" fontId="1" fillId="0" borderId="126" xfId="0" applyFont="1" applyBorder="1" applyAlignment="1">
      <alignment horizontal="left" vertical="center"/>
    </xf>
    <xf numFmtId="0" fontId="1" fillId="0" borderId="87" xfId="0" applyFont="1" applyBorder="1" applyAlignment="1">
      <alignment horizontal="left" vertical="center" shrinkToFit="1"/>
    </xf>
    <xf numFmtId="49" fontId="6" fillId="20" borderId="25" xfId="0" applyNumberFormat="1" applyFont="1" applyFill="1" applyBorder="1" applyAlignment="1">
      <alignment horizontal="center" vertical="center"/>
    </xf>
    <xf numFmtId="49" fontId="50" fillId="15" borderId="127" xfId="0" applyNumberFormat="1" applyFont="1" applyFill="1" applyBorder="1" applyAlignment="1">
      <alignment vertical="center"/>
    </xf>
    <xf numFmtId="0" fontId="49" fillId="15" borderId="128" xfId="0" applyFont="1" applyFill="1" applyBorder="1" applyAlignment="1">
      <alignment horizontal="right" vertical="center"/>
    </xf>
    <xf numFmtId="0" fontId="50" fillId="15" borderId="129" xfId="0" applyFont="1" applyFill="1" applyBorder="1" applyAlignment="1">
      <alignment horizontal="centerContinuous" vertical="center"/>
    </xf>
    <xf numFmtId="1" fontId="6" fillId="0" borderId="12" xfId="0" applyNumberFormat="1" applyFont="1" applyBorder="1" applyAlignment="1">
      <alignment horizontal="center" vertical="center"/>
    </xf>
    <xf numFmtId="0" fontId="8" fillId="21" borderId="3" xfId="0" quotePrefix="1" applyFont="1" applyFill="1" applyBorder="1" applyAlignment="1">
      <alignment horizontal="center" vertical="center"/>
    </xf>
    <xf numFmtId="0" fontId="6" fillId="21" borderId="3" xfId="0" quotePrefix="1" applyFont="1" applyFill="1" applyBorder="1" applyAlignment="1">
      <alignment horizontal="center" vertical="center"/>
    </xf>
    <xf numFmtId="165" fontId="1" fillId="0" borderId="0" xfId="0" applyNumberFormat="1" applyFont="1" applyAlignment="1">
      <alignment vertical="center"/>
    </xf>
    <xf numFmtId="0" fontId="6" fillId="4" borderId="26" xfId="0" quotePrefix="1" applyFont="1" applyFill="1" applyBorder="1" applyAlignment="1">
      <alignment horizontal="center" vertical="center"/>
    </xf>
    <xf numFmtId="0" fontId="6" fillId="0" borderId="38" xfId="0" quotePrefix="1" applyFont="1" applyBorder="1" applyAlignment="1">
      <alignment horizontal="center" vertical="center"/>
    </xf>
    <xf numFmtId="0" fontId="6" fillId="0" borderId="82" xfId="0" applyFont="1" applyBorder="1" applyAlignment="1">
      <alignment horizontal="centerContinuous" vertical="center"/>
    </xf>
    <xf numFmtId="0" fontId="1" fillId="0" borderId="83" xfId="0" applyFont="1" applyBorder="1" applyAlignment="1">
      <alignment horizontal="centerContinuous" vertical="center"/>
    </xf>
    <xf numFmtId="1" fontId="6" fillId="22" borderId="24" xfId="0" applyNumberFormat="1" applyFont="1" applyFill="1" applyBorder="1" applyAlignment="1">
      <alignment horizontal="center" vertical="center" wrapText="1"/>
    </xf>
    <xf numFmtId="1" fontId="6" fillId="22" borderId="50" xfId="0" applyNumberFormat="1" applyFont="1" applyFill="1" applyBorder="1" applyAlignment="1">
      <alignment horizontal="center" vertical="center" wrapText="1"/>
    </xf>
    <xf numFmtId="1" fontId="6" fillId="21" borderId="27" xfId="0" applyNumberFormat="1"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118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B0F0"/>
              </a:solidFill>
              <a:latin typeface="Times New Roman" panose="02020603050405020304" pitchFamily="18" charset="0"/>
              <a:cs typeface="Times New Roman" panose="02020603050405020304" pitchFamily="18" charset="0"/>
            </a:rPr>
            <a:t>Lesser HolyTransformation:  </a:t>
          </a:r>
          <a:r>
            <a:rPr lang="en-US" sz="1400" b="0" i="0" u="none" strike="noStrike" baseline="0">
              <a:solidFill>
                <a:srgbClr val="00B0F0"/>
              </a:solidFill>
              <a:latin typeface="Times New Roman" panose="02020603050405020304" pitchFamily="18" charset="0"/>
              <a:cs typeface="Times New Roman" panose="02020603050405020304" pitchFamily="18" charset="0"/>
            </a:rPr>
            <a:t>Outsider </a:t>
          </a:r>
          <a:r>
            <a:rPr lang="en-US" sz="1400" b="0" i="0" baseline="0">
              <a:solidFill>
                <a:srgbClr val="00B0F0"/>
              </a:solidFill>
              <a:effectLst/>
              <a:latin typeface="Times New Roman" panose="02020603050405020304" pitchFamily="18" charset="0"/>
              <a:ea typeface="+mn-ea"/>
              <a:cs typeface="Times New Roman" panose="02020603050405020304" pitchFamily="18" charset="0"/>
            </a:rPr>
            <a:t>(</a:t>
          </a:r>
          <a:r>
            <a:rPr lang="en-US" sz="1400" b="0" i="0" u="none" strike="noStrike" baseline="0">
              <a:solidFill>
                <a:srgbClr val="00B0F0"/>
              </a:solidFill>
              <a:latin typeface="Times New Roman" panose="02020603050405020304" pitchFamily="18" charset="0"/>
              <a:cs typeface="Times New Roman" panose="02020603050405020304" pitchFamily="18" charset="0"/>
            </a:rPr>
            <a:t>Good</a:t>
          </a:r>
          <a:r>
            <a:rPr lang="en-US" sz="1400" b="0" i="0" baseline="0">
              <a:solidFill>
                <a:srgbClr val="00B0F0"/>
              </a:solidFill>
              <a:effectLst/>
              <a:latin typeface="Times New Roman" panose="02020603050405020304" pitchFamily="18" charset="0"/>
              <a:ea typeface="+mn-ea"/>
              <a:cs typeface="Times New Roman" panose="02020603050405020304" pitchFamily="18" charset="0"/>
            </a:rPr>
            <a:t>)</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+2 to Strength and Constitution</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Flight speed:  60’</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Darkvision 60’</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Speaks Celestial</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+2 to all saving throws</a:t>
          </a:r>
          <a:endParaRPr lang="en-US" sz="1400" b="0" i="0" u="none" strike="noStrike" baseline="0">
            <a:solidFill>
              <a:srgbClr val="00B0F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142875</xdr:colOff>
      <xdr:row>1</xdr:row>
      <xdr:rowOff>123825</xdr:rowOff>
    </xdr:from>
    <xdr:to>
      <xdr:col>2</xdr:col>
      <xdr:colOff>178734</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showGridLines="0" tabSelected="1" zoomScaleNormal="100" workbookViewId="0"/>
  </sheetViews>
  <sheetFormatPr defaultColWidth="13" defaultRowHeight="15.6" x14ac:dyDescent="0.3"/>
  <cols>
    <col min="1" max="1" width="14.19921875" style="74" bestFit="1" customWidth="1"/>
    <col min="2" max="2" width="10" style="75" customWidth="1"/>
    <col min="3" max="3" width="5.09765625" style="75" customWidth="1"/>
    <col min="4" max="4" width="13.69921875" style="74" bestFit="1" customWidth="1"/>
    <col min="5" max="5" width="11.3984375" style="75" bestFit="1" customWidth="1"/>
    <col min="6" max="6" width="13.3984375" style="74" customWidth="1"/>
    <col min="7" max="7" width="13.3984375" style="75" customWidth="1"/>
    <col min="8" max="16384" width="13" style="36"/>
  </cols>
  <sheetData>
    <row r="1" spans="1:7" ht="29.4" thickTop="1" thickBot="1" x14ac:dyDescent="0.35">
      <c r="A1" s="30" t="s">
        <v>295</v>
      </c>
      <c r="B1" s="31" t="s">
        <v>296</v>
      </c>
      <c r="C1" s="32"/>
      <c r="D1" s="33"/>
      <c r="E1" s="34"/>
      <c r="F1" s="33"/>
      <c r="G1" s="35" t="s">
        <v>578</v>
      </c>
    </row>
    <row r="2" spans="1:7" ht="17.399999999999999" thickTop="1" x14ac:dyDescent="0.3">
      <c r="A2" s="37" t="s">
        <v>0</v>
      </c>
      <c r="B2" s="38" t="s">
        <v>297</v>
      </c>
      <c r="C2" s="38"/>
      <c r="D2" s="39" t="s">
        <v>1</v>
      </c>
      <c r="E2" s="40" t="s">
        <v>323</v>
      </c>
      <c r="F2" s="41"/>
      <c r="G2" s="42"/>
    </row>
    <row r="3" spans="1:7" ht="16.8" x14ac:dyDescent="0.3">
      <c r="A3" s="37" t="s">
        <v>66</v>
      </c>
      <c r="B3" s="38" t="s">
        <v>194</v>
      </c>
      <c r="C3" s="38"/>
      <c r="D3" s="39" t="s">
        <v>67</v>
      </c>
      <c r="E3" s="40">
        <v>6</v>
      </c>
      <c r="F3" s="39"/>
      <c r="G3" s="42"/>
    </row>
    <row r="4" spans="1:7" ht="16.8" x14ac:dyDescent="0.3">
      <c r="A4" s="37" t="s">
        <v>66</v>
      </c>
      <c r="B4" s="38" t="s">
        <v>363</v>
      </c>
      <c r="C4" s="38"/>
      <c r="D4" s="39" t="s">
        <v>67</v>
      </c>
      <c r="E4" s="40">
        <v>4</v>
      </c>
      <c r="F4" s="39"/>
      <c r="G4" s="42"/>
    </row>
    <row r="5" spans="1:7" ht="17.399999999999999" thickBot="1" x14ac:dyDescent="0.35">
      <c r="A5" s="37" t="s">
        <v>68</v>
      </c>
      <c r="B5" s="38" t="s">
        <v>191</v>
      </c>
      <c r="C5" s="38"/>
      <c r="D5" s="39" t="s">
        <v>556</v>
      </c>
      <c r="E5" s="40" t="s">
        <v>557</v>
      </c>
      <c r="F5" s="39"/>
      <c r="G5" s="42"/>
    </row>
    <row r="6" spans="1:7" ht="17.399999999999999" thickTop="1" x14ac:dyDescent="0.3">
      <c r="A6" s="43" t="s">
        <v>120</v>
      </c>
      <c r="B6" s="507">
        <f>7</f>
        <v>7</v>
      </c>
      <c r="C6" s="508"/>
      <c r="D6" s="44" t="s">
        <v>90</v>
      </c>
      <c r="E6" s="45" t="s">
        <v>188</v>
      </c>
      <c r="F6" s="46"/>
      <c r="G6" s="42"/>
    </row>
    <row r="7" spans="1:7" ht="17.399999999999999" thickBot="1" x14ac:dyDescent="0.35">
      <c r="A7" s="47" t="s">
        <v>355</v>
      </c>
      <c r="B7" s="381" t="str">
        <f>C9</f>
        <v>+5</v>
      </c>
      <c r="C7" s="382"/>
      <c r="D7" s="48" t="s">
        <v>187</v>
      </c>
      <c r="E7" s="49" t="s">
        <v>188</v>
      </c>
      <c r="F7" s="46"/>
      <c r="G7" s="42"/>
    </row>
    <row r="8" spans="1:7" ht="17.399999999999999" thickTop="1" x14ac:dyDescent="0.3">
      <c r="A8" s="50" t="s">
        <v>2</v>
      </c>
      <c r="B8" s="503">
        <f>14+4</f>
        <v>18</v>
      </c>
      <c r="C8" s="451" t="str">
        <f t="shared" ref="C8:C13" si="0">IF(B8&gt;9.9,CONCATENATE("+",ROUNDDOWN((B8-10)/2,0)),ROUNDUP((B8-10)/2,0))</f>
        <v>+4</v>
      </c>
      <c r="D8" s="51" t="s">
        <v>88</v>
      </c>
      <c r="E8" s="493" t="s">
        <v>558</v>
      </c>
      <c r="F8" s="46"/>
      <c r="G8" s="42"/>
    </row>
    <row r="9" spans="1:7" ht="16.8" x14ac:dyDescent="0.3">
      <c r="A9" s="52" t="s">
        <v>3</v>
      </c>
      <c r="B9" s="502">
        <f>16+4</f>
        <v>20</v>
      </c>
      <c r="C9" s="53" t="str">
        <f t="shared" si="0"/>
        <v>+5</v>
      </c>
      <c r="D9" s="54" t="s">
        <v>89</v>
      </c>
      <c r="E9" s="55">
        <f>SUM(Martial!G5:G23)+SUM(Equipment!C3:C17)</f>
        <v>47</v>
      </c>
      <c r="F9" s="46"/>
      <c r="G9" s="42"/>
    </row>
    <row r="10" spans="1:7" ht="16.8" x14ac:dyDescent="0.3">
      <c r="A10" s="56" t="s">
        <v>13</v>
      </c>
      <c r="B10" s="57">
        <f>12</f>
        <v>12</v>
      </c>
      <c r="C10" s="481" t="str">
        <f t="shared" si="0"/>
        <v>+1</v>
      </c>
      <c r="D10" s="54" t="s">
        <v>15</v>
      </c>
      <c r="E10" s="58">
        <f>ROUNDUP(((E3*8)*0.75)+((E4*8)*0.75)+((E3+E4)*C10),0)</f>
        <v>70</v>
      </c>
      <c r="F10" s="46"/>
      <c r="G10" s="42"/>
    </row>
    <row r="11" spans="1:7" ht="16.8" x14ac:dyDescent="0.3">
      <c r="A11" s="59" t="s">
        <v>14</v>
      </c>
      <c r="B11" s="57">
        <v>14</v>
      </c>
      <c r="C11" s="53" t="str">
        <f t="shared" si="0"/>
        <v>+2</v>
      </c>
      <c r="D11" s="60" t="s">
        <v>122</v>
      </c>
      <c r="E11" s="511">
        <f>10+C9+2+3</f>
        <v>20</v>
      </c>
      <c r="F11" s="37"/>
      <c r="G11" s="42"/>
    </row>
    <row r="12" spans="1:7" ht="16.8" x14ac:dyDescent="0.3">
      <c r="A12" s="61" t="s">
        <v>16</v>
      </c>
      <c r="B12" s="57">
        <v>17</v>
      </c>
      <c r="C12" s="53" t="str">
        <f t="shared" si="0"/>
        <v>+3</v>
      </c>
      <c r="D12" s="60" t="s">
        <v>65</v>
      </c>
      <c r="E12" s="472">
        <f>E11+SUM(Martial!B19:B20)+2</f>
        <v>28</v>
      </c>
      <c r="F12" s="46"/>
      <c r="G12" s="42"/>
    </row>
    <row r="13" spans="1:7" ht="17.399999999999999" thickBot="1" x14ac:dyDescent="0.35">
      <c r="A13" s="62" t="s">
        <v>12</v>
      </c>
      <c r="B13" s="459">
        <f>10</f>
        <v>10</v>
      </c>
      <c r="C13" s="63" t="str">
        <f t="shared" si="0"/>
        <v>+0</v>
      </c>
      <c r="D13" s="64" t="s">
        <v>190</v>
      </c>
      <c r="E13" s="501">
        <f>E12-C9+2</f>
        <v>25</v>
      </c>
      <c r="F13" s="46"/>
      <c r="G13" s="42"/>
    </row>
    <row r="14" spans="1:7" s="7" customFormat="1" ht="17.399999999999999" thickTop="1" x14ac:dyDescent="0.3">
      <c r="A14" s="65"/>
      <c r="B14" s="66"/>
      <c r="C14" s="66"/>
      <c r="D14" s="66"/>
      <c r="E14" s="66"/>
      <c r="F14" s="66"/>
      <c r="G14" s="67"/>
    </row>
    <row r="15" spans="1:7" s="7" customFormat="1" ht="16.8" x14ac:dyDescent="0.3">
      <c r="A15" s="68"/>
      <c r="B15" s="69"/>
      <c r="C15" s="69"/>
      <c r="D15" s="69"/>
      <c r="E15" s="69"/>
      <c r="F15" s="69"/>
      <c r="G15" s="70"/>
    </row>
    <row r="16" spans="1:7" s="7" customFormat="1" ht="16.8" x14ac:dyDescent="0.3">
      <c r="A16" s="68"/>
      <c r="B16" s="69"/>
      <c r="C16" s="69"/>
      <c r="D16" s="69"/>
      <c r="E16" s="69"/>
      <c r="F16" s="69"/>
      <c r="G16" s="70"/>
    </row>
    <row r="17" spans="1:7" s="7" customFormat="1" ht="16.8" x14ac:dyDescent="0.3">
      <c r="A17" s="68"/>
      <c r="B17" s="69"/>
      <c r="C17" s="69"/>
      <c r="D17" s="69"/>
      <c r="E17" s="69"/>
      <c r="F17" s="69"/>
      <c r="G17" s="70"/>
    </row>
    <row r="18" spans="1:7" s="7" customFormat="1" ht="16.8" x14ac:dyDescent="0.3">
      <c r="A18" s="68"/>
      <c r="B18" s="69"/>
      <c r="C18" s="69"/>
      <c r="D18" s="69"/>
      <c r="E18" s="69"/>
      <c r="F18" s="69"/>
      <c r="G18" s="70"/>
    </row>
    <row r="19" spans="1:7" s="7" customFormat="1" ht="16.8" x14ac:dyDescent="0.3">
      <c r="A19" s="68"/>
      <c r="B19" s="69"/>
      <c r="C19" s="69"/>
      <c r="D19" s="69"/>
      <c r="E19" s="69"/>
      <c r="F19" s="69"/>
      <c r="G19" s="70"/>
    </row>
    <row r="20" spans="1:7" s="7" customFormat="1" ht="16.8" x14ac:dyDescent="0.3">
      <c r="A20" s="68"/>
      <c r="B20" s="69"/>
      <c r="C20" s="69"/>
      <c r="D20" s="69"/>
      <c r="E20" s="69"/>
      <c r="F20" s="69"/>
      <c r="G20" s="70"/>
    </row>
    <row r="21" spans="1:7" s="7" customFormat="1" ht="16.8" x14ac:dyDescent="0.3">
      <c r="A21" s="68"/>
      <c r="B21" s="69"/>
      <c r="C21" s="69"/>
      <c r="D21" s="69"/>
      <c r="E21" s="69"/>
      <c r="F21" s="69"/>
      <c r="G21" s="70"/>
    </row>
    <row r="22" spans="1:7" ht="17.399999999999999" thickBot="1" x14ac:dyDescent="0.35">
      <c r="A22" s="71"/>
      <c r="B22" s="72"/>
      <c r="C22" s="72"/>
      <c r="D22" s="72"/>
      <c r="E22" s="72"/>
      <c r="F22" s="72"/>
      <c r="G22" s="73"/>
    </row>
    <row r="23" spans="1:7" ht="16.2" thickTop="1" x14ac:dyDescent="0.3"/>
  </sheetData>
  <phoneticPr fontId="0" type="noConversion"/>
  <conditionalFormatting sqref="E9">
    <cfRule type="cellIs" dxfId="1182" priority="4" stopIfTrue="1" operator="greaterThan">
      <formula>116</formula>
    </cfRule>
    <cfRule type="cellIs" dxfId="1181"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showGridLines="0" workbookViewId="0">
      <pane ySplit="2" topLeftCell="A3" activePane="bottomLeft" state="frozen"/>
      <selection pane="bottomLeft" activeCell="A3" sqref="A3"/>
    </sheetView>
  </sheetViews>
  <sheetFormatPr defaultColWidth="13" defaultRowHeight="15.6" x14ac:dyDescent="0.3"/>
  <cols>
    <col min="1" max="1" width="21.3984375" style="74" bestFit="1" customWidth="1"/>
    <col min="2" max="2" width="5.8984375" style="74" bestFit="1" customWidth="1"/>
    <col min="3" max="3" width="7.09765625" style="75" hidden="1" customWidth="1"/>
    <col min="4" max="4" width="5.796875" style="75" hidden="1" customWidth="1"/>
    <col min="5" max="5" width="9.19921875" style="75" bestFit="1" customWidth="1"/>
    <col min="6" max="6" width="7.5" style="75" bestFit="1" customWidth="1"/>
    <col min="7" max="7" width="5.8984375" style="75" bestFit="1" customWidth="1"/>
    <col min="8" max="8" width="4.69921875" style="75" bestFit="1" customWidth="1"/>
    <col min="9" max="9" width="6.8984375" style="75" bestFit="1" customWidth="1"/>
    <col min="10" max="10" width="31.09765625" style="74" bestFit="1" customWidth="1"/>
    <col min="11" max="11" width="13" style="303"/>
    <col min="12" max="16384" width="13" style="36"/>
  </cols>
  <sheetData>
    <row r="1" spans="1:11" ht="25.8" thickBot="1" x14ac:dyDescent="0.35">
      <c r="A1" s="76" t="s">
        <v>11</v>
      </c>
      <c r="B1" s="77"/>
      <c r="C1" s="77"/>
      <c r="D1" s="77"/>
      <c r="E1" s="77"/>
      <c r="F1" s="77"/>
      <c r="G1" s="77"/>
      <c r="H1" s="77"/>
      <c r="I1" s="77"/>
      <c r="J1" s="77"/>
    </row>
    <row r="2" spans="1:11" s="7" customFormat="1" ht="34.200000000000003" thickBot="1" x14ac:dyDescent="0.35">
      <c r="A2" s="2" t="s">
        <v>186</v>
      </c>
      <c r="B2" s="3" t="s">
        <v>31</v>
      </c>
      <c r="C2" s="3" t="s">
        <v>38</v>
      </c>
      <c r="D2" s="3" t="s">
        <v>30</v>
      </c>
      <c r="E2" s="4" t="s">
        <v>63</v>
      </c>
      <c r="F2" s="4" t="s">
        <v>39</v>
      </c>
      <c r="G2" s="4" t="s">
        <v>69</v>
      </c>
      <c r="H2" s="5" t="s">
        <v>185</v>
      </c>
      <c r="I2" s="3" t="s">
        <v>102</v>
      </c>
      <c r="J2" s="6" t="s">
        <v>100</v>
      </c>
      <c r="K2" s="303"/>
    </row>
    <row r="3" spans="1:11" s="7" customFormat="1" ht="16.8" x14ac:dyDescent="0.3">
      <c r="A3" s="78" t="s">
        <v>72</v>
      </c>
      <c r="B3" s="79">
        <v>9</v>
      </c>
      <c r="C3" s="80" t="s">
        <v>33</v>
      </c>
      <c r="D3" s="80" t="str">
        <f>IF(C3="Str",'Personal File'!$C$8,IF(C3="Dex",'Personal File'!$C$9,IF(C3="Con",'Personal File'!$C$10,IF(C3="Int",'Personal File'!$C$11,IF(C3="Wis",'Personal File'!$C$12,IF(C3="Cha",'Personal File'!$C$13))))))</f>
        <v>+1</v>
      </c>
      <c r="E3" s="350" t="str">
        <f t="shared" ref="E3:E5" si="0">CONCATENATE(C3," (",D3,")")</f>
        <v>Con (+1)</v>
      </c>
      <c r="F3" s="509">
        <v>3</v>
      </c>
      <c r="G3" s="81">
        <f t="shared" ref="G3:G4" si="1">B3+D3+F3</f>
        <v>13</v>
      </c>
      <c r="H3" s="82">
        <f t="shared" ref="H3:H5" ca="1" si="2">RANDBETWEEN(1,20)</f>
        <v>4</v>
      </c>
      <c r="I3" s="81">
        <f t="shared" ref="I3:I4" ca="1" si="3">SUM(G3:H3)</f>
        <v>17</v>
      </c>
      <c r="J3" s="83" t="s">
        <v>316</v>
      </c>
      <c r="K3" s="303"/>
    </row>
    <row r="4" spans="1:11" s="7" customFormat="1" ht="16.8" x14ac:dyDescent="0.3">
      <c r="A4" s="84" t="s">
        <v>73</v>
      </c>
      <c r="B4" s="79">
        <v>6</v>
      </c>
      <c r="C4" s="80" t="s">
        <v>36</v>
      </c>
      <c r="D4" s="80" t="str">
        <f>IF(C4="Str",'Personal File'!$C$8,IF(C4="Dex",'Personal File'!$C$9,IF(C4="Con",'Personal File'!$C$10,IF(C4="Int",'Personal File'!$C$11,IF(C4="Wis",'Personal File'!$C$12,IF(C4="Cha",'Personal File'!$C$13))))))</f>
        <v>+5</v>
      </c>
      <c r="E4" s="85" t="str">
        <f t="shared" si="0"/>
        <v>Dex (+5)</v>
      </c>
      <c r="F4" s="509">
        <v>3</v>
      </c>
      <c r="G4" s="81">
        <f t="shared" si="1"/>
        <v>14</v>
      </c>
      <c r="H4" s="82">
        <f t="shared" ca="1" si="2"/>
        <v>14</v>
      </c>
      <c r="I4" s="81">
        <f t="shared" ca="1" si="3"/>
        <v>28</v>
      </c>
      <c r="J4" s="83" t="s">
        <v>571</v>
      </c>
      <c r="K4" s="458"/>
    </row>
    <row r="5" spans="1:11" s="7" customFormat="1" ht="16.8" x14ac:dyDescent="0.3">
      <c r="A5" s="86" t="s">
        <v>74</v>
      </c>
      <c r="B5" s="87">
        <v>6</v>
      </c>
      <c r="C5" s="88" t="s">
        <v>35</v>
      </c>
      <c r="D5" s="88" t="str">
        <f>IF(C5="Str",'Personal File'!$C$8,IF(C5="Dex",'Personal File'!$C$9,IF(C5="Con",'Personal File'!$C$10,IF(C5="Int",'Personal File'!$C$11,IF(C5="Wis",'Personal File'!$C$12,IF(C5="Cha",'Personal File'!$C$13))))))</f>
        <v>+3</v>
      </c>
      <c r="E5" s="89" t="str">
        <f t="shared" si="0"/>
        <v>Wis (+3)</v>
      </c>
      <c r="F5" s="510">
        <v>3</v>
      </c>
      <c r="G5" s="90">
        <f t="shared" ref="G5:G42" si="4">B5+D5+F5</f>
        <v>12</v>
      </c>
      <c r="H5" s="91">
        <f t="shared" ca="1" si="2"/>
        <v>6</v>
      </c>
      <c r="I5" s="90">
        <f t="shared" ref="I5:I42" ca="1" si="5">SUM(G5:H5)</f>
        <v>18</v>
      </c>
      <c r="J5" s="92" t="s">
        <v>316</v>
      </c>
      <c r="K5" s="303"/>
    </row>
    <row r="6" spans="1:11" s="100" customFormat="1" ht="16.8" x14ac:dyDescent="0.3">
      <c r="A6" s="93" t="s">
        <v>40</v>
      </c>
      <c r="B6" s="80">
        <v>0</v>
      </c>
      <c r="C6" s="94" t="s">
        <v>34</v>
      </c>
      <c r="D6" s="95" t="str">
        <f>IF(C6="Str",'Personal File'!$C$8,IF(C6="Dex",'Personal File'!$C$9,IF(C6="Con",'Personal File'!$C$10,IF(C6="Int",'Personal File'!$C$11,IF(C6="Wis",'Personal File'!$C$12,IF(C6="Cha",'Personal File'!$C$13))))))</f>
        <v>+2</v>
      </c>
      <c r="E6" s="96" t="str">
        <f t="shared" ref="E6:E42" si="6">CONCATENATE(C6," (",D6,")")</f>
        <v>Int (+2)</v>
      </c>
      <c r="F6" s="97" t="s">
        <v>64</v>
      </c>
      <c r="G6" s="98">
        <f t="shared" si="4"/>
        <v>2</v>
      </c>
      <c r="H6" s="82">
        <f ca="1">RANDBETWEEN(1,20)</f>
        <v>10</v>
      </c>
      <c r="I6" s="98">
        <f t="shared" ca="1" si="5"/>
        <v>12</v>
      </c>
      <c r="J6" s="130"/>
    </row>
    <row r="7" spans="1:11" s="104" customFormat="1" ht="16.8" x14ac:dyDescent="0.3">
      <c r="A7" s="101" t="s">
        <v>41</v>
      </c>
      <c r="B7" s="80">
        <v>0</v>
      </c>
      <c r="C7" s="102" t="s">
        <v>36</v>
      </c>
      <c r="D7" s="103" t="str">
        <f>IF(C7="Str",'Personal File'!$C$8,IF(C7="Dex",'Personal File'!$C$9,IF(C7="Con",'Personal File'!$C$10,IF(C7="Int",'Personal File'!$C$11,IF(C7="Wis",'Personal File'!$C$12,IF(C7="Cha",'Personal File'!$C$13))))))</f>
        <v>+5</v>
      </c>
      <c r="E7" s="85" t="str">
        <f t="shared" si="6"/>
        <v>Dex (+5)</v>
      </c>
      <c r="F7" s="98" t="s">
        <v>64</v>
      </c>
      <c r="G7" s="98">
        <f t="shared" si="4"/>
        <v>5</v>
      </c>
      <c r="H7" s="82">
        <f ca="1">RANDBETWEEN(1,20)</f>
        <v>1</v>
      </c>
      <c r="I7" s="98">
        <f t="shared" ca="1" si="5"/>
        <v>6</v>
      </c>
      <c r="J7" s="130"/>
    </row>
    <row r="8" spans="1:11" s="109" customFormat="1" ht="16.8" x14ac:dyDescent="0.3">
      <c r="A8" s="105" t="s">
        <v>42</v>
      </c>
      <c r="B8" s="80">
        <v>0</v>
      </c>
      <c r="C8" s="106" t="s">
        <v>32</v>
      </c>
      <c r="D8" s="107" t="str">
        <f>IF(C8="Str",'Personal File'!$C$8,IF(C8="Dex",'Personal File'!$C$9,IF(C8="Con",'Personal File'!$C$10,IF(C8="Int",'Personal File'!$C$11,IF(C8="Wis",'Personal File'!$C$12,IF(C8="Cha",'Personal File'!$C$13))))))</f>
        <v>+0</v>
      </c>
      <c r="E8" s="108" t="str">
        <f t="shared" si="6"/>
        <v>Cha (+0)</v>
      </c>
      <c r="F8" s="98" t="s">
        <v>64</v>
      </c>
      <c r="G8" s="98">
        <f t="shared" si="4"/>
        <v>0</v>
      </c>
      <c r="H8" s="82">
        <f t="shared" ref="H8:H42" ca="1" si="7">RANDBETWEEN(1,20)</f>
        <v>9</v>
      </c>
      <c r="I8" s="98">
        <f t="shared" ca="1" si="5"/>
        <v>9</v>
      </c>
      <c r="J8" s="130"/>
    </row>
    <row r="9" spans="1:11" s="114" customFormat="1" ht="16.8" x14ac:dyDescent="0.3">
      <c r="A9" s="110" t="s">
        <v>43</v>
      </c>
      <c r="B9" s="80">
        <v>0</v>
      </c>
      <c r="C9" s="111" t="s">
        <v>37</v>
      </c>
      <c r="D9" s="112" t="str">
        <f>IF(C9="Str",'Personal File'!$C$8,IF(C9="Dex",'Personal File'!$C$9,IF(C9="Con",'Personal File'!$C$10,IF(C9="Int",'Personal File'!$C$11,IF(C9="Wis",'Personal File'!$C$12,IF(C9="Cha",'Personal File'!$C$13))))))</f>
        <v>+4</v>
      </c>
      <c r="E9" s="113" t="str">
        <f t="shared" si="6"/>
        <v>Str (+4)</v>
      </c>
      <c r="F9" s="98" t="s">
        <v>64</v>
      </c>
      <c r="G9" s="98">
        <f t="shared" si="4"/>
        <v>4</v>
      </c>
      <c r="H9" s="82">
        <f t="shared" ca="1" si="7"/>
        <v>6</v>
      </c>
      <c r="I9" s="98">
        <f t="shared" ca="1" si="5"/>
        <v>10</v>
      </c>
      <c r="J9" s="130"/>
    </row>
    <row r="10" spans="1:11" s="114" customFormat="1" ht="16.8" x14ac:dyDescent="0.3">
      <c r="A10" s="115" t="s">
        <v>17</v>
      </c>
      <c r="B10" s="116">
        <v>11</v>
      </c>
      <c r="C10" s="117" t="s">
        <v>33</v>
      </c>
      <c r="D10" s="118" t="str">
        <f>IF(C10="Str",'Personal File'!$C$8,IF(C10="Dex",'Personal File'!$C$9,IF(C10="Con",'Personal File'!$C$10,IF(C10="Int",'Personal File'!$C$11,IF(C10="Wis",'Personal File'!$C$12,IF(C10="Cha",'Personal File'!$C$13))))))</f>
        <v>+1</v>
      </c>
      <c r="E10" s="119" t="str">
        <f t="shared" si="6"/>
        <v>Con (+1)</v>
      </c>
      <c r="F10" s="120" t="s">
        <v>64</v>
      </c>
      <c r="G10" s="120">
        <f t="shared" si="4"/>
        <v>12</v>
      </c>
      <c r="H10" s="82">
        <f t="shared" ca="1" si="7"/>
        <v>10</v>
      </c>
      <c r="I10" s="120">
        <f t="shared" ca="1" si="5"/>
        <v>22</v>
      </c>
      <c r="J10" s="453"/>
    </row>
    <row r="11" spans="1:11" s="100" customFormat="1" ht="16.8" x14ac:dyDescent="0.3">
      <c r="A11" s="93" t="s">
        <v>119</v>
      </c>
      <c r="B11" s="80">
        <v>0</v>
      </c>
      <c r="C11" s="94" t="s">
        <v>34</v>
      </c>
      <c r="D11" s="95" t="str">
        <f>IF(C11="Str",'Personal File'!$C$8,IF(C11="Dex",'Personal File'!$C$9,IF(C11="Con",'Personal File'!$C$10,IF(C11="Int",'Personal File'!$C$11,IF(C11="Wis",'Personal File'!$C$12,IF(C11="Cha",'Personal File'!$C$13))))))</f>
        <v>+2</v>
      </c>
      <c r="E11" s="96" t="str">
        <f t="shared" si="6"/>
        <v>Int (+2)</v>
      </c>
      <c r="F11" s="98" t="s">
        <v>64</v>
      </c>
      <c r="G11" s="98">
        <f t="shared" si="4"/>
        <v>2</v>
      </c>
      <c r="H11" s="82">
        <f t="shared" ca="1" si="7"/>
        <v>4</v>
      </c>
      <c r="I11" s="98">
        <f t="shared" ca="1" si="5"/>
        <v>6</v>
      </c>
      <c r="J11" s="130"/>
    </row>
    <row r="12" spans="1:11" s="129" customFormat="1" ht="16.8" x14ac:dyDescent="0.3">
      <c r="A12" s="122" t="s">
        <v>44</v>
      </c>
      <c r="B12" s="123">
        <v>0</v>
      </c>
      <c r="C12" s="124" t="s">
        <v>34</v>
      </c>
      <c r="D12" s="125" t="str">
        <f>IF(C12="Str",'Personal File'!$C$8,IF(C12="Dex",'Personal File'!$C$9,IF(C12="Con",'Personal File'!$C$10,IF(C12="Int",'Personal File'!$C$11,IF(C12="Wis",'Personal File'!$C$12,IF(C12="Cha",'Personal File'!$C$13))))))</f>
        <v>+2</v>
      </c>
      <c r="E12" s="126" t="str">
        <f t="shared" si="6"/>
        <v>Int (+2)</v>
      </c>
      <c r="F12" s="127" t="s">
        <v>64</v>
      </c>
      <c r="G12" s="127">
        <f t="shared" si="4"/>
        <v>2</v>
      </c>
      <c r="H12" s="82">
        <f t="shared" ca="1" si="7"/>
        <v>2</v>
      </c>
      <c r="I12" s="127">
        <f t="shared" ca="1" si="5"/>
        <v>4</v>
      </c>
      <c r="J12" s="454"/>
    </row>
    <row r="13" spans="1:11" s="104" customFormat="1" ht="16.8" x14ac:dyDescent="0.3">
      <c r="A13" s="161" t="s">
        <v>45</v>
      </c>
      <c r="B13" s="139">
        <v>10</v>
      </c>
      <c r="C13" s="162" t="s">
        <v>32</v>
      </c>
      <c r="D13" s="163" t="str">
        <f>IF(C13="Str",'Personal File'!$C$8,IF(C13="Dex",'Personal File'!$C$9,IF(C13="Con",'Personal File'!$C$10,IF(C13="Int",'Personal File'!$C$11,IF(C13="Wis",'Personal File'!$C$12,IF(C13="Cha",'Personal File'!$C$13))))))</f>
        <v>+0</v>
      </c>
      <c r="E13" s="164" t="str">
        <f t="shared" si="6"/>
        <v>Cha (+0)</v>
      </c>
      <c r="F13" s="143" t="s">
        <v>64</v>
      </c>
      <c r="G13" s="143">
        <f t="shared" si="4"/>
        <v>10</v>
      </c>
      <c r="H13" s="82">
        <f t="shared" ca="1" si="7"/>
        <v>5</v>
      </c>
      <c r="I13" s="143">
        <f t="shared" ca="1" si="5"/>
        <v>15</v>
      </c>
      <c r="J13" s="348"/>
    </row>
    <row r="14" spans="1:11" s="104" customFormat="1" ht="16.8" x14ac:dyDescent="0.3">
      <c r="A14" s="122" t="s">
        <v>46</v>
      </c>
      <c r="B14" s="123">
        <v>0</v>
      </c>
      <c r="C14" s="124" t="s">
        <v>34</v>
      </c>
      <c r="D14" s="125" t="str">
        <f>IF(C14="Str",'Personal File'!$C$8,IF(C14="Dex",'Personal File'!$C$9,IF(C14="Con",'Personal File'!$C$10,IF(C14="Int",'Personal File'!$C$11,IF(C14="Wis",'Personal File'!$C$12,IF(C14="Cha",'Personal File'!$C$13))))))</f>
        <v>+2</v>
      </c>
      <c r="E14" s="126" t="str">
        <f t="shared" si="6"/>
        <v>Int (+2)</v>
      </c>
      <c r="F14" s="127" t="s">
        <v>64</v>
      </c>
      <c r="G14" s="127">
        <f t="shared" si="4"/>
        <v>2</v>
      </c>
      <c r="H14" s="82">
        <f t="shared" ca="1" si="7"/>
        <v>18</v>
      </c>
      <c r="I14" s="127">
        <f t="shared" ca="1" si="5"/>
        <v>20</v>
      </c>
      <c r="J14" s="454"/>
    </row>
    <row r="15" spans="1:11" s="104" customFormat="1" ht="16.8" x14ac:dyDescent="0.3">
      <c r="A15" s="105" t="s">
        <v>47</v>
      </c>
      <c r="B15" s="80">
        <v>0</v>
      </c>
      <c r="C15" s="106" t="s">
        <v>32</v>
      </c>
      <c r="D15" s="107" t="str">
        <f>IF(C15="Str",'Personal File'!$C$8,IF(C15="Dex",'Personal File'!$C$9,IF(C15="Con",'Personal File'!$C$10,IF(C15="Int",'Personal File'!$C$11,IF(C15="Wis",'Personal File'!$C$12,IF(C15="Cha",'Personal File'!$C$13))))))</f>
        <v>+0</v>
      </c>
      <c r="E15" s="108" t="str">
        <f t="shared" si="6"/>
        <v>Cha (+0)</v>
      </c>
      <c r="F15" s="98" t="s">
        <v>64</v>
      </c>
      <c r="G15" s="98">
        <f t="shared" si="4"/>
        <v>0</v>
      </c>
      <c r="H15" s="82">
        <f t="shared" ca="1" si="7"/>
        <v>20</v>
      </c>
      <c r="I15" s="98">
        <f t="shared" ca="1" si="5"/>
        <v>20</v>
      </c>
      <c r="J15" s="130"/>
    </row>
    <row r="16" spans="1:11" s="104" customFormat="1" ht="16.8" x14ac:dyDescent="0.3">
      <c r="A16" s="101" t="s">
        <v>48</v>
      </c>
      <c r="B16" s="80">
        <v>0</v>
      </c>
      <c r="C16" s="102" t="s">
        <v>36</v>
      </c>
      <c r="D16" s="103" t="str">
        <f>IF(C16="Str",'Personal File'!$C$8,IF(C16="Dex",'Personal File'!$C$9,IF(C16="Con",'Personal File'!$C$10,IF(C16="Int",'Personal File'!$C$11,IF(C16="Wis",'Personal File'!$C$12,IF(C16="Cha",'Personal File'!$C$13))))))</f>
        <v>+5</v>
      </c>
      <c r="E16" s="85" t="str">
        <f t="shared" si="6"/>
        <v>Dex (+5)</v>
      </c>
      <c r="F16" s="98" t="s">
        <v>64</v>
      </c>
      <c r="G16" s="98">
        <f t="shared" si="4"/>
        <v>5</v>
      </c>
      <c r="H16" s="82">
        <f t="shared" ca="1" si="7"/>
        <v>20</v>
      </c>
      <c r="I16" s="98">
        <f t="shared" ca="1" si="5"/>
        <v>25</v>
      </c>
      <c r="J16" s="99"/>
    </row>
    <row r="17" spans="1:10" s="104" customFormat="1" ht="16.8" x14ac:dyDescent="0.3">
      <c r="A17" s="131" t="s">
        <v>49</v>
      </c>
      <c r="B17" s="132">
        <v>0</v>
      </c>
      <c r="C17" s="133" t="s">
        <v>34</v>
      </c>
      <c r="D17" s="134" t="str">
        <f>IF(C17="Str",'Personal File'!$C$8,IF(C17="Dex",'Personal File'!$C$9,IF(C17="Con",'Personal File'!$C$10,IF(C17="Int",'Personal File'!$C$11,IF(C17="Wis",'Personal File'!$C$12,IF(C17="Cha",'Personal File'!$C$13))))))</f>
        <v>+2</v>
      </c>
      <c r="E17" s="135" t="str">
        <f t="shared" si="6"/>
        <v>Int (+2)</v>
      </c>
      <c r="F17" s="136" t="s">
        <v>64</v>
      </c>
      <c r="G17" s="136">
        <f t="shared" si="4"/>
        <v>2</v>
      </c>
      <c r="H17" s="82">
        <f t="shared" ca="1" si="7"/>
        <v>18</v>
      </c>
      <c r="I17" s="136">
        <f t="shared" ca="1" si="5"/>
        <v>20</v>
      </c>
      <c r="J17" s="137"/>
    </row>
    <row r="18" spans="1:10" s="104" customFormat="1" ht="16.8" x14ac:dyDescent="0.3">
      <c r="A18" s="105" t="s">
        <v>50</v>
      </c>
      <c r="B18" s="80">
        <v>0</v>
      </c>
      <c r="C18" s="106" t="s">
        <v>32</v>
      </c>
      <c r="D18" s="107" t="str">
        <f>IF(C18="Str",'Personal File'!$C$8,IF(C18="Dex",'Personal File'!$C$9,IF(C18="Con",'Personal File'!$C$10,IF(C18="Int",'Personal File'!$C$11,IF(C18="Wis",'Personal File'!$C$12,IF(C18="Cha",'Personal File'!$C$13))))))</f>
        <v>+0</v>
      </c>
      <c r="E18" s="108" t="str">
        <f t="shared" si="6"/>
        <v>Cha (+0)</v>
      </c>
      <c r="F18" s="98" t="s">
        <v>64</v>
      </c>
      <c r="G18" s="98">
        <f t="shared" si="4"/>
        <v>0</v>
      </c>
      <c r="H18" s="82">
        <f t="shared" ca="1" si="7"/>
        <v>16</v>
      </c>
      <c r="I18" s="98">
        <f t="shared" ca="1" si="5"/>
        <v>16</v>
      </c>
      <c r="J18" s="99"/>
    </row>
    <row r="19" spans="1:10" s="104" customFormat="1" ht="16.8" x14ac:dyDescent="0.3">
      <c r="A19" s="105" t="s">
        <v>19</v>
      </c>
      <c r="B19" s="80">
        <v>0</v>
      </c>
      <c r="C19" s="106" t="s">
        <v>32</v>
      </c>
      <c r="D19" s="107" t="str">
        <f>IF(C19="Str",'Personal File'!$C$8,IF(C19="Dex",'Personal File'!$C$9,IF(C19="Con",'Personal File'!$C$10,IF(C19="Int",'Personal File'!$C$11,IF(C19="Wis",'Personal File'!$C$12,IF(C19="Cha",'Personal File'!$C$13))))))</f>
        <v>+0</v>
      </c>
      <c r="E19" s="108" t="str">
        <f t="shared" si="6"/>
        <v>Cha (+0)</v>
      </c>
      <c r="F19" s="98" t="s">
        <v>64</v>
      </c>
      <c r="G19" s="98">
        <f t="shared" si="4"/>
        <v>0</v>
      </c>
      <c r="H19" s="82">
        <f t="shared" ca="1" si="7"/>
        <v>1</v>
      </c>
      <c r="I19" s="98">
        <f t="shared" ca="1" si="5"/>
        <v>1</v>
      </c>
      <c r="J19" s="99"/>
    </row>
    <row r="20" spans="1:10" s="104" customFormat="1" ht="16.8" x14ac:dyDescent="0.3">
      <c r="A20" s="138" t="s">
        <v>51</v>
      </c>
      <c r="B20" s="139">
        <v>5</v>
      </c>
      <c r="C20" s="140" t="s">
        <v>35</v>
      </c>
      <c r="D20" s="141" t="str">
        <f>IF(C20="Str",'Personal File'!$C$8,IF(C20="Dex",'Personal File'!$C$9,IF(C20="Con",'Personal File'!$C$10,IF(C20="Int",'Personal File'!$C$11,IF(C20="Wis",'Personal File'!$C$12,IF(C20="Cha",'Personal File'!$C$13))))))</f>
        <v>+3</v>
      </c>
      <c r="E20" s="142" t="str">
        <f t="shared" si="6"/>
        <v>Wis (+3)</v>
      </c>
      <c r="F20" s="143" t="s">
        <v>64</v>
      </c>
      <c r="G20" s="143">
        <f t="shared" si="4"/>
        <v>8</v>
      </c>
      <c r="H20" s="82">
        <f t="shared" ca="1" si="7"/>
        <v>6</v>
      </c>
      <c r="I20" s="143">
        <f t="shared" ca="1" si="5"/>
        <v>14</v>
      </c>
      <c r="J20" s="144"/>
    </row>
    <row r="21" spans="1:10" s="104" customFormat="1" ht="16.8" x14ac:dyDescent="0.3">
      <c r="A21" s="101" t="s">
        <v>52</v>
      </c>
      <c r="B21" s="80">
        <v>0</v>
      </c>
      <c r="C21" s="102" t="s">
        <v>36</v>
      </c>
      <c r="D21" s="103" t="str">
        <f>IF(C21="Str",'Personal File'!$C$8,IF(C21="Dex",'Personal File'!$C$9,IF(C21="Con",'Personal File'!$C$10,IF(C21="Int",'Personal File'!$C$11,IF(C21="Wis",'Personal File'!$C$12,IF(C21="Cha",'Personal File'!$C$13))))))</f>
        <v>+5</v>
      </c>
      <c r="E21" s="85" t="str">
        <f t="shared" si="6"/>
        <v>Dex (+5)</v>
      </c>
      <c r="F21" s="98" t="s">
        <v>64</v>
      </c>
      <c r="G21" s="98">
        <f t="shared" si="4"/>
        <v>5</v>
      </c>
      <c r="H21" s="82">
        <f t="shared" ca="1" si="7"/>
        <v>16</v>
      </c>
      <c r="I21" s="98">
        <f t="shared" ca="1" si="5"/>
        <v>21</v>
      </c>
      <c r="J21" s="99"/>
    </row>
    <row r="22" spans="1:10" s="104" customFormat="1" ht="16.8" x14ac:dyDescent="0.3">
      <c r="A22" s="145" t="s">
        <v>53</v>
      </c>
      <c r="B22" s="132">
        <v>0</v>
      </c>
      <c r="C22" s="146" t="s">
        <v>32</v>
      </c>
      <c r="D22" s="147" t="str">
        <f>IF(C22="Str",'Personal File'!$C$8,IF(C22="Dex",'Personal File'!$C$9,IF(C22="Con",'Personal File'!$C$10,IF(C22="Int",'Personal File'!$C$11,IF(C22="Wis",'Personal File'!$C$12,IF(C22="Cha",'Personal File'!$C$13))))))</f>
        <v>+0</v>
      </c>
      <c r="E22" s="148" t="str">
        <f t="shared" si="6"/>
        <v>Cha (+0)</v>
      </c>
      <c r="F22" s="136" t="s">
        <v>64</v>
      </c>
      <c r="G22" s="136">
        <f t="shared" si="4"/>
        <v>0</v>
      </c>
      <c r="H22" s="82">
        <f t="shared" ca="1" si="7"/>
        <v>2</v>
      </c>
      <c r="I22" s="136">
        <f t="shared" ca="1" si="5"/>
        <v>2</v>
      </c>
      <c r="J22" s="137"/>
    </row>
    <row r="23" spans="1:10" s="104" customFormat="1" ht="16.8" x14ac:dyDescent="0.3">
      <c r="A23" s="110" t="s">
        <v>54</v>
      </c>
      <c r="B23" s="80">
        <v>0</v>
      </c>
      <c r="C23" s="111" t="s">
        <v>37</v>
      </c>
      <c r="D23" s="112" t="str">
        <f>IF(C23="Str",'Personal File'!$C$8,IF(C23="Dex",'Personal File'!$C$9,IF(C23="Con",'Personal File'!$C$10,IF(C23="Int",'Personal File'!$C$11,IF(C23="Wis",'Personal File'!$C$12,IF(C23="Cha",'Personal File'!$C$13))))))</f>
        <v>+4</v>
      </c>
      <c r="E23" s="113" t="str">
        <f t="shared" si="6"/>
        <v>Str (+4)</v>
      </c>
      <c r="F23" s="98" t="s">
        <v>64</v>
      </c>
      <c r="G23" s="98">
        <f t="shared" si="4"/>
        <v>4</v>
      </c>
      <c r="H23" s="82">
        <f t="shared" ca="1" si="7"/>
        <v>20</v>
      </c>
      <c r="I23" s="98">
        <f t="shared" ca="1" si="5"/>
        <v>24</v>
      </c>
      <c r="J23" s="99"/>
    </row>
    <row r="24" spans="1:10" s="104" customFormat="1" ht="16.8" x14ac:dyDescent="0.3">
      <c r="A24" s="149" t="s">
        <v>299</v>
      </c>
      <c r="B24" s="116">
        <v>10</v>
      </c>
      <c r="C24" s="150" t="s">
        <v>34</v>
      </c>
      <c r="D24" s="151" t="str">
        <f>IF(C24="Str",'Personal File'!$C$8,IF(C24="Dex",'Personal File'!$C$9,IF(C24="Con",'Personal File'!$C$10,IF(C24="Int",'Personal File'!$C$11,IF(C24="Wis",'Personal File'!$C$12,IF(C24="Cha",'Personal File'!$C$13))))))</f>
        <v>+2</v>
      </c>
      <c r="E24" s="152" t="str">
        <f>CONCATENATE(C24," (",D24,")")</f>
        <v>Int (+2)</v>
      </c>
      <c r="F24" s="143" t="s">
        <v>64</v>
      </c>
      <c r="G24" s="120">
        <f t="shared" si="4"/>
        <v>12</v>
      </c>
      <c r="H24" s="82">
        <f t="shared" ca="1" si="7"/>
        <v>16</v>
      </c>
      <c r="I24" s="120">
        <f t="shared" ca="1" si="5"/>
        <v>28</v>
      </c>
      <c r="J24" s="121"/>
    </row>
    <row r="25" spans="1:10" s="104" customFormat="1" ht="16.8" x14ac:dyDescent="0.3">
      <c r="A25" s="149" t="s">
        <v>285</v>
      </c>
      <c r="B25" s="116">
        <v>11</v>
      </c>
      <c r="C25" s="150" t="s">
        <v>34</v>
      </c>
      <c r="D25" s="151" t="str">
        <f>IF(C25="Str",'Personal File'!$C$8,IF(C25="Dex",'Personal File'!$C$9,IF(C25="Con",'Personal File'!$C$10,IF(C25="Int",'Personal File'!$C$11,IF(C25="Wis",'Personal File'!$C$12,IF(C25="Cha",'Personal File'!$C$13))))))</f>
        <v>+2</v>
      </c>
      <c r="E25" s="152" t="str">
        <f>CONCATENATE(C25," (",D25,")")</f>
        <v>Int (+2)</v>
      </c>
      <c r="F25" s="143" t="s">
        <v>64</v>
      </c>
      <c r="G25" s="120">
        <f t="shared" si="4"/>
        <v>13</v>
      </c>
      <c r="H25" s="82">
        <f t="shared" ca="1" si="7"/>
        <v>5</v>
      </c>
      <c r="I25" s="120">
        <f t="shared" ca="1" si="5"/>
        <v>18</v>
      </c>
      <c r="J25" s="121"/>
    </row>
    <row r="26" spans="1:10" s="104" customFormat="1" ht="16.8" x14ac:dyDescent="0.3">
      <c r="A26" s="153" t="s">
        <v>55</v>
      </c>
      <c r="B26" s="80">
        <v>0</v>
      </c>
      <c r="C26" s="154" t="s">
        <v>35</v>
      </c>
      <c r="D26" s="155" t="str">
        <f>IF(C26="Str",'Personal File'!$C$8,IF(C26="Dex",'Personal File'!$C$9,IF(C26="Con",'Personal File'!$C$10,IF(C26="Int",'Personal File'!$C$11,IF(C26="Wis",'Personal File'!$C$12,IF(C26="Cha",'Personal File'!$C$13))))))</f>
        <v>+3</v>
      </c>
      <c r="E26" s="156" t="str">
        <f t="shared" si="6"/>
        <v>Wis (+3)</v>
      </c>
      <c r="F26" s="98" t="s">
        <v>320</v>
      </c>
      <c r="G26" s="98">
        <f t="shared" si="4"/>
        <v>5</v>
      </c>
      <c r="H26" s="82">
        <f t="shared" ca="1" si="7"/>
        <v>6</v>
      </c>
      <c r="I26" s="98">
        <f t="shared" ca="1" si="5"/>
        <v>11</v>
      </c>
      <c r="J26" s="99"/>
    </row>
    <row r="27" spans="1:10" s="104" customFormat="1" ht="16.8" x14ac:dyDescent="0.3">
      <c r="A27" s="101" t="s">
        <v>20</v>
      </c>
      <c r="B27" s="80">
        <v>0</v>
      </c>
      <c r="C27" s="102" t="s">
        <v>36</v>
      </c>
      <c r="D27" s="103" t="str">
        <f>IF(C27="Str",'Personal File'!$C$8,IF(C27="Dex",'Personal File'!$C$9,IF(C27="Con",'Personal File'!$C$10,IF(C27="Int",'Personal File'!$C$11,IF(C27="Wis",'Personal File'!$C$12,IF(C27="Cha",'Personal File'!$C$13))))))</f>
        <v>+5</v>
      </c>
      <c r="E27" s="85" t="str">
        <f t="shared" si="6"/>
        <v>Dex (+5)</v>
      </c>
      <c r="F27" s="98" t="s">
        <v>64</v>
      </c>
      <c r="G27" s="98">
        <f t="shared" si="4"/>
        <v>5</v>
      </c>
      <c r="H27" s="82">
        <f t="shared" ca="1" si="7"/>
        <v>13</v>
      </c>
      <c r="I27" s="98">
        <f t="shared" ca="1" si="5"/>
        <v>18</v>
      </c>
      <c r="J27" s="99"/>
    </row>
    <row r="28" spans="1:10" s="104" customFormat="1" ht="16.8" x14ac:dyDescent="0.3">
      <c r="A28" s="157" t="s">
        <v>56</v>
      </c>
      <c r="B28" s="123">
        <v>0</v>
      </c>
      <c r="C28" s="158" t="s">
        <v>36</v>
      </c>
      <c r="D28" s="159" t="str">
        <f>IF(C28="Str",'Personal File'!$C$8,IF(C28="Dex",'Personal File'!$C$9,IF(C28="Con",'Personal File'!$C$10,IF(C28="Int",'Personal File'!$C$11,IF(C28="Wis",'Personal File'!$C$12,IF(C28="Cha",'Personal File'!$C$13))))))</f>
        <v>+5</v>
      </c>
      <c r="E28" s="160" t="str">
        <f t="shared" si="6"/>
        <v>Dex (+5)</v>
      </c>
      <c r="F28" s="127" t="s">
        <v>64</v>
      </c>
      <c r="G28" s="127">
        <f t="shared" si="4"/>
        <v>5</v>
      </c>
      <c r="H28" s="82">
        <f t="shared" ca="1" si="7"/>
        <v>20</v>
      </c>
      <c r="I28" s="127">
        <f t="shared" ca="1" si="5"/>
        <v>25</v>
      </c>
      <c r="J28" s="128"/>
    </row>
    <row r="29" spans="1:10" ht="16.8" x14ac:dyDescent="0.3">
      <c r="A29" s="105" t="s">
        <v>325</v>
      </c>
      <c r="B29" s="80">
        <v>0</v>
      </c>
      <c r="C29" s="106" t="s">
        <v>32</v>
      </c>
      <c r="D29" s="107" t="str">
        <f>IF(C29="Str",'Personal File'!$C$8,IF(C29="Dex",'Personal File'!$C$9,IF(C29="Con",'Personal File'!$C$10,IF(C29="Int",'Personal File'!$C$11,IF(C29="Wis",'Personal File'!$C$12,IF(C29="Cha",'Personal File'!$C$13))))))</f>
        <v>+0</v>
      </c>
      <c r="E29" s="108" t="str">
        <f t="shared" si="6"/>
        <v>Cha (+0)</v>
      </c>
      <c r="F29" s="98" t="s">
        <v>64</v>
      </c>
      <c r="G29" s="98">
        <f t="shared" si="4"/>
        <v>0</v>
      </c>
      <c r="H29" s="82">
        <f t="shared" ca="1" si="7"/>
        <v>19</v>
      </c>
      <c r="I29" s="98">
        <f t="shared" ca="1" si="5"/>
        <v>19</v>
      </c>
      <c r="J29" s="99"/>
    </row>
    <row r="30" spans="1:10" ht="16.8" x14ac:dyDescent="0.3">
      <c r="A30" s="161" t="s">
        <v>562</v>
      </c>
      <c r="B30" s="139">
        <v>4</v>
      </c>
      <c r="C30" s="140" t="s">
        <v>35</v>
      </c>
      <c r="D30" s="141" t="str">
        <f>IF(C30="Str",'Personal File'!$C$8,IF(C30="Dex",'Personal File'!$C$9,IF(C30="Con",'Personal File'!$C$10,IF(C30="Int",'Personal File'!$C$11,IF(C30="Wis",'Personal File'!$C$12,IF(C30="Cha",'Personal File'!$C$13))))))</f>
        <v>+3</v>
      </c>
      <c r="E30" s="142" t="str">
        <f t="shared" ref="E30" si="8">CONCATENATE(C30," (",D30,")")</f>
        <v>Wis (+3)</v>
      </c>
      <c r="F30" s="143" t="s">
        <v>64</v>
      </c>
      <c r="G30" s="497">
        <f t="shared" si="4"/>
        <v>7</v>
      </c>
      <c r="H30" s="82">
        <f t="shared" ca="1" si="7"/>
        <v>1</v>
      </c>
      <c r="I30" s="497">
        <f t="shared" ca="1" si="5"/>
        <v>8</v>
      </c>
      <c r="J30" s="144"/>
    </row>
    <row r="31" spans="1:10" ht="16.8" x14ac:dyDescent="0.3">
      <c r="A31" s="101" t="s">
        <v>21</v>
      </c>
      <c r="B31" s="80">
        <v>0</v>
      </c>
      <c r="C31" s="102" t="s">
        <v>36</v>
      </c>
      <c r="D31" s="103" t="str">
        <f>IF(C31="Str",'Personal File'!$C$8,IF(C31="Dex",'Personal File'!$C$9,IF(C31="Con",'Personal File'!$C$10,IF(C31="Int",'Personal File'!$C$11,IF(C31="Wis",'Personal File'!$C$12,IF(C31="Cha",'Personal File'!$C$13))))))</f>
        <v>+5</v>
      </c>
      <c r="E31" s="85" t="str">
        <f t="shared" si="6"/>
        <v>Dex (+5)</v>
      </c>
      <c r="F31" s="98" t="s">
        <v>64</v>
      </c>
      <c r="G31" s="98">
        <f t="shared" si="4"/>
        <v>5</v>
      </c>
      <c r="H31" s="82">
        <f t="shared" ca="1" si="7"/>
        <v>9</v>
      </c>
      <c r="I31" s="98">
        <f t="shared" ca="1" si="5"/>
        <v>14</v>
      </c>
      <c r="J31" s="99"/>
    </row>
    <row r="32" spans="1:10" ht="16.8" x14ac:dyDescent="0.3">
      <c r="A32" s="93" t="s">
        <v>22</v>
      </c>
      <c r="B32" s="80">
        <v>0</v>
      </c>
      <c r="C32" s="94" t="s">
        <v>34</v>
      </c>
      <c r="D32" s="95" t="str">
        <f>IF(C32="Str",'Personal File'!$C$8,IF(C32="Dex",'Personal File'!$C$9,IF(C32="Con",'Personal File'!$C$10,IF(C32="Int",'Personal File'!$C$11,IF(C32="Wis",'Personal File'!$C$12,IF(C32="Cha",'Personal File'!$C$13))))))</f>
        <v>+2</v>
      </c>
      <c r="E32" s="96" t="str">
        <f t="shared" si="6"/>
        <v>Int (+2)</v>
      </c>
      <c r="F32" s="98" t="s">
        <v>320</v>
      </c>
      <c r="G32" s="98">
        <f t="shared" si="4"/>
        <v>4</v>
      </c>
      <c r="H32" s="82">
        <f t="shared" ca="1" si="7"/>
        <v>17</v>
      </c>
      <c r="I32" s="98">
        <f t="shared" ca="1" si="5"/>
        <v>21</v>
      </c>
      <c r="J32" s="99"/>
    </row>
    <row r="33" spans="1:10" ht="16.8" x14ac:dyDescent="0.3">
      <c r="A33" s="153" t="s">
        <v>57</v>
      </c>
      <c r="B33" s="80">
        <v>0</v>
      </c>
      <c r="C33" s="154" t="s">
        <v>35</v>
      </c>
      <c r="D33" s="155" t="str">
        <f>IF(C33="Str",'Personal File'!$C$8,IF(C33="Dex",'Personal File'!$C$9,IF(C33="Con",'Personal File'!$C$10,IF(C33="Int",'Personal File'!$C$11,IF(C33="Wis",'Personal File'!$C$12,IF(C33="Cha",'Personal File'!$C$13))))))</f>
        <v>+3</v>
      </c>
      <c r="E33" s="156" t="str">
        <f t="shared" si="6"/>
        <v>Wis (+3)</v>
      </c>
      <c r="F33" s="98" t="s">
        <v>64</v>
      </c>
      <c r="G33" s="98">
        <f t="shared" si="4"/>
        <v>3</v>
      </c>
      <c r="H33" s="82">
        <f t="shared" ca="1" si="7"/>
        <v>16</v>
      </c>
      <c r="I33" s="98">
        <f t="shared" ca="1" si="5"/>
        <v>19</v>
      </c>
      <c r="J33" s="99"/>
    </row>
    <row r="34" spans="1:10" ht="16.8" x14ac:dyDescent="0.3">
      <c r="A34" s="157" t="s">
        <v>117</v>
      </c>
      <c r="B34" s="123">
        <v>0</v>
      </c>
      <c r="C34" s="158" t="s">
        <v>36</v>
      </c>
      <c r="D34" s="159" t="str">
        <f>IF(C34="Str",'Personal File'!$C$8,IF(C34="Dex",'Personal File'!$C$9,IF(C34="Con",'Personal File'!$C$10,IF(C34="Int",'Personal File'!$C$11,IF(C34="Wis",'Personal File'!$C$12,IF(C34="Cha",'Personal File'!$C$13))))))</f>
        <v>+5</v>
      </c>
      <c r="E34" s="160" t="str">
        <f t="shared" si="6"/>
        <v>Dex (+5)</v>
      </c>
      <c r="F34" s="166" t="s">
        <v>64</v>
      </c>
      <c r="G34" s="127">
        <f t="shared" si="4"/>
        <v>5</v>
      </c>
      <c r="H34" s="82">
        <f t="shared" ca="1" si="7"/>
        <v>11</v>
      </c>
      <c r="I34" s="127">
        <f t="shared" ca="1" si="5"/>
        <v>16</v>
      </c>
      <c r="J34" s="128"/>
    </row>
    <row r="35" spans="1:10" ht="16.8" x14ac:dyDescent="0.3">
      <c r="A35" s="167" t="s">
        <v>107</v>
      </c>
      <c r="B35" s="165">
        <v>0</v>
      </c>
      <c r="C35" s="168" t="s">
        <v>34</v>
      </c>
      <c r="D35" s="169" t="str">
        <f>IF(C35="Str",'Personal File'!$C$8,IF(C35="Dex",'Personal File'!$C$9,IF(C35="Con",'Personal File'!$C$10,IF(C35="Int",'Personal File'!$C$11,IF(C35="Wis",'Personal File'!$C$12,IF(C35="Cha",'Personal File'!$C$13))))))</f>
        <v>+2</v>
      </c>
      <c r="E35" s="170" t="str">
        <f t="shared" si="6"/>
        <v>Int (+2)</v>
      </c>
      <c r="F35" s="166" t="s">
        <v>64</v>
      </c>
      <c r="G35" s="127">
        <f t="shared" si="4"/>
        <v>2</v>
      </c>
      <c r="H35" s="82">
        <f t="shared" ca="1" si="7"/>
        <v>15</v>
      </c>
      <c r="I35" s="127">
        <f t="shared" ca="1" si="5"/>
        <v>17</v>
      </c>
      <c r="J35" s="171"/>
    </row>
    <row r="36" spans="1:10" ht="16.8" x14ac:dyDescent="0.3">
      <c r="A36" s="344" t="s">
        <v>58</v>
      </c>
      <c r="B36" s="139">
        <v>11</v>
      </c>
      <c r="C36" s="345" t="s">
        <v>34</v>
      </c>
      <c r="D36" s="346" t="str">
        <f>IF(C36="Str",'Personal File'!$C$8,IF(C36="Dex",'Personal File'!$C$9,IF(C36="Con",'Personal File'!$C$10,IF(C36="Int",'Personal File'!$C$11,IF(C36="Wis",'Personal File'!$C$12,IF(C36="Cha",'Personal File'!$C$13))))))</f>
        <v>+2</v>
      </c>
      <c r="E36" s="347" t="str">
        <f t="shared" si="6"/>
        <v>Int (+2)</v>
      </c>
      <c r="F36" s="143" t="s">
        <v>64</v>
      </c>
      <c r="G36" s="143">
        <f t="shared" si="4"/>
        <v>13</v>
      </c>
      <c r="H36" s="82">
        <f t="shared" ca="1" si="7"/>
        <v>13</v>
      </c>
      <c r="I36" s="143">
        <f t="shared" ca="1" si="5"/>
        <v>26</v>
      </c>
      <c r="J36" s="348"/>
    </row>
    <row r="37" spans="1:10" ht="16.8" x14ac:dyDescent="0.3">
      <c r="A37" s="153" t="s">
        <v>59</v>
      </c>
      <c r="B37" s="80">
        <v>0</v>
      </c>
      <c r="C37" s="154" t="s">
        <v>35</v>
      </c>
      <c r="D37" s="155" t="str">
        <f>IF(C37="Str",'Personal File'!$C$8,IF(C37="Dex",'Personal File'!$C$9,IF(C37="Con",'Personal File'!$C$10,IF(C37="Int",'Personal File'!$C$11,IF(C37="Wis",'Personal File'!$C$12,IF(C37="Cha",'Personal File'!$C$13))))))</f>
        <v>+3</v>
      </c>
      <c r="E37" s="156" t="str">
        <f t="shared" si="6"/>
        <v>Wis (+3)</v>
      </c>
      <c r="F37" s="98" t="s">
        <v>320</v>
      </c>
      <c r="G37" s="98">
        <f t="shared" si="4"/>
        <v>5</v>
      </c>
      <c r="H37" s="82">
        <f t="shared" ca="1" si="7"/>
        <v>9</v>
      </c>
      <c r="I37" s="98">
        <f t="shared" ca="1" si="5"/>
        <v>14</v>
      </c>
      <c r="J37" s="99"/>
    </row>
    <row r="38" spans="1:10" ht="16.8" x14ac:dyDescent="0.3">
      <c r="A38" s="138" t="s">
        <v>118</v>
      </c>
      <c r="B38" s="139">
        <v>6</v>
      </c>
      <c r="C38" s="140" t="s">
        <v>35</v>
      </c>
      <c r="D38" s="141" t="str">
        <f>IF(C38="Str",'Personal File'!$C$8,IF(C38="Dex",'Personal File'!$C$9,IF(C38="Con",'Personal File'!$C$10,IF(C38="Int",'Personal File'!$C$11,IF(C38="Wis",'Personal File'!$C$12,IF(C38="Cha",'Personal File'!$C$13))))))</f>
        <v>+3</v>
      </c>
      <c r="E38" s="142" t="str">
        <f t="shared" si="6"/>
        <v>Wis (+3)</v>
      </c>
      <c r="F38" s="143" t="s">
        <v>64</v>
      </c>
      <c r="G38" s="143">
        <f t="shared" si="4"/>
        <v>9</v>
      </c>
      <c r="H38" s="82">
        <f t="shared" ca="1" si="7"/>
        <v>2</v>
      </c>
      <c r="I38" s="143">
        <f t="shared" ca="1" si="5"/>
        <v>11</v>
      </c>
      <c r="J38" s="144" t="s">
        <v>364</v>
      </c>
    </row>
    <row r="39" spans="1:10" ht="16.8" x14ac:dyDescent="0.3">
      <c r="A39" s="110" t="s">
        <v>23</v>
      </c>
      <c r="B39" s="80">
        <v>0</v>
      </c>
      <c r="C39" s="111" t="s">
        <v>37</v>
      </c>
      <c r="D39" s="112" t="str">
        <f>IF(C39="Str",'Personal File'!$C$8,IF(C39="Dex",'Personal File'!$C$9,IF(C39="Con",'Personal File'!$C$10,IF(C39="Int",'Personal File'!$C$11,IF(C39="Wis",'Personal File'!$C$12,IF(C39="Cha",'Personal File'!$C$13))))))</f>
        <v>+4</v>
      </c>
      <c r="E39" s="113" t="str">
        <f t="shared" si="6"/>
        <v>Str (+4)</v>
      </c>
      <c r="F39" s="98" t="s">
        <v>64</v>
      </c>
      <c r="G39" s="98">
        <f t="shared" si="4"/>
        <v>4</v>
      </c>
      <c r="H39" s="82">
        <f t="shared" ca="1" si="7"/>
        <v>8</v>
      </c>
      <c r="I39" s="98">
        <f t="shared" ca="1" si="5"/>
        <v>12</v>
      </c>
      <c r="J39" s="130"/>
    </row>
    <row r="40" spans="1:10" ht="16.8" x14ac:dyDescent="0.3">
      <c r="A40" s="172" t="s">
        <v>60</v>
      </c>
      <c r="B40" s="173">
        <v>0</v>
      </c>
      <c r="C40" s="174" t="s">
        <v>36</v>
      </c>
      <c r="D40" s="175" t="str">
        <f>IF(C40="Str",'Personal File'!$C$8,IF(C40="Dex",'Personal File'!$C$9,IF(C40="Con",'Personal File'!$C$10,IF(C40="Int",'Personal File'!$C$11,IF(C40="Wis",'Personal File'!$C$12,IF(C40="Cha",'Personal File'!$C$13))))))</f>
        <v>+5</v>
      </c>
      <c r="E40" s="176" t="str">
        <f t="shared" si="6"/>
        <v>Dex (+5)</v>
      </c>
      <c r="F40" s="127" t="s">
        <v>64</v>
      </c>
      <c r="G40" s="127">
        <f t="shared" si="4"/>
        <v>5</v>
      </c>
      <c r="H40" s="82">
        <f t="shared" ca="1" si="7"/>
        <v>18</v>
      </c>
      <c r="I40" s="127">
        <f t="shared" ca="1" si="5"/>
        <v>23</v>
      </c>
      <c r="J40" s="505"/>
    </row>
    <row r="41" spans="1:10" ht="16.8" x14ac:dyDescent="0.3">
      <c r="A41" s="177" t="s">
        <v>61</v>
      </c>
      <c r="B41" s="123">
        <v>0</v>
      </c>
      <c r="C41" s="178" t="s">
        <v>32</v>
      </c>
      <c r="D41" s="179" t="str">
        <f>IF(C41="Str",'Personal File'!$C$8,IF(C41="Dex",'Personal File'!$C$9,IF(C41="Con",'Personal File'!$C$10,IF(C41="Int",'Personal File'!$C$11,IF(C41="Wis",'Personal File'!$C$12,IF(C41="Cha",'Personal File'!$C$13))))))</f>
        <v>+0</v>
      </c>
      <c r="E41" s="180" t="str">
        <f t="shared" si="6"/>
        <v>Cha (+0)</v>
      </c>
      <c r="F41" s="127" t="s">
        <v>64</v>
      </c>
      <c r="G41" s="127">
        <f t="shared" si="4"/>
        <v>0</v>
      </c>
      <c r="H41" s="82">
        <f t="shared" ca="1" si="7"/>
        <v>3</v>
      </c>
      <c r="I41" s="127">
        <f t="shared" ca="1" si="5"/>
        <v>3</v>
      </c>
      <c r="J41" s="454"/>
    </row>
    <row r="42" spans="1:10" ht="17.399999999999999" thickBot="1" x14ac:dyDescent="0.35">
      <c r="A42" s="181" t="s">
        <v>62</v>
      </c>
      <c r="B42" s="182">
        <v>0</v>
      </c>
      <c r="C42" s="183" t="s">
        <v>36</v>
      </c>
      <c r="D42" s="184" t="str">
        <f>IF(C42="Str",'Personal File'!$C$8,IF(C42="Dex",'Personal File'!$C$9,IF(C42="Con",'Personal File'!$C$10,IF(C42="Int",'Personal File'!$C$11,IF(C42="Wis",'Personal File'!$C$12,IF(C42="Cha",'Personal File'!$C$13))))))</f>
        <v>+5</v>
      </c>
      <c r="E42" s="185" t="str">
        <f t="shared" si="6"/>
        <v>Dex (+5)</v>
      </c>
      <c r="F42" s="186" t="s">
        <v>64</v>
      </c>
      <c r="G42" s="186">
        <f t="shared" si="4"/>
        <v>5</v>
      </c>
      <c r="H42" s="187">
        <f t="shared" ca="1" si="7"/>
        <v>12</v>
      </c>
      <c r="I42" s="186">
        <f t="shared" ca="1" si="5"/>
        <v>17</v>
      </c>
      <c r="J42" s="506"/>
    </row>
    <row r="43" spans="1:10" ht="16.2" thickTop="1" x14ac:dyDescent="0.3">
      <c r="B43" s="188">
        <f>SUM(B6:B42)</f>
        <v>68</v>
      </c>
      <c r="E43" s="188">
        <f>SUM(E44:E53)</f>
        <v>68</v>
      </c>
      <c r="F43" s="189" t="s">
        <v>69</v>
      </c>
    </row>
    <row r="44" spans="1:10" x14ac:dyDescent="0.3">
      <c r="B44" s="188"/>
      <c r="E44" s="188">
        <v>16</v>
      </c>
      <c r="F44" s="190" t="s">
        <v>193</v>
      </c>
    </row>
    <row r="45" spans="1:10" x14ac:dyDescent="0.3">
      <c r="E45" s="188">
        <v>4</v>
      </c>
      <c r="F45" s="190" t="s">
        <v>326</v>
      </c>
    </row>
    <row r="46" spans="1:10" x14ac:dyDescent="0.3">
      <c r="E46" s="188">
        <v>4</v>
      </c>
      <c r="F46" s="190" t="s">
        <v>341</v>
      </c>
    </row>
    <row r="47" spans="1:10" x14ac:dyDescent="0.3">
      <c r="E47" s="188">
        <v>4</v>
      </c>
      <c r="F47" s="190" t="s">
        <v>349</v>
      </c>
    </row>
    <row r="48" spans="1:10" x14ac:dyDescent="0.3">
      <c r="E48" s="188">
        <v>4</v>
      </c>
      <c r="F48" s="190" t="s">
        <v>350</v>
      </c>
    </row>
    <row r="49" spans="5:6" x14ac:dyDescent="0.3">
      <c r="E49" s="188">
        <v>4</v>
      </c>
      <c r="F49" s="190" t="s">
        <v>365</v>
      </c>
    </row>
    <row r="50" spans="5:6" x14ac:dyDescent="0.3">
      <c r="E50" s="188">
        <v>8</v>
      </c>
      <c r="F50" s="190" t="s">
        <v>366</v>
      </c>
    </row>
    <row r="51" spans="5:6" x14ac:dyDescent="0.3">
      <c r="E51" s="188">
        <v>8</v>
      </c>
      <c r="F51" s="190" t="s">
        <v>535</v>
      </c>
    </row>
    <row r="52" spans="5:6" x14ac:dyDescent="0.3">
      <c r="E52" s="188">
        <v>8</v>
      </c>
      <c r="F52" s="190" t="s">
        <v>536</v>
      </c>
    </row>
    <row r="53" spans="5:6" x14ac:dyDescent="0.3">
      <c r="E53" s="188">
        <v>8</v>
      </c>
      <c r="F53" s="190" t="s">
        <v>542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7"/>
  <sheetViews>
    <sheetView showGridLines="0" workbookViewId="0">
      <pane ySplit="2" topLeftCell="A3" activePane="bottomLeft" state="frozen"/>
      <selection pane="bottomLeft" activeCell="A3" sqref="A3"/>
    </sheetView>
  </sheetViews>
  <sheetFormatPr defaultColWidth="13" defaultRowHeight="15.6" x14ac:dyDescent="0.3"/>
  <cols>
    <col min="1" max="1" width="28.8984375" style="74" bestFit="1" customWidth="1"/>
    <col min="2" max="2" width="6.19921875" style="74" bestFit="1" customWidth="1"/>
    <col min="3" max="3" width="8.296875" style="75" bestFit="1" customWidth="1"/>
    <col min="4" max="4" width="13.59765625" style="75" bestFit="1" customWidth="1"/>
    <col min="5" max="5" width="15.3984375" style="75" bestFit="1" customWidth="1"/>
    <col min="6" max="6" width="10.5" style="75" bestFit="1" customWidth="1"/>
    <col min="7" max="7" width="13.19921875" style="75" bestFit="1" customWidth="1"/>
    <col min="8" max="8" width="13.19921875" style="74" bestFit="1" customWidth="1"/>
    <col min="9" max="9" width="23.296875" style="36" bestFit="1" customWidth="1"/>
    <col min="10" max="10" width="5.5" style="36" bestFit="1" customWidth="1"/>
    <col min="11" max="16384" width="13" style="36"/>
  </cols>
  <sheetData>
    <row r="1" spans="1:10" ht="25.8" thickBot="1" x14ac:dyDescent="0.35">
      <c r="A1" s="191" t="s">
        <v>308</v>
      </c>
      <c r="B1" s="77"/>
      <c r="C1" s="77"/>
      <c r="D1" s="77"/>
      <c r="E1" s="77"/>
      <c r="F1" s="77"/>
      <c r="G1" s="77"/>
      <c r="H1" s="77"/>
      <c r="I1" s="77"/>
    </row>
    <row r="2" spans="1:10" s="7" customFormat="1" ht="17.399999999999999" thickBot="1" x14ac:dyDescent="0.35">
      <c r="A2" s="476" t="s">
        <v>91</v>
      </c>
      <c r="B2" s="477" t="s">
        <v>4</v>
      </c>
      <c r="C2" s="478" t="s">
        <v>197</v>
      </c>
      <c r="D2" s="477" t="s">
        <v>94</v>
      </c>
      <c r="E2" s="477" t="s">
        <v>126</v>
      </c>
      <c r="F2" s="477" t="s">
        <v>127</v>
      </c>
      <c r="G2" s="477" t="s">
        <v>71</v>
      </c>
      <c r="H2" s="477" t="s">
        <v>26</v>
      </c>
      <c r="I2" s="479" t="s">
        <v>469</v>
      </c>
      <c r="J2" s="480" t="s">
        <v>470</v>
      </c>
    </row>
    <row r="3" spans="1:10" s="7" customFormat="1" ht="16.8" x14ac:dyDescent="0.3">
      <c r="A3" s="192" t="s">
        <v>471</v>
      </c>
      <c r="B3" s="14">
        <v>0</v>
      </c>
      <c r="C3" s="15"/>
      <c r="D3" s="356" t="s">
        <v>199</v>
      </c>
      <c r="E3" s="12" t="s">
        <v>128</v>
      </c>
      <c r="F3" s="17" t="s">
        <v>129</v>
      </c>
      <c r="G3" s="17" t="s">
        <v>105</v>
      </c>
      <c r="H3" s="17" t="s">
        <v>84</v>
      </c>
      <c r="I3" s="17" t="s">
        <v>445</v>
      </c>
      <c r="J3" s="24">
        <v>9</v>
      </c>
    </row>
    <row r="4" spans="1:10" s="7" customFormat="1" ht="16.8" x14ac:dyDescent="0.3">
      <c r="A4" s="192" t="s">
        <v>157</v>
      </c>
      <c r="B4" s="14">
        <v>0</v>
      </c>
      <c r="C4" s="15"/>
      <c r="D4" s="16" t="s">
        <v>85</v>
      </c>
      <c r="E4" s="12" t="s">
        <v>128</v>
      </c>
      <c r="F4" s="12" t="s">
        <v>129</v>
      </c>
      <c r="G4" s="17" t="s">
        <v>105</v>
      </c>
      <c r="H4" s="17" t="s">
        <v>82</v>
      </c>
      <c r="I4" s="11" t="s">
        <v>441</v>
      </c>
      <c r="J4" s="24">
        <v>215</v>
      </c>
    </row>
    <row r="5" spans="1:10" s="7" customFormat="1" ht="16.8" x14ac:dyDescent="0.3">
      <c r="A5" s="192" t="s">
        <v>161</v>
      </c>
      <c r="B5" s="14">
        <v>0</v>
      </c>
      <c r="C5" s="15"/>
      <c r="D5" s="18" t="s">
        <v>80</v>
      </c>
      <c r="E5" s="1" t="s">
        <v>128</v>
      </c>
      <c r="F5" s="341" t="s">
        <v>129</v>
      </c>
      <c r="G5" s="11" t="s">
        <v>78</v>
      </c>
      <c r="H5" s="11" t="s">
        <v>82</v>
      </c>
      <c r="I5" s="11" t="s">
        <v>441</v>
      </c>
      <c r="J5" s="24">
        <v>216</v>
      </c>
    </row>
    <row r="6" spans="1:10" s="7" customFormat="1" ht="16.8" x14ac:dyDescent="0.3">
      <c r="A6" s="192" t="s">
        <v>162</v>
      </c>
      <c r="B6" s="14">
        <v>0</v>
      </c>
      <c r="C6" s="15"/>
      <c r="D6" s="16" t="s">
        <v>80</v>
      </c>
      <c r="E6" s="12" t="s">
        <v>128</v>
      </c>
      <c r="F6" s="12" t="s">
        <v>129</v>
      </c>
      <c r="G6" s="17" t="s">
        <v>95</v>
      </c>
      <c r="H6" s="17" t="s">
        <v>81</v>
      </c>
      <c r="I6" s="11" t="s">
        <v>441</v>
      </c>
      <c r="J6" s="24">
        <v>219</v>
      </c>
    </row>
    <row r="7" spans="1:10" s="7" customFormat="1" ht="16.8" x14ac:dyDescent="0.3">
      <c r="A7" s="192" t="s">
        <v>158</v>
      </c>
      <c r="B7" s="14">
        <v>0</v>
      </c>
      <c r="C7" s="15"/>
      <c r="D7" s="16" t="s">
        <v>108</v>
      </c>
      <c r="E7" s="12" t="s">
        <v>128</v>
      </c>
      <c r="F7" s="12" t="s">
        <v>129</v>
      </c>
      <c r="G7" s="17" t="s">
        <v>105</v>
      </c>
      <c r="H7" s="17" t="s">
        <v>82</v>
      </c>
      <c r="I7" s="11" t="s">
        <v>441</v>
      </c>
      <c r="J7" s="24">
        <v>219</v>
      </c>
    </row>
    <row r="8" spans="1:10" s="7" customFormat="1" ht="16.8" x14ac:dyDescent="0.3">
      <c r="A8" s="192" t="s">
        <v>163</v>
      </c>
      <c r="B8" s="14">
        <v>0</v>
      </c>
      <c r="C8" s="15"/>
      <c r="D8" s="16" t="s">
        <v>108</v>
      </c>
      <c r="E8" s="12" t="s">
        <v>128</v>
      </c>
      <c r="F8" s="12" t="s">
        <v>129</v>
      </c>
      <c r="G8" s="17" t="s">
        <v>78</v>
      </c>
      <c r="H8" s="17" t="s">
        <v>79</v>
      </c>
      <c r="I8" s="11" t="s">
        <v>441</v>
      </c>
      <c r="J8" s="25">
        <v>238</v>
      </c>
    </row>
    <row r="9" spans="1:10" s="7" customFormat="1" ht="16.8" x14ac:dyDescent="0.3">
      <c r="A9" s="192" t="s">
        <v>159</v>
      </c>
      <c r="B9" s="14">
        <v>0</v>
      </c>
      <c r="C9" s="15"/>
      <c r="D9" s="18" t="s">
        <v>87</v>
      </c>
      <c r="E9" s="1" t="s">
        <v>167</v>
      </c>
      <c r="F9" s="1" t="s">
        <v>129</v>
      </c>
      <c r="G9" s="11" t="s">
        <v>78</v>
      </c>
      <c r="H9" s="11" t="s">
        <v>84</v>
      </c>
      <c r="I9" s="11" t="s">
        <v>441</v>
      </c>
      <c r="J9" s="24">
        <v>248</v>
      </c>
    </row>
    <row r="10" spans="1:10" s="7" customFormat="1" ht="16.8" x14ac:dyDescent="0.3">
      <c r="A10" s="192" t="s">
        <v>164</v>
      </c>
      <c r="B10" s="14">
        <v>0</v>
      </c>
      <c r="C10" s="15"/>
      <c r="D10" s="18" t="s">
        <v>199</v>
      </c>
      <c r="E10" s="12" t="s">
        <v>128</v>
      </c>
      <c r="F10" s="12" t="s">
        <v>129</v>
      </c>
      <c r="G10" s="11" t="s">
        <v>96</v>
      </c>
      <c r="H10" s="11" t="s">
        <v>82</v>
      </c>
      <c r="I10" s="11" t="s">
        <v>441</v>
      </c>
      <c r="J10" s="24">
        <v>253</v>
      </c>
    </row>
    <row r="11" spans="1:10" s="7" customFormat="1" ht="16.8" x14ac:dyDescent="0.3">
      <c r="A11" s="192" t="s">
        <v>200</v>
      </c>
      <c r="B11" s="14">
        <v>0</v>
      </c>
      <c r="C11" s="15"/>
      <c r="D11" s="10" t="s">
        <v>199</v>
      </c>
      <c r="E11" s="1" t="s">
        <v>152</v>
      </c>
      <c r="F11" s="193" t="s">
        <v>129</v>
      </c>
      <c r="G11" s="11" t="s">
        <v>136</v>
      </c>
      <c r="H11" s="11" t="s">
        <v>84</v>
      </c>
      <c r="I11" s="11" t="s">
        <v>441</v>
      </c>
      <c r="J11" s="24">
        <v>253</v>
      </c>
    </row>
    <row r="12" spans="1:10" s="7" customFormat="1" ht="16.8" x14ac:dyDescent="0.3">
      <c r="A12" s="192" t="s">
        <v>472</v>
      </c>
      <c r="B12" s="14">
        <v>0</v>
      </c>
      <c r="C12" s="15"/>
      <c r="D12" s="356" t="s">
        <v>199</v>
      </c>
      <c r="E12" s="12" t="s">
        <v>128</v>
      </c>
      <c r="F12" s="17" t="s">
        <v>129</v>
      </c>
      <c r="G12" s="17" t="s">
        <v>105</v>
      </c>
      <c r="H12" s="17" t="s">
        <v>81</v>
      </c>
      <c r="I12" s="17" t="s">
        <v>438</v>
      </c>
      <c r="J12" s="357">
        <v>100</v>
      </c>
    </row>
    <row r="13" spans="1:10" s="7" customFormat="1" ht="16.8" x14ac:dyDescent="0.3">
      <c r="A13" s="192" t="s">
        <v>201</v>
      </c>
      <c r="B13" s="14">
        <v>0</v>
      </c>
      <c r="C13" s="15"/>
      <c r="D13" s="18" t="s">
        <v>80</v>
      </c>
      <c r="E13" s="12" t="s">
        <v>128</v>
      </c>
      <c r="F13" s="12" t="s">
        <v>129</v>
      </c>
      <c r="G13" s="11" t="s">
        <v>96</v>
      </c>
      <c r="H13" s="11" t="s">
        <v>82</v>
      </c>
      <c r="I13" s="11" t="s">
        <v>441</v>
      </c>
      <c r="J13" s="24">
        <v>267</v>
      </c>
    </row>
    <row r="14" spans="1:10" s="7" customFormat="1" ht="16.8" x14ac:dyDescent="0.3">
      <c r="A14" s="192" t="s">
        <v>165</v>
      </c>
      <c r="B14" s="14">
        <v>0</v>
      </c>
      <c r="C14" s="15"/>
      <c r="D14" s="16" t="s">
        <v>80</v>
      </c>
      <c r="E14" s="12" t="s">
        <v>152</v>
      </c>
      <c r="F14" s="12" t="s">
        <v>129</v>
      </c>
      <c r="G14" s="17" t="s">
        <v>83</v>
      </c>
      <c r="H14" s="17" t="s">
        <v>84</v>
      </c>
      <c r="I14" s="11" t="s">
        <v>441</v>
      </c>
      <c r="J14" s="24">
        <v>269</v>
      </c>
    </row>
    <row r="15" spans="1:10" s="7" customFormat="1" ht="16.8" x14ac:dyDescent="0.3">
      <c r="A15" s="192" t="s">
        <v>166</v>
      </c>
      <c r="B15" s="14">
        <v>0</v>
      </c>
      <c r="C15" s="15"/>
      <c r="D15" s="16" t="s">
        <v>77</v>
      </c>
      <c r="E15" s="12" t="s">
        <v>134</v>
      </c>
      <c r="F15" s="12" t="s">
        <v>129</v>
      </c>
      <c r="G15" s="17" t="s">
        <v>78</v>
      </c>
      <c r="H15" s="17" t="s">
        <v>79</v>
      </c>
      <c r="I15" s="11" t="s">
        <v>441</v>
      </c>
      <c r="J15" s="24">
        <v>272</v>
      </c>
    </row>
    <row r="16" spans="1:10" s="7" customFormat="1" ht="16.8" x14ac:dyDescent="0.3">
      <c r="A16" s="192" t="s">
        <v>286</v>
      </c>
      <c r="B16" s="14">
        <v>0</v>
      </c>
      <c r="C16" s="15"/>
      <c r="D16" s="18" t="s">
        <v>85</v>
      </c>
      <c r="E16" s="1" t="s">
        <v>128</v>
      </c>
      <c r="F16" s="193" t="s">
        <v>129</v>
      </c>
      <c r="G16" s="11" t="s">
        <v>202</v>
      </c>
      <c r="H16" s="11" t="s">
        <v>86</v>
      </c>
      <c r="I16" s="11" t="s">
        <v>443</v>
      </c>
      <c r="J16" s="24">
        <v>128</v>
      </c>
    </row>
    <row r="17" spans="1:10" s="7" customFormat="1" ht="16.8" x14ac:dyDescent="0.3">
      <c r="A17" s="194" t="s">
        <v>473</v>
      </c>
      <c r="B17" s="195">
        <v>0</v>
      </c>
      <c r="C17" s="196"/>
      <c r="D17" s="361" t="s">
        <v>199</v>
      </c>
      <c r="E17" s="362" t="s">
        <v>131</v>
      </c>
      <c r="F17" s="362" t="s">
        <v>129</v>
      </c>
      <c r="G17" s="363" t="s">
        <v>78</v>
      </c>
      <c r="H17" s="363" t="s">
        <v>79</v>
      </c>
      <c r="I17" s="19" t="s">
        <v>441</v>
      </c>
      <c r="J17" s="200">
        <v>298</v>
      </c>
    </row>
    <row r="18" spans="1:10" s="7" customFormat="1" ht="16.8" x14ac:dyDescent="0.3">
      <c r="A18" s="192" t="s">
        <v>474</v>
      </c>
      <c r="B18" s="14">
        <v>1</v>
      </c>
      <c r="C18" s="15"/>
      <c r="D18" s="16" t="s">
        <v>198</v>
      </c>
      <c r="E18" s="12" t="s">
        <v>128</v>
      </c>
      <c r="F18" s="17" t="s">
        <v>439</v>
      </c>
      <c r="G18" s="17" t="s">
        <v>78</v>
      </c>
      <c r="H18" s="17" t="s">
        <v>86</v>
      </c>
      <c r="I18" s="11" t="s">
        <v>468</v>
      </c>
      <c r="J18" s="25">
        <v>103</v>
      </c>
    </row>
    <row r="19" spans="1:10" s="7" customFormat="1" ht="16.8" x14ac:dyDescent="0.3">
      <c r="A19" s="192" t="s">
        <v>334</v>
      </c>
      <c r="B19" s="14">
        <v>1</v>
      </c>
      <c r="C19" s="15"/>
      <c r="D19" s="18" t="s">
        <v>213</v>
      </c>
      <c r="E19" s="1" t="s">
        <v>131</v>
      </c>
      <c r="F19" s="341" t="s">
        <v>129</v>
      </c>
      <c r="G19" s="11" t="s">
        <v>189</v>
      </c>
      <c r="H19" s="11" t="s">
        <v>81</v>
      </c>
      <c r="I19" s="11" t="s">
        <v>441</v>
      </c>
      <c r="J19" s="25">
        <v>205</v>
      </c>
    </row>
    <row r="20" spans="1:10" s="7" customFormat="1" ht="16.8" x14ac:dyDescent="0.3">
      <c r="A20" s="192" t="s">
        <v>300</v>
      </c>
      <c r="B20" s="14">
        <v>1</v>
      </c>
      <c r="C20" s="15"/>
      <c r="D20" s="18" t="s">
        <v>108</v>
      </c>
      <c r="E20" s="1" t="s">
        <v>128</v>
      </c>
      <c r="F20" s="341" t="s">
        <v>129</v>
      </c>
      <c r="G20" s="11" t="s">
        <v>95</v>
      </c>
      <c r="H20" s="11" t="s">
        <v>17</v>
      </c>
      <c r="I20" s="11" t="s">
        <v>447</v>
      </c>
      <c r="J20" s="24">
        <v>81</v>
      </c>
    </row>
    <row r="21" spans="1:10" ht="16.8" x14ac:dyDescent="0.3">
      <c r="A21" s="192" t="s">
        <v>203</v>
      </c>
      <c r="B21" s="14">
        <v>1</v>
      </c>
      <c r="C21" s="15"/>
      <c r="D21" s="16" t="s">
        <v>213</v>
      </c>
      <c r="E21" s="12" t="s">
        <v>153</v>
      </c>
      <c r="F21" s="12" t="s">
        <v>129</v>
      </c>
      <c r="G21" s="17" t="s">
        <v>105</v>
      </c>
      <c r="H21" s="17" t="s">
        <v>155</v>
      </c>
      <c r="I21" s="11" t="s">
        <v>441</v>
      </c>
      <c r="J21" s="24">
        <v>211</v>
      </c>
    </row>
    <row r="22" spans="1:10" ht="16.8" x14ac:dyDescent="0.3">
      <c r="A22" s="192" t="s">
        <v>204</v>
      </c>
      <c r="B22" s="14">
        <v>1</v>
      </c>
      <c r="C22" s="15"/>
      <c r="D22" s="16" t="s">
        <v>108</v>
      </c>
      <c r="E22" s="12" t="s">
        <v>134</v>
      </c>
      <c r="F22" s="12" t="s">
        <v>129</v>
      </c>
      <c r="G22" s="17" t="s">
        <v>83</v>
      </c>
      <c r="H22" s="17" t="s">
        <v>84</v>
      </c>
      <c r="I22" s="11" t="s">
        <v>441</v>
      </c>
      <c r="J22" s="24">
        <v>212</v>
      </c>
    </row>
    <row r="23" spans="1:10" ht="16.8" x14ac:dyDescent="0.3">
      <c r="A23" s="192" t="s">
        <v>109</v>
      </c>
      <c r="B23" s="14">
        <v>1</v>
      </c>
      <c r="C23" s="15"/>
      <c r="D23" s="18" t="s">
        <v>80</v>
      </c>
      <c r="E23" s="1" t="s">
        <v>128</v>
      </c>
      <c r="F23" s="341" t="s">
        <v>129</v>
      </c>
      <c r="G23" s="11" t="s">
        <v>78</v>
      </c>
      <c r="H23" s="11" t="s">
        <v>82</v>
      </c>
      <c r="I23" s="11" t="s">
        <v>441</v>
      </c>
      <c r="J23" s="24">
        <v>216</v>
      </c>
    </row>
    <row r="24" spans="1:10" ht="16.8" x14ac:dyDescent="0.3">
      <c r="A24" s="192" t="s">
        <v>205</v>
      </c>
      <c r="B24" s="14">
        <v>1</v>
      </c>
      <c r="C24" s="15"/>
      <c r="D24" s="16" t="s">
        <v>199</v>
      </c>
      <c r="E24" s="12" t="s">
        <v>132</v>
      </c>
      <c r="F24" s="12" t="s">
        <v>79</v>
      </c>
      <c r="G24" s="17" t="s">
        <v>78</v>
      </c>
      <c r="H24" s="17" t="s">
        <v>82</v>
      </c>
      <c r="I24" s="11" t="s">
        <v>441</v>
      </c>
      <c r="J24" s="24">
        <v>216</v>
      </c>
    </row>
    <row r="25" spans="1:10" ht="16.8" x14ac:dyDescent="0.3">
      <c r="A25" s="192" t="s">
        <v>206</v>
      </c>
      <c r="B25" s="14">
        <v>1</v>
      </c>
      <c r="C25" s="15"/>
      <c r="D25" s="16" t="s">
        <v>198</v>
      </c>
      <c r="E25" s="12" t="s">
        <v>128</v>
      </c>
      <c r="F25" s="12" t="s">
        <v>129</v>
      </c>
      <c r="G25" s="17" t="s">
        <v>105</v>
      </c>
      <c r="H25" s="17" t="s">
        <v>84</v>
      </c>
      <c r="I25" s="11" t="s">
        <v>441</v>
      </c>
      <c r="J25" s="24">
        <v>217</v>
      </c>
    </row>
    <row r="26" spans="1:10" ht="16.8" x14ac:dyDescent="0.3">
      <c r="A26" s="192" t="s">
        <v>281</v>
      </c>
      <c r="B26" s="14">
        <v>1</v>
      </c>
      <c r="C26" s="15"/>
      <c r="D26" s="16" t="s">
        <v>108</v>
      </c>
      <c r="E26" s="12" t="s">
        <v>131</v>
      </c>
      <c r="F26" s="12" t="s">
        <v>129</v>
      </c>
      <c r="G26" s="17" t="s">
        <v>95</v>
      </c>
      <c r="H26" s="17" t="s">
        <v>84</v>
      </c>
      <c r="I26" s="11" t="s">
        <v>441</v>
      </c>
      <c r="J26" s="24">
        <v>218</v>
      </c>
    </row>
    <row r="27" spans="1:10" ht="16.8" x14ac:dyDescent="0.3">
      <c r="A27" s="192" t="s">
        <v>207</v>
      </c>
      <c r="B27" s="14">
        <v>1</v>
      </c>
      <c r="C27" s="15"/>
      <c r="D27" s="16" t="s">
        <v>108</v>
      </c>
      <c r="E27" s="12" t="s">
        <v>131</v>
      </c>
      <c r="F27" s="12" t="s">
        <v>129</v>
      </c>
      <c r="G27" s="17" t="s">
        <v>95</v>
      </c>
      <c r="H27" s="17" t="s">
        <v>84</v>
      </c>
      <c r="I27" s="11" t="s">
        <v>441</v>
      </c>
      <c r="J27" s="24">
        <v>218</v>
      </c>
    </row>
    <row r="28" spans="1:10" ht="16.8" x14ac:dyDescent="0.3">
      <c r="A28" s="192" t="s">
        <v>208</v>
      </c>
      <c r="B28" s="14">
        <v>1</v>
      </c>
      <c r="C28" s="15"/>
      <c r="D28" s="16" t="s">
        <v>108</v>
      </c>
      <c r="E28" s="12" t="s">
        <v>134</v>
      </c>
      <c r="F28" s="12" t="s">
        <v>129</v>
      </c>
      <c r="G28" s="17" t="s">
        <v>95</v>
      </c>
      <c r="H28" s="17" t="s">
        <v>81</v>
      </c>
      <c r="I28" s="11" t="s">
        <v>441</v>
      </c>
      <c r="J28" s="24">
        <v>220</v>
      </c>
    </row>
    <row r="29" spans="1:10" ht="16.8" x14ac:dyDescent="0.3">
      <c r="A29" s="192" t="s">
        <v>209</v>
      </c>
      <c r="B29" s="14">
        <v>1</v>
      </c>
      <c r="C29" s="15"/>
      <c r="D29" s="16" t="s">
        <v>87</v>
      </c>
      <c r="E29" s="12" t="s">
        <v>131</v>
      </c>
      <c r="F29" s="12" t="s">
        <v>129</v>
      </c>
      <c r="G29" s="17" t="s">
        <v>83</v>
      </c>
      <c r="H29" s="17" t="s">
        <v>79</v>
      </c>
      <c r="I29" s="11" t="s">
        <v>441</v>
      </c>
      <c r="J29" s="25">
        <v>224</v>
      </c>
    </row>
    <row r="30" spans="1:10" ht="16.8" x14ac:dyDescent="0.3">
      <c r="A30" s="192" t="s">
        <v>210</v>
      </c>
      <c r="B30" s="14">
        <v>1</v>
      </c>
      <c r="C30" s="15"/>
      <c r="D30" s="16" t="s">
        <v>213</v>
      </c>
      <c r="E30" s="12" t="s">
        <v>131</v>
      </c>
      <c r="F30" s="12" t="s">
        <v>129</v>
      </c>
      <c r="G30" s="17" t="s">
        <v>136</v>
      </c>
      <c r="H30" s="17" t="s">
        <v>81</v>
      </c>
      <c r="I30" s="11" t="s">
        <v>441</v>
      </c>
      <c r="J30" s="24">
        <v>225</v>
      </c>
    </row>
    <row r="31" spans="1:10" ht="16.8" x14ac:dyDescent="0.3">
      <c r="A31" s="192" t="s">
        <v>336</v>
      </c>
      <c r="B31" s="14">
        <v>1</v>
      </c>
      <c r="C31" s="15"/>
      <c r="D31" s="18" t="s">
        <v>199</v>
      </c>
      <c r="E31" s="12" t="s">
        <v>132</v>
      </c>
      <c r="F31" s="12" t="s">
        <v>129</v>
      </c>
      <c r="G31" s="11" t="s">
        <v>78</v>
      </c>
      <c r="H31" s="11" t="s">
        <v>84</v>
      </c>
      <c r="I31" s="11" t="s">
        <v>445</v>
      </c>
      <c r="J31" s="24">
        <v>77</v>
      </c>
    </row>
    <row r="32" spans="1:10" ht="16.8" x14ac:dyDescent="0.3">
      <c r="A32" s="192" t="s">
        <v>110</v>
      </c>
      <c r="B32" s="14">
        <v>1</v>
      </c>
      <c r="C32" s="15"/>
      <c r="D32" s="16" t="s">
        <v>77</v>
      </c>
      <c r="E32" s="12" t="s">
        <v>128</v>
      </c>
      <c r="F32" s="12" t="s">
        <v>129</v>
      </c>
      <c r="G32" s="17" t="s">
        <v>78</v>
      </c>
      <c r="H32" s="17" t="s">
        <v>111</v>
      </c>
      <c r="I32" s="11" t="s">
        <v>441</v>
      </c>
      <c r="J32" s="24">
        <v>226</v>
      </c>
    </row>
    <row r="33" spans="1:10" ht="16.8" x14ac:dyDescent="0.3">
      <c r="A33" s="192" t="s">
        <v>211</v>
      </c>
      <c r="B33" s="14">
        <v>1</v>
      </c>
      <c r="C33" s="15"/>
      <c r="D33" s="16" t="s">
        <v>77</v>
      </c>
      <c r="E33" s="12" t="s">
        <v>128</v>
      </c>
      <c r="F33" s="12" t="s">
        <v>129</v>
      </c>
      <c r="G33" s="17" t="s">
        <v>83</v>
      </c>
      <c r="H33" s="17" t="s">
        <v>81</v>
      </c>
      <c r="I33" s="11" t="s">
        <v>441</v>
      </c>
      <c r="J33" s="25">
        <v>227</v>
      </c>
    </row>
    <row r="34" spans="1:10" ht="16.8" x14ac:dyDescent="0.3">
      <c r="A34" s="192" t="s">
        <v>335</v>
      </c>
      <c r="B34" s="14">
        <v>1</v>
      </c>
      <c r="C34" s="15"/>
      <c r="D34" s="18" t="s">
        <v>87</v>
      </c>
      <c r="E34" s="1" t="s">
        <v>128</v>
      </c>
      <c r="F34" s="1" t="s">
        <v>129</v>
      </c>
      <c r="G34" s="11" t="s">
        <v>116</v>
      </c>
      <c r="H34" s="11" t="s">
        <v>81</v>
      </c>
      <c r="I34" s="11" t="s">
        <v>445</v>
      </c>
      <c r="J34" s="24">
        <v>108</v>
      </c>
    </row>
    <row r="35" spans="1:10" ht="16.8" x14ac:dyDescent="0.3">
      <c r="A35" s="192" t="s">
        <v>212</v>
      </c>
      <c r="B35" s="14">
        <v>1</v>
      </c>
      <c r="C35" s="15"/>
      <c r="D35" s="18" t="s">
        <v>213</v>
      </c>
      <c r="E35" s="1" t="s">
        <v>131</v>
      </c>
      <c r="F35" s="341" t="s">
        <v>129</v>
      </c>
      <c r="G35" s="11" t="s">
        <v>136</v>
      </c>
      <c r="H35" s="11" t="s">
        <v>86</v>
      </c>
      <c r="I35" s="11" t="s">
        <v>443</v>
      </c>
      <c r="J35" s="24">
        <v>122</v>
      </c>
    </row>
    <row r="36" spans="1:10" ht="16.8" x14ac:dyDescent="0.3">
      <c r="A36" s="192" t="s">
        <v>338</v>
      </c>
      <c r="B36" s="14">
        <v>1</v>
      </c>
      <c r="C36" s="15"/>
      <c r="D36" s="18" t="s">
        <v>87</v>
      </c>
      <c r="E36" s="1" t="s">
        <v>128</v>
      </c>
      <c r="F36" s="341" t="s">
        <v>129</v>
      </c>
      <c r="G36" s="17" t="s">
        <v>136</v>
      </c>
      <c r="H36" s="11" t="s">
        <v>84</v>
      </c>
      <c r="I36" s="11" t="s">
        <v>446</v>
      </c>
      <c r="J36" s="24">
        <v>100</v>
      </c>
    </row>
    <row r="37" spans="1:10" ht="16.8" x14ac:dyDescent="0.3">
      <c r="A37" s="192" t="s">
        <v>215</v>
      </c>
      <c r="B37" s="14">
        <v>1</v>
      </c>
      <c r="C37" s="16" t="s">
        <v>311</v>
      </c>
      <c r="D37" s="16" t="s">
        <v>199</v>
      </c>
      <c r="E37" s="12" t="s">
        <v>216</v>
      </c>
      <c r="F37" s="12" t="s">
        <v>129</v>
      </c>
      <c r="G37" s="17" t="s">
        <v>78</v>
      </c>
      <c r="H37" s="17" t="s">
        <v>81</v>
      </c>
      <c r="I37" s="11" t="s">
        <v>441</v>
      </c>
      <c r="J37" s="355">
        <v>251</v>
      </c>
    </row>
    <row r="38" spans="1:10" ht="16.8" x14ac:dyDescent="0.3">
      <c r="A38" s="192" t="s">
        <v>354</v>
      </c>
      <c r="B38" s="14">
        <v>1</v>
      </c>
      <c r="C38" s="15"/>
      <c r="D38" s="18" t="s">
        <v>77</v>
      </c>
      <c r="E38" s="12" t="s">
        <v>128</v>
      </c>
      <c r="F38" s="12" t="s">
        <v>129</v>
      </c>
      <c r="G38" s="11" t="s">
        <v>83</v>
      </c>
      <c r="H38" s="11" t="s">
        <v>81</v>
      </c>
      <c r="I38" s="11" t="s">
        <v>445</v>
      </c>
      <c r="J38" s="26">
        <v>148</v>
      </c>
    </row>
    <row r="39" spans="1:10" ht="16.8" x14ac:dyDescent="0.3">
      <c r="A39" s="192" t="s">
        <v>353</v>
      </c>
      <c r="B39" s="14">
        <v>1</v>
      </c>
      <c r="C39" s="15"/>
      <c r="D39" s="18" t="s">
        <v>87</v>
      </c>
      <c r="E39" s="1" t="s">
        <v>131</v>
      </c>
      <c r="F39" s="12" t="s">
        <v>129</v>
      </c>
      <c r="G39" s="11" t="s">
        <v>83</v>
      </c>
      <c r="H39" s="11" t="s">
        <v>81</v>
      </c>
      <c r="I39" s="11" t="s">
        <v>467</v>
      </c>
      <c r="J39" s="24">
        <v>170</v>
      </c>
    </row>
    <row r="40" spans="1:10" ht="16.8" x14ac:dyDescent="0.3">
      <c r="A40" s="192" t="s">
        <v>112</v>
      </c>
      <c r="B40" s="14">
        <v>1</v>
      </c>
      <c r="C40" s="15"/>
      <c r="D40" s="16" t="s">
        <v>85</v>
      </c>
      <c r="E40" s="12" t="s">
        <v>128</v>
      </c>
      <c r="F40" s="12" t="s">
        <v>129</v>
      </c>
      <c r="G40" s="17" t="s">
        <v>115</v>
      </c>
      <c r="H40" s="17" t="s">
        <v>81</v>
      </c>
      <c r="I40" s="11" t="s">
        <v>441</v>
      </c>
      <c r="J40" s="24">
        <v>258</v>
      </c>
    </row>
    <row r="41" spans="1:10" ht="16.8" x14ac:dyDescent="0.3">
      <c r="A41" s="192" t="s">
        <v>282</v>
      </c>
      <c r="B41" s="14">
        <v>1</v>
      </c>
      <c r="C41" s="15"/>
      <c r="D41" s="16" t="s">
        <v>77</v>
      </c>
      <c r="E41" s="12" t="s">
        <v>134</v>
      </c>
      <c r="F41" s="12" t="s">
        <v>129</v>
      </c>
      <c r="G41" s="17" t="s">
        <v>78</v>
      </c>
      <c r="H41" s="17" t="s">
        <v>81</v>
      </c>
      <c r="I41" s="11" t="s">
        <v>441</v>
      </c>
      <c r="J41" s="25">
        <v>266</v>
      </c>
    </row>
    <row r="42" spans="1:10" ht="16.8" x14ac:dyDescent="0.3">
      <c r="A42" s="192" t="s">
        <v>217</v>
      </c>
      <c r="B42" s="14">
        <v>1</v>
      </c>
      <c r="C42" s="15"/>
      <c r="D42" s="16" t="s">
        <v>77</v>
      </c>
      <c r="E42" s="12" t="s">
        <v>134</v>
      </c>
      <c r="F42" s="12" t="s">
        <v>129</v>
      </c>
      <c r="G42" s="17" t="s">
        <v>78</v>
      </c>
      <c r="H42" s="17" t="s">
        <v>81</v>
      </c>
      <c r="I42" s="11" t="s">
        <v>441</v>
      </c>
      <c r="J42" s="25">
        <v>266</v>
      </c>
    </row>
    <row r="43" spans="1:10" ht="16.8" x14ac:dyDescent="0.3">
      <c r="A43" s="192" t="s">
        <v>218</v>
      </c>
      <c r="B43" s="14">
        <v>1</v>
      </c>
      <c r="C43" s="15"/>
      <c r="D43" s="16" t="s">
        <v>77</v>
      </c>
      <c r="E43" s="1" t="s">
        <v>131</v>
      </c>
      <c r="F43" s="1" t="s">
        <v>129</v>
      </c>
      <c r="G43" s="17" t="s">
        <v>78</v>
      </c>
      <c r="H43" s="17" t="s">
        <v>86</v>
      </c>
      <c r="I43" s="11" t="s">
        <v>441</v>
      </c>
      <c r="J43" s="24">
        <v>274</v>
      </c>
    </row>
    <row r="44" spans="1:10" ht="16.8" x14ac:dyDescent="0.3">
      <c r="A44" s="192" t="s">
        <v>196</v>
      </c>
      <c r="B44" s="14">
        <v>1</v>
      </c>
      <c r="C44" s="15"/>
      <c r="D44" s="16" t="s">
        <v>77</v>
      </c>
      <c r="E44" s="12" t="s">
        <v>132</v>
      </c>
      <c r="F44" s="12" t="s">
        <v>129</v>
      </c>
      <c r="G44" s="17" t="s">
        <v>78</v>
      </c>
      <c r="H44" s="17" t="s">
        <v>81</v>
      </c>
      <c r="I44" s="11" t="s">
        <v>441</v>
      </c>
      <c r="J44" s="25">
        <v>278</v>
      </c>
    </row>
    <row r="45" spans="1:10" ht="16.8" x14ac:dyDescent="0.3">
      <c r="A45" s="192" t="s">
        <v>337</v>
      </c>
      <c r="B45" s="14">
        <v>1</v>
      </c>
      <c r="C45" s="15"/>
      <c r="D45" s="18"/>
      <c r="E45" s="1"/>
      <c r="F45" s="12" t="s">
        <v>129</v>
      </c>
      <c r="G45" s="11"/>
      <c r="H45" s="11"/>
      <c r="I45" s="11"/>
      <c r="J45" s="24"/>
    </row>
    <row r="46" spans="1:10" ht="16.8" x14ac:dyDescent="0.3">
      <c r="A46" s="192" t="s">
        <v>219</v>
      </c>
      <c r="B46" s="14">
        <v>1</v>
      </c>
      <c r="C46" s="15"/>
      <c r="D46" s="16" t="s">
        <v>85</v>
      </c>
      <c r="E46" s="12" t="s">
        <v>134</v>
      </c>
      <c r="F46" s="12" t="s">
        <v>151</v>
      </c>
      <c r="G46" s="17" t="s">
        <v>105</v>
      </c>
      <c r="H46" s="17" t="s">
        <v>86</v>
      </c>
      <c r="I46" s="11" t="s">
        <v>441</v>
      </c>
      <c r="J46" s="355">
        <v>285</v>
      </c>
    </row>
    <row r="47" spans="1:10" ht="16.8" x14ac:dyDescent="0.3">
      <c r="A47" s="192" t="s">
        <v>220</v>
      </c>
      <c r="B47" s="14">
        <v>1</v>
      </c>
      <c r="C47" s="15"/>
      <c r="D47" s="16" t="s">
        <v>85</v>
      </c>
      <c r="E47" s="12" t="s">
        <v>134</v>
      </c>
      <c r="F47" s="12" t="s">
        <v>151</v>
      </c>
      <c r="G47" s="17" t="s">
        <v>105</v>
      </c>
      <c r="H47" s="17" t="s">
        <v>86</v>
      </c>
      <c r="I47" s="11" t="s">
        <v>462</v>
      </c>
      <c r="J47" s="355">
        <v>71</v>
      </c>
    </row>
    <row r="48" spans="1:10" ht="16.8" x14ac:dyDescent="0.3">
      <c r="A48" s="192" t="s">
        <v>301</v>
      </c>
      <c r="B48" s="14">
        <v>1</v>
      </c>
      <c r="C48" s="16" t="s">
        <v>313</v>
      </c>
      <c r="D48" s="23" t="s">
        <v>108</v>
      </c>
      <c r="E48" s="1" t="s">
        <v>312</v>
      </c>
      <c r="F48" s="1" t="s">
        <v>129</v>
      </c>
      <c r="G48" s="17" t="s">
        <v>83</v>
      </c>
      <c r="H48" s="17" t="s">
        <v>142</v>
      </c>
      <c r="I48" s="11" t="s">
        <v>441</v>
      </c>
      <c r="J48" s="24">
        <v>296</v>
      </c>
    </row>
    <row r="49" spans="1:10" ht="16.8" x14ac:dyDescent="0.3">
      <c r="A49" s="198" t="s">
        <v>221</v>
      </c>
      <c r="B49" s="195">
        <v>1</v>
      </c>
      <c r="C49" s="196"/>
      <c r="D49" s="197" t="s">
        <v>85</v>
      </c>
      <c r="E49" s="13" t="s">
        <v>132</v>
      </c>
      <c r="F49" s="199" t="s">
        <v>129</v>
      </c>
      <c r="G49" s="19" t="s">
        <v>105</v>
      </c>
      <c r="H49" s="19" t="s">
        <v>130</v>
      </c>
      <c r="I49" s="19" t="s">
        <v>441</v>
      </c>
      <c r="J49" s="200">
        <v>297</v>
      </c>
    </row>
    <row r="50" spans="1:10" ht="16.8" x14ac:dyDescent="0.3">
      <c r="A50" s="192" t="s">
        <v>195</v>
      </c>
      <c r="B50" s="14">
        <v>2</v>
      </c>
      <c r="C50" s="15"/>
      <c r="D50" s="18" t="s">
        <v>213</v>
      </c>
      <c r="E50" s="1" t="s">
        <v>131</v>
      </c>
      <c r="F50" s="1" t="s">
        <v>129</v>
      </c>
      <c r="G50" s="11" t="s">
        <v>78</v>
      </c>
      <c r="H50" s="11" t="s">
        <v>81</v>
      </c>
      <c r="I50" s="11" t="s">
        <v>441</v>
      </c>
      <c r="J50" s="25">
        <v>196</v>
      </c>
    </row>
    <row r="51" spans="1:10" ht="16.8" x14ac:dyDescent="0.3">
      <c r="A51" s="192" t="s">
        <v>544</v>
      </c>
      <c r="B51" s="14">
        <v>2</v>
      </c>
      <c r="C51" s="15"/>
      <c r="D51" s="18" t="s">
        <v>199</v>
      </c>
      <c r="E51" s="1" t="s">
        <v>131</v>
      </c>
      <c r="F51" s="1" t="s">
        <v>129</v>
      </c>
      <c r="G51" s="11" t="s">
        <v>78</v>
      </c>
      <c r="H51" s="11" t="s">
        <v>81</v>
      </c>
      <c r="I51" s="11" t="s">
        <v>441</v>
      </c>
      <c r="J51" s="25">
        <v>197</v>
      </c>
    </row>
    <row r="52" spans="1:10" ht="16.8" x14ac:dyDescent="0.3">
      <c r="A52" s="192" t="s">
        <v>222</v>
      </c>
      <c r="B52" s="14">
        <v>2</v>
      </c>
      <c r="C52" s="15"/>
      <c r="D52" s="18" t="s">
        <v>108</v>
      </c>
      <c r="E52" s="1" t="s">
        <v>152</v>
      </c>
      <c r="F52" s="1" t="s">
        <v>129</v>
      </c>
      <c r="G52" s="11" t="s">
        <v>83</v>
      </c>
      <c r="H52" s="11" t="s">
        <v>82</v>
      </c>
      <c r="I52" s="11" t="s">
        <v>441</v>
      </c>
      <c r="J52" s="24">
        <v>202</v>
      </c>
    </row>
    <row r="53" spans="1:10" ht="16.8" x14ac:dyDescent="0.3">
      <c r="A53" s="192" t="s">
        <v>223</v>
      </c>
      <c r="B53" s="14">
        <v>2</v>
      </c>
      <c r="C53" s="15"/>
      <c r="D53" s="18" t="s">
        <v>224</v>
      </c>
      <c r="E53" s="1" t="s">
        <v>131</v>
      </c>
      <c r="F53" s="193" t="s">
        <v>129</v>
      </c>
      <c r="G53" s="11" t="s">
        <v>105</v>
      </c>
      <c r="H53" s="11" t="s">
        <v>86</v>
      </c>
      <c r="I53" s="11" t="s">
        <v>443</v>
      </c>
      <c r="J53" s="24">
        <v>116</v>
      </c>
    </row>
    <row r="54" spans="1:10" ht="16.8" x14ac:dyDescent="0.3">
      <c r="A54" s="192" t="s">
        <v>225</v>
      </c>
      <c r="B54" s="14">
        <v>2</v>
      </c>
      <c r="C54" s="15"/>
      <c r="D54" s="18" t="s">
        <v>224</v>
      </c>
      <c r="E54" s="1" t="s">
        <v>131</v>
      </c>
      <c r="F54" s="193" t="s">
        <v>129</v>
      </c>
      <c r="G54" s="11" t="s">
        <v>105</v>
      </c>
      <c r="H54" s="11" t="s">
        <v>86</v>
      </c>
      <c r="I54" s="11" t="s">
        <v>443</v>
      </c>
      <c r="J54" s="24">
        <v>117</v>
      </c>
    </row>
    <row r="55" spans="1:10" ht="16.8" x14ac:dyDescent="0.3">
      <c r="A55" s="192" t="s">
        <v>149</v>
      </c>
      <c r="B55" s="14">
        <v>2</v>
      </c>
      <c r="C55" s="15"/>
      <c r="D55" s="18" t="s">
        <v>77</v>
      </c>
      <c r="E55" s="1" t="s">
        <v>131</v>
      </c>
      <c r="F55" s="193" t="s">
        <v>129</v>
      </c>
      <c r="G55" s="11" t="s">
        <v>78</v>
      </c>
      <c r="H55" s="11" t="s">
        <v>81</v>
      </c>
      <c r="I55" s="11" t="s">
        <v>443</v>
      </c>
      <c r="J55" s="24">
        <v>117</v>
      </c>
    </row>
    <row r="56" spans="1:10" ht="16.8" x14ac:dyDescent="0.3">
      <c r="A56" s="192" t="s">
        <v>133</v>
      </c>
      <c r="B56" s="14">
        <v>2</v>
      </c>
      <c r="C56" s="15"/>
      <c r="D56" s="18" t="s">
        <v>199</v>
      </c>
      <c r="E56" s="1" t="s">
        <v>134</v>
      </c>
      <c r="F56" s="1" t="s">
        <v>129</v>
      </c>
      <c r="G56" s="11" t="s">
        <v>78</v>
      </c>
      <c r="H56" s="11" t="s">
        <v>81</v>
      </c>
      <c r="I56" s="11" t="s">
        <v>441</v>
      </c>
      <c r="J56" s="24">
        <v>207</v>
      </c>
    </row>
    <row r="57" spans="1:10" ht="16.8" x14ac:dyDescent="0.3">
      <c r="A57" s="192" t="s">
        <v>226</v>
      </c>
      <c r="B57" s="14">
        <v>2</v>
      </c>
      <c r="C57" s="15"/>
      <c r="D57" s="18" t="s">
        <v>213</v>
      </c>
      <c r="E57" s="1" t="s">
        <v>131</v>
      </c>
      <c r="F57" s="1" t="s">
        <v>129</v>
      </c>
      <c r="G57" s="11" t="s">
        <v>136</v>
      </c>
      <c r="H57" s="11" t="s">
        <v>86</v>
      </c>
      <c r="I57" s="11" t="s">
        <v>441</v>
      </c>
      <c r="J57" s="24">
        <v>207</v>
      </c>
    </row>
    <row r="58" spans="1:10" ht="16.8" x14ac:dyDescent="0.3">
      <c r="A58" s="192" t="s">
        <v>314</v>
      </c>
      <c r="B58" s="14">
        <v>2</v>
      </c>
      <c r="C58" s="18" t="s">
        <v>313</v>
      </c>
      <c r="D58" s="18" t="s">
        <v>199</v>
      </c>
      <c r="E58" s="1" t="s">
        <v>132</v>
      </c>
      <c r="F58" s="341" t="s">
        <v>129</v>
      </c>
      <c r="G58" s="11" t="s">
        <v>78</v>
      </c>
      <c r="H58" s="11" t="s">
        <v>81</v>
      </c>
      <c r="I58" s="11" t="s">
        <v>441</v>
      </c>
      <c r="J58" s="25">
        <v>208</v>
      </c>
    </row>
    <row r="59" spans="1:10" ht="16.8" x14ac:dyDescent="0.3">
      <c r="A59" s="192" t="s">
        <v>227</v>
      </c>
      <c r="B59" s="14">
        <v>2</v>
      </c>
      <c r="C59" s="15"/>
      <c r="D59" s="18" t="s">
        <v>85</v>
      </c>
      <c r="E59" s="1" t="s">
        <v>128</v>
      </c>
      <c r="F59" s="193" t="s">
        <v>129</v>
      </c>
      <c r="G59" s="11" t="s">
        <v>83</v>
      </c>
      <c r="H59" s="11" t="s">
        <v>84</v>
      </c>
      <c r="I59" s="11" t="s">
        <v>443</v>
      </c>
      <c r="J59" s="24">
        <v>118</v>
      </c>
    </row>
    <row r="60" spans="1:10" ht="16.8" x14ac:dyDescent="0.3">
      <c r="A60" s="192" t="s">
        <v>475</v>
      </c>
      <c r="B60" s="14">
        <v>2</v>
      </c>
      <c r="C60" s="15"/>
      <c r="D60" s="18" t="s">
        <v>87</v>
      </c>
      <c r="E60" s="1" t="s">
        <v>134</v>
      </c>
      <c r="F60" s="341" t="s">
        <v>129</v>
      </c>
      <c r="G60" s="11" t="s">
        <v>105</v>
      </c>
      <c r="H60" s="11" t="s">
        <v>145</v>
      </c>
      <c r="I60" s="11" t="s">
        <v>441</v>
      </c>
      <c r="J60" s="24">
        <v>212</v>
      </c>
    </row>
    <row r="61" spans="1:10" ht="16.8" x14ac:dyDescent="0.3">
      <c r="A61" s="192" t="s">
        <v>138</v>
      </c>
      <c r="B61" s="14">
        <v>2</v>
      </c>
      <c r="C61" s="15"/>
      <c r="D61" s="18" t="s">
        <v>80</v>
      </c>
      <c r="E61" s="1" t="s">
        <v>128</v>
      </c>
      <c r="F61" s="341" t="s">
        <v>129</v>
      </c>
      <c r="G61" s="11" t="s">
        <v>78</v>
      </c>
      <c r="H61" s="11" t="s">
        <v>82</v>
      </c>
      <c r="I61" s="11" t="s">
        <v>441</v>
      </c>
      <c r="J61" s="24">
        <v>216</v>
      </c>
    </row>
    <row r="62" spans="1:10" ht="16.8" x14ac:dyDescent="0.3">
      <c r="A62" s="192" t="s">
        <v>228</v>
      </c>
      <c r="B62" s="14">
        <v>2</v>
      </c>
      <c r="C62" s="15"/>
      <c r="D62" s="18" t="s">
        <v>87</v>
      </c>
      <c r="E62" s="1" t="s">
        <v>229</v>
      </c>
      <c r="F62" s="1" t="s">
        <v>129</v>
      </c>
      <c r="G62" s="11" t="s">
        <v>78</v>
      </c>
      <c r="H62" s="11" t="s">
        <v>84</v>
      </c>
      <c r="I62" s="11" t="s">
        <v>441</v>
      </c>
      <c r="J62" s="24">
        <v>216</v>
      </c>
    </row>
    <row r="63" spans="1:10" ht="16.8" x14ac:dyDescent="0.3">
      <c r="A63" s="192" t="s">
        <v>139</v>
      </c>
      <c r="B63" s="14">
        <v>2</v>
      </c>
      <c r="C63" s="15"/>
      <c r="D63" s="18" t="s">
        <v>87</v>
      </c>
      <c r="E63" s="1" t="s">
        <v>128</v>
      </c>
      <c r="F63" s="341" t="s">
        <v>129</v>
      </c>
      <c r="G63" s="11" t="s">
        <v>78</v>
      </c>
      <c r="H63" s="11" t="s">
        <v>84</v>
      </c>
      <c r="I63" s="11" t="s">
        <v>441</v>
      </c>
      <c r="J63" s="24">
        <v>216</v>
      </c>
    </row>
    <row r="64" spans="1:10" ht="16.8" x14ac:dyDescent="0.3">
      <c r="A64" s="192" t="s">
        <v>139</v>
      </c>
      <c r="B64" s="14">
        <v>2</v>
      </c>
      <c r="C64" s="15"/>
      <c r="D64" s="18" t="s">
        <v>87</v>
      </c>
      <c r="E64" s="1" t="s">
        <v>128</v>
      </c>
      <c r="F64" s="1" t="s">
        <v>129</v>
      </c>
      <c r="G64" s="11" t="s">
        <v>78</v>
      </c>
      <c r="H64" s="11" t="s">
        <v>84</v>
      </c>
      <c r="I64" s="11" t="s">
        <v>256</v>
      </c>
      <c r="J64" s="24"/>
    </row>
    <row r="65" spans="1:10" ht="16.8" x14ac:dyDescent="0.3">
      <c r="A65" s="192" t="s">
        <v>230</v>
      </c>
      <c r="B65" s="14">
        <v>2</v>
      </c>
      <c r="C65" s="15"/>
      <c r="D65" s="18" t="s">
        <v>198</v>
      </c>
      <c r="E65" s="1" t="s">
        <v>128</v>
      </c>
      <c r="F65" s="1" t="s">
        <v>129</v>
      </c>
      <c r="G65" s="11" t="s">
        <v>78</v>
      </c>
      <c r="H65" s="11" t="s">
        <v>142</v>
      </c>
      <c r="I65" s="11" t="s">
        <v>441</v>
      </c>
      <c r="J65" s="24">
        <v>217</v>
      </c>
    </row>
    <row r="66" spans="1:10" ht="16.8" x14ac:dyDescent="0.3">
      <c r="A66" s="192" t="s">
        <v>478</v>
      </c>
      <c r="B66" s="14">
        <v>2</v>
      </c>
      <c r="C66" s="15"/>
      <c r="D66" s="18" t="s">
        <v>85</v>
      </c>
      <c r="E66" s="1" t="s">
        <v>131</v>
      </c>
      <c r="F66" s="341" t="s">
        <v>129</v>
      </c>
      <c r="G66" s="11" t="s">
        <v>105</v>
      </c>
      <c r="H66" s="11" t="s">
        <v>82</v>
      </c>
      <c r="I66" s="11" t="s">
        <v>467</v>
      </c>
      <c r="J66" s="24">
        <v>161</v>
      </c>
    </row>
    <row r="67" spans="1:10" ht="16.8" x14ac:dyDescent="0.3">
      <c r="A67" s="192" t="s">
        <v>135</v>
      </c>
      <c r="B67" s="14">
        <v>2</v>
      </c>
      <c r="C67" s="15"/>
      <c r="D67" s="18" t="s">
        <v>85</v>
      </c>
      <c r="E67" s="1" t="s">
        <v>131</v>
      </c>
      <c r="F67" s="1" t="s">
        <v>129</v>
      </c>
      <c r="G67" s="11" t="s">
        <v>78</v>
      </c>
      <c r="H67" s="11" t="s">
        <v>214</v>
      </c>
      <c r="I67" s="11" t="s">
        <v>441</v>
      </c>
      <c r="J67" s="24">
        <v>217</v>
      </c>
    </row>
    <row r="68" spans="1:10" ht="16.8" x14ac:dyDescent="0.3">
      <c r="A68" s="192" t="s">
        <v>231</v>
      </c>
      <c r="B68" s="14">
        <v>2</v>
      </c>
      <c r="C68" s="15"/>
      <c r="D68" s="18" t="s">
        <v>87</v>
      </c>
      <c r="E68" s="1" t="s">
        <v>134</v>
      </c>
      <c r="F68" s="1" t="s">
        <v>129</v>
      </c>
      <c r="G68" s="11" t="s">
        <v>105</v>
      </c>
      <c r="H68" s="11" t="s">
        <v>145</v>
      </c>
      <c r="I68" s="11" t="s">
        <v>441</v>
      </c>
      <c r="J68" s="24">
        <v>218</v>
      </c>
    </row>
    <row r="69" spans="1:10" ht="16.8" x14ac:dyDescent="0.3">
      <c r="A69" s="192" t="s">
        <v>476</v>
      </c>
      <c r="B69" s="14">
        <v>2</v>
      </c>
      <c r="C69" s="15"/>
      <c r="D69" s="18" t="s">
        <v>77</v>
      </c>
      <c r="E69" s="1" t="s">
        <v>128</v>
      </c>
      <c r="F69" s="341" t="s">
        <v>129</v>
      </c>
      <c r="G69" s="11" t="s">
        <v>477</v>
      </c>
      <c r="H69" s="17" t="s">
        <v>86</v>
      </c>
      <c r="I69" s="17" t="s">
        <v>447</v>
      </c>
      <c r="J69" s="24">
        <v>85</v>
      </c>
    </row>
    <row r="70" spans="1:10" ht="16.8" x14ac:dyDescent="0.3">
      <c r="A70" s="192" t="s">
        <v>479</v>
      </c>
      <c r="B70" s="14">
        <v>2</v>
      </c>
      <c r="C70" s="15"/>
      <c r="D70" s="18" t="s">
        <v>108</v>
      </c>
      <c r="E70" s="1" t="s">
        <v>131</v>
      </c>
      <c r="F70" s="341" t="s">
        <v>129</v>
      </c>
      <c r="G70" s="11" t="s">
        <v>83</v>
      </c>
      <c r="H70" s="11" t="s">
        <v>130</v>
      </c>
      <c r="I70" s="17" t="s">
        <v>480</v>
      </c>
      <c r="J70" s="24">
        <v>146</v>
      </c>
    </row>
    <row r="71" spans="1:10" ht="16.8" x14ac:dyDescent="0.3">
      <c r="A71" s="192" t="s">
        <v>150</v>
      </c>
      <c r="B71" s="14">
        <v>2</v>
      </c>
      <c r="C71" s="15"/>
      <c r="D71" s="18" t="s">
        <v>199</v>
      </c>
      <c r="E71" s="1" t="s">
        <v>128</v>
      </c>
      <c r="F71" s="193" t="s">
        <v>129</v>
      </c>
      <c r="G71" s="11" t="s">
        <v>83</v>
      </c>
      <c r="H71" s="11" t="s">
        <v>84</v>
      </c>
      <c r="I71" s="11" t="s">
        <v>443</v>
      </c>
      <c r="J71" s="24">
        <v>119</v>
      </c>
    </row>
    <row r="72" spans="1:10" ht="16.8" x14ac:dyDescent="0.3">
      <c r="A72" s="192" t="s">
        <v>481</v>
      </c>
      <c r="B72" s="14">
        <v>2</v>
      </c>
      <c r="C72" s="15"/>
      <c r="D72" s="18" t="s">
        <v>77</v>
      </c>
      <c r="E72" s="1" t="s">
        <v>128</v>
      </c>
      <c r="F72" s="341" t="s">
        <v>129</v>
      </c>
      <c r="G72" s="11" t="s">
        <v>477</v>
      </c>
      <c r="H72" s="17" t="s">
        <v>86</v>
      </c>
      <c r="I72" s="17" t="s">
        <v>447</v>
      </c>
      <c r="J72" s="24">
        <v>85</v>
      </c>
    </row>
    <row r="73" spans="1:10" ht="16.8" x14ac:dyDescent="0.3">
      <c r="A73" s="192" t="s">
        <v>482</v>
      </c>
      <c r="B73" s="14">
        <v>2</v>
      </c>
      <c r="C73" s="15"/>
      <c r="D73" s="18" t="s">
        <v>199</v>
      </c>
      <c r="E73" s="1" t="s">
        <v>134</v>
      </c>
      <c r="F73" s="341" t="s">
        <v>129</v>
      </c>
      <c r="G73" s="11" t="s">
        <v>78</v>
      </c>
      <c r="H73" s="11" t="s">
        <v>81</v>
      </c>
      <c r="I73" s="11" t="s">
        <v>441</v>
      </c>
      <c r="J73" s="24">
        <v>225</v>
      </c>
    </row>
    <row r="74" spans="1:10" ht="16.8" x14ac:dyDescent="0.3">
      <c r="A74" s="192" t="s">
        <v>483</v>
      </c>
      <c r="B74" s="14">
        <v>2</v>
      </c>
      <c r="C74" s="15"/>
      <c r="D74" s="18" t="s">
        <v>85</v>
      </c>
      <c r="E74" s="1" t="s">
        <v>484</v>
      </c>
      <c r="F74" s="11" t="s">
        <v>129</v>
      </c>
      <c r="G74" s="11" t="s">
        <v>78</v>
      </c>
      <c r="H74" s="11" t="s">
        <v>82</v>
      </c>
      <c r="I74" s="11" t="s">
        <v>449</v>
      </c>
      <c r="J74" s="24">
        <v>97</v>
      </c>
    </row>
    <row r="75" spans="1:10" ht="16.8" x14ac:dyDescent="0.3">
      <c r="A75" s="192" t="s">
        <v>232</v>
      </c>
      <c r="B75" s="14">
        <v>2</v>
      </c>
      <c r="C75" s="15"/>
      <c r="D75" s="18" t="s">
        <v>213</v>
      </c>
      <c r="E75" s="1" t="s">
        <v>128</v>
      </c>
      <c r="F75" s="341" t="s">
        <v>129</v>
      </c>
      <c r="G75" s="11" t="s">
        <v>136</v>
      </c>
      <c r="H75" s="11" t="s">
        <v>156</v>
      </c>
      <c r="I75" s="11" t="s">
        <v>441</v>
      </c>
      <c r="J75" s="24">
        <v>227</v>
      </c>
    </row>
    <row r="76" spans="1:10" ht="16.8" x14ac:dyDescent="0.3">
      <c r="A76" s="192" t="s">
        <v>485</v>
      </c>
      <c r="B76" s="14">
        <v>2</v>
      </c>
      <c r="C76" s="15"/>
      <c r="D76" s="18" t="s">
        <v>85</v>
      </c>
      <c r="E76" s="1" t="s">
        <v>152</v>
      </c>
      <c r="F76" s="11" t="s">
        <v>151</v>
      </c>
      <c r="G76" s="11" t="s">
        <v>202</v>
      </c>
      <c r="H76" s="11" t="s">
        <v>82</v>
      </c>
      <c r="I76" s="11" t="s">
        <v>449</v>
      </c>
      <c r="J76" s="24">
        <v>99</v>
      </c>
    </row>
    <row r="77" spans="1:10" ht="16.8" x14ac:dyDescent="0.3">
      <c r="A77" s="192" t="s">
        <v>233</v>
      </c>
      <c r="B77" s="14">
        <v>2</v>
      </c>
      <c r="C77" s="15"/>
      <c r="D77" s="18" t="s">
        <v>198</v>
      </c>
      <c r="E77" s="1" t="s">
        <v>131</v>
      </c>
      <c r="F77" s="193" t="s">
        <v>129</v>
      </c>
      <c r="G77" s="11" t="s">
        <v>78</v>
      </c>
      <c r="H77" s="11" t="s">
        <v>84</v>
      </c>
      <c r="I77" s="11" t="s">
        <v>443</v>
      </c>
      <c r="J77" s="24">
        <v>120</v>
      </c>
    </row>
    <row r="78" spans="1:10" ht="16.8" x14ac:dyDescent="0.3">
      <c r="A78" s="192" t="s">
        <v>234</v>
      </c>
      <c r="B78" s="14">
        <v>2</v>
      </c>
      <c r="C78" s="15"/>
      <c r="D78" s="18" t="s">
        <v>108</v>
      </c>
      <c r="E78" s="1" t="s">
        <v>128</v>
      </c>
      <c r="F78" s="341" t="s">
        <v>129</v>
      </c>
      <c r="G78" s="11" t="s">
        <v>136</v>
      </c>
      <c r="H78" s="11" t="s">
        <v>81</v>
      </c>
      <c r="I78" s="11" t="s">
        <v>441</v>
      </c>
      <c r="J78" s="24">
        <v>230</v>
      </c>
    </row>
    <row r="79" spans="1:10" ht="16.8" x14ac:dyDescent="0.3">
      <c r="A79" s="192" t="s">
        <v>235</v>
      </c>
      <c r="B79" s="14">
        <v>2</v>
      </c>
      <c r="C79" s="15"/>
      <c r="D79" s="18" t="s">
        <v>198</v>
      </c>
      <c r="E79" s="1" t="s">
        <v>134</v>
      </c>
      <c r="F79" s="1" t="s">
        <v>129</v>
      </c>
      <c r="G79" s="11" t="s">
        <v>78</v>
      </c>
      <c r="H79" s="11" t="s">
        <v>113</v>
      </c>
      <c r="I79" s="11" t="s">
        <v>441</v>
      </c>
      <c r="J79" s="24">
        <v>235</v>
      </c>
    </row>
    <row r="80" spans="1:10" ht="16.8" x14ac:dyDescent="0.3">
      <c r="A80" s="192" t="s">
        <v>236</v>
      </c>
      <c r="B80" s="14">
        <v>2</v>
      </c>
      <c r="C80" s="15"/>
      <c r="D80" s="18" t="s">
        <v>213</v>
      </c>
      <c r="E80" s="1" t="s">
        <v>131</v>
      </c>
      <c r="F80" s="1" t="s">
        <v>129</v>
      </c>
      <c r="G80" s="11" t="s">
        <v>136</v>
      </c>
      <c r="H80" s="11" t="s">
        <v>86</v>
      </c>
      <c r="I80" s="11" t="s">
        <v>441</v>
      </c>
      <c r="J80" s="24">
        <v>241</v>
      </c>
    </row>
    <row r="81" spans="1:10" ht="16.8" x14ac:dyDescent="0.3">
      <c r="A81" s="192" t="s">
        <v>486</v>
      </c>
      <c r="B81" s="14">
        <v>2</v>
      </c>
      <c r="C81" s="15"/>
      <c r="D81" s="18" t="s">
        <v>213</v>
      </c>
      <c r="E81" s="1" t="s">
        <v>131</v>
      </c>
      <c r="F81" s="341" t="s">
        <v>151</v>
      </c>
      <c r="G81" s="11" t="s">
        <v>455</v>
      </c>
      <c r="H81" s="11" t="s">
        <v>86</v>
      </c>
      <c r="I81" s="11" t="s">
        <v>443</v>
      </c>
      <c r="J81" s="24">
        <v>123</v>
      </c>
    </row>
    <row r="82" spans="1:10" ht="16.8" x14ac:dyDescent="0.3">
      <c r="A82" s="192" t="s">
        <v>237</v>
      </c>
      <c r="B82" s="14">
        <v>2</v>
      </c>
      <c r="C82" s="15"/>
      <c r="D82" s="18" t="s">
        <v>108</v>
      </c>
      <c r="E82" s="1" t="s">
        <v>128</v>
      </c>
      <c r="F82" s="341" t="s">
        <v>129</v>
      </c>
      <c r="G82" s="11" t="s">
        <v>78</v>
      </c>
      <c r="H82" s="11" t="s">
        <v>84</v>
      </c>
      <c r="I82" s="11" t="s">
        <v>443</v>
      </c>
      <c r="J82" s="24">
        <v>124</v>
      </c>
    </row>
    <row r="83" spans="1:10" ht="16.8" x14ac:dyDescent="0.3">
      <c r="A83" s="192" t="s">
        <v>238</v>
      </c>
      <c r="B83" s="14">
        <v>2</v>
      </c>
      <c r="C83" s="15"/>
      <c r="D83" s="18" t="s">
        <v>199</v>
      </c>
      <c r="E83" s="1" t="s">
        <v>128</v>
      </c>
      <c r="F83" s="341" t="s">
        <v>129</v>
      </c>
      <c r="G83" s="11" t="s">
        <v>105</v>
      </c>
      <c r="H83" s="11" t="s">
        <v>82</v>
      </c>
      <c r="I83" s="11" t="s">
        <v>441</v>
      </c>
      <c r="J83" s="24">
        <v>252</v>
      </c>
    </row>
    <row r="84" spans="1:10" ht="16.8" x14ac:dyDescent="0.3">
      <c r="A84" s="192" t="s">
        <v>489</v>
      </c>
      <c r="B84" s="14">
        <v>2</v>
      </c>
      <c r="C84" s="15"/>
      <c r="D84" s="18" t="s">
        <v>199</v>
      </c>
      <c r="E84" s="1" t="s">
        <v>128</v>
      </c>
      <c r="F84" s="341" t="s">
        <v>129</v>
      </c>
      <c r="G84" s="11" t="s">
        <v>83</v>
      </c>
      <c r="H84" s="11" t="s">
        <v>86</v>
      </c>
      <c r="I84" s="11" t="s">
        <v>443</v>
      </c>
      <c r="J84" s="24">
        <v>125</v>
      </c>
    </row>
    <row r="85" spans="1:10" ht="16.8" x14ac:dyDescent="0.3">
      <c r="A85" s="192" t="s">
        <v>488</v>
      </c>
      <c r="B85" s="14">
        <v>2</v>
      </c>
      <c r="C85" s="15"/>
      <c r="D85" s="18" t="s">
        <v>199</v>
      </c>
      <c r="E85" s="1" t="s">
        <v>134</v>
      </c>
      <c r="F85" s="341" t="s">
        <v>129</v>
      </c>
      <c r="G85" s="11" t="s">
        <v>78</v>
      </c>
      <c r="H85" s="11" t="s">
        <v>81</v>
      </c>
      <c r="I85" s="11" t="s">
        <v>441</v>
      </c>
      <c r="J85" s="24">
        <v>259</v>
      </c>
    </row>
    <row r="86" spans="1:10" ht="16.8" x14ac:dyDescent="0.3">
      <c r="A86" s="192" t="s">
        <v>490</v>
      </c>
      <c r="B86" s="14">
        <v>2</v>
      </c>
      <c r="C86" s="15"/>
      <c r="D86" s="354" t="s">
        <v>199</v>
      </c>
      <c r="E86" s="351" t="s">
        <v>132</v>
      </c>
      <c r="F86" s="353" t="s">
        <v>129</v>
      </c>
      <c r="G86" s="352" t="s">
        <v>78</v>
      </c>
      <c r="H86" s="352" t="s">
        <v>86</v>
      </c>
      <c r="I86" s="352" t="s">
        <v>458</v>
      </c>
      <c r="J86" s="364">
        <v>56</v>
      </c>
    </row>
    <row r="87" spans="1:10" ht="16.8" x14ac:dyDescent="0.3">
      <c r="A87" s="192" t="s">
        <v>239</v>
      </c>
      <c r="B87" s="14">
        <v>2</v>
      </c>
      <c r="C87" s="15"/>
      <c r="D87" s="18" t="s">
        <v>85</v>
      </c>
      <c r="E87" s="1" t="s">
        <v>128</v>
      </c>
      <c r="F87" s="341" t="s">
        <v>129</v>
      </c>
      <c r="G87" s="11" t="s">
        <v>105</v>
      </c>
      <c r="H87" s="11" t="s">
        <v>82</v>
      </c>
      <c r="I87" s="11" t="s">
        <v>441</v>
      </c>
      <c r="J87" s="24">
        <v>271</v>
      </c>
    </row>
    <row r="88" spans="1:10" ht="16.8" x14ac:dyDescent="0.3">
      <c r="A88" s="192" t="s">
        <v>491</v>
      </c>
      <c r="B88" s="14">
        <v>2</v>
      </c>
      <c r="C88" s="15"/>
      <c r="D88" s="18" t="s">
        <v>77</v>
      </c>
      <c r="E88" s="1" t="s">
        <v>131</v>
      </c>
      <c r="F88" s="341" t="s">
        <v>129</v>
      </c>
      <c r="G88" s="11" t="s">
        <v>78</v>
      </c>
      <c r="H88" s="11" t="s">
        <v>84</v>
      </c>
      <c r="I88" s="11" t="s">
        <v>441</v>
      </c>
      <c r="J88" s="24">
        <v>272</v>
      </c>
    </row>
    <row r="89" spans="1:10" ht="16.8" x14ac:dyDescent="0.3">
      <c r="A89" s="192" t="s">
        <v>487</v>
      </c>
      <c r="B89" s="14">
        <v>2</v>
      </c>
      <c r="C89" s="15"/>
      <c r="D89" s="18" t="s">
        <v>85</v>
      </c>
      <c r="E89" s="1" t="s">
        <v>128</v>
      </c>
      <c r="F89" s="341" t="s">
        <v>129</v>
      </c>
      <c r="G89" s="11" t="s">
        <v>78</v>
      </c>
      <c r="H89" s="11" t="s">
        <v>82</v>
      </c>
      <c r="I89" s="11" t="s">
        <v>441</v>
      </c>
      <c r="J89" s="24">
        <v>272</v>
      </c>
    </row>
    <row r="90" spans="1:10" ht="16.8" x14ac:dyDescent="0.3">
      <c r="A90" s="192" t="s">
        <v>240</v>
      </c>
      <c r="B90" s="14">
        <v>2</v>
      </c>
      <c r="C90" s="15"/>
      <c r="D90" s="18" t="s">
        <v>87</v>
      </c>
      <c r="E90" s="1" t="s">
        <v>134</v>
      </c>
      <c r="F90" s="1" t="s">
        <v>129</v>
      </c>
      <c r="G90" s="11" t="s">
        <v>105</v>
      </c>
      <c r="H90" s="11" t="s">
        <v>82</v>
      </c>
      <c r="I90" s="11" t="s">
        <v>441</v>
      </c>
      <c r="J90" s="24">
        <v>278</v>
      </c>
    </row>
    <row r="91" spans="1:10" ht="16.8" x14ac:dyDescent="0.3">
      <c r="A91" s="192" t="s">
        <v>241</v>
      </c>
      <c r="B91" s="14">
        <v>2</v>
      </c>
      <c r="C91" s="15"/>
      <c r="D91" s="18" t="s">
        <v>77</v>
      </c>
      <c r="E91" s="1" t="s">
        <v>152</v>
      </c>
      <c r="F91" s="1" t="s">
        <v>129</v>
      </c>
      <c r="G91" s="11" t="s">
        <v>105</v>
      </c>
      <c r="H91" s="11" t="s">
        <v>214</v>
      </c>
      <c r="I91" s="11" t="s">
        <v>441</v>
      </c>
      <c r="J91" s="24">
        <v>278</v>
      </c>
    </row>
    <row r="92" spans="1:10" ht="16.8" x14ac:dyDescent="0.3">
      <c r="A92" s="192" t="s">
        <v>242</v>
      </c>
      <c r="B92" s="14">
        <v>2</v>
      </c>
      <c r="C92" s="15"/>
      <c r="D92" s="18" t="s">
        <v>224</v>
      </c>
      <c r="E92" s="1" t="s">
        <v>128</v>
      </c>
      <c r="F92" s="1" t="s">
        <v>129</v>
      </c>
      <c r="G92" s="11" t="s">
        <v>116</v>
      </c>
      <c r="H92" s="11" t="s">
        <v>81</v>
      </c>
      <c r="I92" s="11" t="s">
        <v>441</v>
      </c>
      <c r="J92" s="24">
        <v>279</v>
      </c>
    </row>
    <row r="93" spans="1:10" ht="16.8" x14ac:dyDescent="0.3">
      <c r="A93" s="192" t="s">
        <v>492</v>
      </c>
      <c r="B93" s="14">
        <v>2</v>
      </c>
      <c r="C93" s="15"/>
      <c r="D93" s="18" t="s">
        <v>77</v>
      </c>
      <c r="E93" s="1" t="s">
        <v>131</v>
      </c>
      <c r="F93" s="341" t="s">
        <v>129</v>
      </c>
      <c r="G93" s="11" t="s">
        <v>78</v>
      </c>
      <c r="H93" s="11" t="s">
        <v>81</v>
      </c>
      <c r="I93" s="11" t="s">
        <v>443</v>
      </c>
      <c r="J93" s="24">
        <v>127</v>
      </c>
    </row>
    <row r="94" spans="1:10" ht="16.8" x14ac:dyDescent="0.3">
      <c r="A94" s="192" t="s">
        <v>243</v>
      </c>
      <c r="B94" s="14">
        <v>2</v>
      </c>
      <c r="C94" s="15"/>
      <c r="D94" s="18" t="s">
        <v>87</v>
      </c>
      <c r="E94" s="1" t="s">
        <v>216</v>
      </c>
      <c r="F94" s="1" t="s">
        <v>129</v>
      </c>
      <c r="G94" s="11" t="s">
        <v>105</v>
      </c>
      <c r="H94" s="11" t="s">
        <v>82</v>
      </c>
      <c r="I94" s="11" t="s">
        <v>441</v>
      </c>
      <c r="J94" s="24">
        <v>281</v>
      </c>
    </row>
    <row r="95" spans="1:10" ht="16.8" x14ac:dyDescent="0.3">
      <c r="A95" s="192" t="s">
        <v>114</v>
      </c>
      <c r="B95" s="14">
        <v>2</v>
      </c>
      <c r="C95" s="15"/>
      <c r="D95" s="18" t="s">
        <v>108</v>
      </c>
      <c r="E95" s="1" t="s">
        <v>128</v>
      </c>
      <c r="F95" s="1" t="s">
        <v>129</v>
      </c>
      <c r="G95" s="11" t="s">
        <v>83</v>
      </c>
      <c r="H95" s="11" t="s">
        <v>81</v>
      </c>
      <c r="I95" s="11" t="s">
        <v>441</v>
      </c>
      <c r="J95" s="24">
        <v>281</v>
      </c>
    </row>
    <row r="96" spans="1:10" ht="16.8" x14ac:dyDescent="0.3">
      <c r="A96" s="192" t="s">
        <v>244</v>
      </c>
      <c r="B96" s="14">
        <v>2</v>
      </c>
      <c r="C96" s="18" t="s">
        <v>311</v>
      </c>
      <c r="D96" s="18" t="s">
        <v>87</v>
      </c>
      <c r="E96" s="1" t="s">
        <v>131</v>
      </c>
      <c r="F96" s="1" t="s">
        <v>129</v>
      </c>
      <c r="G96" s="11" t="s">
        <v>136</v>
      </c>
      <c r="H96" s="11" t="s">
        <v>86</v>
      </c>
      <c r="I96" s="11" t="s">
        <v>441</v>
      </c>
      <c r="J96" s="24">
        <v>283</v>
      </c>
    </row>
    <row r="97" spans="1:10" ht="16.8" x14ac:dyDescent="0.3">
      <c r="A97" s="192" t="s">
        <v>494</v>
      </c>
      <c r="B97" s="14">
        <v>2</v>
      </c>
      <c r="C97" s="15"/>
      <c r="D97" s="18" t="s">
        <v>108</v>
      </c>
      <c r="E97" s="1" t="s">
        <v>128</v>
      </c>
      <c r="F97" s="341" t="s">
        <v>129</v>
      </c>
      <c r="G97" s="11" t="s">
        <v>78</v>
      </c>
      <c r="H97" s="11" t="s">
        <v>130</v>
      </c>
      <c r="I97" s="11" t="s">
        <v>441</v>
      </c>
      <c r="J97" s="24">
        <v>284</v>
      </c>
    </row>
    <row r="98" spans="1:10" ht="16.8" x14ac:dyDescent="0.3">
      <c r="A98" s="192" t="s">
        <v>493</v>
      </c>
      <c r="B98" s="14">
        <v>2</v>
      </c>
      <c r="C98" s="15"/>
      <c r="D98" s="18" t="s">
        <v>213</v>
      </c>
      <c r="E98" s="1" t="s">
        <v>153</v>
      </c>
      <c r="F98" s="201" t="s">
        <v>129</v>
      </c>
      <c r="G98" s="11" t="s">
        <v>136</v>
      </c>
      <c r="H98" s="11" t="s">
        <v>82</v>
      </c>
      <c r="I98" s="11" t="s">
        <v>468</v>
      </c>
      <c r="J98" s="24">
        <v>126</v>
      </c>
    </row>
    <row r="99" spans="1:10" ht="16.8" x14ac:dyDescent="0.3">
      <c r="A99" s="192" t="s">
        <v>245</v>
      </c>
      <c r="B99" s="14">
        <v>2</v>
      </c>
      <c r="C99" s="15"/>
      <c r="D99" s="18" t="s">
        <v>199</v>
      </c>
      <c r="E99" s="1" t="s">
        <v>131</v>
      </c>
      <c r="F99" s="193" t="s">
        <v>160</v>
      </c>
      <c r="G99" s="11" t="s">
        <v>83</v>
      </c>
      <c r="H99" s="11" t="s">
        <v>113</v>
      </c>
      <c r="I99" s="11" t="s">
        <v>443</v>
      </c>
      <c r="J99" s="24">
        <v>128</v>
      </c>
    </row>
    <row r="100" spans="1:10" ht="16.8" x14ac:dyDescent="0.3">
      <c r="A100" s="192" t="s">
        <v>246</v>
      </c>
      <c r="B100" s="14">
        <v>2</v>
      </c>
      <c r="C100" s="15"/>
      <c r="D100" s="18" t="s">
        <v>85</v>
      </c>
      <c r="E100" s="1" t="s">
        <v>134</v>
      </c>
      <c r="F100" s="1" t="s">
        <v>151</v>
      </c>
      <c r="G100" s="11" t="s">
        <v>105</v>
      </c>
      <c r="H100" s="11" t="s">
        <v>86</v>
      </c>
      <c r="I100" s="11" t="s">
        <v>441</v>
      </c>
      <c r="J100" s="355">
        <v>286</v>
      </c>
    </row>
    <row r="101" spans="1:10" ht="16.8" x14ac:dyDescent="0.3">
      <c r="A101" s="192" t="s">
        <v>247</v>
      </c>
      <c r="B101" s="14">
        <v>2</v>
      </c>
      <c r="C101" s="15"/>
      <c r="D101" s="18" t="s">
        <v>85</v>
      </c>
      <c r="E101" s="1" t="s">
        <v>216</v>
      </c>
      <c r="F101" s="201" t="s">
        <v>129</v>
      </c>
      <c r="G101" s="11" t="s">
        <v>105</v>
      </c>
      <c r="H101" s="11" t="s">
        <v>86</v>
      </c>
      <c r="I101" s="11" t="s">
        <v>462</v>
      </c>
      <c r="J101" s="355">
        <v>71</v>
      </c>
    </row>
    <row r="102" spans="1:10" ht="16.8" x14ac:dyDescent="0.3">
      <c r="A102" s="192" t="s">
        <v>495</v>
      </c>
      <c r="B102" s="14">
        <v>2</v>
      </c>
      <c r="C102" s="15"/>
      <c r="D102" s="18" t="s">
        <v>108</v>
      </c>
      <c r="E102" s="1" t="s">
        <v>128</v>
      </c>
      <c r="F102" s="341" t="s">
        <v>129</v>
      </c>
      <c r="G102" s="352" t="s">
        <v>116</v>
      </c>
      <c r="H102" s="11" t="s">
        <v>82</v>
      </c>
      <c r="I102" s="11" t="s">
        <v>447</v>
      </c>
      <c r="J102" s="24">
        <v>90</v>
      </c>
    </row>
    <row r="103" spans="1:10" ht="16.8" x14ac:dyDescent="0.3">
      <c r="A103" s="192" t="s">
        <v>248</v>
      </c>
      <c r="B103" s="14">
        <v>2</v>
      </c>
      <c r="C103" s="15"/>
      <c r="D103" s="18" t="s">
        <v>213</v>
      </c>
      <c r="E103" s="1" t="s">
        <v>131</v>
      </c>
      <c r="F103" s="193" t="s">
        <v>129</v>
      </c>
      <c r="G103" s="11" t="s">
        <v>83</v>
      </c>
      <c r="H103" s="11" t="s">
        <v>154</v>
      </c>
      <c r="I103" s="11" t="s">
        <v>443</v>
      </c>
      <c r="J103" s="24">
        <v>129</v>
      </c>
    </row>
    <row r="104" spans="1:10" ht="16.8" x14ac:dyDescent="0.3">
      <c r="A104" s="192" t="s">
        <v>249</v>
      </c>
      <c r="B104" s="14">
        <v>2</v>
      </c>
      <c r="C104" s="15"/>
      <c r="D104" s="18" t="s">
        <v>77</v>
      </c>
      <c r="E104" s="1" t="s">
        <v>128</v>
      </c>
      <c r="F104" s="1" t="s">
        <v>129</v>
      </c>
      <c r="G104" s="11" t="s">
        <v>105</v>
      </c>
      <c r="H104" s="11" t="s">
        <v>111</v>
      </c>
      <c r="I104" s="11" t="s">
        <v>169</v>
      </c>
      <c r="J104" s="24"/>
    </row>
    <row r="105" spans="1:10" ht="16.8" x14ac:dyDescent="0.3">
      <c r="A105" s="192" t="s">
        <v>496</v>
      </c>
      <c r="B105" s="14">
        <v>2</v>
      </c>
      <c r="C105" s="15"/>
      <c r="D105" s="18" t="s">
        <v>213</v>
      </c>
      <c r="E105" s="1" t="s">
        <v>497</v>
      </c>
      <c r="F105" s="1" t="s">
        <v>129</v>
      </c>
      <c r="G105" s="11" t="s">
        <v>105</v>
      </c>
      <c r="H105" s="11" t="s">
        <v>86</v>
      </c>
      <c r="I105" s="11" t="s">
        <v>467</v>
      </c>
      <c r="J105" s="24">
        <v>188</v>
      </c>
    </row>
    <row r="106" spans="1:10" ht="16.8" x14ac:dyDescent="0.3">
      <c r="A106" s="194" t="s">
        <v>250</v>
      </c>
      <c r="B106" s="195">
        <v>2</v>
      </c>
      <c r="C106" s="196"/>
      <c r="D106" s="197" t="s">
        <v>213</v>
      </c>
      <c r="E106" s="13" t="s">
        <v>134</v>
      </c>
      <c r="F106" s="199" t="s">
        <v>129</v>
      </c>
      <c r="G106" s="19" t="s">
        <v>105</v>
      </c>
      <c r="H106" s="19" t="s">
        <v>81</v>
      </c>
      <c r="I106" s="19" t="s">
        <v>441</v>
      </c>
      <c r="J106" s="200">
        <v>303</v>
      </c>
    </row>
    <row r="107" spans="1:10" ht="16.8" x14ac:dyDescent="0.3">
      <c r="A107" s="192" t="s">
        <v>498</v>
      </c>
      <c r="B107" s="14">
        <v>3</v>
      </c>
      <c r="C107" s="15"/>
      <c r="D107" s="18" t="s">
        <v>198</v>
      </c>
      <c r="E107" s="1" t="s">
        <v>128</v>
      </c>
      <c r="F107" s="11" t="s">
        <v>129</v>
      </c>
      <c r="G107" s="11" t="s">
        <v>78</v>
      </c>
      <c r="H107" s="11" t="s">
        <v>82</v>
      </c>
      <c r="I107" s="11" t="s">
        <v>449</v>
      </c>
      <c r="J107" s="24">
        <v>89</v>
      </c>
    </row>
    <row r="108" spans="1:10" ht="16.8" x14ac:dyDescent="0.3">
      <c r="A108" s="192" t="s">
        <v>251</v>
      </c>
      <c r="B108" s="14">
        <v>3</v>
      </c>
      <c r="C108" s="15"/>
      <c r="D108" s="18" t="s">
        <v>198</v>
      </c>
      <c r="E108" s="1" t="s">
        <v>132</v>
      </c>
      <c r="F108" s="1" t="s">
        <v>129</v>
      </c>
      <c r="G108" s="11" t="s">
        <v>78</v>
      </c>
      <c r="H108" s="11" t="s">
        <v>82</v>
      </c>
      <c r="I108" s="11" t="s">
        <v>441</v>
      </c>
      <c r="J108" s="24">
        <v>198</v>
      </c>
    </row>
    <row r="109" spans="1:10" ht="16.8" x14ac:dyDescent="0.3">
      <c r="A109" s="192" t="s">
        <v>499</v>
      </c>
      <c r="B109" s="14">
        <v>3</v>
      </c>
      <c r="C109" s="15"/>
      <c r="D109" s="18" t="s">
        <v>199</v>
      </c>
      <c r="E109" s="351" t="s">
        <v>134</v>
      </c>
      <c r="F109" s="11" t="s">
        <v>129</v>
      </c>
      <c r="G109" s="352" t="s">
        <v>78</v>
      </c>
      <c r="H109" s="11" t="s">
        <v>145</v>
      </c>
      <c r="I109" s="11" t="s">
        <v>446</v>
      </c>
      <c r="J109" s="99">
        <v>94</v>
      </c>
    </row>
    <row r="110" spans="1:10" ht="16.8" x14ac:dyDescent="0.3">
      <c r="A110" s="192" t="s">
        <v>252</v>
      </c>
      <c r="B110" s="14">
        <v>3</v>
      </c>
      <c r="C110" s="15"/>
      <c r="D110" s="18" t="s">
        <v>199</v>
      </c>
      <c r="E110" s="1" t="s">
        <v>128</v>
      </c>
      <c r="F110" s="1" t="s">
        <v>129</v>
      </c>
      <c r="G110" s="11" t="s">
        <v>78</v>
      </c>
      <c r="H110" s="11" t="s">
        <v>168</v>
      </c>
      <c r="I110" s="11" t="s">
        <v>441</v>
      </c>
      <c r="J110" s="24">
        <v>203</v>
      </c>
    </row>
    <row r="111" spans="1:10" ht="16.8" x14ac:dyDescent="0.3">
      <c r="A111" s="192" t="s">
        <v>500</v>
      </c>
      <c r="B111" s="14">
        <v>3</v>
      </c>
      <c r="C111" s="15"/>
      <c r="D111" s="18" t="s">
        <v>199</v>
      </c>
      <c r="E111" s="351" t="s">
        <v>132</v>
      </c>
      <c r="F111" s="353" t="s">
        <v>129</v>
      </c>
      <c r="G111" s="352" t="s">
        <v>78</v>
      </c>
      <c r="H111" s="352" t="s">
        <v>86</v>
      </c>
      <c r="I111" s="352" t="s">
        <v>456</v>
      </c>
      <c r="J111" s="99">
        <v>48</v>
      </c>
    </row>
    <row r="112" spans="1:10" ht="16.8" x14ac:dyDescent="0.3">
      <c r="A112" s="192" t="s">
        <v>300</v>
      </c>
      <c r="B112" s="14">
        <v>3</v>
      </c>
      <c r="C112" s="15"/>
      <c r="D112" s="18" t="s">
        <v>108</v>
      </c>
      <c r="E112" s="1" t="s">
        <v>128</v>
      </c>
      <c r="F112" s="341" t="s">
        <v>129</v>
      </c>
      <c r="G112" s="11" t="s">
        <v>95</v>
      </c>
      <c r="H112" s="11" t="s">
        <v>17</v>
      </c>
      <c r="I112" s="11" t="s">
        <v>447</v>
      </c>
      <c r="J112" s="24">
        <v>81</v>
      </c>
    </row>
    <row r="113" spans="1:10" ht="16.8" x14ac:dyDescent="0.3">
      <c r="A113" s="192" t="s">
        <v>501</v>
      </c>
      <c r="B113" s="14">
        <v>3</v>
      </c>
      <c r="C113" s="15"/>
      <c r="D113" s="18" t="s">
        <v>108</v>
      </c>
      <c r="E113" s="1" t="s">
        <v>128</v>
      </c>
      <c r="F113" s="11" t="s">
        <v>129</v>
      </c>
      <c r="G113" s="11" t="s">
        <v>83</v>
      </c>
      <c r="H113" s="11" t="s">
        <v>81</v>
      </c>
      <c r="I113" s="11" t="s">
        <v>449</v>
      </c>
      <c r="J113" s="24">
        <v>92</v>
      </c>
    </row>
    <row r="114" spans="1:10" ht="16.8" x14ac:dyDescent="0.3">
      <c r="A114" s="192" t="s">
        <v>502</v>
      </c>
      <c r="B114" s="14">
        <v>3</v>
      </c>
      <c r="C114" s="15"/>
      <c r="D114" s="18" t="s">
        <v>198</v>
      </c>
      <c r="E114" s="1" t="s">
        <v>153</v>
      </c>
      <c r="F114" s="341" t="s">
        <v>129</v>
      </c>
      <c r="G114" s="17" t="s">
        <v>136</v>
      </c>
      <c r="H114" s="11" t="s">
        <v>168</v>
      </c>
      <c r="I114" s="11" t="s">
        <v>441</v>
      </c>
      <c r="J114" s="24">
        <v>206</v>
      </c>
    </row>
    <row r="115" spans="1:10" ht="16.8" x14ac:dyDescent="0.3">
      <c r="A115" s="192" t="s">
        <v>253</v>
      </c>
      <c r="B115" s="14">
        <v>3</v>
      </c>
      <c r="C115" s="15"/>
      <c r="D115" s="18" t="s">
        <v>77</v>
      </c>
      <c r="E115" s="1" t="s">
        <v>128</v>
      </c>
      <c r="F115" s="193" t="s">
        <v>129</v>
      </c>
      <c r="G115" s="11" t="s">
        <v>78</v>
      </c>
      <c r="H115" s="11" t="s">
        <v>84</v>
      </c>
      <c r="I115" s="11" t="s">
        <v>443</v>
      </c>
      <c r="J115" s="24">
        <v>117</v>
      </c>
    </row>
    <row r="116" spans="1:10" ht="16.8" x14ac:dyDescent="0.3">
      <c r="A116" s="192" t="s">
        <v>503</v>
      </c>
      <c r="B116" s="14">
        <v>3</v>
      </c>
      <c r="C116" s="15"/>
      <c r="D116" s="18" t="s">
        <v>199</v>
      </c>
      <c r="E116" s="1" t="s">
        <v>131</v>
      </c>
      <c r="F116" s="341" t="s">
        <v>129</v>
      </c>
      <c r="G116" s="11" t="s">
        <v>136</v>
      </c>
      <c r="H116" s="11" t="s">
        <v>81</v>
      </c>
      <c r="I116" s="11" t="s">
        <v>447</v>
      </c>
      <c r="J116" s="24">
        <v>83</v>
      </c>
    </row>
    <row r="117" spans="1:10" ht="16.8" x14ac:dyDescent="0.3">
      <c r="A117" s="192" t="s">
        <v>504</v>
      </c>
      <c r="B117" s="14">
        <v>3</v>
      </c>
      <c r="C117" s="15"/>
      <c r="D117" s="18" t="s">
        <v>108</v>
      </c>
      <c r="E117" s="1" t="s">
        <v>128</v>
      </c>
      <c r="F117" s="341" t="s">
        <v>129</v>
      </c>
      <c r="G117" s="11" t="s">
        <v>78</v>
      </c>
      <c r="H117" s="17" t="s">
        <v>130</v>
      </c>
      <c r="I117" s="17" t="s">
        <v>447</v>
      </c>
      <c r="J117" s="24">
        <v>84</v>
      </c>
    </row>
    <row r="118" spans="1:10" ht="16.8" x14ac:dyDescent="0.3">
      <c r="A118" s="192" t="s">
        <v>505</v>
      </c>
      <c r="B118" s="14">
        <v>3</v>
      </c>
      <c r="C118" s="15"/>
      <c r="D118" s="354" t="s">
        <v>108</v>
      </c>
      <c r="E118" s="351" t="s">
        <v>128</v>
      </c>
      <c r="F118" s="353" t="s">
        <v>79</v>
      </c>
      <c r="G118" s="352" t="s">
        <v>83</v>
      </c>
      <c r="H118" s="352" t="s">
        <v>82</v>
      </c>
      <c r="I118" s="352" t="s">
        <v>448</v>
      </c>
      <c r="J118" s="364">
        <v>84</v>
      </c>
    </row>
    <row r="119" spans="1:10" ht="16.8" x14ac:dyDescent="0.3">
      <c r="A119" s="192" t="s">
        <v>137</v>
      </c>
      <c r="B119" s="14">
        <v>3</v>
      </c>
      <c r="C119" s="15"/>
      <c r="D119" s="18" t="s">
        <v>198</v>
      </c>
      <c r="E119" s="1" t="s">
        <v>128</v>
      </c>
      <c r="F119" s="1" t="s">
        <v>129</v>
      </c>
      <c r="G119" s="11" t="s">
        <v>78</v>
      </c>
      <c r="H119" s="11" t="s">
        <v>82</v>
      </c>
      <c r="I119" s="11" t="s">
        <v>441</v>
      </c>
      <c r="J119" s="24">
        <v>213</v>
      </c>
    </row>
    <row r="120" spans="1:10" ht="16.8" x14ac:dyDescent="0.3">
      <c r="A120" s="192" t="s">
        <v>254</v>
      </c>
      <c r="B120" s="14">
        <v>3</v>
      </c>
      <c r="C120" s="15"/>
      <c r="D120" s="18" t="s">
        <v>224</v>
      </c>
      <c r="E120" s="1" t="s">
        <v>132</v>
      </c>
      <c r="F120" s="341" t="s">
        <v>129</v>
      </c>
      <c r="G120" s="11" t="s">
        <v>78</v>
      </c>
      <c r="H120" s="11" t="s">
        <v>168</v>
      </c>
      <c r="I120" s="11" t="s">
        <v>441</v>
      </c>
      <c r="J120" s="24">
        <v>213</v>
      </c>
    </row>
    <row r="121" spans="1:10" ht="16.8" x14ac:dyDescent="0.3">
      <c r="A121" s="192" t="s">
        <v>255</v>
      </c>
      <c r="B121" s="14">
        <v>3</v>
      </c>
      <c r="C121" s="15"/>
      <c r="D121" s="18" t="s">
        <v>85</v>
      </c>
      <c r="E121" s="1" t="s">
        <v>128</v>
      </c>
      <c r="F121" s="341" t="s">
        <v>154</v>
      </c>
      <c r="G121" s="11" t="s">
        <v>105</v>
      </c>
      <c r="H121" s="11" t="s">
        <v>111</v>
      </c>
      <c r="I121" s="11" t="s">
        <v>441</v>
      </c>
      <c r="J121" s="24">
        <v>214</v>
      </c>
    </row>
    <row r="122" spans="1:10" ht="16.8" x14ac:dyDescent="0.3">
      <c r="A122" s="192" t="s">
        <v>147</v>
      </c>
      <c r="B122" s="14">
        <v>3</v>
      </c>
      <c r="C122" s="15"/>
      <c r="D122" s="18" t="s">
        <v>80</v>
      </c>
      <c r="E122" s="1" t="s">
        <v>128</v>
      </c>
      <c r="F122" s="341" t="s">
        <v>129</v>
      </c>
      <c r="G122" s="11" t="s">
        <v>78</v>
      </c>
      <c r="H122" s="11" t="s">
        <v>82</v>
      </c>
      <c r="I122" s="11" t="s">
        <v>441</v>
      </c>
      <c r="J122" s="24">
        <v>216</v>
      </c>
    </row>
    <row r="123" spans="1:10" ht="16.8" x14ac:dyDescent="0.3">
      <c r="A123" s="192" t="s">
        <v>506</v>
      </c>
      <c r="B123" s="14">
        <v>3</v>
      </c>
      <c r="C123" s="15"/>
      <c r="D123" s="18" t="s">
        <v>199</v>
      </c>
      <c r="E123" s="1" t="s">
        <v>128</v>
      </c>
      <c r="F123" s="341" t="s">
        <v>129</v>
      </c>
      <c r="G123" s="11" t="s">
        <v>78</v>
      </c>
      <c r="H123" s="17" t="s">
        <v>86</v>
      </c>
      <c r="I123" s="17" t="s">
        <v>447</v>
      </c>
      <c r="J123" s="24">
        <v>84</v>
      </c>
    </row>
    <row r="124" spans="1:10" ht="16.8" x14ac:dyDescent="0.3">
      <c r="A124" s="192" t="s">
        <v>257</v>
      </c>
      <c r="B124" s="14">
        <v>3</v>
      </c>
      <c r="C124" s="15"/>
      <c r="D124" s="18" t="s">
        <v>87</v>
      </c>
      <c r="E124" s="1" t="s">
        <v>128</v>
      </c>
      <c r="F124" s="1" t="s">
        <v>129</v>
      </c>
      <c r="G124" s="11" t="s">
        <v>78</v>
      </c>
      <c r="H124" s="11" t="s">
        <v>113</v>
      </c>
      <c r="I124" s="11" t="s">
        <v>441</v>
      </c>
      <c r="J124" s="24">
        <v>217</v>
      </c>
    </row>
    <row r="125" spans="1:10" ht="16.8" x14ac:dyDescent="0.3">
      <c r="A125" s="192" t="s">
        <v>258</v>
      </c>
      <c r="B125" s="14">
        <v>3</v>
      </c>
      <c r="C125" s="15"/>
      <c r="D125" s="18" t="s">
        <v>199</v>
      </c>
      <c r="E125" s="1" t="s">
        <v>131</v>
      </c>
      <c r="F125" s="193" t="s">
        <v>129</v>
      </c>
      <c r="G125" s="11" t="s">
        <v>78</v>
      </c>
      <c r="H125" s="11" t="s">
        <v>86</v>
      </c>
      <c r="I125" s="11" t="s">
        <v>443</v>
      </c>
      <c r="J125" s="24">
        <v>119</v>
      </c>
    </row>
    <row r="126" spans="1:10" ht="16.8" x14ac:dyDescent="0.3">
      <c r="A126" s="192" t="s">
        <v>148</v>
      </c>
      <c r="B126" s="14">
        <v>3</v>
      </c>
      <c r="C126" s="15"/>
      <c r="D126" s="18" t="s">
        <v>77</v>
      </c>
      <c r="E126" s="1" t="s">
        <v>128</v>
      </c>
      <c r="F126" s="1" t="s">
        <v>129</v>
      </c>
      <c r="G126" s="11" t="s">
        <v>136</v>
      </c>
      <c r="H126" s="11" t="s">
        <v>82</v>
      </c>
      <c r="I126" s="11" t="s">
        <v>441</v>
      </c>
      <c r="J126" s="24">
        <v>223</v>
      </c>
    </row>
    <row r="127" spans="1:10" ht="16.8" x14ac:dyDescent="0.3">
      <c r="A127" s="192" t="s">
        <v>507</v>
      </c>
      <c r="B127" s="14">
        <v>3</v>
      </c>
      <c r="C127" s="15"/>
      <c r="D127" s="18" t="s">
        <v>199</v>
      </c>
      <c r="E127" s="351" t="s">
        <v>132</v>
      </c>
      <c r="F127" s="11" t="s">
        <v>129</v>
      </c>
      <c r="G127" s="11" t="s">
        <v>105</v>
      </c>
      <c r="H127" s="11" t="s">
        <v>82</v>
      </c>
      <c r="I127" s="11" t="s">
        <v>449</v>
      </c>
      <c r="J127" s="24">
        <v>98</v>
      </c>
    </row>
    <row r="128" spans="1:10" ht="16.8" x14ac:dyDescent="0.3">
      <c r="A128" s="192" t="s">
        <v>508</v>
      </c>
      <c r="B128" s="14">
        <v>3</v>
      </c>
      <c r="C128" s="15"/>
      <c r="D128" s="18" t="s">
        <v>87</v>
      </c>
      <c r="E128" s="1" t="s">
        <v>132</v>
      </c>
      <c r="F128" s="341" t="s">
        <v>129</v>
      </c>
      <c r="G128" s="11" t="s">
        <v>78</v>
      </c>
      <c r="H128" s="17" t="s">
        <v>86</v>
      </c>
      <c r="I128" s="17" t="s">
        <v>447</v>
      </c>
      <c r="J128" s="24">
        <v>86</v>
      </c>
    </row>
    <row r="129" spans="1:10" ht="16.8" x14ac:dyDescent="0.3">
      <c r="A129" s="192" t="s">
        <v>259</v>
      </c>
      <c r="B129" s="14">
        <v>3</v>
      </c>
      <c r="C129" s="15"/>
      <c r="D129" s="18" t="s">
        <v>199</v>
      </c>
      <c r="E129" s="1" t="s">
        <v>131</v>
      </c>
      <c r="F129" s="341" t="s">
        <v>129</v>
      </c>
      <c r="G129" s="11" t="s">
        <v>83</v>
      </c>
      <c r="H129" s="11" t="s">
        <v>86</v>
      </c>
      <c r="I129" s="11" t="s">
        <v>443</v>
      </c>
      <c r="J129" s="24">
        <v>120</v>
      </c>
    </row>
    <row r="130" spans="1:10" ht="16.8" x14ac:dyDescent="0.3">
      <c r="A130" s="192" t="s">
        <v>509</v>
      </c>
      <c r="B130" s="14">
        <v>3</v>
      </c>
      <c r="C130" s="15"/>
      <c r="D130" s="18" t="s">
        <v>108</v>
      </c>
      <c r="E130" s="1" t="s">
        <v>131</v>
      </c>
      <c r="F130" s="341" t="s">
        <v>79</v>
      </c>
      <c r="G130" s="11" t="s">
        <v>510</v>
      </c>
      <c r="H130" s="11" t="s">
        <v>81</v>
      </c>
      <c r="I130" s="11" t="s">
        <v>443</v>
      </c>
      <c r="J130" s="24">
        <v>121</v>
      </c>
    </row>
    <row r="131" spans="1:10" ht="16.8" x14ac:dyDescent="0.3">
      <c r="A131" s="192" t="s">
        <v>260</v>
      </c>
      <c r="B131" s="14">
        <v>3</v>
      </c>
      <c r="C131" s="15"/>
      <c r="D131" s="18" t="s">
        <v>77</v>
      </c>
      <c r="E131" s="1" t="s">
        <v>453</v>
      </c>
      <c r="F131" s="341" t="s">
        <v>129</v>
      </c>
      <c r="G131" s="11" t="s">
        <v>78</v>
      </c>
      <c r="H131" s="11" t="s">
        <v>261</v>
      </c>
      <c r="I131" s="11" t="s">
        <v>441</v>
      </c>
      <c r="J131" s="24">
        <v>236</v>
      </c>
    </row>
    <row r="132" spans="1:10" ht="16.8" x14ac:dyDescent="0.3">
      <c r="A132" s="192" t="s">
        <v>511</v>
      </c>
      <c r="B132" s="14">
        <v>3</v>
      </c>
      <c r="C132" s="15"/>
      <c r="D132" s="18" t="s">
        <v>213</v>
      </c>
      <c r="E132" s="1" t="s">
        <v>131</v>
      </c>
      <c r="F132" s="11" t="s">
        <v>129</v>
      </c>
      <c r="G132" s="11" t="s">
        <v>105</v>
      </c>
      <c r="H132" s="11" t="s">
        <v>168</v>
      </c>
      <c r="I132" s="11" t="s">
        <v>449</v>
      </c>
      <c r="J132" s="24">
        <v>100</v>
      </c>
    </row>
    <row r="133" spans="1:10" ht="16.8" x14ac:dyDescent="0.3">
      <c r="A133" s="192" t="s">
        <v>512</v>
      </c>
      <c r="B133" s="14">
        <v>3</v>
      </c>
      <c r="C133" s="15"/>
      <c r="D133" s="23" t="s">
        <v>213</v>
      </c>
      <c r="E133" s="1" t="s">
        <v>128</v>
      </c>
      <c r="F133" s="201" t="s">
        <v>513</v>
      </c>
      <c r="G133" s="11" t="s">
        <v>105</v>
      </c>
      <c r="H133" s="11" t="s">
        <v>86</v>
      </c>
      <c r="I133" s="11" t="s">
        <v>468</v>
      </c>
      <c r="J133" s="24">
        <v>114</v>
      </c>
    </row>
    <row r="134" spans="1:10" ht="16.8" x14ac:dyDescent="0.3">
      <c r="A134" s="192" t="s">
        <v>262</v>
      </c>
      <c r="B134" s="14">
        <v>3</v>
      </c>
      <c r="C134" s="15"/>
      <c r="D134" s="18"/>
      <c r="E134" s="1"/>
      <c r="F134" s="1"/>
      <c r="G134" s="11"/>
      <c r="H134" s="11"/>
      <c r="I134" s="11"/>
      <c r="J134" s="24"/>
    </row>
    <row r="135" spans="1:10" ht="16.8" x14ac:dyDescent="0.3">
      <c r="A135" s="192" t="s">
        <v>514</v>
      </c>
      <c r="B135" s="14">
        <v>3</v>
      </c>
      <c r="C135" s="15"/>
      <c r="D135" s="18" t="s">
        <v>213</v>
      </c>
      <c r="E135" s="1" t="s">
        <v>153</v>
      </c>
      <c r="F135" s="11" t="s">
        <v>129</v>
      </c>
      <c r="G135" s="11" t="s">
        <v>515</v>
      </c>
      <c r="H135" s="11" t="s">
        <v>17</v>
      </c>
      <c r="I135" s="11" t="s">
        <v>449</v>
      </c>
      <c r="J135" s="24">
        <v>101</v>
      </c>
    </row>
    <row r="136" spans="1:10" ht="16.8" x14ac:dyDescent="0.3">
      <c r="A136" s="192" t="s">
        <v>263</v>
      </c>
      <c r="B136" s="14">
        <v>3</v>
      </c>
      <c r="C136" s="15"/>
      <c r="D136" s="18" t="s">
        <v>87</v>
      </c>
      <c r="E136" s="1" t="s">
        <v>128</v>
      </c>
      <c r="F136" s="341" t="s">
        <v>129</v>
      </c>
      <c r="G136" s="11" t="s">
        <v>83</v>
      </c>
      <c r="H136" s="11" t="s">
        <v>81</v>
      </c>
      <c r="I136" s="11" t="s">
        <v>441</v>
      </c>
      <c r="J136" s="24">
        <v>245</v>
      </c>
    </row>
    <row r="137" spans="1:10" ht="16.8" x14ac:dyDescent="0.3">
      <c r="A137" s="192" t="s">
        <v>264</v>
      </c>
      <c r="B137" s="14">
        <v>3</v>
      </c>
      <c r="C137" s="15"/>
      <c r="D137" s="18" t="s">
        <v>77</v>
      </c>
      <c r="E137" s="1" t="s">
        <v>131</v>
      </c>
      <c r="F137" s="341" t="s">
        <v>129</v>
      </c>
      <c r="G137" s="11" t="s">
        <v>78</v>
      </c>
      <c r="H137" s="11" t="s">
        <v>86</v>
      </c>
      <c r="I137" s="11" t="s">
        <v>443</v>
      </c>
      <c r="J137" s="24">
        <v>124</v>
      </c>
    </row>
    <row r="138" spans="1:10" ht="16.8" x14ac:dyDescent="0.3">
      <c r="A138" s="192" t="s">
        <v>265</v>
      </c>
      <c r="B138" s="14">
        <v>3</v>
      </c>
      <c r="C138" s="15"/>
      <c r="D138" s="18" t="s">
        <v>108</v>
      </c>
      <c r="E138" s="1" t="s">
        <v>216</v>
      </c>
      <c r="F138" s="341" t="s">
        <v>129</v>
      </c>
      <c r="G138" s="11" t="s">
        <v>116</v>
      </c>
      <c r="H138" s="11" t="s">
        <v>81</v>
      </c>
      <c r="I138" s="11" t="s">
        <v>441</v>
      </c>
      <c r="J138" s="24">
        <v>249</v>
      </c>
    </row>
    <row r="139" spans="1:10" ht="16.8" x14ac:dyDescent="0.3">
      <c r="A139" s="192" t="s">
        <v>283</v>
      </c>
      <c r="B139" s="14">
        <v>3</v>
      </c>
      <c r="C139" s="15"/>
      <c r="D139" s="18" t="s">
        <v>77</v>
      </c>
      <c r="E139" s="1" t="s">
        <v>266</v>
      </c>
      <c r="F139" s="341" t="s">
        <v>129</v>
      </c>
      <c r="G139" s="11" t="s">
        <v>267</v>
      </c>
      <c r="H139" s="11" t="s">
        <v>84</v>
      </c>
      <c r="I139" s="11" t="s">
        <v>441</v>
      </c>
      <c r="J139" s="24">
        <v>250</v>
      </c>
    </row>
    <row r="140" spans="1:10" ht="16.8" x14ac:dyDescent="0.3">
      <c r="A140" s="192" t="s">
        <v>268</v>
      </c>
      <c r="B140" s="14">
        <v>3</v>
      </c>
      <c r="C140" s="15"/>
      <c r="D140" s="18" t="s">
        <v>77</v>
      </c>
      <c r="E140" s="1" t="s">
        <v>266</v>
      </c>
      <c r="F140" s="341" t="s">
        <v>129</v>
      </c>
      <c r="G140" s="11" t="s">
        <v>267</v>
      </c>
      <c r="H140" s="11" t="s">
        <v>84</v>
      </c>
      <c r="I140" s="11" t="s">
        <v>441</v>
      </c>
      <c r="J140" s="24">
        <v>250</v>
      </c>
    </row>
    <row r="141" spans="1:10" ht="16.8" x14ac:dyDescent="0.3">
      <c r="A141" s="192" t="s">
        <v>269</v>
      </c>
      <c r="B141" s="14">
        <v>3</v>
      </c>
      <c r="C141" s="18" t="s">
        <v>311</v>
      </c>
      <c r="D141" s="18" t="s">
        <v>199</v>
      </c>
      <c r="E141" s="1" t="s">
        <v>131</v>
      </c>
      <c r="F141" s="341" t="s">
        <v>129</v>
      </c>
      <c r="G141" s="11" t="s">
        <v>78</v>
      </c>
      <c r="H141" s="11" t="s">
        <v>130</v>
      </c>
      <c r="I141" s="11" t="s">
        <v>441</v>
      </c>
      <c r="J141" s="355">
        <v>251</v>
      </c>
    </row>
    <row r="142" spans="1:10" ht="16.8" x14ac:dyDescent="0.3">
      <c r="A142" s="192" t="s">
        <v>140</v>
      </c>
      <c r="B142" s="14">
        <v>3</v>
      </c>
      <c r="C142" s="15"/>
      <c r="D142" s="18" t="s">
        <v>199</v>
      </c>
      <c r="E142" s="1" t="s">
        <v>131</v>
      </c>
      <c r="F142" s="341" t="s">
        <v>129</v>
      </c>
      <c r="G142" s="11" t="s">
        <v>83</v>
      </c>
      <c r="H142" s="11" t="s">
        <v>84</v>
      </c>
      <c r="I142" s="11" t="s">
        <v>441</v>
      </c>
      <c r="J142" s="24">
        <v>252</v>
      </c>
    </row>
    <row r="143" spans="1:10" ht="16.8" x14ac:dyDescent="0.3">
      <c r="A143" s="192" t="s">
        <v>270</v>
      </c>
      <c r="B143" s="14">
        <v>3</v>
      </c>
      <c r="C143" s="15"/>
      <c r="D143" s="18" t="s">
        <v>77</v>
      </c>
      <c r="E143" s="1" t="s">
        <v>134</v>
      </c>
      <c r="F143" s="341" t="s">
        <v>129</v>
      </c>
      <c r="G143" s="11" t="s">
        <v>78</v>
      </c>
      <c r="H143" s="11" t="s">
        <v>271</v>
      </c>
      <c r="I143" s="11" t="s">
        <v>441</v>
      </c>
      <c r="J143" s="24">
        <v>258</v>
      </c>
    </row>
    <row r="144" spans="1:10" ht="16.8" x14ac:dyDescent="0.3">
      <c r="A144" s="192" t="s">
        <v>272</v>
      </c>
      <c r="B144" s="14">
        <v>3</v>
      </c>
      <c r="C144" s="15"/>
      <c r="D144" s="18" t="s">
        <v>85</v>
      </c>
      <c r="E144" s="1" t="s">
        <v>131</v>
      </c>
      <c r="F144" s="341" t="s">
        <v>129</v>
      </c>
      <c r="G144" s="11" t="s">
        <v>188</v>
      </c>
      <c r="H144" s="11" t="s">
        <v>86</v>
      </c>
      <c r="I144" s="11" t="s">
        <v>441</v>
      </c>
      <c r="J144" s="25">
        <v>263</v>
      </c>
    </row>
    <row r="145" spans="1:10" ht="16.8" x14ac:dyDescent="0.3">
      <c r="A145" s="192" t="s">
        <v>516</v>
      </c>
      <c r="B145" s="14">
        <v>3</v>
      </c>
      <c r="C145" s="15"/>
      <c r="D145" s="18" t="s">
        <v>77</v>
      </c>
      <c r="E145" s="1" t="s">
        <v>131</v>
      </c>
      <c r="F145" s="341" t="s">
        <v>129</v>
      </c>
      <c r="G145" s="11" t="s">
        <v>78</v>
      </c>
      <c r="H145" s="11" t="s">
        <v>84</v>
      </c>
      <c r="I145" s="11" t="s">
        <v>441</v>
      </c>
      <c r="J145" s="24">
        <v>266</v>
      </c>
    </row>
    <row r="146" spans="1:10" ht="16.8" x14ac:dyDescent="0.3">
      <c r="A146" s="192" t="s">
        <v>517</v>
      </c>
      <c r="B146" s="14">
        <v>3</v>
      </c>
      <c r="C146" s="15"/>
      <c r="D146" s="18" t="s">
        <v>85</v>
      </c>
      <c r="E146" s="1" t="s">
        <v>128</v>
      </c>
      <c r="F146" s="11" t="s">
        <v>129</v>
      </c>
      <c r="G146" s="11" t="s">
        <v>455</v>
      </c>
      <c r="H146" s="11" t="s">
        <v>82</v>
      </c>
      <c r="I146" s="11" t="s">
        <v>449</v>
      </c>
      <c r="J146" s="24">
        <v>105</v>
      </c>
    </row>
    <row r="147" spans="1:10" ht="16.8" x14ac:dyDescent="0.3">
      <c r="A147" s="192" t="s">
        <v>273</v>
      </c>
      <c r="B147" s="14">
        <v>3</v>
      </c>
      <c r="C147" s="15"/>
      <c r="D147" s="18" t="s">
        <v>85</v>
      </c>
      <c r="E147" s="1" t="s">
        <v>128</v>
      </c>
      <c r="F147" s="341" t="s">
        <v>129</v>
      </c>
      <c r="G147" s="11" t="s">
        <v>78</v>
      </c>
      <c r="H147" s="11" t="s">
        <v>82</v>
      </c>
      <c r="I147" s="11" t="s">
        <v>441</v>
      </c>
      <c r="J147" s="24">
        <v>270</v>
      </c>
    </row>
    <row r="148" spans="1:10" ht="16.8" x14ac:dyDescent="0.3">
      <c r="A148" s="192" t="s">
        <v>274</v>
      </c>
      <c r="B148" s="14">
        <v>3</v>
      </c>
      <c r="C148" s="15"/>
      <c r="D148" s="18" t="s">
        <v>77</v>
      </c>
      <c r="E148" s="1" t="s">
        <v>128</v>
      </c>
      <c r="F148" s="341" t="s">
        <v>129</v>
      </c>
      <c r="G148" s="11" t="s">
        <v>78</v>
      </c>
      <c r="H148" s="11" t="s">
        <v>82</v>
      </c>
      <c r="I148" s="11" t="s">
        <v>441</v>
      </c>
      <c r="J148" s="24">
        <v>270</v>
      </c>
    </row>
    <row r="149" spans="1:10" ht="16.8" x14ac:dyDescent="0.3">
      <c r="A149" s="192" t="s">
        <v>141</v>
      </c>
      <c r="B149" s="14">
        <v>3</v>
      </c>
      <c r="C149" s="15"/>
      <c r="D149" s="18" t="s">
        <v>85</v>
      </c>
      <c r="E149" s="1" t="s">
        <v>128</v>
      </c>
      <c r="F149" s="341" t="s">
        <v>129</v>
      </c>
      <c r="G149" s="11" t="s">
        <v>78</v>
      </c>
      <c r="H149" s="11" t="s">
        <v>82</v>
      </c>
      <c r="I149" s="11" t="s">
        <v>441</v>
      </c>
      <c r="J149" s="24">
        <v>271</v>
      </c>
    </row>
    <row r="150" spans="1:10" ht="16.8" x14ac:dyDescent="0.3">
      <c r="A150" s="192" t="s">
        <v>518</v>
      </c>
      <c r="B150" s="14">
        <v>3</v>
      </c>
      <c r="C150" s="15"/>
      <c r="D150" s="18" t="s">
        <v>85</v>
      </c>
      <c r="E150" s="1" t="s">
        <v>464</v>
      </c>
      <c r="F150" s="11" t="s">
        <v>129</v>
      </c>
      <c r="G150" s="11" t="s">
        <v>78</v>
      </c>
      <c r="H150" s="11" t="s">
        <v>82</v>
      </c>
      <c r="I150" s="11" t="s">
        <v>449</v>
      </c>
      <c r="J150" s="24">
        <v>105</v>
      </c>
    </row>
    <row r="151" spans="1:10" ht="16.8" x14ac:dyDescent="0.3">
      <c r="A151" s="192" t="s">
        <v>519</v>
      </c>
      <c r="B151" s="14">
        <v>3</v>
      </c>
      <c r="C151" s="15"/>
      <c r="D151" s="18" t="s">
        <v>77</v>
      </c>
      <c r="E151" s="1" t="s">
        <v>131</v>
      </c>
      <c r="F151" s="341" t="s">
        <v>129</v>
      </c>
      <c r="G151" s="11" t="s">
        <v>105</v>
      </c>
      <c r="H151" s="11" t="s">
        <v>84</v>
      </c>
      <c r="I151" s="11" t="s">
        <v>444</v>
      </c>
      <c r="J151" s="99">
        <v>120</v>
      </c>
    </row>
    <row r="152" spans="1:10" ht="16.8" x14ac:dyDescent="0.3">
      <c r="A152" s="192" t="s">
        <v>520</v>
      </c>
      <c r="B152" s="14">
        <v>3</v>
      </c>
      <c r="C152" s="15"/>
      <c r="D152" s="18" t="s">
        <v>85</v>
      </c>
      <c r="E152" s="1" t="s">
        <v>132</v>
      </c>
      <c r="F152" s="341" t="s">
        <v>129</v>
      </c>
      <c r="G152" s="352" t="s">
        <v>83</v>
      </c>
      <c r="H152" s="11" t="s">
        <v>81</v>
      </c>
      <c r="I152" s="11" t="s">
        <v>444</v>
      </c>
      <c r="J152" s="99">
        <v>121</v>
      </c>
    </row>
    <row r="153" spans="1:10" ht="16.8" x14ac:dyDescent="0.3">
      <c r="A153" s="192" t="s">
        <v>275</v>
      </c>
      <c r="B153" s="14">
        <v>3</v>
      </c>
      <c r="C153" s="15"/>
      <c r="D153" s="18" t="s">
        <v>87</v>
      </c>
      <c r="E153" s="1" t="s">
        <v>128</v>
      </c>
      <c r="F153" s="341" t="s">
        <v>129</v>
      </c>
      <c r="G153" s="11" t="s">
        <v>136</v>
      </c>
      <c r="H153" s="11" t="s">
        <v>82</v>
      </c>
      <c r="I153" s="11" t="s">
        <v>441</v>
      </c>
      <c r="J153" s="24">
        <v>275</v>
      </c>
    </row>
    <row r="154" spans="1:10" ht="16.8" x14ac:dyDescent="0.3">
      <c r="A154" s="192" t="s">
        <v>315</v>
      </c>
      <c r="B154" s="14">
        <v>3</v>
      </c>
      <c r="C154" s="18" t="s">
        <v>313</v>
      </c>
      <c r="D154" s="18" t="s">
        <v>199</v>
      </c>
      <c r="E154" s="1" t="s">
        <v>131</v>
      </c>
      <c r="F154" s="341" t="s">
        <v>129</v>
      </c>
      <c r="G154" s="11" t="s">
        <v>78</v>
      </c>
      <c r="H154" s="11" t="s">
        <v>142</v>
      </c>
      <c r="I154" s="11" t="s">
        <v>441</v>
      </c>
      <c r="J154" s="24">
        <v>280</v>
      </c>
    </row>
    <row r="155" spans="1:10" ht="16.8" x14ac:dyDescent="0.3">
      <c r="A155" s="192" t="s">
        <v>276</v>
      </c>
      <c r="B155" s="14">
        <v>3</v>
      </c>
      <c r="C155" s="15"/>
      <c r="D155" s="18" t="s">
        <v>198</v>
      </c>
      <c r="E155" s="1" t="s">
        <v>131</v>
      </c>
      <c r="F155" s="341" t="s">
        <v>129</v>
      </c>
      <c r="G155" s="11" t="s">
        <v>96</v>
      </c>
      <c r="H155" s="11" t="s">
        <v>81</v>
      </c>
      <c r="I155" s="11" t="s">
        <v>441</v>
      </c>
      <c r="J155" s="24">
        <v>281</v>
      </c>
    </row>
    <row r="156" spans="1:10" ht="16.8" x14ac:dyDescent="0.3">
      <c r="A156" s="192" t="s">
        <v>143</v>
      </c>
      <c r="B156" s="14">
        <v>3</v>
      </c>
      <c r="C156" s="15"/>
      <c r="D156" s="18" t="s">
        <v>199</v>
      </c>
      <c r="E156" s="1" t="s">
        <v>134</v>
      </c>
      <c r="F156" s="341" t="s">
        <v>129</v>
      </c>
      <c r="G156" s="11" t="s">
        <v>78</v>
      </c>
      <c r="H156" s="11" t="s">
        <v>82</v>
      </c>
      <c r="I156" s="11" t="s">
        <v>441</v>
      </c>
      <c r="J156" s="24">
        <v>284</v>
      </c>
    </row>
    <row r="157" spans="1:10" ht="16.8" x14ac:dyDescent="0.3">
      <c r="A157" s="192" t="s">
        <v>277</v>
      </c>
      <c r="B157" s="14">
        <v>3</v>
      </c>
      <c r="C157" s="15"/>
      <c r="D157" s="18" t="s">
        <v>77</v>
      </c>
      <c r="E157" s="1" t="s">
        <v>128</v>
      </c>
      <c r="F157" s="341" t="s">
        <v>129</v>
      </c>
      <c r="G157" s="11" t="s">
        <v>78</v>
      </c>
      <c r="H157" s="11" t="s">
        <v>84</v>
      </c>
      <c r="I157" s="11" t="s">
        <v>443</v>
      </c>
      <c r="J157" s="24">
        <v>128</v>
      </c>
    </row>
    <row r="158" spans="1:10" ht="16.8" x14ac:dyDescent="0.3">
      <c r="A158" s="192" t="s">
        <v>278</v>
      </c>
      <c r="B158" s="14">
        <v>3</v>
      </c>
      <c r="C158" s="15"/>
      <c r="D158" s="18" t="s">
        <v>85</v>
      </c>
      <c r="E158" s="1" t="s">
        <v>134</v>
      </c>
      <c r="F158" s="341" t="s">
        <v>151</v>
      </c>
      <c r="G158" s="11" t="s">
        <v>105</v>
      </c>
      <c r="H158" s="11" t="s">
        <v>86</v>
      </c>
      <c r="I158" s="11" t="s">
        <v>441</v>
      </c>
      <c r="J158" s="355">
        <v>286</v>
      </c>
    </row>
    <row r="159" spans="1:10" ht="16.8" x14ac:dyDescent="0.3">
      <c r="A159" s="192" t="s">
        <v>521</v>
      </c>
      <c r="B159" s="14">
        <v>3</v>
      </c>
      <c r="C159" s="15"/>
      <c r="D159" s="16" t="s">
        <v>85</v>
      </c>
      <c r="E159" s="12" t="s">
        <v>216</v>
      </c>
      <c r="F159" s="201" t="s">
        <v>129</v>
      </c>
      <c r="G159" s="11" t="s">
        <v>105</v>
      </c>
      <c r="H159" s="11" t="s">
        <v>86</v>
      </c>
      <c r="I159" s="11" t="s">
        <v>462</v>
      </c>
      <c r="J159" s="24">
        <v>71</v>
      </c>
    </row>
    <row r="160" spans="1:10" ht="16.8" x14ac:dyDescent="0.3">
      <c r="A160" s="192" t="s">
        <v>279</v>
      </c>
      <c r="B160" s="14">
        <v>3</v>
      </c>
      <c r="C160" s="15"/>
      <c r="D160" s="18" t="s">
        <v>108</v>
      </c>
      <c r="E160" s="1" t="s">
        <v>229</v>
      </c>
      <c r="F160" s="341" t="s">
        <v>129</v>
      </c>
      <c r="G160" s="11" t="s">
        <v>78</v>
      </c>
      <c r="H160" s="11" t="s">
        <v>84</v>
      </c>
      <c r="I160" s="11" t="s">
        <v>441</v>
      </c>
      <c r="J160" s="24">
        <v>294</v>
      </c>
    </row>
    <row r="161" spans="1:10" ht="16.8" x14ac:dyDescent="0.3">
      <c r="A161" s="192" t="s">
        <v>144</v>
      </c>
      <c r="B161" s="14">
        <v>3</v>
      </c>
      <c r="C161" s="15"/>
      <c r="D161" s="18" t="s">
        <v>199</v>
      </c>
      <c r="E161" s="1" t="s">
        <v>134</v>
      </c>
      <c r="F161" s="341" t="s">
        <v>129</v>
      </c>
      <c r="G161" s="11" t="s">
        <v>78</v>
      </c>
      <c r="H161" s="11" t="s">
        <v>145</v>
      </c>
      <c r="I161" s="11" t="s">
        <v>441</v>
      </c>
      <c r="J161" s="24">
        <v>300</v>
      </c>
    </row>
    <row r="162" spans="1:10" ht="16.8" x14ac:dyDescent="0.3">
      <c r="A162" s="192" t="s">
        <v>280</v>
      </c>
      <c r="B162" s="14">
        <v>3</v>
      </c>
      <c r="C162" s="15"/>
      <c r="D162" s="18" t="s">
        <v>199</v>
      </c>
      <c r="E162" s="1" t="s">
        <v>134</v>
      </c>
      <c r="F162" s="341" t="s">
        <v>129</v>
      </c>
      <c r="G162" s="11" t="s">
        <v>78</v>
      </c>
      <c r="H162" s="11" t="s">
        <v>84</v>
      </c>
      <c r="I162" s="11" t="s">
        <v>441</v>
      </c>
      <c r="J162" s="24">
        <v>300</v>
      </c>
    </row>
    <row r="163" spans="1:10" ht="16.8" x14ac:dyDescent="0.3">
      <c r="A163" s="365" t="s">
        <v>146</v>
      </c>
      <c r="B163" s="195">
        <v>3</v>
      </c>
      <c r="C163" s="358"/>
      <c r="D163" s="197" t="s">
        <v>87</v>
      </c>
      <c r="E163" s="13" t="s">
        <v>134</v>
      </c>
      <c r="F163" s="199" t="s">
        <v>129</v>
      </c>
      <c r="G163" s="19" t="s">
        <v>136</v>
      </c>
      <c r="H163" s="19" t="s">
        <v>86</v>
      </c>
      <c r="I163" s="19" t="s">
        <v>441</v>
      </c>
      <c r="J163" s="200">
        <v>302</v>
      </c>
    </row>
    <row r="164" spans="1:10" ht="16.8" x14ac:dyDescent="0.3">
      <c r="A164" s="218" t="s">
        <v>370</v>
      </c>
      <c r="B164" s="14">
        <v>4</v>
      </c>
      <c r="C164" s="15"/>
      <c r="D164" s="18" t="s">
        <v>85</v>
      </c>
      <c r="E164" s="1" t="s">
        <v>437</v>
      </c>
      <c r="F164" s="341" t="s">
        <v>129</v>
      </c>
      <c r="G164" s="11" t="s">
        <v>83</v>
      </c>
      <c r="H164" s="11" t="s">
        <v>81</v>
      </c>
      <c r="I164" s="11" t="s">
        <v>438</v>
      </c>
      <c r="J164" s="24">
        <v>84</v>
      </c>
    </row>
    <row r="165" spans="1:10" ht="16.8" x14ac:dyDescent="0.3">
      <c r="A165" s="218" t="s">
        <v>371</v>
      </c>
      <c r="B165" s="14">
        <v>4</v>
      </c>
      <c r="C165" s="15"/>
      <c r="D165" s="23" t="s">
        <v>199</v>
      </c>
      <c r="E165" s="1" t="s">
        <v>153</v>
      </c>
      <c r="F165" s="17" t="s">
        <v>439</v>
      </c>
      <c r="G165" s="17" t="s">
        <v>83</v>
      </c>
      <c r="H165" s="17" t="s">
        <v>81</v>
      </c>
      <c r="I165" s="11" t="s">
        <v>440</v>
      </c>
      <c r="J165" s="24">
        <v>174</v>
      </c>
    </row>
    <row r="166" spans="1:10" ht="16.8" x14ac:dyDescent="0.3">
      <c r="A166" s="218" t="s">
        <v>372</v>
      </c>
      <c r="B166" s="14">
        <v>4</v>
      </c>
      <c r="C166" s="15"/>
      <c r="D166" s="18" t="s">
        <v>199</v>
      </c>
      <c r="E166" s="1" t="s">
        <v>131</v>
      </c>
      <c r="F166" s="341" t="s">
        <v>129</v>
      </c>
      <c r="G166" s="11" t="s">
        <v>78</v>
      </c>
      <c r="H166" s="11" t="s">
        <v>84</v>
      </c>
      <c r="I166" s="11" t="s">
        <v>441</v>
      </c>
      <c r="J166" s="24">
        <v>196</v>
      </c>
    </row>
    <row r="167" spans="1:10" ht="16.8" x14ac:dyDescent="0.3">
      <c r="A167" s="218" t="s">
        <v>373</v>
      </c>
      <c r="B167" s="14">
        <v>4</v>
      </c>
      <c r="C167" s="15"/>
      <c r="D167" s="18" t="s">
        <v>77</v>
      </c>
      <c r="E167" s="1" t="s">
        <v>131</v>
      </c>
      <c r="F167" s="341" t="s">
        <v>129</v>
      </c>
      <c r="G167" s="11" t="s">
        <v>442</v>
      </c>
      <c r="H167" s="11" t="s">
        <v>86</v>
      </c>
      <c r="I167" s="11" t="s">
        <v>443</v>
      </c>
      <c r="J167" s="24">
        <v>116</v>
      </c>
    </row>
    <row r="168" spans="1:10" ht="16.8" x14ac:dyDescent="0.3">
      <c r="A168" s="218" t="s">
        <v>374</v>
      </c>
      <c r="B168" s="14">
        <v>4</v>
      </c>
      <c r="C168" s="15"/>
      <c r="D168" s="18" t="s">
        <v>108</v>
      </c>
      <c r="E168" s="351" t="s">
        <v>128</v>
      </c>
      <c r="F168" s="341" t="s">
        <v>439</v>
      </c>
      <c r="G168" s="352" t="s">
        <v>83</v>
      </c>
      <c r="H168" s="11" t="s">
        <v>86</v>
      </c>
      <c r="I168" s="11" t="s">
        <v>444</v>
      </c>
      <c r="J168" s="24">
        <v>98</v>
      </c>
    </row>
    <row r="169" spans="1:10" ht="16.8" x14ac:dyDescent="0.3">
      <c r="A169" s="218" t="s">
        <v>375</v>
      </c>
      <c r="B169" s="14">
        <v>4</v>
      </c>
      <c r="C169" s="15"/>
      <c r="D169" s="23" t="s">
        <v>108</v>
      </c>
      <c r="E169" s="1" t="s">
        <v>128</v>
      </c>
      <c r="F169" s="17" t="s">
        <v>439</v>
      </c>
      <c r="G169" s="17" t="s">
        <v>83</v>
      </c>
      <c r="H169" s="17" t="s">
        <v>86</v>
      </c>
      <c r="I169" s="11" t="s">
        <v>445</v>
      </c>
      <c r="J169" s="24">
        <v>17</v>
      </c>
    </row>
    <row r="170" spans="1:10" ht="16.8" x14ac:dyDescent="0.3">
      <c r="A170" s="218" t="s">
        <v>376</v>
      </c>
      <c r="B170" s="14">
        <v>4</v>
      </c>
      <c r="C170" s="15"/>
      <c r="D170" s="18" t="s">
        <v>85</v>
      </c>
      <c r="E170" s="351" t="s">
        <v>132</v>
      </c>
      <c r="F170" s="11" t="s">
        <v>129</v>
      </c>
      <c r="G170" s="352" t="s">
        <v>105</v>
      </c>
      <c r="H170" s="11" t="s">
        <v>113</v>
      </c>
      <c r="I170" s="11" t="s">
        <v>446</v>
      </c>
      <c r="J170" s="24">
        <v>93</v>
      </c>
    </row>
    <row r="171" spans="1:10" ht="16.8" x14ac:dyDescent="0.3">
      <c r="A171" s="218" t="s">
        <v>377</v>
      </c>
      <c r="B171" s="14">
        <v>4</v>
      </c>
      <c r="C171" s="15"/>
      <c r="D171" s="18" t="s">
        <v>199</v>
      </c>
      <c r="E171" s="1" t="s">
        <v>132</v>
      </c>
      <c r="F171" s="341" t="s">
        <v>129</v>
      </c>
      <c r="G171" s="11" t="s">
        <v>83</v>
      </c>
      <c r="H171" s="17" t="s">
        <v>86</v>
      </c>
      <c r="I171" s="11" t="s">
        <v>447</v>
      </c>
      <c r="J171" s="24">
        <v>81</v>
      </c>
    </row>
    <row r="172" spans="1:10" ht="16.8" x14ac:dyDescent="0.3">
      <c r="A172" s="218" t="s">
        <v>378</v>
      </c>
      <c r="B172" s="14">
        <v>4</v>
      </c>
      <c r="C172" s="15"/>
      <c r="D172" s="18" t="s">
        <v>198</v>
      </c>
      <c r="E172" s="351" t="s">
        <v>131</v>
      </c>
      <c r="F172" s="341" t="s">
        <v>129</v>
      </c>
      <c r="G172" s="11" t="s">
        <v>78</v>
      </c>
      <c r="H172" s="11" t="s">
        <v>82</v>
      </c>
      <c r="I172" s="11" t="s">
        <v>441</v>
      </c>
      <c r="J172" s="24">
        <v>206</v>
      </c>
    </row>
    <row r="173" spans="1:10" ht="16.8" x14ac:dyDescent="0.3">
      <c r="A173" s="218" t="s">
        <v>379</v>
      </c>
      <c r="B173" s="14">
        <v>4</v>
      </c>
      <c r="C173" s="15"/>
      <c r="D173" s="18" t="s">
        <v>199</v>
      </c>
      <c r="E173" s="351" t="s">
        <v>128</v>
      </c>
      <c r="F173" s="353" t="s">
        <v>129</v>
      </c>
      <c r="G173" s="352" t="s">
        <v>78</v>
      </c>
      <c r="H173" s="352" t="s">
        <v>130</v>
      </c>
      <c r="I173" s="11" t="s">
        <v>448</v>
      </c>
      <c r="J173" s="24">
        <v>82</v>
      </c>
    </row>
    <row r="174" spans="1:10" ht="16.8" x14ac:dyDescent="0.3">
      <c r="A174" s="218" t="s">
        <v>380</v>
      </c>
      <c r="B174" s="14">
        <v>4</v>
      </c>
      <c r="C174" s="15"/>
      <c r="D174" s="18" t="s">
        <v>198</v>
      </c>
      <c r="E174" s="1" t="s">
        <v>128</v>
      </c>
      <c r="F174" s="11" t="s">
        <v>129</v>
      </c>
      <c r="G174" s="352" t="s">
        <v>136</v>
      </c>
      <c r="H174" s="11" t="s">
        <v>82</v>
      </c>
      <c r="I174" s="11" t="s">
        <v>449</v>
      </c>
      <c r="J174" s="24">
        <v>92</v>
      </c>
    </row>
    <row r="175" spans="1:10" ht="16.8" x14ac:dyDescent="0.3">
      <c r="A175" s="218" t="s">
        <v>381</v>
      </c>
      <c r="B175" s="14">
        <v>4</v>
      </c>
      <c r="C175" s="15"/>
      <c r="D175" s="18" t="s">
        <v>87</v>
      </c>
      <c r="E175" s="1" t="s">
        <v>153</v>
      </c>
      <c r="F175" s="341" t="s">
        <v>129</v>
      </c>
      <c r="G175" s="11" t="s">
        <v>96</v>
      </c>
      <c r="H175" s="11" t="s">
        <v>82</v>
      </c>
      <c r="I175" s="11" t="s">
        <v>447</v>
      </c>
      <c r="J175" s="24">
        <v>83</v>
      </c>
    </row>
    <row r="176" spans="1:10" ht="16.8" x14ac:dyDescent="0.3">
      <c r="A176" s="218" t="s">
        <v>382</v>
      </c>
      <c r="B176" s="14">
        <v>4</v>
      </c>
      <c r="C176" s="15"/>
      <c r="D176" s="18" t="s">
        <v>87</v>
      </c>
      <c r="E176" s="1" t="s">
        <v>128</v>
      </c>
      <c r="F176" s="11" t="s">
        <v>129</v>
      </c>
      <c r="G176" s="11" t="s">
        <v>78</v>
      </c>
      <c r="H176" s="11" t="s">
        <v>113</v>
      </c>
      <c r="I176" s="11" t="s">
        <v>449</v>
      </c>
      <c r="J176" s="24">
        <v>94</v>
      </c>
    </row>
    <row r="177" spans="1:10" ht="16.8" x14ac:dyDescent="0.3">
      <c r="A177" s="218" t="s">
        <v>383</v>
      </c>
      <c r="B177" s="14">
        <v>4</v>
      </c>
      <c r="C177" s="15"/>
      <c r="D177" s="18" t="s">
        <v>199</v>
      </c>
      <c r="E177" s="1" t="s">
        <v>128</v>
      </c>
      <c r="F177" s="341" t="s">
        <v>129</v>
      </c>
      <c r="G177" s="11" t="s">
        <v>78</v>
      </c>
      <c r="H177" s="11" t="s">
        <v>84</v>
      </c>
      <c r="I177" s="11" t="s">
        <v>438</v>
      </c>
      <c r="J177" s="24">
        <v>88</v>
      </c>
    </row>
    <row r="178" spans="1:10" ht="16.8" x14ac:dyDescent="0.3">
      <c r="A178" s="218" t="s">
        <v>384</v>
      </c>
      <c r="B178" s="14">
        <v>4</v>
      </c>
      <c r="C178" s="15"/>
      <c r="D178" s="18" t="s">
        <v>213</v>
      </c>
      <c r="E178" s="1" t="s">
        <v>131</v>
      </c>
      <c r="F178" s="341" t="s">
        <v>129</v>
      </c>
      <c r="G178" s="11" t="s">
        <v>105</v>
      </c>
      <c r="H178" s="11" t="s">
        <v>86</v>
      </c>
      <c r="I178" s="11" t="s">
        <v>443</v>
      </c>
      <c r="J178" s="24">
        <v>118</v>
      </c>
    </row>
    <row r="179" spans="1:10" ht="16.8" x14ac:dyDescent="0.3">
      <c r="A179" s="218" t="s">
        <v>385</v>
      </c>
      <c r="B179" s="14">
        <v>4</v>
      </c>
      <c r="C179" s="15"/>
      <c r="D179" s="18" t="s">
        <v>199</v>
      </c>
      <c r="E179" s="1" t="s">
        <v>134</v>
      </c>
      <c r="F179" s="341" t="s">
        <v>129</v>
      </c>
      <c r="G179" s="11" t="s">
        <v>116</v>
      </c>
      <c r="H179" s="11" t="s">
        <v>84</v>
      </c>
      <c r="I179" s="11" t="s">
        <v>441</v>
      </c>
      <c r="J179" s="24">
        <v>214</v>
      </c>
    </row>
    <row r="180" spans="1:10" ht="16.8" x14ac:dyDescent="0.3">
      <c r="A180" s="218" t="s">
        <v>386</v>
      </c>
      <c r="B180" s="14">
        <v>4</v>
      </c>
      <c r="C180" s="15"/>
      <c r="D180" s="354" t="s">
        <v>85</v>
      </c>
      <c r="E180" s="351" t="s">
        <v>128</v>
      </c>
      <c r="F180" s="352" t="s">
        <v>129</v>
      </c>
      <c r="G180" s="352" t="s">
        <v>78</v>
      </c>
      <c r="H180" s="352" t="s">
        <v>82</v>
      </c>
      <c r="I180" s="11" t="s">
        <v>441</v>
      </c>
      <c r="J180" s="24">
        <v>215</v>
      </c>
    </row>
    <row r="181" spans="1:10" ht="16.8" x14ac:dyDescent="0.3">
      <c r="A181" s="218" t="s">
        <v>387</v>
      </c>
      <c r="B181" s="14">
        <v>4</v>
      </c>
      <c r="C181" s="15"/>
      <c r="D181" s="18" t="s">
        <v>77</v>
      </c>
      <c r="E181" s="1" t="s">
        <v>131</v>
      </c>
      <c r="F181" s="341" t="s">
        <v>129</v>
      </c>
      <c r="G181" s="11" t="s">
        <v>78</v>
      </c>
      <c r="H181" s="11" t="s">
        <v>86</v>
      </c>
      <c r="I181" s="11" t="s">
        <v>443</v>
      </c>
      <c r="J181" s="24">
        <v>118</v>
      </c>
    </row>
    <row r="182" spans="1:10" ht="16.8" x14ac:dyDescent="0.3">
      <c r="A182" s="218" t="s">
        <v>388</v>
      </c>
      <c r="B182" s="14">
        <v>4</v>
      </c>
      <c r="C182" s="15"/>
      <c r="D182" s="354" t="s">
        <v>198</v>
      </c>
      <c r="E182" s="351" t="s">
        <v>131</v>
      </c>
      <c r="F182" s="352" t="s">
        <v>129</v>
      </c>
      <c r="G182" s="352" t="s">
        <v>78</v>
      </c>
      <c r="H182" s="352" t="s">
        <v>81</v>
      </c>
      <c r="I182" s="11" t="s">
        <v>441</v>
      </c>
      <c r="J182" s="24">
        <v>217</v>
      </c>
    </row>
    <row r="183" spans="1:10" ht="16.8" x14ac:dyDescent="0.3">
      <c r="A183" s="218" t="s">
        <v>389</v>
      </c>
      <c r="B183" s="14">
        <v>4</v>
      </c>
      <c r="C183" s="15"/>
      <c r="D183" s="18" t="s">
        <v>77</v>
      </c>
      <c r="E183" s="1" t="s">
        <v>128</v>
      </c>
      <c r="F183" s="341" t="s">
        <v>129</v>
      </c>
      <c r="G183" s="11" t="s">
        <v>136</v>
      </c>
      <c r="H183" s="11" t="s">
        <v>81</v>
      </c>
      <c r="I183" s="11" t="s">
        <v>441</v>
      </c>
      <c r="J183" s="24">
        <v>221</v>
      </c>
    </row>
    <row r="184" spans="1:10" ht="16.8" x14ac:dyDescent="0.3">
      <c r="A184" s="218" t="s">
        <v>390</v>
      </c>
      <c r="B184" s="14">
        <v>4</v>
      </c>
      <c r="C184" s="15"/>
      <c r="D184" s="18" t="s">
        <v>108</v>
      </c>
      <c r="E184" s="1" t="s">
        <v>131</v>
      </c>
      <c r="F184" s="341" t="s">
        <v>129</v>
      </c>
      <c r="G184" s="11" t="s">
        <v>105</v>
      </c>
      <c r="H184" s="11" t="s">
        <v>86</v>
      </c>
      <c r="I184" s="11" t="s">
        <v>441</v>
      </c>
      <c r="J184" s="24">
        <v>221</v>
      </c>
    </row>
    <row r="185" spans="1:10" ht="16.8" x14ac:dyDescent="0.3">
      <c r="A185" s="218" t="s">
        <v>391</v>
      </c>
      <c r="B185" s="14">
        <v>4</v>
      </c>
      <c r="C185" s="15"/>
      <c r="D185" s="18" t="s">
        <v>77</v>
      </c>
      <c r="E185" s="1" t="s">
        <v>216</v>
      </c>
      <c r="F185" s="341" t="s">
        <v>129</v>
      </c>
      <c r="G185" s="11" t="s">
        <v>105</v>
      </c>
      <c r="H185" s="11" t="s">
        <v>82</v>
      </c>
      <c r="I185" s="11" t="s">
        <v>441</v>
      </c>
      <c r="J185" s="24">
        <v>222</v>
      </c>
    </row>
    <row r="186" spans="1:10" ht="16.8" x14ac:dyDescent="0.3">
      <c r="A186" s="218" t="s">
        <v>108</v>
      </c>
      <c r="B186" s="14">
        <v>4</v>
      </c>
      <c r="C186" s="15"/>
      <c r="D186" s="18" t="s">
        <v>108</v>
      </c>
      <c r="E186" s="1" t="s">
        <v>132</v>
      </c>
      <c r="F186" s="341" t="s">
        <v>154</v>
      </c>
      <c r="G186" s="11" t="s">
        <v>83</v>
      </c>
      <c r="H186" s="11" t="s">
        <v>82</v>
      </c>
      <c r="I186" s="11" t="s">
        <v>441</v>
      </c>
      <c r="J186" s="24">
        <v>224</v>
      </c>
    </row>
    <row r="187" spans="1:10" ht="16.8" x14ac:dyDescent="0.3">
      <c r="A187" s="218" t="s">
        <v>367</v>
      </c>
      <c r="B187" s="14">
        <v>4</v>
      </c>
      <c r="C187" s="15"/>
      <c r="D187" s="18" t="s">
        <v>87</v>
      </c>
      <c r="E187" s="1" t="s">
        <v>131</v>
      </c>
      <c r="F187" s="341" t="s">
        <v>129</v>
      </c>
      <c r="G187" s="11" t="s">
        <v>83</v>
      </c>
      <c r="H187" s="11" t="s">
        <v>86</v>
      </c>
      <c r="I187" s="11" t="s">
        <v>441</v>
      </c>
      <c r="J187" s="24">
        <v>224</v>
      </c>
    </row>
    <row r="188" spans="1:10" ht="16.8" x14ac:dyDescent="0.3">
      <c r="A188" s="218" t="s">
        <v>392</v>
      </c>
      <c r="B188" s="14">
        <v>4</v>
      </c>
      <c r="C188" s="15"/>
      <c r="D188" s="18" t="s">
        <v>87</v>
      </c>
      <c r="E188" s="1" t="s">
        <v>131</v>
      </c>
      <c r="F188" s="341" t="s">
        <v>151</v>
      </c>
      <c r="G188" s="11" t="s">
        <v>105</v>
      </c>
      <c r="H188" s="11" t="s">
        <v>17</v>
      </c>
      <c r="I188" s="11" t="s">
        <v>447</v>
      </c>
      <c r="J188" s="24">
        <v>85</v>
      </c>
    </row>
    <row r="189" spans="1:10" ht="16.8" x14ac:dyDescent="0.3">
      <c r="A189" s="218" t="s">
        <v>393</v>
      </c>
      <c r="B189" s="14">
        <v>4</v>
      </c>
      <c r="C189" s="15"/>
      <c r="D189" s="18" t="s">
        <v>87</v>
      </c>
      <c r="E189" s="351" t="s">
        <v>128</v>
      </c>
      <c r="F189" s="353" t="s">
        <v>129</v>
      </c>
      <c r="G189" s="352" t="s">
        <v>136</v>
      </c>
      <c r="H189" s="352" t="s">
        <v>142</v>
      </c>
      <c r="I189" s="11" t="s">
        <v>450</v>
      </c>
      <c r="J189" s="24">
        <v>114</v>
      </c>
    </row>
    <row r="190" spans="1:10" ht="16.8" x14ac:dyDescent="0.3">
      <c r="A190" s="218" t="s">
        <v>394</v>
      </c>
      <c r="B190" s="14">
        <v>4</v>
      </c>
      <c r="C190" s="15"/>
      <c r="D190" s="23" t="s">
        <v>199</v>
      </c>
      <c r="E190" s="1" t="s">
        <v>131</v>
      </c>
      <c r="F190" s="17" t="s">
        <v>129</v>
      </c>
      <c r="G190" s="17" t="s">
        <v>105</v>
      </c>
      <c r="H190" s="17" t="s">
        <v>82</v>
      </c>
      <c r="I190" s="11" t="s">
        <v>440</v>
      </c>
      <c r="J190" s="24">
        <v>174</v>
      </c>
    </row>
    <row r="191" spans="1:10" ht="16.8" x14ac:dyDescent="0.3">
      <c r="A191" s="218" t="s">
        <v>395</v>
      </c>
      <c r="B191" s="14">
        <v>4</v>
      </c>
      <c r="C191" s="15"/>
      <c r="D191" s="18" t="s">
        <v>199</v>
      </c>
      <c r="E191" s="351" t="s">
        <v>128</v>
      </c>
      <c r="F191" s="341" t="s">
        <v>129</v>
      </c>
      <c r="G191" s="352" t="s">
        <v>78</v>
      </c>
      <c r="H191" s="352" t="s">
        <v>81</v>
      </c>
      <c r="I191" s="11" t="s">
        <v>446</v>
      </c>
      <c r="J191" s="24">
        <v>98</v>
      </c>
    </row>
    <row r="192" spans="1:10" ht="16.8" x14ac:dyDescent="0.3">
      <c r="A192" s="218" t="s">
        <v>396</v>
      </c>
      <c r="B192" s="14">
        <v>4</v>
      </c>
      <c r="C192" s="15"/>
      <c r="D192" s="18" t="s">
        <v>77</v>
      </c>
      <c r="E192" s="1" t="s">
        <v>134</v>
      </c>
      <c r="F192" s="341" t="s">
        <v>129</v>
      </c>
      <c r="G192" s="11" t="s">
        <v>78</v>
      </c>
      <c r="H192" s="11" t="s">
        <v>84</v>
      </c>
      <c r="I192" s="11" t="s">
        <v>441</v>
      </c>
      <c r="J192" s="24">
        <v>233</v>
      </c>
    </row>
    <row r="193" spans="1:10" ht="16.8" x14ac:dyDescent="0.3">
      <c r="A193" s="218" t="s">
        <v>397</v>
      </c>
      <c r="B193" s="14">
        <v>4</v>
      </c>
      <c r="C193" s="15"/>
      <c r="D193" s="18" t="s">
        <v>199</v>
      </c>
      <c r="E193" s="1" t="s">
        <v>131</v>
      </c>
      <c r="F193" s="341" t="s">
        <v>129</v>
      </c>
      <c r="G193" s="11" t="s">
        <v>105</v>
      </c>
      <c r="H193" s="11" t="s">
        <v>81</v>
      </c>
      <c r="I193" s="11" t="s">
        <v>441</v>
      </c>
      <c r="J193" s="24">
        <v>235</v>
      </c>
    </row>
    <row r="194" spans="1:10" ht="16.8" x14ac:dyDescent="0.3">
      <c r="A194" s="218" t="s">
        <v>398</v>
      </c>
      <c r="B194" s="14">
        <v>4</v>
      </c>
      <c r="C194" s="15"/>
      <c r="D194" s="18" t="s">
        <v>108</v>
      </c>
      <c r="E194" s="1" t="s">
        <v>131</v>
      </c>
      <c r="F194" s="11" t="s">
        <v>129</v>
      </c>
      <c r="G194" s="11" t="s">
        <v>78</v>
      </c>
      <c r="H194" s="11" t="s">
        <v>130</v>
      </c>
      <c r="I194" s="11" t="s">
        <v>449</v>
      </c>
      <c r="J194" s="24">
        <v>100</v>
      </c>
    </row>
    <row r="195" spans="1:10" ht="16.8" x14ac:dyDescent="0.3">
      <c r="A195" s="218" t="s">
        <v>399</v>
      </c>
      <c r="B195" s="14">
        <v>4</v>
      </c>
      <c r="C195" s="15"/>
      <c r="D195" s="18" t="s">
        <v>85</v>
      </c>
      <c r="E195" s="1" t="s">
        <v>128</v>
      </c>
      <c r="F195" s="341" t="s">
        <v>129</v>
      </c>
      <c r="G195" s="11" t="s">
        <v>105</v>
      </c>
      <c r="H195" s="17" t="s">
        <v>86</v>
      </c>
      <c r="I195" s="11" t="s">
        <v>447</v>
      </c>
      <c r="J195" s="24">
        <v>87</v>
      </c>
    </row>
    <row r="196" spans="1:10" ht="16.8" x14ac:dyDescent="0.3">
      <c r="A196" s="218" t="s">
        <v>400</v>
      </c>
      <c r="B196" s="14">
        <v>4</v>
      </c>
      <c r="C196" s="15"/>
      <c r="D196" s="18" t="s">
        <v>85</v>
      </c>
      <c r="E196" s="1" t="s">
        <v>451</v>
      </c>
      <c r="F196" s="341" t="s">
        <v>129</v>
      </c>
      <c r="G196" s="11" t="s">
        <v>83</v>
      </c>
      <c r="H196" s="11" t="s">
        <v>84</v>
      </c>
      <c r="I196" s="11" t="s">
        <v>438</v>
      </c>
      <c r="J196" s="24">
        <v>97</v>
      </c>
    </row>
    <row r="197" spans="1:10" ht="16.8" x14ac:dyDescent="0.3">
      <c r="A197" s="218" t="s">
        <v>564</v>
      </c>
      <c r="B197" s="14">
        <v>4</v>
      </c>
      <c r="C197" s="15"/>
      <c r="D197" s="18" t="s">
        <v>199</v>
      </c>
      <c r="E197" s="1" t="s">
        <v>131</v>
      </c>
      <c r="F197" s="341" t="s">
        <v>129</v>
      </c>
      <c r="G197" s="11" t="s">
        <v>83</v>
      </c>
      <c r="H197" s="11" t="s">
        <v>86</v>
      </c>
      <c r="I197" s="11" t="s">
        <v>445</v>
      </c>
      <c r="J197" s="24">
        <v>116</v>
      </c>
    </row>
    <row r="198" spans="1:10" ht="16.8" x14ac:dyDescent="0.3">
      <c r="A198" s="218" t="s">
        <v>401</v>
      </c>
      <c r="B198" s="14">
        <v>4</v>
      </c>
      <c r="C198" s="15"/>
      <c r="D198" s="18" t="s">
        <v>108</v>
      </c>
      <c r="E198" s="1" t="s">
        <v>452</v>
      </c>
      <c r="F198" s="341" t="s">
        <v>154</v>
      </c>
      <c r="G198" s="11" t="s">
        <v>83</v>
      </c>
      <c r="H198" s="11" t="s">
        <v>82</v>
      </c>
      <c r="I198" s="11" t="s">
        <v>438</v>
      </c>
      <c r="J198" s="24">
        <v>97</v>
      </c>
    </row>
    <row r="199" spans="1:10" ht="16.8" x14ac:dyDescent="0.3">
      <c r="A199" s="218" t="s">
        <v>402</v>
      </c>
      <c r="B199" s="14">
        <v>4</v>
      </c>
      <c r="C199" s="15"/>
      <c r="D199" s="18" t="s">
        <v>87</v>
      </c>
      <c r="E199" s="1" t="s">
        <v>453</v>
      </c>
      <c r="F199" s="341" t="s">
        <v>129</v>
      </c>
      <c r="G199" s="11" t="s">
        <v>78</v>
      </c>
      <c r="H199" s="11" t="s">
        <v>142</v>
      </c>
      <c r="I199" s="11" t="s">
        <v>441</v>
      </c>
      <c r="J199" s="24">
        <v>243</v>
      </c>
    </row>
    <row r="200" spans="1:10" ht="16.8" x14ac:dyDescent="0.3">
      <c r="A200" s="218" t="s">
        <v>403</v>
      </c>
      <c r="B200" s="14">
        <v>4</v>
      </c>
      <c r="C200" s="15"/>
      <c r="D200" s="18" t="s">
        <v>198</v>
      </c>
      <c r="E200" s="1" t="s">
        <v>128</v>
      </c>
      <c r="F200" s="11" t="s">
        <v>129</v>
      </c>
      <c r="G200" s="11" t="s">
        <v>78</v>
      </c>
      <c r="H200" s="11" t="s">
        <v>82</v>
      </c>
      <c r="I200" s="11" t="s">
        <v>441</v>
      </c>
      <c r="J200" s="24">
        <v>244</v>
      </c>
    </row>
    <row r="201" spans="1:10" ht="16.8" x14ac:dyDescent="0.3">
      <c r="A201" s="218" t="s">
        <v>404</v>
      </c>
      <c r="B201" s="14">
        <v>4</v>
      </c>
      <c r="C201" s="15"/>
      <c r="D201" s="18" t="s">
        <v>77</v>
      </c>
      <c r="E201" s="1" t="s">
        <v>131</v>
      </c>
      <c r="F201" s="341" t="s">
        <v>129</v>
      </c>
      <c r="G201" s="11" t="s">
        <v>78</v>
      </c>
      <c r="H201" s="11" t="s">
        <v>86</v>
      </c>
      <c r="I201" s="11" t="s">
        <v>443</v>
      </c>
      <c r="J201" s="24">
        <v>123</v>
      </c>
    </row>
    <row r="202" spans="1:10" ht="16.8" x14ac:dyDescent="0.3">
      <c r="A202" s="218" t="s">
        <v>405</v>
      </c>
      <c r="B202" s="14">
        <v>4</v>
      </c>
      <c r="C202" s="15"/>
      <c r="D202" s="354" t="s">
        <v>199</v>
      </c>
      <c r="E202" s="351" t="s">
        <v>216</v>
      </c>
      <c r="F202" s="352" t="s">
        <v>129</v>
      </c>
      <c r="G202" s="352" t="s">
        <v>105</v>
      </c>
      <c r="H202" s="352" t="s">
        <v>130</v>
      </c>
      <c r="I202" s="11" t="s">
        <v>441</v>
      </c>
      <c r="J202" s="24">
        <v>251</v>
      </c>
    </row>
    <row r="203" spans="1:10" ht="16.8" x14ac:dyDescent="0.3">
      <c r="A203" s="218" t="s">
        <v>406</v>
      </c>
      <c r="B203" s="14">
        <v>4</v>
      </c>
      <c r="C203" s="15"/>
      <c r="D203" s="18" t="s">
        <v>77</v>
      </c>
      <c r="E203" s="1" t="s">
        <v>128</v>
      </c>
      <c r="F203" s="341" t="s">
        <v>129</v>
      </c>
      <c r="G203" s="11" t="s">
        <v>105</v>
      </c>
      <c r="H203" s="11" t="s">
        <v>111</v>
      </c>
      <c r="I203" s="11" t="s">
        <v>443</v>
      </c>
      <c r="J203" s="24">
        <v>125</v>
      </c>
    </row>
    <row r="204" spans="1:10" ht="16.8" x14ac:dyDescent="0.3">
      <c r="A204" s="218" t="s">
        <v>407</v>
      </c>
      <c r="B204" s="14">
        <v>4</v>
      </c>
      <c r="C204" s="15"/>
      <c r="D204" s="18" t="s">
        <v>87</v>
      </c>
      <c r="E204" s="1" t="s">
        <v>152</v>
      </c>
      <c r="F204" s="353" t="s">
        <v>129</v>
      </c>
      <c r="G204" s="352" t="s">
        <v>78</v>
      </c>
      <c r="H204" s="352" t="s">
        <v>168</v>
      </c>
      <c r="I204" s="11" t="s">
        <v>454</v>
      </c>
      <c r="J204" s="24">
        <v>107</v>
      </c>
    </row>
    <row r="205" spans="1:10" ht="16.8" x14ac:dyDescent="0.3">
      <c r="A205" s="218" t="s">
        <v>408</v>
      </c>
      <c r="B205" s="14">
        <v>4</v>
      </c>
      <c r="C205" s="15"/>
      <c r="D205" s="18" t="s">
        <v>85</v>
      </c>
      <c r="E205" s="1" t="s">
        <v>134</v>
      </c>
      <c r="F205" s="341" t="s">
        <v>129</v>
      </c>
      <c r="G205" s="11" t="s">
        <v>78</v>
      </c>
      <c r="H205" s="11" t="s">
        <v>82</v>
      </c>
      <c r="I205" s="11" t="s">
        <v>441</v>
      </c>
      <c r="J205" s="24">
        <v>257</v>
      </c>
    </row>
    <row r="206" spans="1:10" ht="16.8" x14ac:dyDescent="0.3">
      <c r="A206" s="218" t="s">
        <v>409</v>
      </c>
      <c r="B206" s="14">
        <v>4</v>
      </c>
      <c r="C206" s="15"/>
      <c r="D206" s="18" t="s">
        <v>85</v>
      </c>
      <c r="E206" s="1" t="s">
        <v>131</v>
      </c>
      <c r="F206" s="341" t="s">
        <v>129</v>
      </c>
      <c r="G206" s="11" t="s">
        <v>105</v>
      </c>
      <c r="H206" s="11" t="s">
        <v>82</v>
      </c>
      <c r="I206" s="11" t="s">
        <v>441</v>
      </c>
      <c r="J206" s="24">
        <v>261</v>
      </c>
    </row>
    <row r="207" spans="1:10" ht="16.8" x14ac:dyDescent="0.3">
      <c r="A207" s="218" t="s">
        <v>410</v>
      </c>
      <c r="B207" s="14">
        <v>4</v>
      </c>
      <c r="C207" s="15"/>
      <c r="D207" s="18" t="s">
        <v>77</v>
      </c>
      <c r="E207" s="1" t="s">
        <v>153</v>
      </c>
      <c r="F207" s="11" t="s">
        <v>129</v>
      </c>
      <c r="G207" s="11" t="s">
        <v>455</v>
      </c>
      <c r="H207" s="11" t="s">
        <v>130</v>
      </c>
      <c r="I207" s="11" t="s">
        <v>446</v>
      </c>
      <c r="J207" s="24">
        <v>101</v>
      </c>
    </row>
    <row r="208" spans="1:10" ht="16.8" x14ac:dyDescent="0.3">
      <c r="A208" s="218" t="s">
        <v>411</v>
      </c>
      <c r="B208" s="14">
        <v>4</v>
      </c>
      <c r="C208" s="15"/>
      <c r="D208" s="18" t="s">
        <v>198</v>
      </c>
      <c r="E208" s="351" t="s">
        <v>131</v>
      </c>
      <c r="F208" s="11" t="s">
        <v>129</v>
      </c>
      <c r="G208" s="11" t="s">
        <v>78</v>
      </c>
      <c r="H208" s="11" t="s">
        <v>82</v>
      </c>
      <c r="I208" s="11" t="s">
        <v>441</v>
      </c>
      <c r="J208" s="24">
        <v>262</v>
      </c>
    </row>
    <row r="209" spans="1:10" ht="16.8" x14ac:dyDescent="0.3">
      <c r="A209" s="218" t="s">
        <v>412</v>
      </c>
      <c r="B209" s="14">
        <v>4</v>
      </c>
      <c r="C209" s="15"/>
      <c r="D209" s="18" t="s">
        <v>77</v>
      </c>
      <c r="E209" s="1" t="s">
        <v>134</v>
      </c>
      <c r="F209" s="341" t="s">
        <v>154</v>
      </c>
      <c r="G209" s="11" t="s">
        <v>105</v>
      </c>
      <c r="H209" s="11" t="s">
        <v>130</v>
      </c>
      <c r="I209" s="11" t="s">
        <v>438</v>
      </c>
      <c r="J209" s="24">
        <v>101</v>
      </c>
    </row>
    <row r="210" spans="1:10" ht="16.8" x14ac:dyDescent="0.3">
      <c r="A210" s="218" t="s">
        <v>413</v>
      </c>
      <c r="B210" s="14">
        <v>4</v>
      </c>
      <c r="C210" s="15"/>
      <c r="D210" s="18" t="s">
        <v>77</v>
      </c>
      <c r="E210" s="1" t="s">
        <v>131</v>
      </c>
      <c r="F210" s="353" t="s">
        <v>129</v>
      </c>
      <c r="G210" s="352" t="s">
        <v>95</v>
      </c>
      <c r="H210" s="352" t="s">
        <v>86</v>
      </c>
      <c r="I210" s="11" t="s">
        <v>456</v>
      </c>
      <c r="J210" s="24">
        <v>52</v>
      </c>
    </row>
    <row r="211" spans="1:10" ht="16.8" x14ac:dyDescent="0.3">
      <c r="A211" s="218" t="s">
        <v>414</v>
      </c>
      <c r="B211" s="14">
        <v>4</v>
      </c>
      <c r="C211" s="15"/>
      <c r="D211" s="18" t="s">
        <v>199</v>
      </c>
      <c r="E211" s="1" t="s">
        <v>457</v>
      </c>
      <c r="F211" s="11" t="s">
        <v>154</v>
      </c>
      <c r="G211" s="11" t="s">
        <v>83</v>
      </c>
      <c r="H211" s="11" t="s">
        <v>82</v>
      </c>
      <c r="I211" s="11" t="s">
        <v>449</v>
      </c>
      <c r="J211" s="24">
        <v>105</v>
      </c>
    </row>
    <row r="212" spans="1:10" ht="16.8" x14ac:dyDescent="0.3">
      <c r="A212" s="218" t="s">
        <v>415</v>
      </c>
      <c r="B212" s="14">
        <v>4</v>
      </c>
      <c r="C212" s="15"/>
      <c r="D212" s="18" t="s">
        <v>77</v>
      </c>
      <c r="E212" s="1" t="s">
        <v>131</v>
      </c>
      <c r="F212" s="341" t="s">
        <v>129</v>
      </c>
      <c r="G212" s="11" t="s">
        <v>96</v>
      </c>
      <c r="H212" s="11" t="s">
        <v>84</v>
      </c>
      <c r="I212" s="11" t="s">
        <v>441</v>
      </c>
      <c r="J212" s="24">
        <v>271</v>
      </c>
    </row>
    <row r="213" spans="1:10" ht="16.8" x14ac:dyDescent="0.3">
      <c r="A213" s="218" t="s">
        <v>416</v>
      </c>
      <c r="B213" s="14">
        <v>4</v>
      </c>
      <c r="C213" s="15"/>
      <c r="D213" s="18" t="s">
        <v>85</v>
      </c>
      <c r="E213" s="1" t="s">
        <v>132</v>
      </c>
      <c r="F213" s="341" t="s">
        <v>129</v>
      </c>
      <c r="G213" s="11" t="s">
        <v>78</v>
      </c>
      <c r="H213" s="11" t="s">
        <v>82</v>
      </c>
      <c r="I213" s="11" t="s">
        <v>441</v>
      </c>
      <c r="J213" s="24">
        <v>272</v>
      </c>
    </row>
    <row r="214" spans="1:10" ht="16.8" x14ac:dyDescent="0.3">
      <c r="A214" s="218" t="s">
        <v>417</v>
      </c>
      <c r="B214" s="14">
        <v>4</v>
      </c>
      <c r="C214" s="15"/>
      <c r="D214" s="18" t="s">
        <v>108</v>
      </c>
      <c r="E214" s="351" t="s">
        <v>132</v>
      </c>
      <c r="F214" s="341" t="s">
        <v>151</v>
      </c>
      <c r="G214" s="352" t="s">
        <v>136</v>
      </c>
      <c r="H214" s="352" t="s">
        <v>155</v>
      </c>
      <c r="I214" s="11" t="s">
        <v>450</v>
      </c>
      <c r="J214" s="24">
        <v>117</v>
      </c>
    </row>
    <row r="215" spans="1:10" ht="16.8" x14ac:dyDescent="0.3">
      <c r="A215" s="366" t="s">
        <v>418</v>
      </c>
      <c r="B215" s="14">
        <v>4</v>
      </c>
      <c r="C215" s="15"/>
      <c r="D215" s="354" t="s">
        <v>85</v>
      </c>
      <c r="E215" s="351" t="s">
        <v>132</v>
      </c>
      <c r="F215" s="353" t="s">
        <v>129</v>
      </c>
      <c r="G215" s="352" t="s">
        <v>105</v>
      </c>
      <c r="H215" s="352" t="s">
        <v>168</v>
      </c>
      <c r="I215" s="11" t="s">
        <v>458</v>
      </c>
      <c r="J215" s="24">
        <v>57</v>
      </c>
    </row>
    <row r="216" spans="1:10" ht="16.8" x14ac:dyDescent="0.3">
      <c r="A216" s="218" t="s">
        <v>419</v>
      </c>
      <c r="B216" s="14">
        <v>4</v>
      </c>
      <c r="C216" s="15"/>
      <c r="D216" s="18" t="s">
        <v>199</v>
      </c>
      <c r="E216" s="1" t="s">
        <v>131</v>
      </c>
      <c r="F216" s="341" t="s">
        <v>129</v>
      </c>
      <c r="G216" s="11" t="s">
        <v>78</v>
      </c>
      <c r="H216" s="11" t="s">
        <v>168</v>
      </c>
      <c r="I216" s="11" t="s">
        <v>443</v>
      </c>
      <c r="J216" s="24">
        <v>126</v>
      </c>
    </row>
    <row r="217" spans="1:10" ht="16.8" x14ac:dyDescent="0.3">
      <c r="A217" s="218" t="s">
        <v>420</v>
      </c>
      <c r="B217" s="14">
        <v>4</v>
      </c>
      <c r="C217" s="15"/>
      <c r="D217" s="18" t="s">
        <v>85</v>
      </c>
      <c r="E217" s="1" t="s">
        <v>131</v>
      </c>
      <c r="F217" s="341" t="s">
        <v>129</v>
      </c>
      <c r="G217" s="11" t="s">
        <v>78</v>
      </c>
      <c r="H217" s="11" t="s">
        <v>459</v>
      </c>
      <c r="I217" s="11" t="s">
        <v>443</v>
      </c>
      <c r="J217" s="24">
        <v>127</v>
      </c>
    </row>
    <row r="218" spans="1:10" ht="16.8" x14ac:dyDescent="0.3">
      <c r="A218" s="218" t="s">
        <v>421</v>
      </c>
      <c r="B218" s="14">
        <v>4</v>
      </c>
      <c r="C218" s="15"/>
      <c r="D218" s="18" t="s">
        <v>87</v>
      </c>
      <c r="E218" s="1" t="s">
        <v>134</v>
      </c>
      <c r="F218" s="341" t="s">
        <v>154</v>
      </c>
      <c r="G218" s="11" t="s">
        <v>105</v>
      </c>
      <c r="H218" s="11" t="s">
        <v>460</v>
      </c>
      <c r="I218" s="11" t="s">
        <v>441</v>
      </c>
      <c r="J218" s="24">
        <v>275</v>
      </c>
    </row>
    <row r="219" spans="1:10" ht="16.8" x14ac:dyDescent="0.3">
      <c r="A219" s="218" t="s">
        <v>568</v>
      </c>
      <c r="B219" s="14">
        <v>4</v>
      </c>
      <c r="C219" s="15"/>
      <c r="D219" s="18" t="s">
        <v>77</v>
      </c>
      <c r="E219" s="1" t="s">
        <v>132</v>
      </c>
      <c r="F219" s="341" t="s">
        <v>129</v>
      </c>
      <c r="G219" s="11" t="s">
        <v>188</v>
      </c>
      <c r="H219" s="11" t="s">
        <v>81</v>
      </c>
      <c r="I219" s="11" t="s">
        <v>579</v>
      </c>
      <c r="J219" s="25" t="s">
        <v>579</v>
      </c>
    </row>
    <row r="220" spans="1:10" ht="16.8" x14ac:dyDescent="0.3">
      <c r="A220" s="218" t="s">
        <v>422</v>
      </c>
      <c r="B220" s="14">
        <v>4</v>
      </c>
      <c r="C220" s="15"/>
      <c r="D220" s="18" t="s">
        <v>77</v>
      </c>
      <c r="E220" s="1" t="s">
        <v>131</v>
      </c>
      <c r="F220" s="341" t="s">
        <v>129</v>
      </c>
      <c r="G220" s="11" t="s">
        <v>78</v>
      </c>
      <c r="H220" s="11" t="s">
        <v>84</v>
      </c>
      <c r="I220" s="11" t="s">
        <v>441</v>
      </c>
      <c r="J220" s="24">
        <v>282</v>
      </c>
    </row>
    <row r="221" spans="1:10" ht="16.8" x14ac:dyDescent="0.3">
      <c r="A221" s="218" t="s">
        <v>423</v>
      </c>
      <c r="B221" s="14">
        <v>4</v>
      </c>
      <c r="C221" s="15"/>
      <c r="D221" s="18" t="s">
        <v>108</v>
      </c>
      <c r="E221" s="1" t="s">
        <v>128</v>
      </c>
      <c r="F221" s="341" t="s">
        <v>129</v>
      </c>
      <c r="G221" s="11" t="s">
        <v>83</v>
      </c>
      <c r="H221" s="11" t="s">
        <v>86</v>
      </c>
      <c r="I221" s="11" t="s">
        <v>443</v>
      </c>
      <c r="J221" s="24">
        <v>127</v>
      </c>
    </row>
    <row r="222" spans="1:10" ht="16.8" x14ac:dyDescent="0.3">
      <c r="A222" s="218" t="s">
        <v>424</v>
      </c>
      <c r="B222" s="14">
        <v>4</v>
      </c>
      <c r="C222" s="15"/>
      <c r="D222" s="18" t="s">
        <v>87</v>
      </c>
      <c r="E222" s="1" t="s">
        <v>128</v>
      </c>
      <c r="F222" s="11" t="s">
        <v>129</v>
      </c>
      <c r="G222" s="17" t="s">
        <v>105</v>
      </c>
      <c r="H222" s="17" t="s">
        <v>81</v>
      </c>
      <c r="I222" s="11" t="s">
        <v>449</v>
      </c>
      <c r="J222" s="24">
        <v>108</v>
      </c>
    </row>
    <row r="223" spans="1:10" ht="16.8" x14ac:dyDescent="0.3">
      <c r="A223" s="366" t="s">
        <v>425</v>
      </c>
      <c r="B223" s="14">
        <v>4</v>
      </c>
      <c r="C223" s="15"/>
      <c r="D223" s="354" t="s">
        <v>87</v>
      </c>
      <c r="E223" s="351" t="s">
        <v>128</v>
      </c>
      <c r="F223" s="353" t="s">
        <v>129</v>
      </c>
      <c r="G223" s="352" t="s">
        <v>105</v>
      </c>
      <c r="H223" s="352" t="s">
        <v>81</v>
      </c>
      <c r="I223" s="11" t="s">
        <v>458</v>
      </c>
      <c r="J223" s="24">
        <v>59</v>
      </c>
    </row>
    <row r="224" spans="1:10" ht="16.8" x14ac:dyDescent="0.3">
      <c r="A224" s="366" t="s">
        <v>426</v>
      </c>
      <c r="B224" s="14">
        <v>4</v>
      </c>
      <c r="C224" s="15"/>
      <c r="D224" s="354" t="s">
        <v>87</v>
      </c>
      <c r="E224" s="351" t="s">
        <v>128</v>
      </c>
      <c r="F224" s="353" t="s">
        <v>129</v>
      </c>
      <c r="G224" s="352" t="s">
        <v>105</v>
      </c>
      <c r="H224" s="352" t="s">
        <v>81</v>
      </c>
      <c r="I224" s="11" t="s">
        <v>458</v>
      </c>
      <c r="J224" s="24">
        <v>59</v>
      </c>
    </row>
    <row r="225" spans="1:10" ht="16.8" x14ac:dyDescent="0.3">
      <c r="A225" s="218" t="s">
        <v>427</v>
      </c>
      <c r="B225" s="14">
        <v>4</v>
      </c>
      <c r="C225" s="15"/>
      <c r="D225" s="18" t="s">
        <v>198</v>
      </c>
      <c r="E225" s="1" t="s">
        <v>461</v>
      </c>
      <c r="F225" s="341" t="s">
        <v>129</v>
      </c>
      <c r="G225" s="11" t="s">
        <v>78</v>
      </c>
      <c r="H225" s="11" t="s">
        <v>82</v>
      </c>
      <c r="I225" s="11" t="s">
        <v>438</v>
      </c>
      <c r="J225" s="24">
        <v>106</v>
      </c>
    </row>
    <row r="226" spans="1:10" ht="16.8" x14ac:dyDescent="0.3">
      <c r="A226" s="218" t="s">
        <v>428</v>
      </c>
      <c r="B226" s="14">
        <v>4</v>
      </c>
      <c r="C226" s="15"/>
      <c r="D226" s="18" t="s">
        <v>85</v>
      </c>
      <c r="E226" s="1" t="s">
        <v>134</v>
      </c>
      <c r="F226" s="341" t="s">
        <v>151</v>
      </c>
      <c r="G226" s="11" t="s">
        <v>105</v>
      </c>
      <c r="H226" s="11" t="s">
        <v>86</v>
      </c>
      <c r="I226" s="11" t="s">
        <v>441</v>
      </c>
      <c r="J226" s="24">
        <v>286</v>
      </c>
    </row>
    <row r="227" spans="1:10" ht="16.8" x14ac:dyDescent="0.3">
      <c r="A227" s="218" t="s">
        <v>429</v>
      </c>
      <c r="B227" s="14">
        <v>4</v>
      </c>
      <c r="C227" s="15"/>
      <c r="D227" s="16" t="s">
        <v>85</v>
      </c>
      <c r="E227" s="12" t="s">
        <v>216</v>
      </c>
      <c r="F227" s="201" t="s">
        <v>129</v>
      </c>
      <c r="G227" s="11" t="s">
        <v>105</v>
      </c>
      <c r="H227" s="11" t="s">
        <v>86</v>
      </c>
      <c r="I227" s="11" t="s">
        <v>462</v>
      </c>
      <c r="J227" s="24">
        <v>72</v>
      </c>
    </row>
    <row r="228" spans="1:10" ht="16.8" x14ac:dyDescent="0.3">
      <c r="A228" s="218" t="s">
        <v>430</v>
      </c>
      <c r="B228" s="14">
        <v>4</v>
      </c>
      <c r="C228" s="15"/>
      <c r="D228" s="18" t="s">
        <v>199</v>
      </c>
      <c r="E228" s="351" t="s">
        <v>132</v>
      </c>
      <c r="F228" s="11" t="s">
        <v>129</v>
      </c>
      <c r="G228" s="11" t="s">
        <v>78</v>
      </c>
      <c r="H228" s="11" t="s">
        <v>463</v>
      </c>
      <c r="I228" s="11" t="s">
        <v>449</v>
      </c>
      <c r="J228" s="24">
        <v>109</v>
      </c>
    </row>
    <row r="229" spans="1:10" ht="16.8" x14ac:dyDescent="0.3">
      <c r="A229" s="218" t="s">
        <v>431</v>
      </c>
      <c r="B229" s="14">
        <v>4</v>
      </c>
      <c r="C229" s="15"/>
      <c r="D229" s="18" t="s">
        <v>213</v>
      </c>
      <c r="E229" s="1" t="s">
        <v>464</v>
      </c>
      <c r="F229" s="11" t="s">
        <v>129</v>
      </c>
      <c r="G229" s="17" t="s">
        <v>105</v>
      </c>
      <c r="H229" s="11" t="s">
        <v>82</v>
      </c>
      <c r="I229" s="11" t="s">
        <v>449</v>
      </c>
      <c r="J229" s="24">
        <v>109</v>
      </c>
    </row>
    <row r="230" spans="1:10" ht="16.8" x14ac:dyDescent="0.3">
      <c r="A230" s="218" t="s">
        <v>279</v>
      </c>
      <c r="B230" s="14">
        <v>4</v>
      </c>
      <c r="C230" s="15"/>
      <c r="D230" s="18" t="s">
        <v>108</v>
      </c>
      <c r="E230" s="1" t="s">
        <v>229</v>
      </c>
      <c r="F230" s="341" t="s">
        <v>129</v>
      </c>
      <c r="G230" s="11" t="s">
        <v>78</v>
      </c>
      <c r="H230" s="11" t="s">
        <v>84</v>
      </c>
      <c r="I230" s="11" t="s">
        <v>441</v>
      </c>
      <c r="J230" s="24">
        <v>294</v>
      </c>
    </row>
    <row r="231" spans="1:10" ht="16.8" x14ac:dyDescent="0.3">
      <c r="A231" s="218" t="s">
        <v>432</v>
      </c>
      <c r="B231" s="14">
        <v>4</v>
      </c>
      <c r="C231" s="15"/>
      <c r="D231" s="18" t="s">
        <v>199</v>
      </c>
      <c r="E231" s="1" t="s">
        <v>128</v>
      </c>
      <c r="F231" s="341" t="s">
        <v>151</v>
      </c>
      <c r="G231" s="11" t="s">
        <v>78</v>
      </c>
      <c r="H231" s="11" t="s">
        <v>113</v>
      </c>
      <c r="I231" s="11" t="s">
        <v>447</v>
      </c>
      <c r="J231" s="24">
        <v>91</v>
      </c>
    </row>
    <row r="232" spans="1:10" ht="16.8" x14ac:dyDescent="0.3">
      <c r="A232" s="218" t="s">
        <v>433</v>
      </c>
      <c r="B232" s="14">
        <v>4</v>
      </c>
      <c r="C232" s="15"/>
      <c r="D232" s="23" t="s">
        <v>87</v>
      </c>
      <c r="E232" s="1" t="s">
        <v>134</v>
      </c>
      <c r="F232" s="341" t="s">
        <v>129</v>
      </c>
      <c r="G232" s="11" t="s">
        <v>105</v>
      </c>
      <c r="H232" s="17" t="s">
        <v>84</v>
      </c>
      <c r="I232" s="11" t="s">
        <v>445</v>
      </c>
      <c r="J232" s="24">
        <v>233</v>
      </c>
    </row>
    <row r="233" spans="1:10" ht="16.8" x14ac:dyDescent="0.3">
      <c r="A233" s="218" t="s">
        <v>434</v>
      </c>
      <c r="B233" s="14">
        <v>4</v>
      </c>
      <c r="C233" s="15"/>
      <c r="D233" s="18" t="s">
        <v>85</v>
      </c>
      <c r="E233" s="1" t="s">
        <v>134</v>
      </c>
      <c r="F233" s="353" t="s">
        <v>129</v>
      </c>
      <c r="G233" s="352" t="s">
        <v>136</v>
      </c>
      <c r="H233" s="352" t="s">
        <v>465</v>
      </c>
      <c r="I233" s="11" t="s">
        <v>454</v>
      </c>
      <c r="J233" s="24">
        <v>118</v>
      </c>
    </row>
    <row r="234" spans="1:10" ht="16.8" x14ac:dyDescent="0.3">
      <c r="A234" s="218" t="s">
        <v>435</v>
      </c>
      <c r="B234" s="14">
        <v>4</v>
      </c>
      <c r="C234" s="15"/>
      <c r="D234" s="18" t="s">
        <v>199</v>
      </c>
      <c r="E234" s="1" t="s">
        <v>464</v>
      </c>
      <c r="F234" s="341" t="s">
        <v>129</v>
      </c>
      <c r="G234" s="11" t="s">
        <v>83</v>
      </c>
      <c r="H234" s="17" t="s">
        <v>86</v>
      </c>
      <c r="I234" s="11" t="s">
        <v>447</v>
      </c>
      <c r="J234" s="24">
        <v>92</v>
      </c>
    </row>
    <row r="235" spans="1:10" ht="16.8" x14ac:dyDescent="0.3">
      <c r="A235" s="233" t="s">
        <v>436</v>
      </c>
      <c r="B235" s="195">
        <v>4</v>
      </c>
      <c r="C235" s="196"/>
      <c r="D235" s="197" t="s">
        <v>108</v>
      </c>
      <c r="E235" s="13" t="s">
        <v>128</v>
      </c>
      <c r="F235" s="199" t="s">
        <v>129</v>
      </c>
      <c r="G235" s="19" t="s">
        <v>466</v>
      </c>
      <c r="H235" s="363" t="s">
        <v>82</v>
      </c>
      <c r="I235" s="19" t="s">
        <v>447</v>
      </c>
      <c r="J235" s="200">
        <v>92</v>
      </c>
    </row>
    <row r="236" spans="1:10" ht="17.399999999999999" thickBot="1" x14ac:dyDescent="0.35">
      <c r="A236" s="367" t="s">
        <v>545</v>
      </c>
      <c r="B236" s="368">
        <v>5</v>
      </c>
      <c r="C236" s="359"/>
      <c r="D236" s="202" t="s">
        <v>213</v>
      </c>
      <c r="E236" s="28" t="s">
        <v>131</v>
      </c>
      <c r="F236" s="360" t="s">
        <v>129</v>
      </c>
      <c r="G236" s="203" t="s">
        <v>188</v>
      </c>
      <c r="H236" s="203" t="s">
        <v>86</v>
      </c>
      <c r="I236" s="203" t="s">
        <v>445</v>
      </c>
      <c r="J236" s="369">
        <v>177</v>
      </c>
    </row>
    <row r="237" spans="1:10" ht="16.2" thickTop="1" x14ac:dyDescent="0.3"/>
  </sheetData>
  <sortState xmlns:xlrd2="http://schemas.microsoft.com/office/spreadsheetml/2017/richdata2"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showGridLines="0" workbookViewId="0"/>
  </sheetViews>
  <sheetFormatPr defaultColWidth="13" defaultRowHeight="16.8" x14ac:dyDescent="0.3"/>
  <cols>
    <col min="1" max="1" width="28.59765625" style="255" bestFit="1" customWidth="1"/>
    <col min="2" max="2" width="6.19921875" style="255" bestFit="1" customWidth="1"/>
    <col min="3" max="3" width="4.09765625" style="255" bestFit="1" customWidth="1"/>
    <col min="4" max="4" width="6.3984375" style="254" bestFit="1" customWidth="1"/>
    <col min="5" max="5" width="2.19921875" style="254" bestFit="1" customWidth="1"/>
    <col min="6" max="6" width="13.5" style="207" bestFit="1" customWidth="1"/>
    <col min="7" max="7" width="3.5" style="207" bestFit="1" customWidth="1"/>
    <col min="8" max="8" width="3.3984375" style="207" bestFit="1" customWidth="1"/>
    <col min="9" max="9" width="3.8984375" style="207" bestFit="1" customWidth="1"/>
    <col min="10" max="10" width="3.59765625" style="207" bestFit="1" customWidth="1"/>
    <col min="11" max="14" width="3.5" style="207" bestFit="1" customWidth="1"/>
    <col min="15" max="16384" width="13" style="207"/>
  </cols>
  <sheetData>
    <row r="1" spans="1:14" ht="24" thickTop="1" thickBot="1" x14ac:dyDescent="0.35">
      <c r="A1" s="204" t="s">
        <v>106</v>
      </c>
      <c r="B1" s="205"/>
      <c r="C1" s="205"/>
      <c r="D1" s="206"/>
      <c r="E1" s="207"/>
      <c r="F1" s="208"/>
      <c r="G1" s="209" t="s">
        <v>176</v>
      </c>
      <c r="H1" s="210"/>
      <c r="I1" s="210"/>
      <c r="J1" s="211"/>
      <c r="K1" s="210"/>
      <c r="L1" s="210"/>
      <c r="M1" s="210"/>
      <c r="N1" s="211"/>
    </row>
    <row r="2" spans="1:14" ht="17.399999999999999" thickTop="1" x14ac:dyDescent="0.3">
      <c r="A2" s="212" t="s">
        <v>91</v>
      </c>
      <c r="B2" s="213" t="s">
        <v>4</v>
      </c>
      <c r="C2" s="213" t="s">
        <v>123</v>
      </c>
      <c r="D2" s="214" t="s">
        <v>92</v>
      </c>
      <c r="E2" s="46"/>
      <c r="F2" s="208"/>
      <c r="G2" s="215" t="s">
        <v>177</v>
      </c>
      <c r="H2" s="216"/>
      <c r="I2" s="216"/>
      <c r="J2" s="216"/>
      <c r="K2" s="216"/>
      <c r="L2" s="216"/>
      <c r="M2" s="216"/>
      <c r="N2" s="217"/>
    </row>
    <row r="3" spans="1:14" ht="31.8" thickBot="1" x14ac:dyDescent="0.35">
      <c r="A3" s="218" t="s">
        <v>162</v>
      </c>
      <c r="B3" s="80">
        <v>0</v>
      </c>
      <c r="C3" s="455">
        <f>10+B3+'Personal File'!$C$12</f>
        <v>13</v>
      </c>
      <c r="D3" s="219" t="s">
        <v>580</v>
      </c>
      <c r="E3" s="46"/>
      <c r="F3" s="208"/>
      <c r="G3" s="220" t="s">
        <v>178</v>
      </c>
      <c r="H3" s="221" t="s">
        <v>170</v>
      </c>
      <c r="I3" s="221" t="s">
        <v>171</v>
      </c>
      <c r="J3" s="221" t="s">
        <v>172</v>
      </c>
      <c r="K3" s="221" t="s">
        <v>173</v>
      </c>
      <c r="L3" s="221" t="s">
        <v>174</v>
      </c>
      <c r="M3" s="221" t="s">
        <v>175</v>
      </c>
      <c r="N3" s="222" t="s">
        <v>179</v>
      </c>
    </row>
    <row r="4" spans="1:14" ht="17.399999999999999" thickTop="1" x14ac:dyDescent="0.3">
      <c r="A4" s="218" t="s">
        <v>162</v>
      </c>
      <c r="B4" s="80">
        <v>0</v>
      </c>
      <c r="C4" s="455">
        <f>10+B4+'Personal File'!$C$12</f>
        <v>13</v>
      </c>
      <c r="D4" s="219" t="s">
        <v>580</v>
      </c>
      <c r="E4" s="46"/>
      <c r="F4" s="223" t="s">
        <v>192</v>
      </c>
      <c r="G4" s="224">
        <v>6</v>
      </c>
      <c r="H4" s="225">
        <v>4</v>
      </c>
      <c r="I4" s="225">
        <v>3</v>
      </c>
      <c r="J4" s="225">
        <v>3</v>
      </c>
      <c r="K4" s="225">
        <v>3</v>
      </c>
      <c r="L4" s="225">
        <v>2</v>
      </c>
      <c r="M4" s="226">
        <v>0</v>
      </c>
      <c r="N4" s="227">
        <v>0</v>
      </c>
    </row>
    <row r="5" spans="1:14" x14ac:dyDescent="0.3">
      <c r="A5" s="218" t="s">
        <v>159</v>
      </c>
      <c r="B5" s="80">
        <v>0</v>
      </c>
      <c r="C5" s="455">
        <f>10+B5+'Personal File'!$C$12</f>
        <v>13</v>
      </c>
      <c r="D5" s="219" t="s">
        <v>580</v>
      </c>
      <c r="E5" s="46"/>
      <c r="F5" s="228" t="s">
        <v>180</v>
      </c>
      <c r="G5" s="229">
        <v>0</v>
      </c>
      <c r="H5" s="230">
        <v>1</v>
      </c>
      <c r="I5" s="230">
        <v>1</v>
      </c>
      <c r="J5" s="230">
        <v>1</v>
      </c>
      <c r="K5" s="230">
        <v>0</v>
      </c>
      <c r="L5" s="230">
        <v>0</v>
      </c>
      <c r="M5" s="231">
        <v>0</v>
      </c>
      <c r="N5" s="232">
        <v>0</v>
      </c>
    </row>
    <row r="6" spans="1:14" x14ac:dyDescent="0.3">
      <c r="A6" s="218" t="s">
        <v>159</v>
      </c>
      <c r="B6" s="80">
        <v>0</v>
      </c>
      <c r="C6" s="455">
        <f>10+B6+'Personal File'!$C$12</f>
        <v>13</v>
      </c>
      <c r="D6" s="219" t="s">
        <v>580</v>
      </c>
      <c r="E6" s="46"/>
      <c r="F6" s="228" t="s">
        <v>294</v>
      </c>
      <c r="G6" s="229">
        <v>0</v>
      </c>
      <c r="H6" s="230">
        <v>1</v>
      </c>
      <c r="I6" s="230">
        <v>1</v>
      </c>
      <c r="J6" s="230">
        <v>1</v>
      </c>
      <c r="K6" s="230">
        <v>1</v>
      </c>
      <c r="L6" s="230">
        <v>1</v>
      </c>
      <c r="M6" s="231">
        <v>0</v>
      </c>
      <c r="N6" s="232">
        <v>0</v>
      </c>
    </row>
    <row r="7" spans="1:14" ht="17.399999999999999" thickBot="1" x14ac:dyDescent="0.35">
      <c r="A7" s="218" t="s">
        <v>165</v>
      </c>
      <c r="B7" s="80">
        <v>0</v>
      </c>
      <c r="C7" s="455">
        <f>10+B7+'Personal File'!$C$12</f>
        <v>13</v>
      </c>
      <c r="D7" s="219" t="s">
        <v>580</v>
      </c>
      <c r="E7" s="46"/>
      <c r="F7" s="234" t="s">
        <v>181</v>
      </c>
      <c r="G7" s="235">
        <f t="shared" ref="G7" si="0">SUM(G4:G6)</f>
        <v>6</v>
      </c>
      <c r="H7" s="236">
        <f>SUM(H4:H6)</f>
        <v>6</v>
      </c>
      <c r="I7" s="236">
        <f>SUM(I4:I6)</f>
        <v>5</v>
      </c>
      <c r="J7" s="236">
        <f>SUM(J4:J6)</f>
        <v>5</v>
      </c>
      <c r="K7" s="236">
        <f>SUM(K4:K6)</f>
        <v>4</v>
      </c>
      <c r="L7" s="236">
        <f>SUM(L4:L6)</f>
        <v>3</v>
      </c>
      <c r="M7" s="237">
        <f t="shared" ref="M7:N7" si="1">SUM(M5:M6)</f>
        <v>0</v>
      </c>
      <c r="N7" s="238">
        <f t="shared" si="1"/>
        <v>0</v>
      </c>
    </row>
    <row r="8" spans="1:14" ht="18" thickTop="1" thickBot="1" x14ac:dyDescent="0.35">
      <c r="A8" s="233" t="s">
        <v>286</v>
      </c>
      <c r="B8" s="88">
        <v>0</v>
      </c>
      <c r="C8" s="456">
        <f>10+B8+'Personal File'!$C$12</f>
        <v>13</v>
      </c>
      <c r="D8" s="371" t="s">
        <v>580</v>
      </c>
      <c r="E8" s="46"/>
    </row>
    <row r="9" spans="1:14" ht="23.4" thickTop="1" x14ac:dyDescent="0.3">
      <c r="A9" s="247" t="s">
        <v>565</v>
      </c>
      <c r="B9" s="80">
        <v>1</v>
      </c>
      <c r="C9" s="455">
        <f>10+B9+'Personal File'!$C$12</f>
        <v>14</v>
      </c>
      <c r="D9" s="219" t="s">
        <v>580</v>
      </c>
      <c r="E9" s="46"/>
      <c r="F9" s="239" t="s">
        <v>342</v>
      </c>
      <c r="G9" s="240"/>
      <c r="H9" s="241"/>
      <c r="I9" s="242"/>
    </row>
    <row r="10" spans="1:14" x14ac:dyDescent="0.3">
      <c r="A10" s="218" t="s">
        <v>565</v>
      </c>
      <c r="B10" s="80">
        <v>1</v>
      </c>
      <c r="C10" s="455">
        <f>10+B10+'Personal File'!$C$12</f>
        <v>14</v>
      </c>
      <c r="D10" s="219" t="s">
        <v>580</v>
      </c>
      <c r="E10" s="46"/>
      <c r="F10" s="243"/>
      <c r="G10" s="20"/>
      <c r="H10" s="20" t="s">
        <v>293</v>
      </c>
      <c r="I10" s="244">
        <f>'Personal File'!E3</f>
        <v>6</v>
      </c>
    </row>
    <row r="11" spans="1:14" x14ac:dyDescent="0.3">
      <c r="A11" s="218" t="s">
        <v>354</v>
      </c>
      <c r="B11" s="80">
        <v>1</v>
      </c>
      <c r="C11" s="455">
        <f>10+B11+'Personal File'!$C$12</f>
        <v>14</v>
      </c>
      <c r="D11" s="219" t="s">
        <v>580</v>
      </c>
      <c r="E11" s="46"/>
      <c r="F11" s="243"/>
      <c r="G11" s="20"/>
      <c r="H11" s="20" t="s">
        <v>289</v>
      </c>
      <c r="I11" s="251">
        <f>3+'Personal File'!$C$13</f>
        <v>3</v>
      </c>
    </row>
    <row r="12" spans="1:14" x14ac:dyDescent="0.3">
      <c r="A12" s="218" t="s">
        <v>209</v>
      </c>
      <c r="B12" s="80">
        <v>1</v>
      </c>
      <c r="C12" s="455">
        <f>10+B12+'Personal File'!$C$12</f>
        <v>14</v>
      </c>
      <c r="D12" s="219" t="s">
        <v>580</v>
      </c>
      <c r="E12" s="46"/>
      <c r="F12" s="498"/>
      <c r="G12" s="499"/>
      <c r="H12" s="499" t="s">
        <v>287</v>
      </c>
      <c r="I12" s="500">
        <f ca="1">RANDBETWEEN(1,20)</f>
        <v>18</v>
      </c>
    </row>
    <row r="13" spans="1:14" x14ac:dyDescent="0.3">
      <c r="A13" s="218" t="s">
        <v>282</v>
      </c>
      <c r="B13" s="80">
        <v>1</v>
      </c>
      <c r="C13" s="455">
        <f>10+B13+'Personal File'!$C$12</f>
        <v>14</v>
      </c>
      <c r="D13" s="219" t="s">
        <v>580</v>
      </c>
      <c r="E13" s="46"/>
      <c r="F13" s="245"/>
      <c r="G13" s="20"/>
      <c r="H13" s="20" t="s">
        <v>290</v>
      </c>
      <c r="I13" s="246">
        <f ca="1">I12+'Personal File'!$C$13+2</f>
        <v>20</v>
      </c>
    </row>
    <row r="14" spans="1:14" x14ac:dyDescent="0.3">
      <c r="A14" s="233" t="s">
        <v>336</v>
      </c>
      <c r="B14" s="88">
        <v>1</v>
      </c>
      <c r="C14" s="456">
        <f>10+B14+'Personal File'!$C$12</f>
        <v>14</v>
      </c>
      <c r="D14" s="371" t="s">
        <v>580</v>
      </c>
      <c r="E14" s="46"/>
      <c r="F14" s="248"/>
      <c r="G14" s="22"/>
      <c r="H14" s="22" t="s">
        <v>288</v>
      </c>
      <c r="I14" s="249">
        <f ca="1">RANDBETWEEN(1,6)+RANDBETWEEN(1,6)</f>
        <v>9</v>
      </c>
    </row>
    <row r="15" spans="1:14" x14ac:dyDescent="0.3">
      <c r="A15" s="247" t="s">
        <v>570</v>
      </c>
      <c r="B15" s="80">
        <v>2</v>
      </c>
      <c r="C15" s="455">
        <f>10+B15+'Personal File'!$C$12</f>
        <v>15</v>
      </c>
      <c r="D15" s="219" t="s">
        <v>580</v>
      </c>
      <c r="E15" s="46"/>
      <c r="F15" s="250"/>
      <c r="G15" s="20"/>
      <c r="H15" s="20" t="s">
        <v>291</v>
      </c>
      <c r="I15" s="251">
        <f ca="1">I10+I14+'Personal File'!C13</f>
        <v>15</v>
      </c>
    </row>
    <row r="16" spans="1:14" ht="17.399999999999999" thickBot="1" x14ac:dyDescent="0.35">
      <c r="A16" s="218" t="s">
        <v>133</v>
      </c>
      <c r="B16" s="80">
        <v>2</v>
      </c>
      <c r="C16" s="455">
        <f>10+B16+'Personal File'!$C$12</f>
        <v>15</v>
      </c>
      <c r="D16" s="219" t="s">
        <v>580</v>
      </c>
      <c r="E16" s="46"/>
      <c r="F16" s="252"/>
      <c r="G16" s="21"/>
      <c r="H16" s="21" t="s">
        <v>292</v>
      </c>
      <c r="I16" s="253">
        <v>0</v>
      </c>
    </row>
    <row r="17" spans="1:6" ht="17.399999999999999" thickTop="1" x14ac:dyDescent="0.3">
      <c r="A17" s="218" t="s">
        <v>242</v>
      </c>
      <c r="B17" s="80">
        <v>2</v>
      </c>
      <c r="C17" s="455">
        <f>10+B17+'Personal File'!$C$12</f>
        <v>15</v>
      </c>
      <c r="D17" s="219" t="s">
        <v>580</v>
      </c>
      <c r="E17" s="46"/>
    </row>
    <row r="18" spans="1:6" x14ac:dyDescent="0.3">
      <c r="A18" s="218" t="s">
        <v>238</v>
      </c>
      <c r="B18" s="80">
        <v>2</v>
      </c>
      <c r="C18" s="455">
        <f>10+B18+'Personal File'!$C$12</f>
        <v>15</v>
      </c>
      <c r="D18" s="219" t="s">
        <v>580</v>
      </c>
      <c r="E18" s="46"/>
      <c r="F18" s="69"/>
    </row>
    <row r="19" spans="1:6" x14ac:dyDescent="0.3">
      <c r="A19" s="233" t="s">
        <v>238</v>
      </c>
      <c r="B19" s="88">
        <v>2</v>
      </c>
      <c r="C19" s="456">
        <f>10+B19+'Personal File'!$C$12</f>
        <v>15</v>
      </c>
      <c r="D19" s="371" t="s">
        <v>580</v>
      </c>
    </row>
    <row r="20" spans="1:6" x14ac:dyDescent="0.3">
      <c r="A20" s="247" t="s">
        <v>566</v>
      </c>
      <c r="B20" s="80">
        <v>3</v>
      </c>
      <c r="C20" s="455">
        <f>10+B20+'Personal File'!$C$12</f>
        <v>16</v>
      </c>
      <c r="D20" s="219" t="s">
        <v>580</v>
      </c>
      <c r="F20" s="69"/>
    </row>
    <row r="21" spans="1:6" x14ac:dyDescent="0.3">
      <c r="A21" s="218" t="s">
        <v>538</v>
      </c>
      <c r="B21" s="80">
        <v>3</v>
      </c>
      <c r="C21" s="455">
        <f>10+B21+'Personal File'!$C$12</f>
        <v>16</v>
      </c>
      <c r="D21" s="219" t="s">
        <v>580</v>
      </c>
      <c r="F21" s="69"/>
    </row>
    <row r="22" spans="1:6" x14ac:dyDescent="0.3">
      <c r="A22" s="218" t="s">
        <v>148</v>
      </c>
      <c r="B22" s="80">
        <v>3</v>
      </c>
      <c r="C22" s="455">
        <f>10+B22+'Personal File'!$C$12</f>
        <v>16</v>
      </c>
      <c r="D22" s="219" t="s">
        <v>580</v>
      </c>
    </row>
    <row r="23" spans="1:6" x14ac:dyDescent="0.3">
      <c r="A23" s="218" t="s">
        <v>148</v>
      </c>
      <c r="B23" s="80">
        <v>3</v>
      </c>
      <c r="C23" s="455">
        <f>10+B23+'Personal File'!$C$12</f>
        <v>16</v>
      </c>
      <c r="D23" s="219" t="s">
        <v>580</v>
      </c>
    </row>
    <row r="24" spans="1:6" x14ac:dyDescent="0.3">
      <c r="A24" s="233" t="s">
        <v>148</v>
      </c>
      <c r="B24" s="88">
        <v>3</v>
      </c>
      <c r="C24" s="456">
        <f>10+B24+'Personal File'!$C$12</f>
        <v>16</v>
      </c>
      <c r="D24" s="371" t="s">
        <v>580</v>
      </c>
    </row>
    <row r="25" spans="1:6" x14ac:dyDescent="0.3">
      <c r="A25" s="247" t="s">
        <v>567</v>
      </c>
      <c r="B25" s="80">
        <v>4</v>
      </c>
      <c r="C25" s="455">
        <f>10+B25+'Personal File'!$C$12</f>
        <v>17</v>
      </c>
      <c r="D25" s="219" t="s">
        <v>580</v>
      </c>
    </row>
    <row r="26" spans="1:6" x14ac:dyDescent="0.3">
      <c r="A26" s="218" t="s">
        <v>396</v>
      </c>
      <c r="B26" s="80">
        <v>4</v>
      </c>
      <c r="C26" s="455">
        <f>10+B26+'Personal File'!$C$12</f>
        <v>17</v>
      </c>
      <c r="D26" s="219" t="s">
        <v>580</v>
      </c>
    </row>
    <row r="27" spans="1:6" x14ac:dyDescent="0.3">
      <c r="A27" s="218" t="s">
        <v>568</v>
      </c>
      <c r="B27" s="80">
        <v>4</v>
      </c>
      <c r="C27" s="455">
        <f>10+B27+'Personal File'!$C$12</f>
        <v>17</v>
      </c>
      <c r="D27" s="219" t="s">
        <v>580</v>
      </c>
    </row>
    <row r="28" spans="1:6" x14ac:dyDescent="0.3">
      <c r="A28" s="233" t="s">
        <v>564</v>
      </c>
      <c r="B28" s="88">
        <v>4</v>
      </c>
      <c r="C28" s="456">
        <f>10+B28+'Personal File'!$C$12</f>
        <v>17</v>
      </c>
      <c r="D28" s="371" t="s">
        <v>580</v>
      </c>
      <c r="F28" s="69"/>
    </row>
    <row r="29" spans="1:6" x14ac:dyDescent="0.3">
      <c r="A29" s="247" t="s">
        <v>569</v>
      </c>
      <c r="B29" s="80">
        <v>5</v>
      </c>
      <c r="C29" s="455">
        <f>10+B29+'Personal File'!$C$12</f>
        <v>18</v>
      </c>
      <c r="D29" s="219" t="s">
        <v>580</v>
      </c>
    </row>
    <row r="30" spans="1:6" x14ac:dyDescent="0.3">
      <c r="A30" s="218" t="s">
        <v>563</v>
      </c>
      <c r="B30" s="80">
        <v>5</v>
      </c>
      <c r="C30" s="455">
        <f>10+B30+'Personal File'!$C$12</f>
        <v>18</v>
      </c>
      <c r="D30" s="219" t="s">
        <v>580</v>
      </c>
    </row>
    <row r="31" spans="1:6" ht="17.399999999999999" thickBot="1" x14ac:dyDescent="0.35">
      <c r="A31" s="367" t="s">
        <v>545</v>
      </c>
      <c r="B31" s="182">
        <v>5</v>
      </c>
      <c r="C31" s="457">
        <f>10+B31+'Personal File'!$C$12</f>
        <v>18</v>
      </c>
      <c r="D31" s="370" t="s">
        <v>580</v>
      </c>
    </row>
    <row r="32" spans="1:6" ht="17.399999999999999" thickTop="1" x14ac:dyDescent="0.3"/>
  </sheetData>
  <sortState xmlns:xlrd2="http://schemas.microsoft.com/office/spreadsheetml/2017/richdata2" ref="A3:D27">
    <sortCondition ref="B3:B27"/>
    <sortCondition ref="A3:A27"/>
  </sortState>
  <conditionalFormatting sqref="D27:D31 D3:D25">
    <cfRule type="cellIs" dxfId="1180" priority="1313" stopIfTrue="1" operator="equal">
      <formula>"þ"</formula>
    </cfRule>
  </conditionalFormatting>
  <conditionalFormatting sqref="D9">
    <cfRule type="cellIs" dxfId="1179" priority="1290" stopIfTrue="1" operator="equal">
      <formula>"þ"</formula>
    </cfRule>
  </conditionalFormatting>
  <conditionalFormatting sqref="D9">
    <cfRule type="cellIs" dxfId="1178" priority="1282" stopIfTrue="1" operator="equal">
      <formula>"þ"</formula>
    </cfRule>
  </conditionalFormatting>
  <conditionalFormatting sqref="D8">
    <cfRule type="cellIs" dxfId="1177" priority="1280" stopIfTrue="1" operator="equal">
      <formula>"þ"</formula>
    </cfRule>
  </conditionalFormatting>
  <conditionalFormatting sqref="D7">
    <cfRule type="cellIs" dxfId="1176" priority="1273" stopIfTrue="1" operator="equal">
      <formula>"þ"</formula>
    </cfRule>
  </conditionalFormatting>
  <conditionalFormatting sqref="D9">
    <cfRule type="cellIs" dxfId="1175" priority="1270" stopIfTrue="1" operator="equal">
      <formula>"þ"</formula>
    </cfRule>
  </conditionalFormatting>
  <conditionalFormatting sqref="D11:D16">
    <cfRule type="cellIs" dxfId="1174" priority="1269" stopIfTrue="1" operator="equal">
      <formula>"þ"</formula>
    </cfRule>
  </conditionalFormatting>
  <conditionalFormatting sqref="D8">
    <cfRule type="cellIs" dxfId="1173" priority="1268" stopIfTrue="1" operator="equal">
      <formula>"þ"</formula>
    </cfRule>
  </conditionalFormatting>
  <conditionalFormatting sqref="D9">
    <cfRule type="cellIs" dxfId="1172" priority="1265" stopIfTrue="1" operator="equal">
      <formula>"þ"</formula>
    </cfRule>
  </conditionalFormatting>
  <conditionalFormatting sqref="D11:D16">
    <cfRule type="cellIs" dxfId="1171" priority="1264" stopIfTrue="1" operator="equal">
      <formula>"þ"</formula>
    </cfRule>
  </conditionalFormatting>
  <conditionalFormatting sqref="D11:D16">
    <cfRule type="cellIs" dxfId="1170" priority="1263" stopIfTrue="1" operator="equal">
      <formula>"þ"</formula>
    </cfRule>
  </conditionalFormatting>
  <conditionalFormatting sqref="D11:D16">
    <cfRule type="cellIs" dxfId="1169" priority="1262" stopIfTrue="1" operator="equal">
      <formula>"þ"</formula>
    </cfRule>
  </conditionalFormatting>
  <conditionalFormatting sqref="D13">
    <cfRule type="cellIs" dxfId="1168" priority="1260" stopIfTrue="1" operator="equal">
      <formula>"þ"</formula>
    </cfRule>
  </conditionalFormatting>
  <conditionalFormatting sqref="D9">
    <cfRule type="cellIs" dxfId="1167" priority="1259" stopIfTrue="1" operator="equal">
      <formula>"þ"</formula>
    </cfRule>
  </conditionalFormatting>
  <conditionalFormatting sqref="D9">
    <cfRule type="cellIs" dxfId="1166" priority="1256" stopIfTrue="1" operator="equal">
      <formula>"þ"</formula>
    </cfRule>
  </conditionalFormatting>
  <conditionalFormatting sqref="D11">
    <cfRule type="cellIs" dxfId="1165" priority="1255" stopIfTrue="1" operator="equal">
      <formula>"þ"</formula>
    </cfRule>
  </conditionalFormatting>
  <conditionalFormatting sqref="D8">
    <cfRule type="cellIs" dxfId="1164" priority="1254" stopIfTrue="1" operator="equal">
      <formula>"þ"</formula>
    </cfRule>
  </conditionalFormatting>
  <conditionalFormatting sqref="D11">
    <cfRule type="cellIs" dxfId="1163" priority="1253" stopIfTrue="1" operator="equal">
      <formula>"þ"</formula>
    </cfRule>
  </conditionalFormatting>
  <conditionalFormatting sqref="D11">
    <cfRule type="cellIs" dxfId="1162" priority="1252" stopIfTrue="1" operator="equal">
      <formula>"þ"</formula>
    </cfRule>
  </conditionalFormatting>
  <conditionalFormatting sqref="D9">
    <cfRule type="cellIs" dxfId="1161" priority="1250" stopIfTrue="1" operator="equal">
      <formula>"þ"</formula>
    </cfRule>
  </conditionalFormatting>
  <conditionalFormatting sqref="D11">
    <cfRule type="cellIs" dxfId="1160" priority="1249" stopIfTrue="1" operator="equal">
      <formula>"þ"</formula>
    </cfRule>
  </conditionalFormatting>
  <conditionalFormatting sqref="D11">
    <cfRule type="cellIs" dxfId="1159" priority="1248" stopIfTrue="1" operator="equal">
      <formula>"þ"</formula>
    </cfRule>
  </conditionalFormatting>
  <conditionalFormatting sqref="D11">
    <cfRule type="cellIs" dxfId="1158" priority="1246" stopIfTrue="1" operator="equal">
      <formula>"þ"</formula>
    </cfRule>
  </conditionalFormatting>
  <conditionalFormatting sqref="D14">
    <cfRule type="cellIs" dxfId="1157" priority="1245" stopIfTrue="1" operator="equal">
      <formula>"þ"</formula>
    </cfRule>
  </conditionalFormatting>
  <conditionalFormatting sqref="D11">
    <cfRule type="cellIs" dxfId="1156" priority="1243" stopIfTrue="1" operator="equal">
      <formula>"þ"</formula>
    </cfRule>
  </conditionalFormatting>
  <conditionalFormatting sqref="D11">
    <cfRule type="cellIs" dxfId="1155" priority="1242" stopIfTrue="1" operator="equal">
      <formula>"þ"</formula>
    </cfRule>
  </conditionalFormatting>
  <conditionalFormatting sqref="D11">
    <cfRule type="cellIs" dxfId="1154" priority="1241" stopIfTrue="1" operator="equal">
      <formula>"þ"</formula>
    </cfRule>
  </conditionalFormatting>
  <conditionalFormatting sqref="D11">
    <cfRule type="cellIs" dxfId="1153" priority="1240" stopIfTrue="1" operator="equal">
      <formula>"þ"</formula>
    </cfRule>
  </conditionalFormatting>
  <conditionalFormatting sqref="D11">
    <cfRule type="cellIs" dxfId="1152" priority="1239" stopIfTrue="1" operator="equal">
      <formula>"þ"</formula>
    </cfRule>
  </conditionalFormatting>
  <conditionalFormatting sqref="D11">
    <cfRule type="cellIs" dxfId="1151" priority="1238" stopIfTrue="1" operator="equal">
      <formula>"þ"</formula>
    </cfRule>
  </conditionalFormatting>
  <conditionalFormatting sqref="D14">
    <cfRule type="cellIs" dxfId="1150" priority="1237" stopIfTrue="1" operator="equal">
      <formula>"þ"</formula>
    </cfRule>
  </conditionalFormatting>
  <conditionalFormatting sqref="D11">
    <cfRule type="cellIs" dxfId="1149" priority="1236" stopIfTrue="1" operator="equal">
      <formula>"þ"</formula>
    </cfRule>
  </conditionalFormatting>
  <conditionalFormatting sqref="D11">
    <cfRule type="cellIs" dxfId="1148" priority="1235" stopIfTrue="1" operator="equal">
      <formula>"þ"</formula>
    </cfRule>
  </conditionalFormatting>
  <conditionalFormatting sqref="D12">
    <cfRule type="cellIs" dxfId="1147" priority="1234" stopIfTrue="1" operator="equal">
      <formula>"þ"</formula>
    </cfRule>
  </conditionalFormatting>
  <conditionalFormatting sqref="D12">
    <cfRule type="cellIs" dxfId="1146" priority="1233" stopIfTrue="1" operator="equal">
      <formula>"þ"</formula>
    </cfRule>
  </conditionalFormatting>
  <conditionalFormatting sqref="D12">
    <cfRule type="cellIs" dxfId="1145" priority="1232" stopIfTrue="1" operator="equal">
      <formula>"þ"</formula>
    </cfRule>
  </conditionalFormatting>
  <conditionalFormatting sqref="D11">
    <cfRule type="cellIs" dxfId="1144" priority="1231" stopIfTrue="1" operator="equal">
      <formula>"þ"</formula>
    </cfRule>
  </conditionalFormatting>
  <conditionalFormatting sqref="D12">
    <cfRule type="cellIs" dxfId="1143" priority="1230" stopIfTrue="1" operator="equal">
      <formula>"þ"</formula>
    </cfRule>
  </conditionalFormatting>
  <conditionalFormatting sqref="D12">
    <cfRule type="cellIs" dxfId="1142" priority="1229" stopIfTrue="1" operator="equal">
      <formula>"þ"</formula>
    </cfRule>
  </conditionalFormatting>
  <conditionalFormatting sqref="D11">
    <cfRule type="cellIs" dxfId="1141" priority="1228" stopIfTrue="1" operator="equal">
      <formula>"þ"</formula>
    </cfRule>
  </conditionalFormatting>
  <conditionalFormatting sqref="D12">
    <cfRule type="cellIs" dxfId="1140" priority="1227" stopIfTrue="1" operator="equal">
      <formula>"þ"</formula>
    </cfRule>
  </conditionalFormatting>
  <conditionalFormatting sqref="D11">
    <cfRule type="cellIs" dxfId="1139" priority="1225" stopIfTrue="1" operator="equal">
      <formula>"þ"</formula>
    </cfRule>
  </conditionalFormatting>
  <conditionalFormatting sqref="D18">
    <cfRule type="cellIs" dxfId="1138" priority="1216" stopIfTrue="1" operator="equal">
      <formula>"þ"</formula>
    </cfRule>
  </conditionalFormatting>
  <conditionalFormatting sqref="D18">
    <cfRule type="cellIs" dxfId="1137" priority="1215" stopIfTrue="1" operator="equal">
      <formula>"þ"</formula>
    </cfRule>
  </conditionalFormatting>
  <conditionalFormatting sqref="D18">
    <cfRule type="cellIs" dxfId="1136" priority="1214" stopIfTrue="1" operator="equal">
      <formula>"þ"</formula>
    </cfRule>
  </conditionalFormatting>
  <conditionalFormatting sqref="D18">
    <cfRule type="cellIs" dxfId="1135" priority="1213" stopIfTrue="1" operator="equal">
      <formula>"þ"</formula>
    </cfRule>
  </conditionalFormatting>
  <conditionalFormatting sqref="D18">
    <cfRule type="cellIs" dxfId="1134" priority="1212" stopIfTrue="1" operator="equal">
      <formula>"þ"</formula>
    </cfRule>
  </conditionalFormatting>
  <conditionalFormatting sqref="D18">
    <cfRule type="cellIs" dxfId="1133" priority="1211" stopIfTrue="1" operator="equal">
      <formula>"þ"</formula>
    </cfRule>
  </conditionalFormatting>
  <conditionalFormatting sqref="D19">
    <cfRule type="cellIs" dxfId="1132" priority="1210" stopIfTrue="1" operator="equal">
      <formula>"þ"</formula>
    </cfRule>
  </conditionalFormatting>
  <conditionalFormatting sqref="D16">
    <cfRule type="cellIs" dxfId="1131" priority="1203" stopIfTrue="1" operator="equal">
      <formula>"þ"</formula>
    </cfRule>
  </conditionalFormatting>
  <conditionalFormatting sqref="D16">
    <cfRule type="cellIs" dxfId="1130" priority="1202" stopIfTrue="1" operator="equal">
      <formula>"þ"</formula>
    </cfRule>
  </conditionalFormatting>
  <conditionalFormatting sqref="D16">
    <cfRule type="cellIs" dxfId="1129" priority="1201" stopIfTrue="1" operator="equal">
      <formula>"þ"</formula>
    </cfRule>
  </conditionalFormatting>
  <conditionalFormatting sqref="D16">
    <cfRule type="cellIs" dxfId="1128" priority="1200" stopIfTrue="1" operator="equal">
      <formula>"þ"</formula>
    </cfRule>
  </conditionalFormatting>
  <conditionalFormatting sqref="D16">
    <cfRule type="cellIs" dxfId="1127" priority="1199" stopIfTrue="1" operator="equal">
      <formula>"þ"</formula>
    </cfRule>
  </conditionalFormatting>
  <conditionalFormatting sqref="D16">
    <cfRule type="cellIs" dxfId="1126" priority="1198" stopIfTrue="1" operator="equal">
      <formula>"þ"</formula>
    </cfRule>
  </conditionalFormatting>
  <conditionalFormatting sqref="D10">
    <cfRule type="cellIs" dxfId="1125" priority="1197" stopIfTrue="1" operator="equal">
      <formula>"þ"</formula>
    </cfRule>
  </conditionalFormatting>
  <conditionalFormatting sqref="D10">
    <cfRule type="cellIs" dxfId="1124" priority="1196" stopIfTrue="1" operator="equal">
      <formula>"þ"</formula>
    </cfRule>
  </conditionalFormatting>
  <conditionalFormatting sqref="D10">
    <cfRule type="cellIs" dxfId="1123" priority="1195" stopIfTrue="1" operator="equal">
      <formula>"þ"</formula>
    </cfRule>
  </conditionalFormatting>
  <conditionalFormatting sqref="D10">
    <cfRule type="cellIs" dxfId="1122" priority="1194" stopIfTrue="1" operator="equal">
      <formula>"þ"</formula>
    </cfRule>
  </conditionalFormatting>
  <conditionalFormatting sqref="D10">
    <cfRule type="cellIs" dxfId="1121" priority="1193" stopIfTrue="1" operator="equal">
      <formula>"þ"</formula>
    </cfRule>
  </conditionalFormatting>
  <conditionalFormatting sqref="D10">
    <cfRule type="cellIs" dxfId="1120" priority="1192" stopIfTrue="1" operator="equal">
      <formula>"þ"</formula>
    </cfRule>
  </conditionalFormatting>
  <conditionalFormatting sqref="D19">
    <cfRule type="cellIs" dxfId="1119" priority="1191" stopIfTrue="1" operator="equal">
      <formula>"þ"</formula>
    </cfRule>
  </conditionalFormatting>
  <conditionalFormatting sqref="D20">
    <cfRule type="cellIs" dxfId="1118" priority="1190" stopIfTrue="1" operator="equal">
      <formula>"þ"</formula>
    </cfRule>
  </conditionalFormatting>
  <conditionalFormatting sqref="D19">
    <cfRule type="cellIs" dxfId="1117" priority="1189" stopIfTrue="1" operator="equal">
      <formula>"þ"</formula>
    </cfRule>
  </conditionalFormatting>
  <conditionalFormatting sqref="D19">
    <cfRule type="cellIs" dxfId="1116" priority="1188" stopIfTrue="1" operator="equal">
      <formula>"þ"</formula>
    </cfRule>
  </conditionalFormatting>
  <conditionalFormatting sqref="D19">
    <cfRule type="cellIs" dxfId="1115" priority="1187" stopIfTrue="1" operator="equal">
      <formula>"þ"</formula>
    </cfRule>
  </conditionalFormatting>
  <conditionalFormatting sqref="D19">
    <cfRule type="cellIs" dxfId="1114" priority="1186" stopIfTrue="1" operator="equal">
      <formula>"þ"</formula>
    </cfRule>
  </conditionalFormatting>
  <conditionalFormatting sqref="D19">
    <cfRule type="cellIs" dxfId="1113" priority="1185" stopIfTrue="1" operator="equal">
      <formula>"þ"</formula>
    </cfRule>
  </conditionalFormatting>
  <conditionalFormatting sqref="D19">
    <cfRule type="cellIs" dxfId="1112" priority="1184" stopIfTrue="1" operator="equal">
      <formula>"þ"</formula>
    </cfRule>
  </conditionalFormatting>
  <conditionalFormatting sqref="D10">
    <cfRule type="cellIs" dxfId="1111" priority="1183" stopIfTrue="1" operator="equal">
      <formula>"þ"</formula>
    </cfRule>
  </conditionalFormatting>
  <conditionalFormatting sqref="D10">
    <cfRule type="cellIs" dxfId="1110" priority="1182" stopIfTrue="1" operator="equal">
      <formula>"þ"</formula>
    </cfRule>
  </conditionalFormatting>
  <conditionalFormatting sqref="D9">
    <cfRule type="cellIs" dxfId="1109" priority="1181" stopIfTrue="1" operator="equal">
      <formula>"þ"</formula>
    </cfRule>
  </conditionalFormatting>
  <conditionalFormatting sqref="D8">
    <cfRule type="cellIs" dxfId="1108" priority="1180" stopIfTrue="1" operator="equal">
      <formula>"þ"</formula>
    </cfRule>
  </conditionalFormatting>
  <conditionalFormatting sqref="D10">
    <cfRule type="cellIs" dxfId="1107" priority="1179" stopIfTrue="1" operator="equal">
      <formula>"þ"</formula>
    </cfRule>
  </conditionalFormatting>
  <conditionalFormatting sqref="D9">
    <cfRule type="cellIs" dxfId="1106" priority="1178" stopIfTrue="1" operator="equal">
      <formula>"þ"</formula>
    </cfRule>
  </conditionalFormatting>
  <conditionalFormatting sqref="D10">
    <cfRule type="cellIs" dxfId="1105" priority="1177" stopIfTrue="1" operator="equal">
      <formula>"þ"</formula>
    </cfRule>
  </conditionalFormatting>
  <conditionalFormatting sqref="D14">
    <cfRule type="cellIs" dxfId="1104" priority="1176" stopIfTrue="1" operator="equal">
      <formula>"þ"</formula>
    </cfRule>
  </conditionalFormatting>
  <conditionalFormatting sqref="D10">
    <cfRule type="cellIs" dxfId="1103" priority="1175" stopIfTrue="1" operator="equal">
      <formula>"þ"</formula>
    </cfRule>
  </conditionalFormatting>
  <conditionalFormatting sqref="D10">
    <cfRule type="cellIs" dxfId="1102" priority="1174" stopIfTrue="1" operator="equal">
      <formula>"þ"</formula>
    </cfRule>
  </conditionalFormatting>
  <conditionalFormatting sqref="D12">
    <cfRule type="cellIs" dxfId="1101" priority="1173" stopIfTrue="1" operator="equal">
      <formula>"þ"</formula>
    </cfRule>
  </conditionalFormatting>
  <conditionalFormatting sqref="D9">
    <cfRule type="cellIs" dxfId="1100" priority="1172" stopIfTrue="1" operator="equal">
      <formula>"þ"</formula>
    </cfRule>
  </conditionalFormatting>
  <conditionalFormatting sqref="D12">
    <cfRule type="cellIs" dxfId="1099" priority="1171" stopIfTrue="1" operator="equal">
      <formula>"þ"</formula>
    </cfRule>
  </conditionalFormatting>
  <conditionalFormatting sqref="D12">
    <cfRule type="cellIs" dxfId="1098" priority="1170" stopIfTrue="1" operator="equal">
      <formula>"þ"</formula>
    </cfRule>
  </conditionalFormatting>
  <conditionalFormatting sqref="D10">
    <cfRule type="cellIs" dxfId="1097" priority="1169" stopIfTrue="1" operator="equal">
      <formula>"þ"</formula>
    </cfRule>
  </conditionalFormatting>
  <conditionalFormatting sqref="D12">
    <cfRule type="cellIs" dxfId="1096" priority="1168" stopIfTrue="1" operator="equal">
      <formula>"þ"</formula>
    </cfRule>
  </conditionalFormatting>
  <conditionalFormatting sqref="D12">
    <cfRule type="cellIs" dxfId="1095" priority="1167" stopIfTrue="1" operator="equal">
      <formula>"þ"</formula>
    </cfRule>
  </conditionalFormatting>
  <conditionalFormatting sqref="D12">
    <cfRule type="cellIs" dxfId="1094" priority="1166" stopIfTrue="1" operator="equal">
      <formula>"þ"</formula>
    </cfRule>
  </conditionalFormatting>
  <conditionalFormatting sqref="D15">
    <cfRule type="cellIs" dxfId="1093" priority="1165" stopIfTrue="1" operator="equal">
      <formula>"þ"</formula>
    </cfRule>
  </conditionalFormatting>
  <conditionalFormatting sqref="D12">
    <cfRule type="cellIs" dxfId="1092" priority="1164" stopIfTrue="1" operator="equal">
      <formula>"þ"</formula>
    </cfRule>
  </conditionalFormatting>
  <conditionalFormatting sqref="D12">
    <cfRule type="cellIs" dxfId="1091" priority="1163" stopIfTrue="1" operator="equal">
      <formula>"þ"</formula>
    </cfRule>
  </conditionalFormatting>
  <conditionalFormatting sqref="D12">
    <cfRule type="cellIs" dxfId="1090" priority="1162" stopIfTrue="1" operator="equal">
      <formula>"þ"</formula>
    </cfRule>
  </conditionalFormatting>
  <conditionalFormatting sqref="D12">
    <cfRule type="cellIs" dxfId="1089" priority="1161" stopIfTrue="1" operator="equal">
      <formula>"þ"</formula>
    </cfRule>
  </conditionalFormatting>
  <conditionalFormatting sqref="D12">
    <cfRule type="cellIs" dxfId="1088" priority="1160" stopIfTrue="1" operator="equal">
      <formula>"þ"</formula>
    </cfRule>
  </conditionalFormatting>
  <conditionalFormatting sqref="D12">
    <cfRule type="cellIs" dxfId="1087" priority="1159" stopIfTrue="1" operator="equal">
      <formula>"þ"</formula>
    </cfRule>
  </conditionalFormatting>
  <conditionalFormatting sqref="D15">
    <cfRule type="cellIs" dxfId="1086" priority="1158" stopIfTrue="1" operator="equal">
      <formula>"þ"</formula>
    </cfRule>
  </conditionalFormatting>
  <conditionalFormatting sqref="D12">
    <cfRule type="cellIs" dxfId="1085" priority="1157" stopIfTrue="1" operator="equal">
      <formula>"þ"</formula>
    </cfRule>
  </conditionalFormatting>
  <conditionalFormatting sqref="D12">
    <cfRule type="cellIs" dxfId="1084" priority="1156" stopIfTrue="1" operator="equal">
      <formula>"þ"</formula>
    </cfRule>
  </conditionalFormatting>
  <conditionalFormatting sqref="D13">
    <cfRule type="cellIs" dxfId="1083" priority="1155" stopIfTrue="1" operator="equal">
      <formula>"þ"</formula>
    </cfRule>
  </conditionalFormatting>
  <conditionalFormatting sqref="D13">
    <cfRule type="cellIs" dxfId="1082" priority="1154" stopIfTrue="1" operator="equal">
      <formula>"þ"</formula>
    </cfRule>
  </conditionalFormatting>
  <conditionalFormatting sqref="D13">
    <cfRule type="cellIs" dxfId="1081" priority="1153" stopIfTrue="1" operator="equal">
      <formula>"þ"</formula>
    </cfRule>
  </conditionalFormatting>
  <conditionalFormatting sqref="D12">
    <cfRule type="cellIs" dxfId="1080" priority="1152" stopIfTrue="1" operator="equal">
      <formula>"þ"</formula>
    </cfRule>
  </conditionalFormatting>
  <conditionalFormatting sqref="D13">
    <cfRule type="cellIs" dxfId="1079" priority="1151" stopIfTrue="1" operator="equal">
      <formula>"þ"</formula>
    </cfRule>
  </conditionalFormatting>
  <conditionalFormatting sqref="D13">
    <cfRule type="cellIs" dxfId="1078" priority="1150" stopIfTrue="1" operator="equal">
      <formula>"þ"</formula>
    </cfRule>
  </conditionalFormatting>
  <conditionalFormatting sqref="D12">
    <cfRule type="cellIs" dxfId="1077" priority="1149" stopIfTrue="1" operator="equal">
      <formula>"þ"</formula>
    </cfRule>
  </conditionalFormatting>
  <conditionalFormatting sqref="D13">
    <cfRule type="cellIs" dxfId="1076" priority="1148" stopIfTrue="1" operator="equal">
      <formula>"þ"</formula>
    </cfRule>
  </conditionalFormatting>
  <conditionalFormatting sqref="D12">
    <cfRule type="cellIs" dxfId="1075" priority="1147" stopIfTrue="1" operator="equal">
      <formula>"þ"</formula>
    </cfRule>
  </conditionalFormatting>
  <conditionalFormatting sqref="D19">
    <cfRule type="cellIs" dxfId="1074" priority="1146" stopIfTrue="1" operator="equal">
      <formula>"þ"</formula>
    </cfRule>
  </conditionalFormatting>
  <conditionalFormatting sqref="D20">
    <cfRule type="cellIs" dxfId="1073" priority="1139" stopIfTrue="1" operator="equal">
      <formula>"þ"</formula>
    </cfRule>
  </conditionalFormatting>
  <conditionalFormatting sqref="D19">
    <cfRule type="cellIs" dxfId="1072" priority="1138" stopIfTrue="1" operator="equal">
      <formula>"þ"</formula>
    </cfRule>
  </conditionalFormatting>
  <conditionalFormatting sqref="D19">
    <cfRule type="cellIs" dxfId="1071" priority="1137" stopIfTrue="1" operator="equal">
      <formula>"þ"</formula>
    </cfRule>
  </conditionalFormatting>
  <conditionalFormatting sqref="D19">
    <cfRule type="cellIs" dxfId="1070" priority="1136" stopIfTrue="1" operator="equal">
      <formula>"þ"</formula>
    </cfRule>
  </conditionalFormatting>
  <conditionalFormatting sqref="D19">
    <cfRule type="cellIs" dxfId="1069" priority="1135" stopIfTrue="1" operator="equal">
      <formula>"þ"</formula>
    </cfRule>
  </conditionalFormatting>
  <conditionalFormatting sqref="D19">
    <cfRule type="cellIs" dxfId="1068" priority="1134" stopIfTrue="1" operator="equal">
      <formula>"þ"</formula>
    </cfRule>
  </conditionalFormatting>
  <conditionalFormatting sqref="D19">
    <cfRule type="cellIs" dxfId="1067" priority="1133" stopIfTrue="1" operator="equal">
      <formula>"þ"</formula>
    </cfRule>
  </conditionalFormatting>
  <conditionalFormatting sqref="D17">
    <cfRule type="cellIs" dxfId="1066" priority="1132" stopIfTrue="1" operator="equal">
      <formula>"þ"</formula>
    </cfRule>
  </conditionalFormatting>
  <conditionalFormatting sqref="D17">
    <cfRule type="cellIs" dxfId="1065" priority="1131" stopIfTrue="1" operator="equal">
      <formula>"þ"</formula>
    </cfRule>
  </conditionalFormatting>
  <conditionalFormatting sqref="D17">
    <cfRule type="cellIs" dxfId="1064" priority="1130" stopIfTrue="1" operator="equal">
      <formula>"þ"</formula>
    </cfRule>
  </conditionalFormatting>
  <conditionalFormatting sqref="D17">
    <cfRule type="cellIs" dxfId="1063" priority="1129" stopIfTrue="1" operator="equal">
      <formula>"þ"</formula>
    </cfRule>
  </conditionalFormatting>
  <conditionalFormatting sqref="D17">
    <cfRule type="cellIs" dxfId="1062" priority="1128" stopIfTrue="1" operator="equal">
      <formula>"þ"</formula>
    </cfRule>
  </conditionalFormatting>
  <conditionalFormatting sqref="D17">
    <cfRule type="cellIs" dxfId="1061" priority="1127" stopIfTrue="1" operator="equal">
      <formula>"þ"</formula>
    </cfRule>
  </conditionalFormatting>
  <conditionalFormatting sqref="D11">
    <cfRule type="cellIs" dxfId="1060" priority="1126" stopIfTrue="1" operator="equal">
      <formula>"þ"</formula>
    </cfRule>
  </conditionalFormatting>
  <conditionalFormatting sqref="D11">
    <cfRule type="cellIs" dxfId="1059" priority="1125" stopIfTrue="1" operator="equal">
      <formula>"þ"</formula>
    </cfRule>
  </conditionalFormatting>
  <conditionalFormatting sqref="D11">
    <cfRule type="cellIs" dxfId="1058" priority="1124" stopIfTrue="1" operator="equal">
      <formula>"þ"</formula>
    </cfRule>
  </conditionalFormatting>
  <conditionalFormatting sqref="D11">
    <cfRule type="cellIs" dxfId="1057" priority="1123" stopIfTrue="1" operator="equal">
      <formula>"þ"</formula>
    </cfRule>
  </conditionalFormatting>
  <conditionalFormatting sqref="D11">
    <cfRule type="cellIs" dxfId="1056" priority="1122" stopIfTrue="1" operator="equal">
      <formula>"þ"</formula>
    </cfRule>
  </conditionalFormatting>
  <conditionalFormatting sqref="D11">
    <cfRule type="cellIs" dxfId="1055" priority="1121" stopIfTrue="1" operator="equal">
      <formula>"þ"</formula>
    </cfRule>
  </conditionalFormatting>
  <conditionalFormatting sqref="D20">
    <cfRule type="cellIs" dxfId="1054" priority="1120" stopIfTrue="1" operator="equal">
      <formula>"þ"</formula>
    </cfRule>
  </conditionalFormatting>
  <conditionalFormatting sqref="D21">
    <cfRule type="cellIs" dxfId="1053" priority="1119" stopIfTrue="1" operator="equal">
      <formula>"þ"</formula>
    </cfRule>
  </conditionalFormatting>
  <conditionalFormatting sqref="D20">
    <cfRule type="cellIs" dxfId="1052" priority="1118" stopIfTrue="1" operator="equal">
      <formula>"þ"</formula>
    </cfRule>
  </conditionalFormatting>
  <conditionalFormatting sqref="D20">
    <cfRule type="cellIs" dxfId="1051" priority="1117" stopIfTrue="1" operator="equal">
      <formula>"þ"</formula>
    </cfRule>
  </conditionalFormatting>
  <conditionalFormatting sqref="D20">
    <cfRule type="cellIs" dxfId="1050" priority="1116" stopIfTrue="1" operator="equal">
      <formula>"þ"</formula>
    </cfRule>
  </conditionalFormatting>
  <conditionalFormatting sqref="D20">
    <cfRule type="cellIs" dxfId="1049" priority="1115" stopIfTrue="1" operator="equal">
      <formula>"þ"</formula>
    </cfRule>
  </conditionalFormatting>
  <conditionalFormatting sqref="D20">
    <cfRule type="cellIs" dxfId="1048" priority="1114" stopIfTrue="1" operator="equal">
      <formula>"þ"</formula>
    </cfRule>
  </conditionalFormatting>
  <conditionalFormatting sqref="D20">
    <cfRule type="cellIs" dxfId="1047" priority="1113" stopIfTrue="1" operator="equal">
      <formula>"þ"</formula>
    </cfRule>
  </conditionalFormatting>
  <conditionalFormatting sqref="D14">
    <cfRule type="cellIs" dxfId="1046" priority="1112" stopIfTrue="1" operator="equal">
      <formula>"þ"</formula>
    </cfRule>
  </conditionalFormatting>
  <conditionalFormatting sqref="D12">
    <cfRule type="cellIs" dxfId="1045" priority="1111" stopIfTrue="1" operator="equal">
      <formula>"þ"</formula>
    </cfRule>
  </conditionalFormatting>
  <conditionalFormatting sqref="D12">
    <cfRule type="cellIs" dxfId="1044" priority="1110" stopIfTrue="1" operator="equal">
      <formula>"þ"</formula>
    </cfRule>
  </conditionalFormatting>
  <conditionalFormatting sqref="D12">
    <cfRule type="cellIs" dxfId="1043" priority="1109" stopIfTrue="1" operator="equal">
      <formula>"þ"</formula>
    </cfRule>
  </conditionalFormatting>
  <conditionalFormatting sqref="D12">
    <cfRule type="cellIs" dxfId="1042" priority="1108" stopIfTrue="1" operator="equal">
      <formula>"þ"</formula>
    </cfRule>
  </conditionalFormatting>
  <conditionalFormatting sqref="D12">
    <cfRule type="cellIs" dxfId="1041" priority="1107" stopIfTrue="1" operator="equal">
      <formula>"þ"</formula>
    </cfRule>
  </conditionalFormatting>
  <conditionalFormatting sqref="D12">
    <cfRule type="cellIs" dxfId="1040" priority="1106" stopIfTrue="1" operator="equal">
      <formula>"þ"</formula>
    </cfRule>
  </conditionalFormatting>
  <conditionalFormatting sqref="D15">
    <cfRule type="cellIs" dxfId="1039" priority="1105" stopIfTrue="1" operator="equal">
      <formula>"þ"</formula>
    </cfRule>
  </conditionalFormatting>
  <conditionalFormatting sqref="D12">
    <cfRule type="cellIs" dxfId="1038" priority="1104" stopIfTrue="1" operator="equal">
      <formula>"þ"</formula>
    </cfRule>
  </conditionalFormatting>
  <conditionalFormatting sqref="D12">
    <cfRule type="cellIs" dxfId="1037" priority="1103" stopIfTrue="1" operator="equal">
      <formula>"þ"</formula>
    </cfRule>
  </conditionalFormatting>
  <conditionalFormatting sqref="D12">
    <cfRule type="cellIs" dxfId="1036" priority="1102" stopIfTrue="1" operator="equal">
      <formula>"þ"</formula>
    </cfRule>
  </conditionalFormatting>
  <conditionalFormatting sqref="D12">
    <cfRule type="cellIs" dxfId="1035" priority="1101" stopIfTrue="1" operator="equal">
      <formula>"þ"</formula>
    </cfRule>
  </conditionalFormatting>
  <conditionalFormatting sqref="D12">
    <cfRule type="cellIs" dxfId="1034" priority="1100" stopIfTrue="1" operator="equal">
      <formula>"þ"</formula>
    </cfRule>
  </conditionalFormatting>
  <conditionalFormatting sqref="D12">
    <cfRule type="cellIs" dxfId="1033" priority="1099" stopIfTrue="1" operator="equal">
      <formula>"þ"</formula>
    </cfRule>
  </conditionalFormatting>
  <conditionalFormatting sqref="D15">
    <cfRule type="cellIs" dxfId="1032" priority="1098" stopIfTrue="1" operator="equal">
      <formula>"þ"</formula>
    </cfRule>
  </conditionalFormatting>
  <conditionalFormatting sqref="D12">
    <cfRule type="cellIs" dxfId="1031" priority="1097" stopIfTrue="1" operator="equal">
      <formula>"þ"</formula>
    </cfRule>
  </conditionalFormatting>
  <conditionalFormatting sqref="D12">
    <cfRule type="cellIs" dxfId="1030" priority="1096" stopIfTrue="1" operator="equal">
      <formula>"þ"</formula>
    </cfRule>
  </conditionalFormatting>
  <conditionalFormatting sqref="D13">
    <cfRule type="cellIs" dxfId="1029" priority="1095" stopIfTrue="1" operator="equal">
      <formula>"þ"</formula>
    </cfRule>
  </conditionalFormatting>
  <conditionalFormatting sqref="D13">
    <cfRule type="cellIs" dxfId="1028" priority="1094" stopIfTrue="1" operator="equal">
      <formula>"þ"</formula>
    </cfRule>
  </conditionalFormatting>
  <conditionalFormatting sqref="D13">
    <cfRule type="cellIs" dxfId="1027" priority="1093" stopIfTrue="1" operator="equal">
      <formula>"þ"</formula>
    </cfRule>
  </conditionalFormatting>
  <conditionalFormatting sqref="D12">
    <cfRule type="cellIs" dxfId="1026" priority="1092" stopIfTrue="1" operator="equal">
      <formula>"þ"</formula>
    </cfRule>
  </conditionalFormatting>
  <conditionalFormatting sqref="D13">
    <cfRule type="cellIs" dxfId="1025" priority="1091" stopIfTrue="1" operator="equal">
      <formula>"þ"</formula>
    </cfRule>
  </conditionalFormatting>
  <conditionalFormatting sqref="D13">
    <cfRule type="cellIs" dxfId="1024" priority="1090" stopIfTrue="1" operator="equal">
      <formula>"þ"</formula>
    </cfRule>
  </conditionalFormatting>
  <conditionalFormatting sqref="D12">
    <cfRule type="cellIs" dxfId="1023" priority="1089" stopIfTrue="1" operator="equal">
      <formula>"þ"</formula>
    </cfRule>
  </conditionalFormatting>
  <conditionalFormatting sqref="D13">
    <cfRule type="cellIs" dxfId="1022" priority="1088" stopIfTrue="1" operator="equal">
      <formula>"þ"</formula>
    </cfRule>
  </conditionalFormatting>
  <conditionalFormatting sqref="D12">
    <cfRule type="cellIs" dxfId="1021" priority="1087" stopIfTrue="1" operator="equal">
      <formula>"þ"</formula>
    </cfRule>
  </conditionalFormatting>
  <conditionalFormatting sqref="D19">
    <cfRule type="cellIs" dxfId="1020" priority="1086" stopIfTrue="1" operator="equal">
      <formula>"þ"</formula>
    </cfRule>
  </conditionalFormatting>
  <conditionalFormatting sqref="D20">
    <cfRule type="cellIs" dxfId="1019" priority="1079" stopIfTrue="1" operator="equal">
      <formula>"þ"</formula>
    </cfRule>
  </conditionalFormatting>
  <conditionalFormatting sqref="D19">
    <cfRule type="cellIs" dxfId="1018" priority="1078" stopIfTrue="1" operator="equal">
      <formula>"þ"</formula>
    </cfRule>
  </conditionalFormatting>
  <conditionalFormatting sqref="D19">
    <cfRule type="cellIs" dxfId="1017" priority="1077" stopIfTrue="1" operator="equal">
      <formula>"þ"</formula>
    </cfRule>
  </conditionalFormatting>
  <conditionalFormatting sqref="D19">
    <cfRule type="cellIs" dxfId="1016" priority="1076" stopIfTrue="1" operator="equal">
      <formula>"þ"</formula>
    </cfRule>
  </conditionalFormatting>
  <conditionalFormatting sqref="D19">
    <cfRule type="cellIs" dxfId="1015" priority="1075" stopIfTrue="1" operator="equal">
      <formula>"þ"</formula>
    </cfRule>
  </conditionalFormatting>
  <conditionalFormatting sqref="D19">
    <cfRule type="cellIs" dxfId="1014" priority="1074" stopIfTrue="1" operator="equal">
      <formula>"þ"</formula>
    </cfRule>
  </conditionalFormatting>
  <conditionalFormatting sqref="D19">
    <cfRule type="cellIs" dxfId="1013" priority="1073" stopIfTrue="1" operator="equal">
      <formula>"þ"</formula>
    </cfRule>
  </conditionalFormatting>
  <conditionalFormatting sqref="D17">
    <cfRule type="cellIs" dxfId="1012" priority="1072" stopIfTrue="1" operator="equal">
      <formula>"þ"</formula>
    </cfRule>
  </conditionalFormatting>
  <conditionalFormatting sqref="D17">
    <cfRule type="cellIs" dxfId="1011" priority="1071" stopIfTrue="1" operator="equal">
      <formula>"þ"</formula>
    </cfRule>
  </conditionalFormatting>
  <conditionalFormatting sqref="D17">
    <cfRule type="cellIs" dxfId="1010" priority="1070" stopIfTrue="1" operator="equal">
      <formula>"þ"</formula>
    </cfRule>
  </conditionalFormatting>
  <conditionalFormatting sqref="D17">
    <cfRule type="cellIs" dxfId="1009" priority="1069" stopIfTrue="1" operator="equal">
      <formula>"þ"</formula>
    </cfRule>
  </conditionalFormatting>
  <conditionalFormatting sqref="D17">
    <cfRule type="cellIs" dxfId="1008" priority="1068" stopIfTrue="1" operator="equal">
      <formula>"þ"</formula>
    </cfRule>
  </conditionalFormatting>
  <conditionalFormatting sqref="D17">
    <cfRule type="cellIs" dxfId="1007" priority="1067" stopIfTrue="1" operator="equal">
      <formula>"þ"</formula>
    </cfRule>
  </conditionalFormatting>
  <conditionalFormatting sqref="D20">
    <cfRule type="cellIs" dxfId="1006" priority="1066" stopIfTrue="1" operator="equal">
      <formula>"þ"</formula>
    </cfRule>
  </conditionalFormatting>
  <conditionalFormatting sqref="D21">
    <cfRule type="cellIs" dxfId="1005" priority="1065" stopIfTrue="1" operator="equal">
      <formula>"þ"</formula>
    </cfRule>
  </conditionalFormatting>
  <conditionalFormatting sqref="D20">
    <cfRule type="cellIs" dxfId="1004" priority="1064" stopIfTrue="1" operator="equal">
      <formula>"þ"</formula>
    </cfRule>
  </conditionalFormatting>
  <conditionalFormatting sqref="D20">
    <cfRule type="cellIs" dxfId="1003" priority="1063" stopIfTrue="1" operator="equal">
      <formula>"þ"</formula>
    </cfRule>
  </conditionalFormatting>
  <conditionalFormatting sqref="D20">
    <cfRule type="cellIs" dxfId="1002" priority="1062" stopIfTrue="1" operator="equal">
      <formula>"þ"</formula>
    </cfRule>
  </conditionalFormatting>
  <conditionalFormatting sqref="D20">
    <cfRule type="cellIs" dxfId="1001" priority="1061" stopIfTrue="1" operator="equal">
      <formula>"þ"</formula>
    </cfRule>
  </conditionalFormatting>
  <conditionalFormatting sqref="D20">
    <cfRule type="cellIs" dxfId="1000" priority="1060" stopIfTrue="1" operator="equal">
      <formula>"þ"</formula>
    </cfRule>
  </conditionalFormatting>
  <conditionalFormatting sqref="D20">
    <cfRule type="cellIs" dxfId="999" priority="1059" stopIfTrue="1" operator="equal">
      <formula>"þ"</formula>
    </cfRule>
  </conditionalFormatting>
  <conditionalFormatting sqref="D15">
    <cfRule type="cellIs" dxfId="998" priority="1058" stopIfTrue="1" operator="equal">
      <formula>"þ"</formula>
    </cfRule>
  </conditionalFormatting>
  <conditionalFormatting sqref="D13">
    <cfRule type="cellIs" dxfId="997" priority="1057" stopIfTrue="1" operator="equal">
      <formula>"þ"</formula>
    </cfRule>
  </conditionalFormatting>
  <conditionalFormatting sqref="D13">
    <cfRule type="cellIs" dxfId="996" priority="1056" stopIfTrue="1" operator="equal">
      <formula>"þ"</formula>
    </cfRule>
  </conditionalFormatting>
  <conditionalFormatting sqref="D13">
    <cfRule type="cellIs" dxfId="995" priority="1055" stopIfTrue="1" operator="equal">
      <formula>"þ"</formula>
    </cfRule>
  </conditionalFormatting>
  <conditionalFormatting sqref="D13">
    <cfRule type="cellIs" dxfId="994" priority="1054" stopIfTrue="1" operator="equal">
      <formula>"þ"</formula>
    </cfRule>
  </conditionalFormatting>
  <conditionalFormatting sqref="D13">
    <cfRule type="cellIs" dxfId="993" priority="1053" stopIfTrue="1" operator="equal">
      <formula>"þ"</formula>
    </cfRule>
  </conditionalFormatting>
  <conditionalFormatting sqref="D13">
    <cfRule type="cellIs" dxfId="992" priority="1052" stopIfTrue="1" operator="equal">
      <formula>"þ"</formula>
    </cfRule>
  </conditionalFormatting>
  <conditionalFormatting sqref="D16">
    <cfRule type="cellIs" dxfId="991" priority="1051" stopIfTrue="1" operator="equal">
      <formula>"þ"</formula>
    </cfRule>
  </conditionalFormatting>
  <conditionalFormatting sqref="D13">
    <cfRule type="cellIs" dxfId="990" priority="1050" stopIfTrue="1" operator="equal">
      <formula>"þ"</formula>
    </cfRule>
  </conditionalFormatting>
  <conditionalFormatting sqref="D13">
    <cfRule type="cellIs" dxfId="989" priority="1049" stopIfTrue="1" operator="equal">
      <formula>"þ"</formula>
    </cfRule>
  </conditionalFormatting>
  <conditionalFormatting sqref="D13">
    <cfRule type="cellIs" dxfId="988" priority="1048" stopIfTrue="1" operator="equal">
      <formula>"þ"</formula>
    </cfRule>
  </conditionalFormatting>
  <conditionalFormatting sqref="D13">
    <cfRule type="cellIs" dxfId="987" priority="1047" stopIfTrue="1" operator="equal">
      <formula>"þ"</formula>
    </cfRule>
  </conditionalFormatting>
  <conditionalFormatting sqref="D13">
    <cfRule type="cellIs" dxfId="986" priority="1046" stopIfTrue="1" operator="equal">
      <formula>"þ"</formula>
    </cfRule>
  </conditionalFormatting>
  <conditionalFormatting sqref="D13">
    <cfRule type="cellIs" dxfId="985" priority="1045" stopIfTrue="1" operator="equal">
      <formula>"þ"</formula>
    </cfRule>
  </conditionalFormatting>
  <conditionalFormatting sqref="D16">
    <cfRule type="cellIs" dxfId="984" priority="1044" stopIfTrue="1" operator="equal">
      <formula>"þ"</formula>
    </cfRule>
  </conditionalFormatting>
  <conditionalFormatting sqref="D13">
    <cfRule type="cellIs" dxfId="983" priority="1043" stopIfTrue="1" operator="equal">
      <formula>"þ"</formula>
    </cfRule>
  </conditionalFormatting>
  <conditionalFormatting sqref="D13">
    <cfRule type="cellIs" dxfId="982" priority="1042" stopIfTrue="1" operator="equal">
      <formula>"þ"</formula>
    </cfRule>
  </conditionalFormatting>
  <conditionalFormatting sqref="D14">
    <cfRule type="cellIs" dxfId="981" priority="1041" stopIfTrue="1" operator="equal">
      <formula>"þ"</formula>
    </cfRule>
  </conditionalFormatting>
  <conditionalFormatting sqref="D14">
    <cfRule type="cellIs" dxfId="980" priority="1040" stopIfTrue="1" operator="equal">
      <formula>"þ"</formula>
    </cfRule>
  </conditionalFormatting>
  <conditionalFormatting sqref="D14">
    <cfRule type="cellIs" dxfId="979" priority="1039" stopIfTrue="1" operator="equal">
      <formula>"þ"</formula>
    </cfRule>
  </conditionalFormatting>
  <conditionalFormatting sqref="D13">
    <cfRule type="cellIs" dxfId="978" priority="1038" stopIfTrue="1" operator="equal">
      <formula>"þ"</formula>
    </cfRule>
  </conditionalFormatting>
  <conditionalFormatting sqref="D14">
    <cfRule type="cellIs" dxfId="977" priority="1037" stopIfTrue="1" operator="equal">
      <formula>"þ"</formula>
    </cfRule>
  </conditionalFormatting>
  <conditionalFormatting sqref="D14">
    <cfRule type="cellIs" dxfId="976" priority="1036" stopIfTrue="1" operator="equal">
      <formula>"þ"</formula>
    </cfRule>
  </conditionalFormatting>
  <conditionalFormatting sqref="D13">
    <cfRule type="cellIs" dxfId="975" priority="1035" stopIfTrue="1" operator="equal">
      <formula>"þ"</formula>
    </cfRule>
  </conditionalFormatting>
  <conditionalFormatting sqref="D14">
    <cfRule type="cellIs" dxfId="974" priority="1034" stopIfTrue="1" operator="equal">
      <formula>"þ"</formula>
    </cfRule>
  </conditionalFormatting>
  <conditionalFormatting sqref="D13">
    <cfRule type="cellIs" dxfId="973" priority="1033" stopIfTrue="1" operator="equal">
      <formula>"þ"</formula>
    </cfRule>
  </conditionalFormatting>
  <conditionalFormatting sqref="D20">
    <cfRule type="cellIs" dxfId="972" priority="1032" stopIfTrue="1" operator="equal">
      <formula>"þ"</formula>
    </cfRule>
  </conditionalFormatting>
  <conditionalFormatting sqref="D19">
    <cfRule type="cellIs" dxfId="971" priority="1031" stopIfTrue="1" operator="equal">
      <formula>"þ"</formula>
    </cfRule>
  </conditionalFormatting>
  <conditionalFormatting sqref="D19">
    <cfRule type="cellIs" dxfId="970" priority="1030" stopIfTrue="1" operator="equal">
      <formula>"þ"</formula>
    </cfRule>
  </conditionalFormatting>
  <conditionalFormatting sqref="D19">
    <cfRule type="cellIs" dxfId="969" priority="1029" stopIfTrue="1" operator="equal">
      <formula>"þ"</formula>
    </cfRule>
  </conditionalFormatting>
  <conditionalFormatting sqref="D19">
    <cfRule type="cellIs" dxfId="968" priority="1028" stopIfTrue="1" operator="equal">
      <formula>"þ"</formula>
    </cfRule>
  </conditionalFormatting>
  <conditionalFormatting sqref="D19">
    <cfRule type="cellIs" dxfId="967" priority="1027" stopIfTrue="1" operator="equal">
      <formula>"þ"</formula>
    </cfRule>
  </conditionalFormatting>
  <conditionalFormatting sqref="D19">
    <cfRule type="cellIs" dxfId="966" priority="1026" stopIfTrue="1" operator="equal">
      <formula>"þ"</formula>
    </cfRule>
  </conditionalFormatting>
  <conditionalFormatting sqref="D21">
    <cfRule type="cellIs" dxfId="965" priority="1025" stopIfTrue="1" operator="equal">
      <formula>"þ"</formula>
    </cfRule>
  </conditionalFormatting>
  <conditionalFormatting sqref="D20">
    <cfRule type="cellIs" dxfId="964" priority="1024" stopIfTrue="1" operator="equal">
      <formula>"þ"</formula>
    </cfRule>
  </conditionalFormatting>
  <conditionalFormatting sqref="D20">
    <cfRule type="cellIs" dxfId="963" priority="1023" stopIfTrue="1" operator="equal">
      <formula>"þ"</formula>
    </cfRule>
  </conditionalFormatting>
  <conditionalFormatting sqref="D20">
    <cfRule type="cellIs" dxfId="962" priority="1022" stopIfTrue="1" operator="equal">
      <formula>"þ"</formula>
    </cfRule>
  </conditionalFormatting>
  <conditionalFormatting sqref="D20">
    <cfRule type="cellIs" dxfId="961" priority="1021" stopIfTrue="1" operator="equal">
      <formula>"þ"</formula>
    </cfRule>
  </conditionalFormatting>
  <conditionalFormatting sqref="D20">
    <cfRule type="cellIs" dxfId="960" priority="1020" stopIfTrue="1" operator="equal">
      <formula>"þ"</formula>
    </cfRule>
  </conditionalFormatting>
  <conditionalFormatting sqref="D20">
    <cfRule type="cellIs" dxfId="959" priority="1019" stopIfTrue="1" operator="equal">
      <formula>"þ"</formula>
    </cfRule>
  </conditionalFormatting>
  <conditionalFormatting sqref="D18">
    <cfRule type="cellIs" dxfId="958" priority="1018" stopIfTrue="1" operator="equal">
      <formula>"þ"</formula>
    </cfRule>
  </conditionalFormatting>
  <conditionalFormatting sqref="D18">
    <cfRule type="cellIs" dxfId="957" priority="1017" stopIfTrue="1" operator="equal">
      <formula>"þ"</formula>
    </cfRule>
  </conditionalFormatting>
  <conditionalFormatting sqref="D18">
    <cfRule type="cellIs" dxfId="956" priority="1016" stopIfTrue="1" operator="equal">
      <formula>"þ"</formula>
    </cfRule>
  </conditionalFormatting>
  <conditionalFormatting sqref="D18">
    <cfRule type="cellIs" dxfId="955" priority="1015" stopIfTrue="1" operator="equal">
      <formula>"þ"</formula>
    </cfRule>
  </conditionalFormatting>
  <conditionalFormatting sqref="D18">
    <cfRule type="cellIs" dxfId="954" priority="1014" stopIfTrue="1" operator="equal">
      <formula>"þ"</formula>
    </cfRule>
  </conditionalFormatting>
  <conditionalFormatting sqref="D18">
    <cfRule type="cellIs" dxfId="953" priority="1013" stopIfTrue="1" operator="equal">
      <formula>"þ"</formula>
    </cfRule>
  </conditionalFormatting>
  <conditionalFormatting sqref="D12">
    <cfRule type="cellIs" dxfId="952" priority="1012" stopIfTrue="1" operator="equal">
      <formula>"þ"</formula>
    </cfRule>
  </conditionalFormatting>
  <conditionalFormatting sqref="D12">
    <cfRule type="cellIs" dxfId="951" priority="1011" stopIfTrue="1" operator="equal">
      <formula>"þ"</formula>
    </cfRule>
  </conditionalFormatting>
  <conditionalFormatting sqref="D12">
    <cfRule type="cellIs" dxfId="950" priority="1010" stopIfTrue="1" operator="equal">
      <formula>"þ"</formula>
    </cfRule>
  </conditionalFormatting>
  <conditionalFormatting sqref="D12">
    <cfRule type="cellIs" dxfId="949" priority="1009" stopIfTrue="1" operator="equal">
      <formula>"þ"</formula>
    </cfRule>
  </conditionalFormatting>
  <conditionalFormatting sqref="D12">
    <cfRule type="cellIs" dxfId="948" priority="1008" stopIfTrue="1" operator="equal">
      <formula>"þ"</formula>
    </cfRule>
  </conditionalFormatting>
  <conditionalFormatting sqref="D12">
    <cfRule type="cellIs" dxfId="947" priority="1007" stopIfTrue="1" operator="equal">
      <formula>"þ"</formula>
    </cfRule>
  </conditionalFormatting>
  <conditionalFormatting sqref="D21">
    <cfRule type="cellIs" dxfId="946" priority="1006" stopIfTrue="1" operator="equal">
      <formula>"þ"</formula>
    </cfRule>
  </conditionalFormatting>
  <conditionalFormatting sqref="D22">
    <cfRule type="cellIs" dxfId="945" priority="1005" stopIfTrue="1" operator="equal">
      <formula>"þ"</formula>
    </cfRule>
  </conditionalFormatting>
  <conditionalFormatting sqref="D21">
    <cfRule type="cellIs" dxfId="944" priority="1004" stopIfTrue="1" operator="equal">
      <formula>"þ"</formula>
    </cfRule>
  </conditionalFormatting>
  <conditionalFormatting sqref="D21">
    <cfRule type="cellIs" dxfId="943" priority="1003" stopIfTrue="1" operator="equal">
      <formula>"þ"</formula>
    </cfRule>
  </conditionalFormatting>
  <conditionalFormatting sqref="D21">
    <cfRule type="cellIs" dxfId="942" priority="1002" stopIfTrue="1" operator="equal">
      <formula>"þ"</formula>
    </cfRule>
  </conditionalFormatting>
  <conditionalFormatting sqref="D21">
    <cfRule type="cellIs" dxfId="941" priority="1001" stopIfTrue="1" operator="equal">
      <formula>"þ"</formula>
    </cfRule>
  </conditionalFormatting>
  <conditionalFormatting sqref="D21">
    <cfRule type="cellIs" dxfId="940" priority="1000" stopIfTrue="1" operator="equal">
      <formula>"þ"</formula>
    </cfRule>
  </conditionalFormatting>
  <conditionalFormatting sqref="D21">
    <cfRule type="cellIs" dxfId="939" priority="999" stopIfTrue="1" operator="equal">
      <formula>"þ"</formula>
    </cfRule>
  </conditionalFormatting>
  <conditionalFormatting sqref="D23">
    <cfRule type="cellIs" dxfId="938" priority="998" stopIfTrue="1" operator="equal">
      <formula>"þ"</formula>
    </cfRule>
  </conditionalFormatting>
  <conditionalFormatting sqref="D23">
    <cfRule type="cellIs" dxfId="937" priority="997" stopIfTrue="1" operator="equal">
      <formula>"þ"</formula>
    </cfRule>
  </conditionalFormatting>
  <conditionalFormatting sqref="D23">
    <cfRule type="cellIs" dxfId="936" priority="996" stopIfTrue="1" operator="equal">
      <formula>"þ"</formula>
    </cfRule>
  </conditionalFormatting>
  <conditionalFormatting sqref="D23">
    <cfRule type="cellIs" dxfId="935" priority="995" stopIfTrue="1" operator="equal">
      <formula>"þ"</formula>
    </cfRule>
  </conditionalFormatting>
  <conditionalFormatting sqref="D24">
    <cfRule type="cellIs" dxfId="934" priority="994" stopIfTrue="1" operator="equal">
      <formula>"þ"</formula>
    </cfRule>
  </conditionalFormatting>
  <conditionalFormatting sqref="D23">
    <cfRule type="cellIs" dxfId="933" priority="993" stopIfTrue="1" operator="equal">
      <formula>"þ"</formula>
    </cfRule>
  </conditionalFormatting>
  <conditionalFormatting sqref="D23">
    <cfRule type="cellIs" dxfId="932" priority="992" stopIfTrue="1" operator="equal">
      <formula>"þ"</formula>
    </cfRule>
  </conditionalFormatting>
  <conditionalFormatting sqref="D23">
    <cfRule type="cellIs" dxfId="931" priority="991" stopIfTrue="1" operator="equal">
      <formula>"þ"</formula>
    </cfRule>
  </conditionalFormatting>
  <conditionalFormatting sqref="D23">
    <cfRule type="cellIs" dxfId="930" priority="990" stopIfTrue="1" operator="equal">
      <formula>"þ"</formula>
    </cfRule>
  </conditionalFormatting>
  <conditionalFormatting sqref="D23">
    <cfRule type="cellIs" dxfId="929" priority="989" stopIfTrue="1" operator="equal">
      <formula>"þ"</formula>
    </cfRule>
  </conditionalFormatting>
  <conditionalFormatting sqref="D23">
    <cfRule type="cellIs" dxfId="928" priority="988" stopIfTrue="1" operator="equal">
      <formula>"þ"</formula>
    </cfRule>
  </conditionalFormatting>
  <conditionalFormatting sqref="D22">
    <cfRule type="cellIs" dxfId="927" priority="987" stopIfTrue="1" operator="equal">
      <formula>"þ"</formula>
    </cfRule>
  </conditionalFormatting>
  <conditionalFormatting sqref="D22">
    <cfRule type="cellIs" dxfId="926" priority="986" stopIfTrue="1" operator="equal">
      <formula>"þ"</formula>
    </cfRule>
  </conditionalFormatting>
  <conditionalFormatting sqref="D22">
    <cfRule type="cellIs" dxfId="925" priority="985" stopIfTrue="1" operator="equal">
      <formula>"þ"</formula>
    </cfRule>
  </conditionalFormatting>
  <conditionalFormatting sqref="D22">
    <cfRule type="cellIs" dxfId="924" priority="984" stopIfTrue="1" operator="equal">
      <formula>"þ"</formula>
    </cfRule>
  </conditionalFormatting>
  <conditionalFormatting sqref="D23">
    <cfRule type="cellIs" dxfId="923" priority="983" stopIfTrue="1" operator="equal">
      <formula>"þ"</formula>
    </cfRule>
  </conditionalFormatting>
  <conditionalFormatting sqref="D22">
    <cfRule type="cellIs" dxfId="922" priority="982" stopIfTrue="1" operator="equal">
      <formula>"þ"</formula>
    </cfRule>
  </conditionalFormatting>
  <conditionalFormatting sqref="D22">
    <cfRule type="cellIs" dxfId="921" priority="981" stopIfTrue="1" operator="equal">
      <formula>"þ"</formula>
    </cfRule>
  </conditionalFormatting>
  <conditionalFormatting sqref="D22">
    <cfRule type="cellIs" dxfId="920" priority="980" stopIfTrue="1" operator="equal">
      <formula>"þ"</formula>
    </cfRule>
  </conditionalFormatting>
  <conditionalFormatting sqref="D22">
    <cfRule type="cellIs" dxfId="919" priority="979" stopIfTrue="1" operator="equal">
      <formula>"þ"</formula>
    </cfRule>
  </conditionalFormatting>
  <conditionalFormatting sqref="D22">
    <cfRule type="cellIs" dxfId="918" priority="978" stopIfTrue="1" operator="equal">
      <formula>"þ"</formula>
    </cfRule>
  </conditionalFormatting>
  <conditionalFormatting sqref="D22">
    <cfRule type="cellIs" dxfId="917" priority="977" stopIfTrue="1" operator="equal">
      <formula>"þ"</formula>
    </cfRule>
  </conditionalFormatting>
  <conditionalFormatting sqref="D24">
    <cfRule type="cellIs" dxfId="916" priority="976" stopIfTrue="1" operator="equal">
      <formula>"þ"</formula>
    </cfRule>
  </conditionalFormatting>
  <conditionalFormatting sqref="D24">
    <cfRule type="cellIs" dxfId="915" priority="975" stopIfTrue="1" operator="equal">
      <formula>"þ"</formula>
    </cfRule>
  </conditionalFormatting>
  <conditionalFormatting sqref="D24">
    <cfRule type="cellIs" dxfId="914" priority="974" stopIfTrue="1" operator="equal">
      <formula>"þ"</formula>
    </cfRule>
  </conditionalFormatting>
  <conditionalFormatting sqref="D24">
    <cfRule type="cellIs" dxfId="913" priority="973" stopIfTrue="1" operator="equal">
      <formula>"þ"</formula>
    </cfRule>
  </conditionalFormatting>
  <conditionalFormatting sqref="D25 D27">
    <cfRule type="cellIs" dxfId="912" priority="972" stopIfTrue="1" operator="equal">
      <formula>"þ"</formula>
    </cfRule>
  </conditionalFormatting>
  <conditionalFormatting sqref="D24">
    <cfRule type="cellIs" dxfId="911" priority="971" stopIfTrue="1" operator="equal">
      <formula>"þ"</formula>
    </cfRule>
  </conditionalFormatting>
  <conditionalFormatting sqref="D24">
    <cfRule type="cellIs" dxfId="910" priority="970" stopIfTrue="1" operator="equal">
      <formula>"þ"</formula>
    </cfRule>
  </conditionalFormatting>
  <conditionalFormatting sqref="D24">
    <cfRule type="cellIs" dxfId="909" priority="969" stopIfTrue="1" operator="equal">
      <formula>"þ"</formula>
    </cfRule>
  </conditionalFormatting>
  <conditionalFormatting sqref="D24">
    <cfRule type="cellIs" dxfId="908" priority="968" stopIfTrue="1" operator="equal">
      <formula>"þ"</formula>
    </cfRule>
  </conditionalFormatting>
  <conditionalFormatting sqref="D24">
    <cfRule type="cellIs" dxfId="907" priority="967" stopIfTrue="1" operator="equal">
      <formula>"þ"</formula>
    </cfRule>
  </conditionalFormatting>
  <conditionalFormatting sqref="D24">
    <cfRule type="cellIs" dxfId="906" priority="966" stopIfTrue="1" operator="equal">
      <formula>"þ"</formula>
    </cfRule>
  </conditionalFormatting>
  <conditionalFormatting sqref="D15">
    <cfRule type="cellIs" dxfId="905" priority="953" stopIfTrue="1" operator="equal">
      <formula>"þ"</formula>
    </cfRule>
  </conditionalFormatting>
  <conditionalFormatting sqref="D15">
    <cfRule type="cellIs" dxfId="904" priority="952" stopIfTrue="1" operator="equal">
      <formula>"þ"</formula>
    </cfRule>
  </conditionalFormatting>
  <conditionalFormatting sqref="D16">
    <cfRule type="cellIs" dxfId="903" priority="951" stopIfTrue="1" operator="equal">
      <formula>"þ"</formula>
    </cfRule>
  </conditionalFormatting>
  <conditionalFormatting sqref="D15">
    <cfRule type="cellIs" dxfId="902" priority="950" stopIfTrue="1" operator="equal">
      <formula>"þ"</formula>
    </cfRule>
  </conditionalFormatting>
  <conditionalFormatting sqref="D15">
    <cfRule type="cellIs" dxfId="901" priority="949" stopIfTrue="1" operator="equal">
      <formula>"þ"</formula>
    </cfRule>
  </conditionalFormatting>
  <conditionalFormatting sqref="D15">
    <cfRule type="cellIs" dxfId="900" priority="948" stopIfTrue="1" operator="equal">
      <formula>"þ"</formula>
    </cfRule>
  </conditionalFormatting>
  <conditionalFormatting sqref="D15">
    <cfRule type="cellIs" dxfId="899" priority="947" stopIfTrue="1" operator="equal">
      <formula>"þ"</formula>
    </cfRule>
  </conditionalFormatting>
  <conditionalFormatting sqref="D15">
    <cfRule type="cellIs" dxfId="898" priority="946" stopIfTrue="1" operator="equal">
      <formula>"þ"</formula>
    </cfRule>
  </conditionalFormatting>
  <conditionalFormatting sqref="D15">
    <cfRule type="cellIs" dxfId="897" priority="945" stopIfTrue="1" operator="equal">
      <formula>"þ"</formula>
    </cfRule>
  </conditionalFormatting>
  <conditionalFormatting sqref="D15">
    <cfRule type="cellIs" dxfId="896" priority="944" stopIfTrue="1" operator="equal">
      <formula>"þ"</formula>
    </cfRule>
  </conditionalFormatting>
  <conditionalFormatting sqref="D16">
    <cfRule type="cellIs" dxfId="895" priority="943" stopIfTrue="1" operator="equal">
      <formula>"þ"</formula>
    </cfRule>
  </conditionalFormatting>
  <conditionalFormatting sqref="D15">
    <cfRule type="cellIs" dxfId="894" priority="942" stopIfTrue="1" operator="equal">
      <formula>"þ"</formula>
    </cfRule>
  </conditionalFormatting>
  <conditionalFormatting sqref="D15">
    <cfRule type="cellIs" dxfId="893" priority="941" stopIfTrue="1" operator="equal">
      <formula>"þ"</formula>
    </cfRule>
  </conditionalFormatting>
  <conditionalFormatting sqref="D15">
    <cfRule type="cellIs" dxfId="892" priority="940" stopIfTrue="1" operator="equal">
      <formula>"þ"</formula>
    </cfRule>
  </conditionalFormatting>
  <conditionalFormatting sqref="D15">
    <cfRule type="cellIs" dxfId="891" priority="939" stopIfTrue="1" operator="equal">
      <formula>"þ"</formula>
    </cfRule>
  </conditionalFormatting>
  <conditionalFormatting sqref="D15">
    <cfRule type="cellIs" dxfId="890" priority="938" stopIfTrue="1" operator="equal">
      <formula>"þ"</formula>
    </cfRule>
  </conditionalFormatting>
  <conditionalFormatting sqref="D15">
    <cfRule type="cellIs" dxfId="889" priority="937" stopIfTrue="1" operator="equal">
      <formula>"þ"</formula>
    </cfRule>
  </conditionalFormatting>
  <conditionalFormatting sqref="D16">
    <cfRule type="cellIs" dxfId="888" priority="936" stopIfTrue="1" operator="equal">
      <formula>"þ"</formula>
    </cfRule>
  </conditionalFormatting>
  <conditionalFormatting sqref="D16">
    <cfRule type="cellIs" dxfId="887" priority="935" stopIfTrue="1" operator="equal">
      <formula>"þ"</formula>
    </cfRule>
  </conditionalFormatting>
  <conditionalFormatting sqref="D16">
    <cfRule type="cellIs" dxfId="886" priority="934" stopIfTrue="1" operator="equal">
      <formula>"þ"</formula>
    </cfRule>
  </conditionalFormatting>
  <conditionalFormatting sqref="D16">
    <cfRule type="cellIs" dxfId="885" priority="933" stopIfTrue="1" operator="equal">
      <formula>"þ"</formula>
    </cfRule>
  </conditionalFormatting>
  <conditionalFormatting sqref="D16">
    <cfRule type="cellIs" dxfId="884" priority="932" stopIfTrue="1" operator="equal">
      <formula>"þ"</formula>
    </cfRule>
  </conditionalFormatting>
  <conditionalFormatting sqref="D16">
    <cfRule type="cellIs" dxfId="883" priority="931" stopIfTrue="1" operator="equal">
      <formula>"þ"</formula>
    </cfRule>
  </conditionalFormatting>
  <conditionalFormatting sqref="D16">
    <cfRule type="cellIs" dxfId="882" priority="930" stopIfTrue="1" operator="equal">
      <formula>"þ"</formula>
    </cfRule>
  </conditionalFormatting>
  <conditionalFormatting sqref="D15">
    <cfRule type="cellIs" dxfId="881" priority="929" stopIfTrue="1" operator="equal">
      <formula>"þ"</formula>
    </cfRule>
  </conditionalFormatting>
  <conditionalFormatting sqref="D16">
    <cfRule type="cellIs" dxfId="880" priority="928" stopIfTrue="1" operator="equal">
      <formula>"þ"</formula>
    </cfRule>
  </conditionalFormatting>
  <conditionalFormatting sqref="D15">
    <cfRule type="cellIs" dxfId="879" priority="927" stopIfTrue="1" operator="equal">
      <formula>"þ"</formula>
    </cfRule>
  </conditionalFormatting>
  <conditionalFormatting sqref="D15">
    <cfRule type="cellIs" dxfId="878" priority="926" stopIfTrue="1" operator="equal">
      <formula>"þ"</formula>
    </cfRule>
  </conditionalFormatting>
  <conditionalFormatting sqref="D15">
    <cfRule type="cellIs" dxfId="877" priority="925" stopIfTrue="1" operator="equal">
      <formula>"þ"</formula>
    </cfRule>
  </conditionalFormatting>
  <conditionalFormatting sqref="D15">
    <cfRule type="cellIs" dxfId="876" priority="924" stopIfTrue="1" operator="equal">
      <formula>"þ"</formula>
    </cfRule>
  </conditionalFormatting>
  <conditionalFormatting sqref="D15">
    <cfRule type="cellIs" dxfId="875" priority="923" stopIfTrue="1" operator="equal">
      <formula>"þ"</formula>
    </cfRule>
  </conditionalFormatting>
  <conditionalFormatting sqref="D15">
    <cfRule type="cellIs" dxfId="874" priority="922" stopIfTrue="1" operator="equal">
      <formula>"þ"</formula>
    </cfRule>
  </conditionalFormatting>
  <conditionalFormatting sqref="D16">
    <cfRule type="cellIs" dxfId="873" priority="921" stopIfTrue="1" operator="equal">
      <formula>"þ"</formula>
    </cfRule>
  </conditionalFormatting>
  <conditionalFormatting sqref="D16">
    <cfRule type="cellIs" dxfId="872" priority="920" stopIfTrue="1" operator="equal">
      <formula>"þ"</formula>
    </cfRule>
  </conditionalFormatting>
  <conditionalFormatting sqref="D16">
    <cfRule type="cellIs" dxfId="871" priority="919" stopIfTrue="1" operator="equal">
      <formula>"þ"</formula>
    </cfRule>
  </conditionalFormatting>
  <conditionalFormatting sqref="D16">
    <cfRule type="cellIs" dxfId="870" priority="918" stopIfTrue="1" operator="equal">
      <formula>"þ"</formula>
    </cfRule>
  </conditionalFormatting>
  <conditionalFormatting sqref="D16">
    <cfRule type="cellIs" dxfId="869" priority="917" stopIfTrue="1" operator="equal">
      <formula>"þ"</formula>
    </cfRule>
  </conditionalFormatting>
  <conditionalFormatting sqref="D16">
    <cfRule type="cellIs" dxfId="868" priority="916" stopIfTrue="1" operator="equal">
      <formula>"þ"</formula>
    </cfRule>
  </conditionalFormatting>
  <conditionalFormatting sqref="D16">
    <cfRule type="cellIs" dxfId="867" priority="915" stopIfTrue="1" operator="equal">
      <formula>"þ"</formula>
    </cfRule>
  </conditionalFormatting>
  <conditionalFormatting sqref="D16">
    <cfRule type="cellIs" dxfId="866" priority="914" stopIfTrue="1" operator="equal">
      <formula>"þ"</formula>
    </cfRule>
  </conditionalFormatting>
  <conditionalFormatting sqref="D15">
    <cfRule type="cellIs" dxfId="865" priority="913" stopIfTrue="1" operator="equal">
      <formula>"þ"</formula>
    </cfRule>
  </conditionalFormatting>
  <conditionalFormatting sqref="D15">
    <cfRule type="cellIs" dxfId="864" priority="912" stopIfTrue="1" operator="equal">
      <formula>"þ"</formula>
    </cfRule>
  </conditionalFormatting>
  <conditionalFormatting sqref="D15">
    <cfRule type="cellIs" dxfId="863" priority="911" stopIfTrue="1" operator="equal">
      <formula>"þ"</formula>
    </cfRule>
  </conditionalFormatting>
  <conditionalFormatting sqref="D15">
    <cfRule type="cellIs" dxfId="862" priority="910" stopIfTrue="1" operator="equal">
      <formula>"þ"</formula>
    </cfRule>
  </conditionalFormatting>
  <conditionalFormatting sqref="D15">
    <cfRule type="cellIs" dxfId="861" priority="909" stopIfTrue="1" operator="equal">
      <formula>"þ"</formula>
    </cfRule>
  </conditionalFormatting>
  <conditionalFormatting sqref="D15">
    <cfRule type="cellIs" dxfId="860" priority="908" stopIfTrue="1" operator="equal">
      <formula>"þ"</formula>
    </cfRule>
  </conditionalFormatting>
  <conditionalFormatting sqref="D16">
    <cfRule type="cellIs" dxfId="859" priority="907" stopIfTrue="1" operator="equal">
      <formula>"þ"</formula>
    </cfRule>
  </conditionalFormatting>
  <conditionalFormatting sqref="D16">
    <cfRule type="cellIs" dxfId="858" priority="906" stopIfTrue="1" operator="equal">
      <formula>"þ"</formula>
    </cfRule>
  </conditionalFormatting>
  <conditionalFormatting sqref="D16">
    <cfRule type="cellIs" dxfId="857" priority="905" stopIfTrue="1" operator="equal">
      <formula>"þ"</formula>
    </cfRule>
  </conditionalFormatting>
  <conditionalFormatting sqref="D16">
    <cfRule type="cellIs" dxfId="856" priority="904" stopIfTrue="1" operator="equal">
      <formula>"þ"</formula>
    </cfRule>
  </conditionalFormatting>
  <conditionalFormatting sqref="D16">
    <cfRule type="cellIs" dxfId="855" priority="903" stopIfTrue="1" operator="equal">
      <formula>"þ"</formula>
    </cfRule>
  </conditionalFormatting>
  <conditionalFormatting sqref="D16">
    <cfRule type="cellIs" dxfId="854" priority="902" stopIfTrue="1" operator="equal">
      <formula>"þ"</formula>
    </cfRule>
  </conditionalFormatting>
  <conditionalFormatting sqref="D13">
    <cfRule type="cellIs" dxfId="853" priority="901" stopIfTrue="1" operator="equal">
      <formula>"þ"</formula>
    </cfRule>
  </conditionalFormatting>
  <conditionalFormatting sqref="D13">
    <cfRule type="cellIs" dxfId="852" priority="900" stopIfTrue="1" operator="equal">
      <formula>"þ"</formula>
    </cfRule>
  </conditionalFormatting>
  <conditionalFormatting sqref="D13">
    <cfRule type="cellIs" dxfId="851" priority="899" stopIfTrue="1" operator="equal">
      <formula>"þ"</formula>
    </cfRule>
  </conditionalFormatting>
  <conditionalFormatting sqref="D13">
    <cfRule type="cellIs" dxfId="850" priority="898" stopIfTrue="1" operator="equal">
      <formula>"þ"</formula>
    </cfRule>
  </conditionalFormatting>
  <conditionalFormatting sqref="D13">
    <cfRule type="cellIs" dxfId="849" priority="897" stopIfTrue="1" operator="equal">
      <formula>"þ"</formula>
    </cfRule>
  </conditionalFormatting>
  <conditionalFormatting sqref="D13">
    <cfRule type="cellIs" dxfId="848" priority="896" stopIfTrue="1" operator="equal">
      <formula>"þ"</formula>
    </cfRule>
  </conditionalFormatting>
  <conditionalFormatting sqref="D13">
    <cfRule type="cellIs" dxfId="847" priority="895" stopIfTrue="1" operator="equal">
      <formula>"þ"</formula>
    </cfRule>
  </conditionalFormatting>
  <conditionalFormatting sqref="D13">
    <cfRule type="cellIs" dxfId="846" priority="894" stopIfTrue="1" operator="equal">
      <formula>"þ"</formula>
    </cfRule>
  </conditionalFormatting>
  <conditionalFormatting sqref="D13">
    <cfRule type="cellIs" dxfId="845" priority="893" stopIfTrue="1" operator="equal">
      <formula>"þ"</formula>
    </cfRule>
  </conditionalFormatting>
  <conditionalFormatting sqref="D13">
    <cfRule type="cellIs" dxfId="844" priority="892" stopIfTrue="1" operator="equal">
      <formula>"þ"</formula>
    </cfRule>
  </conditionalFormatting>
  <conditionalFormatting sqref="D13">
    <cfRule type="cellIs" dxfId="843" priority="891" stopIfTrue="1" operator="equal">
      <formula>"þ"</formula>
    </cfRule>
  </conditionalFormatting>
  <conditionalFormatting sqref="D13">
    <cfRule type="cellIs" dxfId="842" priority="890" stopIfTrue="1" operator="equal">
      <formula>"þ"</formula>
    </cfRule>
  </conditionalFormatting>
  <conditionalFormatting sqref="D13">
    <cfRule type="cellIs" dxfId="841" priority="889" stopIfTrue="1" operator="equal">
      <formula>"þ"</formula>
    </cfRule>
  </conditionalFormatting>
  <conditionalFormatting sqref="D13">
    <cfRule type="cellIs" dxfId="840" priority="888" stopIfTrue="1" operator="equal">
      <formula>"þ"</formula>
    </cfRule>
  </conditionalFormatting>
  <conditionalFormatting sqref="D13">
    <cfRule type="cellIs" dxfId="839" priority="887" stopIfTrue="1" operator="equal">
      <formula>"þ"</formula>
    </cfRule>
  </conditionalFormatting>
  <conditionalFormatting sqref="D13">
    <cfRule type="cellIs" dxfId="838" priority="886" stopIfTrue="1" operator="equal">
      <formula>"þ"</formula>
    </cfRule>
  </conditionalFormatting>
  <conditionalFormatting sqref="D13">
    <cfRule type="cellIs" dxfId="837" priority="885" stopIfTrue="1" operator="equal">
      <formula>"þ"</formula>
    </cfRule>
  </conditionalFormatting>
  <conditionalFormatting sqref="D13">
    <cfRule type="cellIs" dxfId="836" priority="884" stopIfTrue="1" operator="equal">
      <formula>"þ"</formula>
    </cfRule>
  </conditionalFormatting>
  <conditionalFormatting sqref="D13">
    <cfRule type="cellIs" dxfId="835" priority="883" stopIfTrue="1" operator="equal">
      <formula>"þ"</formula>
    </cfRule>
  </conditionalFormatting>
  <conditionalFormatting sqref="D13">
    <cfRule type="cellIs" dxfId="834" priority="882" stopIfTrue="1" operator="equal">
      <formula>"þ"</formula>
    </cfRule>
  </conditionalFormatting>
  <conditionalFormatting sqref="D13">
    <cfRule type="cellIs" dxfId="833" priority="881" stopIfTrue="1" operator="equal">
      <formula>"þ"</formula>
    </cfRule>
  </conditionalFormatting>
  <conditionalFormatting sqref="D13">
    <cfRule type="cellIs" dxfId="832" priority="880" stopIfTrue="1" operator="equal">
      <formula>"þ"</formula>
    </cfRule>
  </conditionalFormatting>
  <conditionalFormatting sqref="D13">
    <cfRule type="cellIs" dxfId="831" priority="879" stopIfTrue="1" operator="equal">
      <formula>"þ"</formula>
    </cfRule>
  </conditionalFormatting>
  <conditionalFormatting sqref="D13">
    <cfRule type="cellIs" dxfId="830" priority="878" stopIfTrue="1" operator="equal">
      <formula>"þ"</formula>
    </cfRule>
  </conditionalFormatting>
  <conditionalFormatting sqref="D13">
    <cfRule type="cellIs" dxfId="829" priority="877" stopIfTrue="1" operator="equal">
      <formula>"þ"</formula>
    </cfRule>
  </conditionalFormatting>
  <conditionalFormatting sqref="D13">
    <cfRule type="cellIs" dxfId="828" priority="876" stopIfTrue="1" operator="equal">
      <formula>"þ"</formula>
    </cfRule>
  </conditionalFormatting>
  <conditionalFormatting sqref="D13">
    <cfRule type="cellIs" dxfId="827" priority="875" stopIfTrue="1" operator="equal">
      <formula>"þ"</formula>
    </cfRule>
  </conditionalFormatting>
  <conditionalFormatting sqref="D13">
    <cfRule type="cellIs" dxfId="826" priority="874" stopIfTrue="1" operator="equal">
      <formula>"þ"</formula>
    </cfRule>
  </conditionalFormatting>
  <conditionalFormatting sqref="D13">
    <cfRule type="cellIs" dxfId="825" priority="873" stopIfTrue="1" operator="equal">
      <formula>"þ"</formula>
    </cfRule>
  </conditionalFormatting>
  <conditionalFormatting sqref="D13">
    <cfRule type="cellIs" dxfId="824" priority="872" stopIfTrue="1" operator="equal">
      <formula>"þ"</formula>
    </cfRule>
  </conditionalFormatting>
  <conditionalFormatting sqref="D13">
    <cfRule type="cellIs" dxfId="823" priority="871" stopIfTrue="1" operator="equal">
      <formula>"þ"</formula>
    </cfRule>
  </conditionalFormatting>
  <conditionalFormatting sqref="D13">
    <cfRule type="cellIs" dxfId="822" priority="870" stopIfTrue="1" operator="equal">
      <formula>"þ"</formula>
    </cfRule>
  </conditionalFormatting>
  <conditionalFormatting sqref="D13">
    <cfRule type="cellIs" dxfId="821" priority="869" stopIfTrue="1" operator="equal">
      <formula>"þ"</formula>
    </cfRule>
  </conditionalFormatting>
  <conditionalFormatting sqref="D13">
    <cfRule type="cellIs" dxfId="820" priority="868" stopIfTrue="1" operator="equal">
      <formula>"þ"</formula>
    </cfRule>
  </conditionalFormatting>
  <conditionalFormatting sqref="D13">
    <cfRule type="cellIs" dxfId="819" priority="867" stopIfTrue="1" operator="equal">
      <formula>"þ"</formula>
    </cfRule>
  </conditionalFormatting>
  <conditionalFormatting sqref="D13">
    <cfRule type="cellIs" dxfId="818" priority="866" stopIfTrue="1" operator="equal">
      <formula>"þ"</formula>
    </cfRule>
  </conditionalFormatting>
  <conditionalFormatting sqref="D13">
    <cfRule type="cellIs" dxfId="817" priority="865" stopIfTrue="1" operator="equal">
      <formula>"þ"</formula>
    </cfRule>
  </conditionalFormatting>
  <conditionalFormatting sqref="D13">
    <cfRule type="cellIs" dxfId="816" priority="864" stopIfTrue="1" operator="equal">
      <formula>"þ"</formula>
    </cfRule>
  </conditionalFormatting>
  <conditionalFormatting sqref="D13">
    <cfRule type="cellIs" dxfId="815" priority="863" stopIfTrue="1" operator="equal">
      <formula>"þ"</formula>
    </cfRule>
  </conditionalFormatting>
  <conditionalFormatting sqref="D13">
    <cfRule type="cellIs" dxfId="814" priority="862" stopIfTrue="1" operator="equal">
      <formula>"þ"</formula>
    </cfRule>
  </conditionalFormatting>
  <conditionalFormatting sqref="D13">
    <cfRule type="cellIs" dxfId="813" priority="861" stopIfTrue="1" operator="equal">
      <formula>"þ"</formula>
    </cfRule>
  </conditionalFormatting>
  <conditionalFormatting sqref="D13">
    <cfRule type="cellIs" dxfId="812" priority="860" stopIfTrue="1" operator="equal">
      <formula>"þ"</formula>
    </cfRule>
  </conditionalFormatting>
  <conditionalFormatting sqref="D13">
    <cfRule type="cellIs" dxfId="811" priority="859" stopIfTrue="1" operator="equal">
      <formula>"þ"</formula>
    </cfRule>
  </conditionalFormatting>
  <conditionalFormatting sqref="D13">
    <cfRule type="cellIs" dxfId="810" priority="858" stopIfTrue="1" operator="equal">
      <formula>"þ"</formula>
    </cfRule>
  </conditionalFormatting>
  <conditionalFormatting sqref="D13">
    <cfRule type="cellIs" dxfId="809" priority="857" stopIfTrue="1" operator="equal">
      <formula>"þ"</formula>
    </cfRule>
  </conditionalFormatting>
  <conditionalFormatting sqref="D13">
    <cfRule type="cellIs" dxfId="808" priority="856" stopIfTrue="1" operator="equal">
      <formula>"þ"</formula>
    </cfRule>
  </conditionalFormatting>
  <conditionalFormatting sqref="D25 D27">
    <cfRule type="cellIs" dxfId="807" priority="854" stopIfTrue="1" operator="equal">
      <formula>"þ"</formula>
    </cfRule>
  </conditionalFormatting>
  <conditionalFormatting sqref="D25 D27">
    <cfRule type="cellIs" dxfId="806" priority="853" stopIfTrue="1" operator="equal">
      <formula>"þ"</formula>
    </cfRule>
  </conditionalFormatting>
  <conditionalFormatting sqref="D25 D27">
    <cfRule type="cellIs" dxfId="805" priority="852" stopIfTrue="1" operator="equal">
      <formula>"þ"</formula>
    </cfRule>
  </conditionalFormatting>
  <conditionalFormatting sqref="D25 D27">
    <cfRule type="cellIs" dxfId="804" priority="851" stopIfTrue="1" operator="equal">
      <formula>"þ"</formula>
    </cfRule>
  </conditionalFormatting>
  <conditionalFormatting sqref="D25 D27">
    <cfRule type="cellIs" dxfId="803" priority="849" stopIfTrue="1" operator="equal">
      <formula>"þ"</formula>
    </cfRule>
  </conditionalFormatting>
  <conditionalFormatting sqref="D25 D27">
    <cfRule type="cellIs" dxfId="802" priority="848" stopIfTrue="1" operator="equal">
      <formula>"þ"</formula>
    </cfRule>
  </conditionalFormatting>
  <conditionalFormatting sqref="D25 D27">
    <cfRule type="cellIs" dxfId="801" priority="847" stopIfTrue="1" operator="equal">
      <formula>"þ"</formula>
    </cfRule>
  </conditionalFormatting>
  <conditionalFormatting sqref="D25 D27">
    <cfRule type="cellIs" dxfId="800" priority="846" stopIfTrue="1" operator="equal">
      <formula>"þ"</formula>
    </cfRule>
  </conditionalFormatting>
  <conditionalFormatting sqref="D25 D27">
    <cfRule type="cellIs" dxfId="799" priority="845" stopIfTrue="1" operator="equal">
      <formula>"þ"</formula>
    </cfRule>
  </conditionalFormatting>
  <conditionalFormatting sqref="D25 D27">
    <cfRule type="cellIs" dxfId="798" priority="844" stopIfTrue="1" operator="equal">
      <formula>"þ"</formula>
    </cfRule>
  </conditionalFormatting>
  <conditionalFormatting sqref="D25 D27">
    <cfRule type="cellIs" dxfId="797" priority="839" stopIfTrue="1" operator="equal">
      <formula>"þ"</formula>
    </cfRule>
  </conditionalFormatting>
  <conditionalFormatting sqref="D28:D30">
    <cfRule type="cellIs" dxfId="796" priority="828" stopIfTrue="1" operator="equal">
      <formula>"þ"</formula>
    </cfRule>
  </conditionalFormatting>
  <conditionalFormatting sqref="D19">
    <cfRule type="cellIs" dxfId="795" priority="809" stopIfTrue="1" operator="equal">
      <formula>"þ"</formula>
    </cfRule>
  </conditionalFormatting>
  <conditionalFormatting sqref="D20">
    <cfRule type="cellIs" dxfId="794" priority="802" stopIfTrue="1" operator="equal">
      <formula>"þ"</formula>
    </cfRule>
  </conditionalFormatting>
  <conditionalFormatting sqref="D19">
    <cfRule type="cellIs" dxfId="793" priority="801" stopIfTrue="1" operator="equal">
      <formula>"þ"</formula>
    </cfRule>
  </conditionalFormatting>
  <conditionalFormatting sqref="D19">
    <cfRule type="cellIs" dxfId="792" priority="800" stopIfTrue="1" operator="equal">
      <formula>"þ"</formula>
    </cfRule>
  </conditionalFormatting>
  <conditionalFormatting sqref="D19">
    <cfRule type="cellIs" dxfId="791" priority="799" stopIfTrue="1" operator="equal">
      <formula>"þ"</formula>
    </cfRule>
  </conditionalFormatting>
  <conditionalFormatting sqref="D19">
    <cfRule type="cellIs" dxfId="790" priority="798" stopIfTrue="1" operator="equal">
      <formula>"þ"</formula>
    </cfRule>
  </conditionalFormatting>
  <conditionalFormatting sqref="D19">
    <cfRule type="cellIs" dxfId="789" priority="797" stopIfTrue="1" operator="equal">
      <formula>"þ"</formula>
    </cfRule>
  </conditionalFormatting>
  <conditionalFormatting sqref="D19">
    <cfRule type="cellIs" dxfId="788" priority="796" stopIfTrue="1" operator="equal">
      <formula>"þ"</formula>
    </cfRule>
  </conditionalFormatting>
  <conditionalFormatting sqref="D20">
    <cfRule type="cellIs" dxfId="787" priority="795" stopIfTrue="1" operator="equal">
      <formula>"þ"</formula>
    </cfRule>
  </conditionalFormatting>
  <conditionalFormatting sqref="D21">
    <cfRule type="cellIs" dxfId="786" priority="794" stopIfTrue="1" operator="equal">
      <formula>"þ"</formula>
    </cfRule>
  </conditionalFormatting>
  <conditionalFormatting sqref="D20">
    <cfRule type="cellIs" dxfId="785" priority="793" stopIfTrue="1" operator="equal">
      <formula>"þ"</formula>
    </cfRule>
  </conditionalFormatting>
  <conditionalFormatting sqref="D20">
    <cfRule type="cellIs" dxfId="784" priority="792" stopIfTrue="1" operator="equal">
      <formula>"þ"</formula>
    </cfRule>
  </conditionalFormatting>
  <conditionalFormatting sqref="D20">
    <cfRule type="cellIs" dxfId="783" priority="791" stopIfTrue="1" operator="equal">
      <formula>"þ"</formula>
    </cfRule>
  </conditionalFormatting>
  <conditionalFormatting sqref="D20">
    <cfRule type="cellIs" dxfId="782" priority="790" stopIfTrue="1" operator="equal">
      <formula>"þ"</formula>
    </cfRule>
  </conditionalFormatting>
  <conditionalFormatting sqref="D20">
    <cfRule type="cellIs" dxfId="781" priority="789" stopIfTrue="1" operator="equal">
      <formula>"þ"</formula>
    </cfRule>
  </conditionalFormatting>
  <conditionalFormatting sqref="D20">
    <cfRule type="cellIs" dxfId="780" priority="788" stopIfTrue="1" operator="equal">
      <formula>"þ"</formula>
    </cfRule>
  </conditionalFormatting>
  <conditionalFormatting sqref="D20">
    <cfRule type="cellIs" dxfId="779" priority="787" stopIfTrue="1" operator="equal">
      <formula>"þ"</formula>
    </cfRule>
  </conditionalFormatting>
  <conditionalFormatting sqref="D19">
    <cfRule type="cellIs" dxfId="778" priority="786" stopIfTrue="1" operator="equal">
      <formula>"þ"</formula>
    </cfRule>
  </conditionalFormatting>
  <conditionalFormatting sqref="D19">
    <cfRule type="cellIs" dxfId="777" priority="785" stopIfTrue="1" operator="equal">
      <formula>"þ"</formula>
    </cfRule>
  </conditionalFormatting>
  <conditionalFormatting sqref="D19">
    <cfRule type="cellIs" dxfId="776" priority="784" stopIfTrue="1" operator="equal">
      <formula>"þ"</formula>
    </cfRule>
  </conditionalFormatting>
  <conditionalFormatting sqref="D19">
    <cfRule type="cellIs" dxfId="775" priority="783" stopIfTrue="1" operator="equal">
      <formula>"þ"</formula>
    </cfRule>
  </conditionalFormatting>
  <conditionalFormatting sqref="D19">
    <cfRule type="cellIs" dxfId="774" priority="782" stopIfTrue="1" operator="equal">
      <formula>"þ"</formula>
    </cfRule>
  </conditionalFormatting>
  <conditionalFormatting sqref="D19">
    <cfRule type="cellIs" dxfId="773" priority="781" stopIfTrue="1" operator="equal">
      <formula>"þ"</formula>
    </cfRule>
  </conditionalFormatting>
  <conditionalFormatting sqref="D21">
    <cfRule type="cellIs" dxfId="772" priority="780" stopIfTrue="1" operator="equal">
      <formula>"þ"</formula>
    </cfRule>
  </conditionalFormatting>
  <conditionalFormatting sqref="D20">
    <cfRule type="cellIs" dxfId="771" priority="779" stopIfTrue="1" operator="equal">
      <formula>"þ"</formula>
    </cfRule>
  </conditionalFormatting>
  <conditionalFormatting sqref="D20">
    <cfRule type="cellIs" dxfId="770" priority="778" stopIfTrue="1" operator="equal">
      <formula>"þ"</formula>
    </cfRule>
  </conditionalFormatting>
  <conditionalFormatting sqref="D20">
    <cfRule type="cellIs" dxfId="769" priority="777" stopIfTrue="1" operator="equal">
      <formula>"þ"</formula>
    </cfRule>
  </conditionalFormatting>
  <conditionalFormatting sqref="D20">
    <cfRule type="cellIs" dxfId="768" priority="776" stopIfTrue="1" operator="equal">
      <formula>"þ"</formula>
    </cfRule>
  </conditionalFormatting>
  <conditionalFormatting sqref="D20">
    <cfRule type="cellIs" dxfId="767" priority="775" stopIfTrue="1" operator="equal">
      <formula>"þ"</formula>
    </cfRule>
  </conditionalFormatting>
  <conditionalFormatting sqref="D20">
    <cfRule type="cellIs" dxfId="766" priority="774" stopIfTrue="1" operator="equal">
      <formula>"þ"</formula>
    </cfRule>
  </conditionalFormatting>
  <conditionalFormatting sqref="D21">
    <cfRule type="cellIs" dxfId="765" priority="773" stopIfTrue="1" operator="equal">
      <formula>"þ"</formula>
    </cfRule>
  </conditionalFormatting>
  <conditionalFormatting sqref="D22">
    <cfRule type="cellIs" dxfId="764" priority="772" stopIfTrue="1" operator="equal">
      <formula>"þ"</formula>
    </cfRule>
  </conditionalFormatting>
  <conditionalFormatting sqref="D21">
    <cfRule type="cellIs" dxfId="763" priority="771" stopIfTrue="1" operator="equal">
      <formula>"þ"</formula>
    </cfRule>
  </conditionalFormatting>
  <conditionalFormatting sqref="D21">
    <cfRule type="cellIs" dxfId="762" priority="770" stopIfTrue="1" operator="equal">
      <formula>"þ"</formula>
    </cfRule>
  </conditionalFormatting>
  <conditionalFormatting sqref="D21">
    <cfRule type="cellIs" dxfId="761" priority="769" stopIfTrue="1" operator="equal">
      <formula>"þ"</formula>
    </cfRule>
  </conditionalFormatting>
  <conditionalFormatting sqref="D21">
    <cfRule type="cellIs" dxfId="760" priority="768" stopIfTrue="1" operator="equal">
      <formula>"þ"</formula>
    </cfRule>
  </conditionalFormatting>
  <conditionalFormatting sqref="D21">
    <cfRule type="cellIs" dxfId="759" priority="767" stopIfTrue="1" operator="equal">
      <formula>"þ"</formula>
    </cfRule>
  </conditionalFormatting>
  <conditionalFormatting sqref="D21">
    <cfRule type="cellIs" dxfId="758" priority="766" stopIfTrue="1" operator="equal">
      <formula>"þ"</formula>
    </cfRule>
  </conditionalFormatting>
  <conditionalFormatting sqref="D20">
    <cfRule type="cellIs" dxfId="757" priority="765" stopIfTrue="1" operator="equal">
      <formula>"þ"</formula>
    </cfRule>
  </conditionalFormatting>
  <conditionalFormatting sqref="D19">
    <cfRule type="cellIs" dxfId="756" priority="764" stopIfTrue="1" operator="equal">
      <formula>"þ"</formula>
    </cfRule>
  </conditionalFormatting>
  <conditionalFormatting sqref="D19">
    <cfRule type="cellIs" dxfId="755" priority="763" stopIfTrue="1" operator="equal">
      <formula>"þ"</formula>
    </cfRule>
  </conditionalFormatting>
  <conditionalFormatting sqref="D19">
    <cfRule type="cellIs" dxfId="754" priority="762" stopIfTrue="1" operator="equal">
      <formula>"þ"</formula>
    </cfRule>
  </conditionalFormatting>
  <conditionalFormatting sqref="D19">
    <cfRule type="cellIs" dxfId="753" priority="761" stopIfTrue="1" operator="equal">
      <formula>"þ"</formula>
    </cfRule>
  </conditionalFormatting>
  <conditionalFormatting sqref="D19">
    <cfRule type="cellIs" dxfId="752" priority="760" stopIfTrue="1" operator="equal">
      <formula>"þ"</formula>
    </cfRule>
  </conditionalFormatting>
  <conditionalFormatting sqref="D19">
    <cfRule type="cellIs" dxfId="751" priority="759" stopIfTrue="1" operator="equal">
      <formula>"þ"</formula>
    </cfRule>
  </conditionalFormatting>
  <conditionalFormatting sqref="D21">
    <cfRule type="cellIs" dxfId="750" priority="758" stopIfTrue="1" operator="equal">
      <formula>"þ"</formula>
    </cfRule>
  </conditionalFormatting>
  <conditionalFormatting sqref="D20">
    <cfRule type="cellIs" dxfId="749" priority="757" stopIfTrue="1" operator="equal">
      <formula>"þ"</formula>
    </cfRule>
  </conditionalFormatting>
  <conditionalFormatting sqref="D20">
    <cfRule type="cellIs" dxfId="748" priority="756" stopIfTrue="1" operator="equal">
      <formula>"þ"</formula>
    </cfRule>
  </conditionalFormatting>
  <conditionalFormatting sqref="D20">
    <cfRule type="cellIs" dxfId="747" priority="755" stopIfTrue="1" operator="equal">
      <formula>"þ"</formula>
    </cfRule>
  </conditionalFormatting>
  <conditionalFormatting sqref="D20">
    <cfRule type="cellIs" dxfId="746" priority="754" stopIfTrue="1" operator="equal">
      <formula>"þ"</formula>
    </cfRule>
  </conditionalFormatting>
  <conditionalFormatting sqref="D20">
    <cfRule type="cellIs" dxfId="745" priority="753" stopIfTrue="1" operator="equal">
      <formula>"þ"</formula>
    </cfRule>
  </conditionalFormatting>
  <conditionalFormatting sqref="D20">
    <cfRule type="cellIs" dxfId="744" priority="752" stopIfTrue="1" operator="equal">
      <formula>"þ"</formula>
    </cfRule>
  </conditionalFormatting>
  <conditionalFormatting sqref="D21">
    <cfRule type="cellIs" dxfId="743" priority="751" stopIfTrue="1" operator="equal">
      <formula>"þ"</formula>
    </cfRule>
  </conditionalFormatting>
  <conditionalFormatting sqref="D22">
    <cfRule type="cellIs" dxfId="742" priority="750" stopIfTrue="1" operator="equal">
      <formula>"þ"</formula>
    </cfRule>
  </conditionalFormatting>
  <conditionalFormatting sqref="D21">
    <cfRule type="cellIs" dxfId="741" priority="749" stopIfTrue="1" operator="equal">
      <formula>"þ"</formula>
    </cfRule>
  </conditionalFormatting>
  <conditionalFormatting sqref="D21">
    <cfRule type="cellIs" dxfId="740" priority="748" stopIfTrue="1" operator="equal">
      <formula>"þ"</formula>
    </cfRule>
  </conditionalFormatting>
  <conditionalFormatting sqref="D21">
    <cfRule type="cellIs" dxfId="739" priority="747" stopIfTrue="1" operator="equal">
      <formula>"þ"</formula>
    </cfRule>
  </conditionalFormatting>
  <conditionalFormatting sqref="D21">
    <cfRule type="cellIs" dxfId="738" priority="746" stopIfTrue="1" operator="equal">
      <formula>"þ"</formula>
    </cfRule>
  </conditionalFormatting>
  <conditionalFormatting sqref="D21">
    <cfRule type="cellIs" dxfId="737" priority="745" stopIfTrue="1" operator="equal">
      <formula>"þ"</formula>
    </cfRule>
  </conditionalFormatting>
  <conditionalFormatting sqref="D21">
    <cfRule type="cellIs" dxfId="736" priority="744" stopIfTrue="1" operator="equal">
      <formula>"þ"</formula>
    </cfRule>
  </conditionalFormatting>
  <conditionalFormatting sqref="D21">
    <cfRule type="cellIs" dxfId="735" priority="743" stopIfTrue="1" operator="equal">
      <formula>"þ"</formula>
    </cfRule>
  </conditionalFormatting>
  <conditionalFormatting sqref="D20">
    <cfRule type="cellIs" dxfId="734" priority="742" stopIfTrue="1" operator="equal">
      <formula>"þ"</formula>
    </cfRule>
  </conditionalFormatting>
  <conditionalFormatting sqref="D20">
    <cfRule type="cellIs" dxfId="733" priority="741" stopIfTrue="1" operator="equal">
      <formula>"þ"</formula>
    </cfRule>
  </conditionalFormatting>
  <conditionalFormatting sqref="D20">
    <cfRule type="cellIs" dxfId="732" priority="740" stopIfTrue="1" operator="equal">
      <formula>"þ"</formula>
    </cfRule>
  </conditionalFormatting>
  <conditionalFormatting sqref="D20">
    <cfRule type="cellIs" dxfId="731" priority="739" stopIfTrue="1" operator="equal">
      <formula>"þ"</formula>
    </cfRule>
  </conditionalFormatting>
  <conditionalFormatting sqref="D20">
    <cfRule type="cellIs" dxfId="730" priority="738" stopIfTrue="1" operator="equal">
      <formula>"þ"</formula>
    </cfRule>
  </conditionalFormatting>
  <conditionalFormatting sqref="D20">
    <cfRule type="cellIs" dxfId="729" priority="737" stopIfTrue="1" operator="equal">
      <formula>"þ"</formula>
    </cfRule>
  </conditionalFormatting>
  <conditionalFormatting sqref="D22">
    <cfRule type="cellIs" dxfId="728" priority="736" stopIfTrue="1" operator="equal">
      <formula>"þ"</formula>
    </cfRule>
  </conditionalFormatting>
  <conditionalFormatting sqref="D21">
    <cfRule type="cellIs" dxfId="727" priority="735" stopIfTrue="1" operator="equal">
      <formula>"þ"</formula>
    </cfRule>
  </conditionalFormatting>
  <conditionalFormatting sqref="D21">
    <cfRule type="cellIs" dxfId="726" priority="734" stopIfTrue="1" operator="equal">
      <formula>"þ"</formula>
    </cfRule>
  </conditionalFormatting>
  <conditionalFormatting sqref="D21">
    <cfRule type="cellIs" dxfId="725" priority="733" stopIfTrue="1" operator="equal">
      <formula>"þ"</formula>
    </cfRule>
  </conditionalFormatting>
  <conditionalFormatting sqref="D21">
    <cfRule type="cellIs" dxfId="724" priority="732" stopIfTrue="1" operator="equal">
      <formula>"þ"</formula>
    </cfRule>
  </conditionalFormatting>
  <conditionalFormatting sqref="D21">
    <cfRule type="cellIs" dxfId="723" priority="731" stopIfTrue="1" operator="equal">
      <formula>"þ"</formula>
    </cfRule>
  </conditionalFormatting>
  <conditionalFormatting sqref="D21">
    <cfRule type="cellIs" dxfId="722" priority="730" stopIfTrue="1" operator="equal">
      <formula>"þ"</formula>
    </cfRule>
  </conditionalFormatting>
  <conditionalFormatting sqref="D22">
    <cfRule type="cellIs" dxfId="721" priority="723" stopIfTrue="1" operator="equal">
      <formula>"þ"</formula>
    </cfRule>
  </conditionalFormatting>
  <conditionalFormatting sqref="D23">
    <cfRule type="cellIs" dxfId="720" priority="722" stopIfTrue="1" operator="equal">
      <formula>"þ"</formula>
    </cfRule>
  </conditionalFormatting>
  <conditionalFormatting sqref="D22">
    <cfRule type="cellIs" dxfId="719" priority="721" stopIfTrue="1" operator="equal">
      <formula>"þ"</formula>
    </cfRule>
  </conditionalFormatting>
  <conditionalFormatting sqref="D22">
    <cfRule type="cellIs" dxfId="718" priority="720" stopIfTrue="1" operator="equal">
      <formula>"þ"</formula>
    </cfRule>
  </conditionalFormatting>
  <conditionalFormatting sqref="D22">
    <cfRule type="cellIs" dxfId="717" priority="719" stopIfTrue="1" operator="equal">
      <formula>"þ"</formula>
    </cfRule>
  </conditionalFormatting>
  <conditionalFormatting sqref="D22">
    <cfRule type="cellIs" dxfId="716" priority="718" stopIfTrue="1" operator="equal">
      <formula>"þ"</formula>
    </cfRule>
  </conditionalFormatting>
  <conditionalFormatting sqref="D22">
    <cfRule type="cellIs" dxfId="715" priority="717" stopIfTrue="1" operator="equal">
      <formula>"þ"</formula>
    </cfRule>
  </conditionalFormatting>
  <conditionalFormatting sqref="D22">
    <cfRule type="cellIs" dxfId="714" priority="716" stopIfTrue="1" operator="equal">
      <formula>"þ"</formula>
    </cfRule>
  </conditionalFormatting>
  <conditionalFormatting sqref="D24">
    <cfRule type="cellIs" dxfId="713" priority="715" stopIfTrue="1" operator="equal">
      <formula>"þ"</formula>
    </cfRule>
  </conditionalFormatting>
  <conditionalFormatting sqref="D24">
    <cfRule type="cellIs" dxfId="712" priority="714" stopIfTrue="1" operator="equal">
      <formula>"þ"</formula>
    </cfRule>
  </conditionalFormatting>
  <conditionalFormatting sqref="D24">
    <cfRule type="cellIs" dxfId="711" priority="713" stopIfTrue="1" operator="equal">
      <formula>"þ"</formula>
    </cfRule>
  </conditionalFormatting>
  <conditionalFormatting sqref="D24">
    <cfRule type="cellIs" dxfId="710" priority="712" stopIfTrue="1" operator="equal">
      <formula>"þ"</formula>
    </cfRule>
  </conditionalFormatting>
  <conditionalFormatting sqref="D25 D27">
    <cfRule type="cellIs" dxfId="709" priority="711" stopIfTrue="1" operator="equal">
      <formula>"þ"</formula>
    </cfRule>
  </conditionalFormatting>
  <conditionalFormatting sqref="D24">
    <cfRule type="cellIs" dxfId="708" priority="710" stopIfTrue="1" operator="equal">
      <formula>"þ"</formula>
    </cfRule>
  </conditionalFormatting>
  <conditionalFormatting sqref="D24">
    <cfRule type="cellIs" dxfId="707" priority="709" stopIfTrue="1" operator="equal">
      <formula>"þ"</formula>
    </cfRule>
  </conditionalFormatting>
  <conditionalFormatting sqref="D24">
    <cfRule type="cellIs" dxfId="706" priority="708" stopIfTrue="1" operator="equal">
      <formula>"þ"</formula>
    </cfRule>
  </conditionalFormatting>
  <conditionalFormatting sqref="D24">
    <cfRule type="cellIs" dxfId="705" priority="707" stopIfTrue="1" operator="equal">
      <formula>"þ"</formula>
    </cfRule>
  </conditionalFormatting>
  <conditionalFormatting sqref="D24">
    <cfRule type="cellIs" dxfId="704" priority="706" stopIfTrue="1" operator="equal">
      <formula>"þ"</formula>
    </cfRule>
  </conditionalFormatting>
  <conditionalFormatting sqref="D24">
    <cfRule type="cellIs" dxfId="703" priority="705" stopIfTrue="1" operator="equal">
      <formula>"þ"</formula>
    </cfRule>
  </conditionalFormatting>
  <conditionalFormatting sqref="D23">
    <cfRule type="cellIs" dxfId="702" priority="704" stopIfTrue="1" operator="equal">
      <formula>"þ"</formula>
    </cfRule>
  </conditionalFormatting>
  <conditionalFormatting sqref="D23">
    <cfRule type="cellIs" dxfId="701" priority="703" stopIfTrue="1" operator="equal">
      <formula>"þ"</formula>
    </cfRule>
  </conditionalFormatting>
  <conditionalFormatting sqref="D23">
    <cfRule type="cellIs" dxfId="700" priority="702" stopIfTrue="1" operator="equal">
      <formula>"þ"</formula>
    </cfRule>
  </conditionalFormatting>
  <conditionalFormatting sqref="D23">
    <cfRule type="cellIs" dxfId="699" priority="701" stopIfTrue="1" operator="equal">
      <formula>"þ"</formula>
    </cfRule>
  </conditionalFormatting>
  <conditionalFormatting sqref="D24">
    <cfRule type="cellIs" dxfId="698" priority="700" stopIfTrue="1" operator="equal">
      <formula>"þ"</formula>
    </cfRule>
  </conditionalFormatting>
  <conditionalFormatting sqref="D23">
    <cfRule type="cellIs" dxfId="697" priority="699" stopIfTrue="1" operator="equal">
      <formula>"þ"</formula>
    </cfRule>
  </conditionalFormatting>
  <conditionalFormatting sqref="D23">
    <cfRule type="cellIs" dxfId="696" priority="698" stopIfTrue="1" operator="equal">
      <formula>"þ"</formula>
    </cfRule>
  </conditionalFormatting>
  <conditionalFormatting sqref="D23">
    <cfRule type="cellIs" dxfId="695" priority="697" stopIfTrue="1" operator="equal">
      <formula>"þ"</formula>
    </cfRule>
  </conditionalFormatting>
  <conditionalFormatting sqref="D23">
    <cfRule type="cellIs" dxfId="694" priority="696" stopIfTrue="1" operator="equal">
      <formula>"þ"</formula>
    </cfRule>
  </conditionalFormatting>
  <conditionalFormatting sqref="D23">
    <cfRule type="cellIs" dxfId="693" priority="695" stopIfTrue="1" operator="equal">
      <formula>"þ"</formula>
    </cfRule>
  </conditionalFormatting>
  <conditionalFormatting sqref="D23">
    <cfRule type="cellIs" dxfId="692" priority="694" stopIfTrue="1" operator="equal">
      <formula>"þ"</formula>
    </cfRule>
  </conditionalFormatting>
  <conditionalFormatting sqref="D25 D27">
    <cfRule type="cellIs" dxfId="691" priority="693" stopIfTrue="1" operator="equal">
      <formula>"þ"</formula>
    </cfRule>
  </conditionalFormatting>
  <conditionalFormatting sqref="D25 D27">
    <cfRule type="cellIs" dxfId="690" priority="692" stopIfTrue="1" operator="equal">
      <formula>"þ"</formula>
    </cfRule>
  </conditionalFormatting>
  <conditionalFormatting sqref="D25 D27">
    <cfRule type="cellIs" dxfId="689" priority="691" stopIfTrue="1" operator="equal">
      <formula>"þ"</formula>
    </cfRule>
  </conditionalFormatting>
  <conditionalFormatting sqref="D25 D27">
    <cfRule type="cellIs" dxfId="688" priority="690" stopIfTrue="1" operator="equal">
      <formula>"þ"</formula>
    </cfRule>
  </conditionalFormatting>
  <conditionalFormatting sqref="D28:D30">
    <cfRule type="cellIs" dxfId="687" priority="689" stopIfTrue="1" operator="equal">
      <formula>"þ"</formula>
    </cfRule>
  </conditionalFormatting>
  <conditionalFormatting sqref="D25 D27">
    <cfRule type="cellIs" dxfId="686" priority="688" stopIfTrue="1" operator="equal">
      <formula>"þ"</formula>
    </cfRule>
  </conditionalFormatting>
  <conditionalFormatting sqref="D25 D27">
    <cfRule type="cellIs" dxfId="685" priority="687" stopIfTrue="1" operator="equal">
      <formula>"þ"</formula>
    </cfRule>
  </conditionalFormatting>
  <conditionalFormatting sqref="D25 D27">
    <cfRule type="cellIs" dxfId="684" priority="686" stopIfTrue="1" operator="equal">
      <formula>"þ"</formula>
    </cfRule>
  </conditionalFormatting>
  <conditionalFormatting sqref="D25 D27">
    <cfRule type="cellIs" dxfId="683" priority="685" stopIfTrue="1" operator="equal">
      <formula>"þ"</formula>
    </cfRule>
  </conditionalFormatting>
  <conditionalFormatting sqref="D25 D27">
    <cfRule type="cellIs" dxfId="682" priority="684" stopIfTrue="1" operator="equal">
      <formula>"þ"</formula>
    </cfRule>
  </conditionalFormatting>
  <conditionalFormatting sqref="D25 D27">
    <cfRule type="cellIs" dxfId="681" priority="683" stopIfTrue="1" operator="equal">
      <formula>"þ"</formula>
    </cfRule>
  </conditionalFormatting>
  <conditionalFormatting sqref="D28:D30">
    <cfRule type="cellIs" dxfId="680" priority="682" stopIfTrue="1" operator="equal">
      <formula>"þ"</formula>
    </cfRule>
  </conditionalFormatting>
  <conditionalFormatting sqref="D28:D30">
    <cfRule type="cellIs" dxfId="679" priority="681" stopIfTrue="1" operator="equal">
      <formula>"þ"</formula>
    </cfRule>
  </conditionalFormatting>
  <conditionalFormatting sqref="D28:D30">
    <cfRule type="cellIs" dxfId="678" priority="680" stopIfTrue="1" operator="equal">
      <formula>"þ"</formula>
    </cfRule>
  </conditionalFormatting>
  <conditionalFormatting sqref="D28:D30">
    <cfRule type="cellIs" dxfId="677" priority="679" stopIfTrue="1" operator="equal">
      <formula>"þ"</formula>
    </cfRule>
  </conditionalFormatting>
  <conditionalFormatting sqref="D28:D30">
    <cfRule type="cellIs" dxfId="676" priority="678" stopIfTrue="1" operator="equal">
      <formula>"þ"</formula>
    </cfRule>
  </conditionalFormatting>
  <conditionalFormatting sqref="D28:D30">
    <cfRule type="cellIs" dxfId="675" priority="677" stopIfTrue="1" operator="equal">
      <formula>"þ"</formula>
    </cfRule>
  </conditionalFormatting>
  <conditionalFormatting sqref="D28:D30">
    <cfRule type="cellIs" dxfId="674" priority="676" stopIfTrue="1" operator="equal">
      <formula>"þ"</formula>
    </cfRule>
  </conditionalFormatting>
  <conditionalFormatting sqref="D28:D30">
    <cfRule type="cellIs" dxfId="673" priority="675" stopIfTrue="1" operator="equal">
      <formula>"þ"</formula>
    </cfRule>
  </conditionalFormatting>
  <conditionalFormatting sqref="D28:D30">
    <cfRule type="cellIs" dxfId="672" priority="674" stopIfTrue="1" operator="equal">
      <formula>"þ"</formula>
    </cfRule>
  </conditionalFormatting>
  <conditionalFormatting sqref="D28:D30">
    <cfRule type="cellIs" dxfId="671" priority="673" stopIfTrue="1" operator="equal">
      <formula>"þ"</formula>
    </cfRule>
  </conditionalFormatting>
  <conditionalFormatting sqref="D28:D30">
    <cfRule type="cellIs" dxfId="670" priority="672" stopIfTrue="1" operator="equal">
      <formula>"þ"</formula>
    </cfRule>
  </conditionalFormatting>
  <conditionalFormatting sqref="D31">
    <cfRule type="cellIs" dxfId="669" priority="671" stopIfTrue="1" operator="equal">
      <formula>"þ"</formula>
    </cfRule>
  </conditionalFormatting>
  <conditionalFormatting sqref="D11">
    <cfRule type="cellIs" dxfId="668" priority="670" stopIfTrue="1" operator="equal">
      <formula>"þ"</formula>
    </cfRule>
  </conditionalFormatting>
  <conditionalFormatting sqref="D11">
    <cfRule type="cellIs" dxfId="667" priority="669" stopIfTrue="1" operator="equal">
      <formula>"þ"</formula>
    </cfRule>
  </conditionalFormatting>
  <conditionalFormatting sqref="D11">
    <cfRule type="cellIs" dxfId="666" priority="668" stopIfTrue="1" operator="equal">
      <formula>"þ"</formula>
    </cfRule>
  </conditionalFormatting>
  <conditionalFormatting sqref="D11">
    <cfRule type="cellIs" dxfId="665" priority="667" stopIfTrue="1" operator="equal">
      <formula>"þ"</formula>
    </cfRule>
  </conditionalFormatting>
  <conditionalFormatting sqref="D11">
    <cfRule type="cellIs" dxfId="664" priority="666" stopIfTrue="1" operator="equal">
      <formula>"þ"</formula>
    </cfRule>
  </conditionalFormatting>
  <conditionalFormatting sqref="D11">
    <cfRule type="cellIs" dxfId="663" priority="665" stopIfTrue="1" operator="equal">
      <formula>"þ"</formula>
    </cfRule>
  </conditionalFormatting>
  <conditionalFormatting sqref="D11">
    <cfRule type="cellIs" dxfId="662" priority="664" stopIfTrue="1" operator="equal">
      <formula>"þ"</formula>
    </cfRule>
  </conditionalFormatting>
  <conditionalFormatting sqref="D11">
    <cfRule type="cellIs" dxfId="661" priority="663" stopIfTrue="1" operator="equal">
      <formula>"þ"</formula>
    </cfRule>
  </conditionalFormatting>
  <conditionalFormatting sqref="D11">
    <cfRule type="cellIs" dxfId="660" priority="662" stopIfTrue="1" operator="equal">
      <formula>"þ"</formula>
    </cfRule>
  </conditionalFormatting>
  <conditionalFormatting sqref="D11">
    <cfRule type="cellIs" dxfId="659" priority="661" stopIfTrue="1" operator="equal">
      <formula>"þ"</formula>
    </cfRule>
  </conditionalFormatting>
  <conditionalFormatting sqref="D11">
    <cfRule type="cellIs" dxfId="658" priority="660" stopIfTrue="1" operator="equal">
      <formula>"þ"</formula>
    </cfRule>
  </conditionalFormatting>
  <conditionalFormatting sqref="D11">
    <cfRule type="cellIs" dxfId="657" priority="659" stopIfTrue="1" operator="equal">
      <formula>"þ"</formula>
    </cfRule>
  </conditionalFormatting>
  <conditionalFormatting sqref="D11">
    <cfRule type="cellIs" dxfId="656" priority="658" stopIfTrue="1" operator="equal">
      <formula>"þ"</formula>
    </cfRule>
  </conditionalFormatting>
  <conditionalFormatting sqref="D11">
    <cfRule type="cellIs" dxfId="655" priority="657" stopIfTrue="1" operator="equal">
      <formula>"þ"</formula>
    </cfRule>
  </conditionalFormatting>
  <conditionalFormatting sqref="D11">
    <cfRule type="cellIs" dxfId="654" priority="656" stopIfTrue="1" operator="equal">
      <formula>"þ"</formula>
    </cfRule>
  </conditionalFormatting>
  <conditionalFormatting sqref="D11">
    <cfRule type="cellIs" dxfId="653" priority="655" stopIfTrue="1" operator="equal">
      <formula>"þ"</formula>
    </cfRule>
  </conditionalFormatting>
  <conditionalFormatting sqref="D11">
    <cfRule type="cellIs" dxfId="652" priority="654" stopIfTrue="1" operator="equal">
      <formula>"þ"</formula>
    </cfRule>
  </conditionalFormatting>
  <conditionalFormatting sqref="D11">
    <cfRule type="cellIs" dxfId="651" priority="653" stopIfTrue="1" operator="equal">
      <formula>"þ"</formula>
    </cfRule>
  </conditionalFormatting>
  <conditionalFormatting sqref="D11">
    <cfRule type="cellIs" dxfId="650" priority="652" stopIfTrue="1" operator="equal">
      <formula>"þ"</formula>
    </cfRule>
  </conditionalFormatting>
  <conditionalFormatting sqref="D11">
    <cfRule type="cellIs" dxfId="649" priority="651" stopIfTrue="1" operator="equal">
      <formula>"þ"</formula>
    </cfRule>
  </conditionalFormatting>
  <conditionalFormatting sqref="D11">
    <cfRule type="cellIs" dxfId="648" priority="650" stopIfTrue="1" operator="equal">
      <formula>"þ"</formula>
    </cfRule>
  </conditionalFormatting>
  <conditionalFormatting sqref="D11">
    <cfRule type="cellIs" dxfId="647" priority="649" stopIfTrue="1" operator="equal">
      <formula>"þ"</formula>
    </cfRule>
  </conditionalFormatting>
  <conditionalFormatting sqref="D11">
    <cfRule type="cellIs" dxfId="646" priority="648" stopIfTrue="1" operator="equal">
      <formula>"þ"</formula>
    </cfRule>
  </conditionalFormatting>
  <conditionalFormatting sqref="D11">
    <cfRule type="cellIs" dxfId="645" priority="647" stopIfTrue="1" operator="equal">
      <formula>"þ"</formula>
    </cfRule>
  </conditionalFormatting>
  <conditionalFormatting sqref="D11">
    <cfRule type="cellIs" dxfId="644" priority="646" stopIfTrue="1" operator="equal">
      <formula>"þ"</formula>
    </cfRule>
  </conditionalFormatting>
  <conditionalFormatting sqref="D11">
    <cfRule type="cellIs" dxfId="643" priority="645" stopIfTrue="1" operator="equal">
      <formula>"þ"</formula>
    </cfRule>
  </conditionalFormatting>
  <conditionalFormatting sqref="D11">
    <cfRule type="cellIs" dxfId="642" priority="644" stopIfTrue="1" operator="equal">
      <formula>"þ"</formula>
    </cfRule>
  </conditionalFormatting>
  <conditionalFormatting sqref="D11">
    <cfRule type="cellIs" dxfId="641" priority="643" stopIfTrue="1" operator="equal">
      <formula>"þ"</formula>
    </cfRule>
  </conditionalFormatting>
  <conditionalFormatting sqref="D11">
    <cfRule type="cellIs" dxfId="640" priority="642" stopIfTrue="1" operator="equal">
      <formula>"þ"</formula>
    </cfRule>
  </conditionalFormatting>
  <conditionalFormatting sqref="D11">
    <cfRule type="cellIs" dxfId="639" priority="641" stopIfTrue="1" operator="equal">
      <formula>"þ"</formula>
    </cfRule>
  </conditionalFormatting>
  <conditionalFormatting sqref="D11">
    <cfRule type="cellIs" dxfId="638" priority="640" stopIfTrue="1" operator="equal">
      <formula>"þ"</formula>
    </cfRule>
  </conditionalFormatting>
  <conditionalFormatting sqref="D11">
    <cfRule type="cellIs" dxfId="637" priority="639" stopIfTrue="1" operator="equal">
      <formula>"þ"</formula>
    </cfRule>
  </conditionalFormatting>
  <conditionalFormatting sqref="D11">
    <cfRule type="cellIs" dxfId="636" priority="638" stopIfTrue="1" operator="equal">
      <formula>"þ"</formula>
    </cfRule>
  </conditionalFormatting>
  <conditionalFormatting sqref="D11">
    <cfRule type="cellIs" dxfId="635" priority="637" stopIfTrue="1" operator="equal">
      <formula>"þ"</formula>
    </cfRule>
  </conditionalFormatting>
  <conditionalFormatting sqref="D11">
    <cfRule type="cellIs" dxfId="634" priority="636" stopIfTrue="1" operator="equal">
      <formula>"þ"</formula>
    </cfRule>
  </conditionalFormatting>
  <conditionalFormatting sqref="D11">
    <cfRule type="cellIs" dxfId="633" priority="635" stopIfTrue="1" operator="equal">
      <formula>"þ"</formula>
    </cfRule>
  </conditionalFormatting>
  <conditionalFormatting sqref="D11">
    <cfRule type="cellIs" dxfId="632" priority="634" stopIfTrue="1" operator="equal">
      <formula>"þ"</formula>
    </cfRule>
  </conditionalFormatting>
  <conditionalFormatting sqref="D11">
    <cfRule type="cellIs" dxfId="631" priority="633" stopIfTrue="1" operator="equal">
      <formula>"þ"</formula>
    </cfRule>
  </conditionalFormatting>
  <conditionalFormatting sqref="D11">
    <cfRule type="cellIs" dxfId="630" priority="632" stopIfTrue="1" operator="equal">
      <formula>"þ"</formula>
    </cfRule>
  </conditionalFormatting>
  <conditionalFormatting sqref="D11">
    <cfRule type="cellIs" dxfId="629" priority="631" stopIfTrue="1" operator="equal">
      <formula>"þ"</formula>
    </cfRule>
  </conditionalFormatting>
  <conditionalFormatting sqref="D11">
    <cfRule type="cellIs" dxfId="628" priority="630" stopIfTrue="1" operator="equal">
      <formula>"þ"</formula>
    </cfRule>
  </conditionalFormatting>
  <conditionalFormatting sqref="D11">
    <cfRule type="cellIs" dxfId="627" priority="629" stopIfTrue="1" operator="equal">
      <formula>"þ"</formula>
    </cfRule>
  </conditionalFormatting>
  <conditionalFormatting sqref="D11">
    <cfRule type="cellIs" dxfId="626" priority="628" stopIfTrue="1" operator="equal">
      <formula>"þ"</formula>
    </cfRule>
  </conditionalFormatting>
  <conditionalFormatting sqref="D11">
    <cfRule type="cellIs" dxfId="625" priority="627" stopIfTrue="1" operator="equal">
      <formula>"þ"</formula>
    </cfRule>
  </conditionalFormatting>
  <conditionalFormatting sqref="D11">
    <cfRule type="cellIs" dxfId="624" priority="626" stopIfTrue="1" operator="equal">
      <formula>"þ"</formula>
    </cfRule>
  </conditionalFormatting>
  <conditionalFormatting sqref="D11">
    <cfRule type="cellIs" dxfId="623" priority="625" stopIfTrue="1" operator="equal">
      <formula>"þ"</formula>
    </cfRule>
  </conditionalFormatting>
  <conditionalFormatting sqref="D26">
    <cfRule type="cellIs" dxfId="622" priority="600" stopIfTrue="1" operator="equal">
      <formula>"þ"</formula>
    </cfRule>
  </conditionalFormatting>
  <conditionalFormatting sqref="D26">
    <cfRule type="cellIs" dxfId="621" priority="599" stopIfTrue="1" operator="equal">
      <formula>"þ"</formula>
    </cfRule>
  </conditionalFormatting>
  <conditionalFormatting sqref="D26">
    <cfRule type="cellIs" dxfId="620" priority="598" stopIfTrue="1" operator="equal">
      <formula>"þ"</formula>
    </cfRule>
  </conditionalFormatting>
  <conditionalFormatting sqref="D26">
    <cfRule type="cellIs" dxfId="619" priority="597" stopIfTrue="1" operator="equal">
      <formula>"þ"</formula>
    </cfRule>
  </conditionalFormatting>
  <conditionalFormatting sqref="D26">
    <cfRule type="cellIs" dxfId="618" priority="596" stopIfTrue="1" operator="equal">
      <formula>"þ"</formula>
    </cfRule>
  </conditionalFormatting>
  <conditionalFormatting sqref="D26">
    <cfRule type="cellIs" dxfId="617" priority="595" stopIfTrue="1" operator="equal">
      <formula>"þ"</formula>
    </cfRule>
  </conditionalFormatting>
  <conditionalFormatting sqref="D26">
    <cfRule type="cellIs" dxfId="616" priority="594" stopIfTrue="1" operator="equal">
      <formula>"þ"</formula>
    </cfRule>
  </conditionalFormatting>
  <conditionalFormatting sqref="D26">
    <cfRule type="cellIs" dxfId="615" priority="593" stopIfTrue="1" operator="equal">
      <formula>"þ"</formula>
    </cfRule>
  </conditionalFormatting>
  <conditionalFormatting sqref="D26">
    <cfRule type="cellIs" dxfId="614" priority="592" stopIfTrue="1" operator="equal">
      <formula>"þ"</formula>
    </cfRule>
  </conditionalFormatting>
  <conditionalFormatting sqref="D26">
    <cfRule type="cellIs" dxfId="613" priority="591" stopIfTrue="1" operator="equal">
      <formula>"þ"</formula>
    </cfRule>
  </conditionalFormatting>
  <conditionalFormatting sqref="D26">
    <cfRule type="cellIs" dxfId="612" priority="590" stopIfTrue="1" operator="equal">
      <formula>"þ"</formula>
    </cfRule>
  </conditionalFormatting>
  <conditionalFormatting sqref="D26">
    <cfRule type="cellIs" dxfId="611" priority="589" stopIfTrue="1" operator="equal">
      <formula>"þ"</formula>
    </cfRule>
  </conditionalFormatting>
  <conditionalFormatting sqref="D26">
    <cfRule type="cellIs" dxfId="610" priority="588" stopIfTrue="1" operator="equal">
      <formula>"þ"</formula>
    </cfRule>
  </conditionalFormatting>
  <conditionalFormatting sqref="D26">
    <cfRule type="cellIs" dxfId="609" priority="587" stopIfTrue="1" operator="equal">
      <formula>"þ"</formula>
    </cfRule>
  </conditionalFormatting>
  <conditionalFormatting sqref="D26">
    <cfRule type="cellIs" dxfId="608" priority="586" stopIfTrue="1" operator="equal">
      <formula>"þ"</formula>
    </cfRule>
  </conditionalFormatting>
  <conditionalFormatting sqref="D26">
    <cfRule type="cellIs" dxfId="607" priority="585" stopIfTrue="1" operator="equal">
      <formula>"þ"</formula>
    </cfRule>
  </conditionalFormatting>
  <conditionalFormatting sqref="D26">
    <cfRule type="cellIs" dxfId="606" priority="584" stopIfTrue="1" operator="equal">
      <formula>"þ"</formula>
    </cfRule>
  </conditionalFormatting>
  <conditionalFormatting sqref="D26">
    <cfRule type="cellIs" dxfId="605" priority="583" stopIfTrue="1" operator="equal">
      <formula>"þ"</formula>
    </cfRule>
  </conditionalFormatting>
  <conditionalFormatting sqref="D26">
    <cfRule type="cellIs" dxfId="604" priority="582" stopIfTrue="1" operator="equal">
      <formula>"þ"</formula>
    </cfRule>
  </conditionalFormatting>
  <conditionalFormatting sqref="D26">
    <cfRule type="cellIs" dxfId="603" priority="581" stopIfTrue="1" operator="equal">
      <formula>"þ"</formula>
    </cfRule>
  </conditionalFormatting>
  <conditionalFormatting sqref="D26">
    <cfRule type="cellIs" dxfId="602" priority="580" stopIfTrue="1" operator="equal">
      <formula>"þ"</formula>
    </cfRule>
  </conditionalFormatting>
  <conditionalFormatting sqref="D26">
    <cfRule type="cellIs" dxfId="601" priority="579" stopIfTrue="1" operator="equal">
      <formula>"þ"</formula>
    </cfRule>
  </conditionalFormatting>
  <conditionalFormatting sqref="D26">
    <cfRule type="cellIs" dxfId="600" priority="578" stopIfTrue="1" operator="equal">
      <formula>"þ"</formula>
    </cfRule>
  </conditionalFormatting>
  <conditionalFormatting sqref="D26">
    <cfRule type="cellIs" dxfId="599" priority="577" stopIfTrue="1" operator="equal">
      <formula>"þ"</formula>
    </cfRule>
  </conditionalFormatting>
  <conditionalFormatting sqref="D15">
    <cfRule type="cellIs" dxfId="598" priority="576" stopIfTrue="1" operator="equal">
      <formula>"þ"</formula>
    </cfRule>
  </conditionalFormatting>
  <conditionalFormatting sqref="D15">
    <cfRule type="cellIs" dxfId="597" priority="575" stopIfTrue="1" operator="equal">
      <formula>"þ"</formula>
    </cfRule>
  </conditionalFormatting>
  <conditionalFormatting sqref="D15">
    <cfRule type="cellIs" dxfId="596" priority="574" stopIfTrue="1" operator="equal">
      <formula>"þ"</formula>
    </cfRule>
  </conditionalFormatting>
  <conditionalFormatting sqref="D15">
    <cfRule type="cellIs" dxfId="595" priority="573" stopIfTrue="1" operator="equal">
      <formula>"þ"</formula>
    </cfRule>
  </conditionalFormatting>
  <conditionalFormatting sqref="D15">
    <cfRule type="cellIs" dxfId="594" priority="572" stopIfTrue="1" operator="equal">
      <formula>"þ"</formula>
    </cfRule>
  </conditionalFormatting>
  <conditionalFormatting sqref="D15">
    <cfRule type="cellIs" dxfId="593" priority="571" stopIfTrue="1" operator="equal">
      <formula>"þ"</formula>
    </cfRule>
  </conditionalFormatting>
  <conditionalFormatting sqref="D15">
    <cfRule type="cellIs" dxfId="592" priority="570" stopIfTrue="1" operator="equal">
      <formula>"þ"</formula>
    </cfRule>
  </conditionalFormatting>
  <conditionalFormatting sqref="D15">
    <cfRule type="cellIs" dxfId="591" priority="569" stopIfTrue="1" operator="equal">
      <formula>"þ"</formula>
    </cfRule>
  </conditionalFormatting>
  <conditionalFormatting sqref="D15">
    <cfRule type="cellIs" dxfId="590" priority="568" stopIfTrue="1" operator="equal">
      <formula>"þ"</formula>
    </cfRule>
  </conditionalFormatting>
  <conditionalFormatting sqref="D15">
    <cfRule type="cellIs" dxfId="589" priority="567" stopIfTrue="1" operator="equal">
      <formula>"þ"</formula>
    </cfRule>
  </conditionalFormatting>
  <conditionalFormatting sqref="D15">
    <cfRule type="cellIs" dxfId="588" priority="566" stopIfTrue="1" operator="equal">
      <formula>"þ"</formula>
    </cfRule>
  </conditionalFormatting>
  <conditionalFormatting sqref="D15">
    <cfRule type="cellIs" dxfId="587" priority="565" stopIfTrue="1" operator="equal">
      <formula>"þ"</formula>
    </cfRule>
  </conditionalFormatting>
  <conditionalFormatting sqref="D15">
    <cfRule type="cellIs" dxfId="586" priority="564" stopIfTrue="1" operator="equal">
      <formula>"þ"</formula>
    </cfRule>
  </conditionalFormatting>
  <conditionalFormatting sqref="D15">
    <cfRule type="cellIs" dxfId="585" priority="563" stopIfTrue="1" operator="equal">
      <formula>"þ"</formula>
    </cfRule>
  </conditionalFormatting>
  <conditionalFormatting sqref="D15">
    <cfRule type="cellIs" dxfId="584" priority="562" stopIfTrue="1" operator="equal">
      <formula>"þ"</formula>
    </cfRule>
  </conditionalFormatting>
  <conditionalFormatting sqref="D15">
    <cfRule type="cellIs" dxfId="583" priority="561" stopIfTrue="1" operator="equal">
      <formula>"þ"</formula>
    </cfRule>
  </conditionalFormatting>
  <conditionalFormatting sqref="D15">
    <cfRule type="cellIs" dxfId="582" priority="560" stopIfTrue="1" operator="equal">
      <formula>"þ"</formula>
    </cfRule>
  </conditionalFormatting>
  <conditionalFormatting sqref="D15">
    <cfRule type="cellIs" dxfId="581" priority="559" stopIfTrue="1" operator="equal">
      <formula>"þ"</formula>
    </cfRule>
  </conditionalFormatting>
  <conditionalFormatting sqref="D15">
    <cfRule type="cellIs" dxfId="580" priority="558" stopIfTrue="1" operator="equal">
      <formula>"þ"</formula>
    </cfRule>
  </conditionalFormatting>
  <conditionalFormatting sqref="D15">
    <cfRule type="cellIs" dxfId="579" priority="557" stopIfTrue="1" operator="equal">
      <formula>"þ"</formula>
    </cfRule>
  </conditionalFormatting>
  <conditionalFormatting sqref="D15">
    <cfRule type="cellIs" dxfId="578" priority="556" stopIfTrue="1" operator="equal">
      <formula>"þ"</formula>
    </cfRule>
  </conditionalFormatting>
  <conditionalFormatting sqref="D15">
    <cfRule type="cellIs" dxfId="577" priority="555" stopIfTrue="1" operator="equal">
      <formula>"þ"</formula>
    </cfRule>
  </conditionalFormatting>
  <conditionalFormatting sqref="D15">
    <cfRule type="cellIs" dxfId="576" priority="554" stopIfTrue="1" operator="equal">
      <formula>"þ"</formula>
    </cfRule>
  </conditionalFormatting>
  <conditionalFormatting sqref="D15">
    <cfRule type="cellIs" dxfId="575" priority="553" stopIfTrue="1" operator="equal">
      <formula>"þ"</formula>
    </cfRule>
  </conditionalFormatting>
  <conditionalFormatting sqref="D15">
    <cfRule type="cellIs" dxfId="574" priority="552" stopIfTrue="1" operator="equal">
      <formula>"þ"</formula>
    </cfRule>
  </conditionalFormatting>
  <conditionalFormatting sqref="D15">
    <cfRule type="cellIs" dxfId="573" priority="551" stopIfTrue="1" operator="equal">
      <formula>"þ"</formula>
    </cfRule>
  </conditionalFormatting>
  <conditionalFormatting sqref="D15">
    <cfRule type="cellIs" dxfId="572" priority="550" stopIfTrue="1" operator="equal">
      <formula>"þ"</formula>
    </cfRule>
  </conditionalFormatting>
  <conditionalFormatting sqref="D15">
    <cfRule type="cellIs" dxfId="571" priority="549" stopIfTrue="1" operator="equal">
      <formula>"þ"</formula>
    </cfRule>
  </conditionalFormatting>
  <conditionalFormatting sqref="D15">
    <cfRule type="cellIs" dxfId="570" priority="548" stopIfTrue="1" operator="equal">
      <formula>"þ"</formula>
    </cfRule>
  </conditionalFormatting>
  <conditionalFormatting sqref="D15">
    <cfRule type="cellIs" dxfId="569" priority="547" stopIfTrue="1" operator="equal">
      <formula>"þ"</formula>
    </cfRule>
  </conditionalFormatting>
  <conditionalFormatting sqref="D15">
    <cfRule type="cellIs" dxfId="568" priority="546" stopIfTrue="1" operator="equal">
      <formula>"þ"</formula>
    </cfRule>
  </conditionalFormatting>
  <conditionalFormatting sqref="D15">
    <cfRule type="cellIs" dxfId="567" priority="545" stopIfTrue="1" operator="equal">
      <formula>"þ"</formula>
    </cfRule>
  </conditionalFormatting>
  <conditionalFormatting sqref="D15">
    <cfRule type="cellIs" dxfId="566" priority="544" stopIfTrue="1" operator="equal">
      <formula>"þ"</formula>
    </cfRule>
  </conditionalFormatting>
  <conditionalFormatting sqref="D15">
    <cfRule type="cellIs" dxfId="565" priority="543" stopIfTrue="1" operator="equal">
      <formula>"þ"</formula>
    </cfRule>
  </conditionalFormatting>
  <conditionalFormatting sqref="D15">
    <cfRule type="cellIs" dxfId="564" priority="542" stopIfTrue="1" operator="equal">
      <formula>"þ"</formula>
    </cfRule>
  </conditionalFormatting>
  <conditionalFormatting sqref="D15">
    <cfRule type="cellIs" dxfId="563" priority="541" stopIfTrue="1" operator="equal">
      <formula>"þ"</formula>
    </cfRule>
  </conditionalFormatting>
  <conditionalFormatting sqref="D15">
    <cfRule type="cellIs" dxfId="562" priority="540" stopIfTrue="1" operator="equal">
      <formula>"þ"</formula>
    </cfRule>
  </conditionalFormatting>
  <conditionalFormatting sqref="D15">
    <cfRule type="cellIs" dxfId="561" priority="539" stopIfTrue="1" operator="equal">
      <formula>"þ"</formula>
    </cfRule>
  </conditionalFormatting>
  <conditionalFormatting sqref="D15">
    <cfRule type="cellIs" dxfId="560" priority="538" stopIfTrue="1" operator="equal">
      <formula>"þ"</formula>
    </cfRule>
  </conditionalFormatting>
  <conditionalFormatting sqref="D15">
    <cfRule type="cellIs" dxfId="559" priority="537" stopIfTrue="1" operator="equal">
      <formula>"þ"</formula>
    </cfRule>
  </conditionalFormatting>
  <conditionalFormatting sqref="D15">
    <cfRule type="cellIs" dxfId="558" priority="536" stopIfTrue="1" operator="equal">
      <formula>"þ"</formula>
    </cfRule>
  </conditionalFormatting>
  <conditionalFormatting sqref="D15">
    <cfRule type="cellIs" dxfId="557" priority="535" stopIfTrue="1" operator="equal">
      <formula>"þ"</formula>
    </cfRule>
  </conditionalFormatting>
  <conditionalFormatting sqref="D15">
    <cfRule type="cellIs" dxfId="556" priority="534" stopIfTrue="1" operator="equal">
      <formula>"þ"</formula>
    </cfRule>
  </conditionalFormatting>
  <conditionalFormatting sqref="D15">
    <cfRule type="cellIs" dxfId="555" priority="533" stopIfTrue="1" operator="equal">
      <formula>"þ"</formula>
    </cfRule>
  </conditionalFormatting>
  <conditionalFormatting sqref="D15">
    <cfRule type="cellIs" dxfId="554" priority="532" stopIfTrue="1" operator="equal">
      <formula>"þ"</formula>
    </cfRule>
  </conditionalFormatting>
  <conditionalFormatting sqref="D15">
    <cfRule type="cellIs" dxfId="553" priority="531" stopIfTrue="1" operator="equal">
      <formula>"þ"</formula>
    </cfRule>
  </conditionalFormatting>
  <conditionalFormatting sqref="D15">
    <cfRule type="cellIs" dxfId="552" priority="530" stopIfTrue="1" operator="equal">
      <formula>"þ"</formula>
    </cfRule>
  </conditionalFormatting>
  <conditionalFormatting sqref="D15">
    <cfRule type="cellIs" dxfId="551" priority="529" stopIfTrue="1" operator="equal">
      <formula>"þ"</formula>
    </cfRule>
  </conditionalFormatting>
  <conditionalFormatting sqref="D15">
    <cfRule type="cellIs" dxfId="550" priority="528" stopIfTrue="1" operator="equal">
      <formula>"þ"</formula>
    </cfRule>
  </conditionalFormatting>
  <conditionalFormatting sqref="D15">
    <cfRule type="cellIs" dxfId="549" priority="527" stopIfTrue="1" operator="equal">
      <formula>"þ"</formula>
    </cfRule>
  </conditionalFormatting>
  <conditionalFormatting sqref="D15">
    <cfRule type="cellIs" dxfId="548" priority="526" stopIfTrue="1" operator="equal">
      <formula>"þ"</formula>
    </cfRule>
  </conditionalFormatting>
  <conditionalFormatting sqref="D15">
    <cfRule type="cellIs" dxfId="547" priority="525" stopIfTrue="1" operator="equal">
      <formula>"þ"</formula>
    </cfRule>
  </conditionalFormatting>
  <conditionalFormatting sqref="D22">
    <cfRule type="cellIs" dxfId="546" priority="524" stopIfTrue="1" operator="equal">
      <formula>"þ"</formula>
    </cfRule>
  </conditionalFormatting>
  <conditionalFormatting sqref="D22">
    <cfRule type="cellIs" dxfId="545" priority="523" stopIfTrue="1" operator="equal">
      <formula>"þ"</formula>
    </cfRule>
  </conditionalFormatting>
  <conditionalFormatting sqref="D22">
    <cfRule type="cellIs" dxfId="544" priority="522" stopIfTrue="1" operator="equal">
      <formula>"þ"</formula>
    </cfRule>
  </conditionalFormatting>
  <conditionalFormatting sqref="D22">
    <cfRule type="cellIs" dxfId="543" priority="521" stopIfTrue="1" operator="equal">
      <formula>"þ"</formula>
    </cfRule>
  </conditionalFormatting>
  <conditionalFormatting sqref="D22">
    <cfRule type="cellIs" dxfId="542" priority="520" stopIfTrue="1" operator="equal">
      <formula>"þ"</formula>
    </cfRule>
  </conditionalFormatting>
  <conditionalFormatting sqref="D22">
    <cfRule type="cellIs" dxfId="541" priority="519" stopIfTrue="1" operator="equal">
      <formula>"þ"</formula>
    </cfRule>
  </conditionalFormatting>
  <conditionalFormatting sqref="D22">
    <cfRule type="cellIs" dxfId="540" priority="518" stopIfTrue="1" operator="equal">
      <formula>"þ"</formula>
    </cfRule>
  </conditionalFormatting>
  <conditionalFormatting sqref="D22">
    <cfRule type="cellIs" dxfId="539" priority="517" stopIfTrue="1" operator="equal">
      <formula>"þ"</formula>
    </cfRule>
  </conditionalFormatting>
  <conditionalFormatting sqref="D22">
    <cfRule type="cellIs" dxfId="538" priority="516" stopIfTrue="1" operator="equal">
      <formula>"þ"</formula>
    </cfRule>
  </conditionalFormatting>
  <conditionalFormatting sqref="D22">
    <cfRule type="cellIs" dxfId="537" priority="515" stopIfTrue="1" operator="equal">
      <formula>"þ"</formula>
    </cfRule>
  </conditionalFormatting>
  <conditionalFormatting sqref="D22">
    <cfRule type="cellIs" dxfId="536" priority="514" stopIfTrue="1" operator="equal">
      <formula>"þ"</formula>
    </cfRule>
  </conditionalFormatting>
  <conditionalFormatting sqref="D22">
    <cfRule type="cellIs" dxfId="535" priority="513" stopIfTrue="1" operator="equal">
      <formula>"þ"</formula>
    </cfRule>
  </conditionalFormatting>
  <conditionalFormatting sqref="D22">
    <cfRule type="cellIs" dxfId="534" priority="512" stopIfTrue="1" operator="equal">
      <formula>"þ"</formula>
    </cfRule>
  </conditionalFormatting>
  <conditionalFormatting sqref="D22">
    <cfRule type="cellIs" dxfId="533" priority="511" stopIfTrue="1" operator="equal">
      <formula>"þ"</formula>
    </cfRule>
  </conditionalFormatting>
  <conditionalFormatting sqref="D22">
    <cfRule type="cellIs" dxfId="532" priority="510" stopIfTrue="1" operator="equal">
      <formula>"þ"</formula>
    </cfRule>
  </conditionalFormatting>
  <conditionalFormatting sqref="D22">
    <cfRule type="cellIs" dxfId="531" priority="509" stopIfTrue="1" operator="equal">
      <formula>"þ"</formula>
    </cfRule>
  </conditionalFormatting>
  <conditionalFormatting sqref="D22">
    <cfRule type="cellIs" dxfId="530" priority="508" stopIfTrue="1" operator="equal">
      <formula>"þ"</formula>
    </cfRule>
  </conditionalFormatting>
  <conditionalFormatting sqref="D22">
    <cfRule type="cellIs" dxfId="529" priority="507" stopIfTrue="1" operator="equal">
      <formula>"þ"</formula>
    </cfRule>
  </conditionalFormatting>
  <conditionalFormatting sqref="D22">
    <cfRule type="cellIs" dxfId="528" priority="506" stopIfTrue="1" operator="equal">
      <formula>"þ"</formula>
    </cfRule>
  </conditionalFormatting>
  <conditionalFormatting sqref="D22">
    <cfRule type="cellIs" dxfId="527" priority="505" stopIfTrue="1" operator="equal">
      <formula>"þ"</formula>
    </cfRule>
  </conditionalFormatting>
  <conditionalFormatting sqref="D22">
    <cfRule type="cellIs" dxfId="526" priority="504" stopIfTrue="1" operator="equal">
      <formula>"þ"</formula>
    </cfRule>
  </conditionalFormatting>
  <conditionalFormatting sqref="D22">
    <cfRule type="cellIs" dxfId="525" priority="503" stopIfTrue="1" operator="equal">
      <formula>"þ"</formula>
    </cfRule>
  </conditionalFormatting>
  <conditionalFormatting sqref="D22">
    <cfRule type="cellIs" dxfId="524" priority="502" stopIfTrue="1" operator="equal">
      <formula>"þ"</formula>
    </cfRule>
  </conditionalFormatting>
  <conditionalFormatting sqref="D22">
    <cfRule type="cellIs" dxfId="523" priority="501" stopIfTrue="1" operator="equal">
      <formula>"þ"</formula>
    </cfRule>
  </conditionalFormatting>
  <conditionalFormatting sqref="D22">
    <cfRule type="cellIs" dxfId="522" priority="500" stopIfTrue="1" operator="equal">
      <formula>"þ"</formula>
    </cfRule>
  </conditionalFormatting>
  <conditionalFormatting sqref="D22">
    <cfRule type="cellIs" dxfId="521" priority="499" stopIfTrue="1" operator="equal">
      <formula>"þ"</formula>
    </cfRule>
  </conditionalFormatting>
  <conditionalFormatting sqref="D22">
    <cfRule type="cellIs" dxfId="520" priority="498" stopIfTrue="1" operator="equal">
      <formula>"þ"</formula>
    </cfRule>
  </conditionalFormatting>
  <conditionalFormatting sqref="D22">
    <cfRule type="cellIs" dxfId="519" priority="497" stopIfTrue="1" operator="equal">
      <formula>"þ"</formula>
    </cfRule>
  </conditionalFormatting>
  <conditionalFormatting sqref="D22">
    <cfRule type="cellIs" dxfId="518" priority="496" stopIfTrue="1" operator="equal">
      <formula>"þ"</formula>
    </cfRule>
  </conditionalFormatting>
  <conditionalFormatting sqref="D22">
    <cfRule type="cellIs" dxfId="517" priority="495" stopIfTrue="1" operator="equal">
      <formula>"þ"</formula>
    </cfRule>
  </conditionalFormatting>
  <conditionalFormatting sqref="D22">
    <cfRule type="cellIs" dxfId="516" priority="494" stopIfTrue="1" operator="equal">
      <formula>"þ"</formula>
    </cfRule>
  </conditionalFormatting>
  <conditionalFormatting sqref="D22">
    <cfRule type="cellIs" dxfId="515" priority="493" stopIfTrue="1" operator="equal">
      <formula>"þ"</formula>
    </cfRule>
  </conditionalFormatting>
  <conditionalFormatting sqref="D22">
    <cfRule type="cellIs" dxfId="514" priority="492" stopIfTrue="1" operator="equal">
      <formula>"þ"</formula>
    </cfRule>
  </conditionalFormatting>
  <conditionalFormatting sqref="D22">
    <cfRule type="cellIs" dxfId="513" priority="491" stopIfTrue="1" operator="equal">
      <formula>"þ"</formula>
    </cfRule>
  </conditionalFormatting>
  <conditionalFormatting sqref="D17:D18">
    <cfRule type="cellIs" dxfId="512" priority="490" stopIfTrue="1" operator="equal">
      <formula>"þ"</formula>
    </cfRule>
  </conditionalFormatting>
  <conditionalFormatting sqref="D17:D18">
    <cfRule type="cellIs" dxfId="511" priority="489" stopIfTrue="1" operator="equal">
      <formula>"þ"</formula>
    </cfRule>
  </conditionalFormatting>
  <conditionalFormatting sqref="D17:D18">
    <cfRule type="cellIs" dxfId="510" priority="488" stopIfTrue="1" operator="equal">
      <formula>"þ"</formula>
    </cfRule>
  </conditionalFormatting>
  <conditionalFormatting sqref="D17:D18">
    <cfRule type="cellIs" dxfId="509" priority="487" stopIfTrue="1" operator="equal">
      <formula>"þ"</formula>
    </cfRule>
  </conditionalFormatting>
  <conditionalFormatting sqref="D17:D18">
    <cfRule type="cellIs" dxfId="508" priority="486" stopIfTrue="1" operator="equal">
      <formula>"þ"</formula>
    </cfRule>
  </conditionalFormatting>
  <conditionalFormatting sqref="D17:D18">
    <cfRule type="cellIs" dxfId="507" priority="485" stopIfTrue="1" operator="equal">
      <formula>"þ"</formula>
    </cfRule>
  </conditionalFormatting>
  <conditionalFormatting sqref="D17:D18">
    <cfRule type="cellIs" dxfId="506" priority="484" stopIfTrue="1" operator="equal">
      <formula>"þ"</formula>
    </cfRule>
  </conditionalFormatting>
  <conditionalFormatting sqref="D17:D18">
    <cfRule type="cellIs" dxfId="505" priority="483" stopIfTrue="1" operator="equal">
      <formula>"þ"</formula>
    </cfRule>
  </conditionalFormatting>
  <conditionalFormatting sqref="D17:D18">
    <cfRule type="cellIs" dxfId="504" priority="482" stopIfTrue="1" operator="equal">
      <formula>"þ"</formula>
    </cfRule>
  </conditionalFormatting>
  <conditionalFormatting sqref="D17:D18">
    <cfRule type="cellIs" dxfId="503" priority="481" stopIfTrue="1" operator="equal">
      <formula>"þ"</formula>
    </cfRule>
  </conditionalFormatting>
  <conditionalFormatting sqref="D17:D18">
    <cfRule type="cellIs" dxfId="502" priority="480" stopIfTrue="1" operator="equal">
      <formula>"þ"</formula>
    </cfRule>
  </conditionalFormatting>
  <conditionalFormatting sqref="D17:D18">
    <cfRule type="cellIs" dxfId="501" priority="479" stopIfTrue="1" operator="equal">
      <formula>"þ"</formula>
    </cfRule>
  </conditionalFormatting>
  <conditionalFormatting sqref="D17:D18">
    <cfRule type="cellIs" dxfId="500" priority="478" stopIfTrue="1" operator="equal">
      <formula>"þ"</formula>
    </cfRule>
  </conditionalFormatting>
  <conditionalFormatting sqref="D17:D18">
    <cfRule type="cellIs" dxfId="499" priority="477" stopIfTrue="1" operator="equal">
      <formula>"þ"</formula>
    </cfRule>
  </conditionalFormatting>
  <conditionalFormatting sqref="D17:D18">
    <cfRule type="cellIs" dxfId="498" priority="476" stopIfTrue="1" operator="equal">
      <formula>"þ"</formula>
    </cfRule>
  </conditionalFormatting>
  <conditionalFormatting sqref="D17:D18">
    <cfRule type="cellIs" dxfId="497" priority="475" stopIfTrue="1" operator="equal">
      <formula>"þ"</formula>
    </cfRule>
  </conditionalFormatting>
  <conditionalFormatting sqref="D17:D18">
    <cfRule type="cellIs" dxfId="496" priority="474" stopIfTrue="1" operator="equal">
      <formula>"þ"</formula>
    </cfRule>
  </conditionalFormatting>
  <conditionalFormatting sqref="D17:D18">
    <cfRule type="cellIs" dxfId="495" priority="473" stopIfTrue="1" operator="equal">
      <formula>"þ"</formula>
    </cfRule>
  </conditionalFormatting>
  <conditionalFormatting sqref="D17:D18">
    <cfRule type="cellIs" dxfId="494" priority="472" stopIfTrue="1" operator="equal">
      <formula>"þ"</formula>
    </cfRule>
  </conditionalFormatting>
  <conditionalFormatting sqref="D17:D18">
    <cfRule type="cellIs" dxfId="493" priority="471" stopIfTrue="1" operator="equal">
      <formula>"þ"</formula>
    </cfRule>
  </conditionalFormatting>
  <conditionalFormatting sqref="D17:D18">
    <cfRule type="cellIs" dxfId="492" priority="470" stopIfTrue="1" operator="equal">
      <formula>"þ"</formula>
    </cfRule>
  </conditionalFormatting>
  <conditionalFormatting sqref="D17:D18">
    <cfRule type="cellIs" dxfId="491" priority="469" stopIfTrue="1" operator="equal">
      <formula>"þ"</formula>
    </cfRule>
  </conditionalFormatting>
  <conditionalFormatting sqref="D17:D18">
    <cfRule type="cellIs" dxfId="490" priority="468" stopIfTrue="1" operator="equal">
      <formula>"þ"</formula>
    </cfRule>
  </conditionalFormatting>
  <conditionalFormatting sqref="D17:D18">
    <cfRule type="cellIs" dxfId="489" priority="467" stopIfTrue="1" operator="equal">
      <formula>"þ"</formula>
    </cfRule>
  </conditionalFormatting>
  <conditionalFormatting sqref="D17:D18">
    <cfRule type="cellIs" dxfId="488" priority="466" stopIfTrue="1" operator="equal">
      <formula>"þ"</formula>
    </cfRule>
  </conditionalFormatting>
  <conditionalFormatting sqref="D17:D18">
    <cfRule type="cellIs" dxfId="487" priority="465" stopIfTrue="1" operator="equal">
      <formula>"þ"</formula>
    </cfRule>
  </conditionalFormatting>
  <conditionalFormatting sqref="D17:D18">
    <cfRule type="cellIs" dxfId="486" priority="464" stopIfTrue="1" operator="equal">
      <formula>"þ"</formula>
    </cfRule>
  </conditionalFormatting>
  <conditionalFormatting sqref="D17:D18">
    <cfRule type="cellIs" dxfId="485" priority="463" stopIfTrue="1" operator="equal">
      <formula>"þ"</formula>
    </cfRule>
  </conditionalFormatting>
  <conditionalFormatting sqref="D17:D18">
    <cfRule type="cellIs" dxfId="484" priority="462" stopIfTrue="1" operator="equal">
      <formula>"þ"</formula>
    </cfRule>
  </conditionalFormatting>
  <conditionalFormatting sqref="D17:D18">
    <cfRule type="cellIs" dxfId="483" priority="461" stopIfTrue="1" operator="equal">
      <formula>"þ"</formula>
    </cfRule>
  </conditionalFormatting>
  <conditionalFormatting sqref="D17:D18">
    <cfRule type="cellIs" dxfId="482" priority="460" stopIfTrue="1" operator="equal">
      <formula>"þ"</formula>
    </cfRule>
  </conditionalFormatting>
  <conditionalFormatting sqref="D17:D18">
    <cfRule type="cellIs" dxfId="481" priority="459" stopIfTrue="1" operator="equal">
      <formula>"þ"</formula>
    </cfRule>
  </conditionalFormatting>
  <conditionalFormatting sqref="D17:D18">
    <cfRule type="cellIs" dxfId="480" priority="458" stopIfTrue="1" operator="equal">
      <formula>"þ"</formula>
    </cfRule>
  </conditionalFormatting>
  <conditionalFormatting sqref="D17:D18">
    <cfRule type="cellIs" dxfId="479" priority="457" stopIfTrue="1" operator="equal">
      <formula>"þ"</formula>
    </cfRule>
  </conditionalFormatting>
  <conditionalFormatting sqref="D17:D18">
    <cfRule type="cellIs" dxfId="478" priority="456" stopIfTrue="1" operator="equal">
      <formula>"þ"</formula>
    </cfRule>
  </conditionalFormatting>
  <conditionalFormatting sqref="D17:D18">
    <cfRule type="cellIs" dxfId="477" priority="455" stopIfTrue="1" operator="equal">
      <formula>"þ"</formula>
    </cfRule>
  </conditionalFormatting>
  <conditionalFormatting sqref="D12">
    <cfRule type="cellIs" dxfId="476" priority="454" stopIfTrue="1" operator="equal">
      <formula>"þ"</formula>
    </cfRule>
  </conditionalFormatting>
  <conditionalFormatting sqref="D12">
    <cfRule type="cellIs" dxfId="475" priority="453" stopIfTrue="1" operator="equal">
      <formula>"þ"</formula>
    </cfRule>
  </conditionalFormatting>
  <conditionalFormatting sqref="D12">
    <cfRule type="cellIs" dxfId="474" priority="452" stopIfTrue="1" operator="equal">
      <formula>"þ"</formula>
    </cfRule>
  </conditionalFormatting>
  <conditionalFormatting sqref="D12">
    <cfRule type="cellIs" dxfId="473" priority="451" stopIfTrue="1" operator="equal">
      <formula>"þ"</formula>
    </cfRule>
  </conditionalFormatting>
  <conditionalFormatting sqref="D12">
    <cfRule type="cellIs" dxfId="472" priority="450" stopIfTrue="1" operator="equal">
      <formula>"þ"</formula>
    </cfRule>
  </conditionalFormatting>
  <conditionalFormatting sqref="D12">
    <cfRule type="cellIs" dxfId="471" priority="449" stopIfTrue="1" operator="equal">
      <formula>"þ"</formula>
    </cfRule>
  </conditionalFormatting>
  <conditionalFormatting sqref="D12">
    <cfRule type="cellIs" dxfId="470" priority="448" stopIfTrue="1" operator="equal">
      <formula>"þ"</formula>
    </cfRule>
  </conditionalFormatting>
  <conditionalFormatting sqref="D12">
    <cfRule type="cellIs" dxfId="469" priority="447" stopIfTrue="1" operator="equal">
      <formula>"þ"</formula>
    </cfRule>
  </conditionalFormatting>
  <conditionalFormatting sqref="D12">
    <cfRule type="cellIs" dxfId="468" priority="446" stopIfTrue="1" operator="equal">
      <formula>"þ"</formula>
    </cfRule>
  </conditionalFormatting>
  <conditionalFormatting sqref="D12">
    <cfRule type="cellIs" dxfId="467" priority="445" stopIfTrue="1" operator="equal">
      <formula>"þ"</formula>
    </cfRule>
  </conditionalFormatting>
  <conditionalFormatting sqref="D12">
    <cfRule type="cellIs" dxfId="466" priority="444" stopIfTrue="1" operator="equal">
      <formula>"þ"</formula>
    </cfRule>
  </conditionalFormatting>
  <conditionalFormatting sqref="D12">
    <cfRule type="cellIs" dxfId="465" priority="443" stopIfTrue="1" operator="equal">
      <formula>"þ"</formula>
    </cfRule>
  </conditionalFormatting>
  <conditionalFormatting sqref="D12">
    <cfRule type="cellIs" dxfId="464" priority="442" stopIfTrue="1" operator="equal">
      <formula>"þ"</formula>
    </cfRule>
  </conditionalFormatting>
  <conditionalFormatting sqref="D12">
    <cfRule type="cellIs" dxfId="463" priority="441" stopIfTrue="1" operator="equal">
      <formula>"þ"</formula>
    </cfRule>
  </conditionalFormatting>
  <conditionalFormatting sqref="D12">
    <cfRule type="cellIs" dxfId="462" priority="440" stopIfTrue="1" operator="equal">
      <formula>"þ"</formula>
    </cfRule>
  </conditionalFormatting>
  <conditionalFormatting sqref="D12">
    <cfRule type="cellIs" dxfId="461" priority="439" stopIfTrue="1" operator="equal">
      <formula>"þ"</formula>
    </cfRule>
  </conditionalFormatting>
  <conditionalFormatting sqref="D12">
    <cfRule type="cellIs" dxfId="460" priority="438" stopIfTrue="1" operator="equal">
      <formula>"þ"</formula>
    </cfRule>
  </conditionalFormatting>
  <conditionalFormatting sqref="D12">
    <cfRule type="cellIs" dxfId="459" priority="437" stopIfTrue="1" operator="equal">
      <formula>"þ"</formula>
    </cfRule>
  </conditionalFormatting>
  <conditionalFormatting sqref="D12">
    <cfRule type="cellIs" dxfId="458" priority="436" stopIfTrue="1" operator="equal">
      <formula>"þ"</formula>
    </cfRule>
  </conditionalFormatting>
  <conditionalFormatting sqref="D12">
    <cfRule type="cellIs" dxfId="457" priority="435" stopIfTrue="1" operator="equal">
      <formula>"þ"</formula>
    </cfRule>
  </conditionalFormatting>
  <conditionalFormatting sqref="D12">
    <cfRule type="cellIs" dxfId="456" priority="434" stopIfTrue="1" operator="equal">
      <formula>"þ"</formula>
    </cfRule>
  </conditionalFormatting>
  <conditionalFormatting sqref="D12">
    <cfRule type="cellIs" dxfId="455" priority="433" stopIfTrue="1" operator="equal">
      <formula>"þ"</formula>
    </cfRule>
  </conditionalFormatting>
  <conditionalFormatting sqref="D12">
    <cfRule type="cellIs" dxfId="454" priority="432" stopIfTrue="1" operator="equal">
      <formula>"þ"</formula>
    </cfRule>
  </conditionalFormatting>
  <conditionalFormatting sqref="D12">
    <cfRule type="cellIs" dxfId="453" priority="431" stopIfTrue="1" operator="equal">
      <formula>"þ"</formula>
    </cfRule>
  </conditionalFormatting>
  <conditionalFormatting sqref="D12">
    <cfRule type="cellIs" dxfId="452" priority="430" stopIfTrue="1" operator="equal">
      <formula>"þ"</formula>
    </cfRule>
  </conditionalFormatting>
  <conditionalFormatting sqref="D12">
    <cfRule type="cellIs" dxfId="451" priority="429" stopIfTrue="1" operator="equal">
      <formula>"þ"</formula>
    </cfRule>
  </conditionalFormatting>
  <conditionalFormatting sqref="D12">
    <cfRule type="cellIs" dxfId="450" priority="428" stopIfTrue="1" operator="equal">
      <formula>"þ"</formula>
    </cfRule>
  </conditionalFormatting>
  <conditionalFormatting sqref="D12">
    <cfRule type="cellIs" dxfId="449" priority="427" stopIfTrue="1" operator="equal">
      <formula>"þ"</formula>
    </cfRule>
  </conditionalFormatting>
  <conditionalFormatting sqref="D12">
    <cfRule type="cellIs" dxfId="448" priority="426" stopIfTrue="1" operator="equal">
      <formula>"þ"</formula>
    </cfRule>
  </conditionalFormatting>
  <conditionalFormatting sqref="D12">
    <cfRule type="cellIs" dxfId="447" priority="425" stopIfTrue="1" operator="equal">
      <formula>"þ"</formula>
    </cfRule>
  </conditionalFormatting>
  <conditionalFormatting sqref="D12">
    <cfRule type="cellIs" dxfId="446" priority="424" stopIfTrue="1" operator="equal">
      <formula>"þ"</formula>
    </cfRule>
  </conditionalFormatting>
  <conditionalFormatting sqref="D12">
    <cfRule type="cellIs" dxfId="445" priority="423" stopIfTrue="1" operator="equal">
      <formula>"þ"</formula>
    </cfRule>
  </conditionalFormatting>
  <conditionalFormatting sqref="D12">
    <cfRule type="cellIs" dxfId="444" priority="422" stopIfTrue="1" operator="equal">
      <formula>"þ"</formula>
    </cfRule>
  </conditionalFormatting>
  <conditionalFormatting sqref="D12">
    <cfRule type="cellIs" dxfId="443" priority="421" stopIfTrue="1" operator="equal">
      <formula>"þ"</formula>
    </cfRule>
  </conditionalFormatting>
  <conditionalFormatting sqref="D12">
    <cfRule type="cellIs" dxfId="442" priority="420" stopIfTrue="1" operator="equal">
      <formula>"þ"</formula>
    </cfRule>
  </conditionalFormatting>
  <conditionalFormatting sqref="D12">
    <cfRule type="cellIs" dxfId="441" priority="419" stopIfTrue="1" operator="equal">
      <formula>"þ"</formula>
    </cfRule>
  </conditionalFormatting>
  <conditionalFormatting sqref="D12">
    <cfRule type="cellIs" dxfId="440" priority="418" stopIfTrue="1" operator="equal">
      <formula>"þ"</formula>
    </cfRule>
  </conditionalFormatting>
  <conditionalFormatting sqref="D12">
    <cfRule type="cellIs" dxfId="439" priority="417" stopIfTrue="1" operator="equal">
      <formula>"þ"</formula>
    </cfRule>
  </conditionalFormatting>
  <conditionalFormatting sqref="D12">
    <cfRule type="cellIs" dxfId="438" priority="416" stopIfTrue="1" operator="equal">
      <formula>"þ"</formula>
    </cfRule>
  </conditionalFormatting>
  <conditionalFormatting sqref="D12">
    <cfRule type="cellIs" dxfId="437" priority="415" stopIfTrue="1" operator="equal">
      <formula>"þ"</formula>
    </cfRule>
  </conditionalFormatting>
  <conditionalFormatting sqref="D12">
    <cfRule type="cellIs" dxfId="436" priority="414" stopIfTrue="1" operator="equal">
      <formula>"þ"</formula>
    </cfRule>
  </conditionalFormatting>
  <conditionalFormatting sqref="D12">
    <cfRule type="cellIs" dxfId="435" priority="413" stopIfTrue="1" operator="equal">
      <formula>"þ"</formula>
    </cfRule>
  </conditionalFormatting>
  <conditionalFormatting sqref="D12">
    <cfRule type="cellIs" dxfId="434" priority="412" stopIfTrue="1" operator="equal">
      <formula>"þ"</formula>
    </cfRule>
  </conditionalFormatting>
  <conditionalFormatting sqref="D12">
    <cfRule type="cellIs" dxfId="433" priority="411" stopIfTrue="1" operator="equal">
      <formula>"þ"</formula>
    </cfRule>
  </conditionalFormatting>
  <conditionalFormatting sqref="D12">
    <cfRule type="cellIs" dxfId="432" priority="410" stopIfTrue="1" operator="equal">
      <formula>"þ"</formula>
    </cfRule>
  </conditionalFormatting>
  <conditionalFormatting sqref="D12">
    <cfRule type="cellIs" dxfId="431" priority="409" stopIfTrue="1" operator="equal">
      <formula>"þ"</formula>
    </cfRule>
  </conditionalFormatting>
  <conditionalFormatting sqref="D12">
    <cfRule type="cellIs" dxfId="430" priority="408" stopIfTrue="1" operator="equal">
      <formula>"þ"</formula>
    </cfRule>
  </conditionalFormatting>
  <conditionalFormatting sqref="D12">
    <cfRule type="cellIs" dxfId="429" priority="407" stopIfTrue="1" operator="equal">
      <formula>"þ"</formula>
    </cfRule>
  </conditionalFormatting>
  <conditionalFormatting sqref="D12">
    <cfRule type="cellIs" dxfId="428" priority="406" stopIfTrue="1" operator="equal">
      <formula>"þ"</formula>
    </cfRule>
  </conditionalFormatting>
  <conditionalFormatting sqref="D12">
    <cfRule type="cellIs" dxfId="427" priority="405" stopIfTrue="1" operator="equal">
      <formula>"þ"</formula>
    </cfRule>
  </conditionalFormatting>
  <conditionalFormatting sqref="D12">
    <cfRule type="cellIs" dxfId="426" priority="404" stopIfTrue="1" operator="equal">
      <formula>"þ"</formula>
    </cfRule>
  </conditionalFormatting>
  <conditionalFormatting sqref="D12">
    <cfRule type="cellIs" dxfId="425" priority="403" stopIfTrue="1" operator="equal">
      <formula>"þ"</formula>
    </cfRule>
  </conditionalFormatting>
  <conditionalFormatting sqref="D12">
    <cfRule type="cellIs" dxfId="424" priority="402" stopIfTrue="1" operator="equal">
      <formula>"þ"</formula>
    </cfRule>
  </conditionalFormatting>
  <conditionalFormatting sqref="D12">
    <cfRule type="cellIs" dxfId="423" priority="401" stopIfTrue="1" operator="equal">
      <formula>"þ"</formula>
    </cfRule>
  </conditionalFormatting>
  <conditionalFormatting sqref="D12">
    <cfRule type="cellIs" dxfId="422" priority="400" stopIfTrue="1" operator="equal">
      <formula>"þ"</formula>
    </cfRule>
  </conditionalFormatting>
  <conditionalFormatting sqref="D12">
    <cfRule type="cellIs" dxfId="421" priority="399" stopIfTrue="1" operator="equal">
      <formula>"þ"</formula>
    </cfRule>
  </conditionalFormatting>
  <conditionalFormatting sqref="D12">
    <cfRule type="cellIs" dxfId="420" priority="398" stopIfTrue="1" operator="equal">
      <formula>"þ"</formula>
    </cfRule>
  </conditionalFormatting>
  <conditionalFormatting sqref="D12">
    <cfRule type="cellIs" dxfId="419" priority="397" stopIfTrue="1" operator="equal">
      <formula>"þ"</formula>
    </cfRule>
  </conditionalFormatting>
  <conditionalFormatting sqref="D12">
    <cfRule type="cellIs" dxfId="418" priority="396" stopIfTrue="1" operator="equal">
      <formula>"þ"</formula>
    </cfRule>
  </conditionalFormatting>
  <conditionalFormatting sqref="D12">
    <cfRule type="cellIs" dxfId="417" priority="395" stopIfTrue="1" operator="equal">
      <formula>"þ"</formula>
    </cfRule>
  </conditionalFormatting>
  <conditionalFormatting sqref="D12">
    <cfRule type="cellIs" dxfId="416" priority="394" stopIfTrue="1" operator="equal">
      <formula>"þ"</formula>
    </cfRule>
  </conditionalFormatting>
  <conditionalFormatting sqref="D12">
    <cfRule type="cellIs" dxfId="415" priority="393" stopIfTrue="1" operator="equal">
      <formula>"þ"</formula>
    </cfRule>
  </conditionalFormatting>
  <conditionalFormatting sqref="D12">
    <cfRule type="cellIs" dxfId="414" priority="392" stopIfTrue="1" operator="equal">
      <formula>"þ"</formula>
    </cfRule>
  </conditionalFormatting>
  <conditionalFormatting sqref="D12">
    <cfRule type="cellIs" dxfId="413" priority="391" stopIfTrue="1" operator="equal">
      <formula>"þ"</formula>
    </cfRule>
  </conditionalFormatting>
  <conditionalFormatting sqref="D12">
    <cfRule type="cellIs" dxfId="412" priority="390" stopIfTrue="1" operator="equal">
      <formula>"þ"</formula>
    </cfRule>
  </conditionalFormatting>
  <conditionalFormatting sqref="D12">
    <cfRule type="cellIs" dxfId="411" priority="389" stopIfTrue="1" operator="equal">
      <formula>"þ"</formula>
    </cfRule>
  </conditionalFormatting>
  <conditionalFormatting sqref="D12">
    <cfRule type="cellIs" dxfId="410" priority="388" stopIfTrue="1" operator="equal">
      <formula>"þ"</formula>
    </cfRule>
  </conditionalFormatting>
  <conditionalFormatting sqref="D12">
    <cfRule type="cellIs" dxfId="409" priority="387" stopIfTrue="1" operator="equal">
      <formula>"þ"</formula>
    </cfRule>
  </conditionalFormatting>
  <conditionalFormatting sqref="D12">
    <cfRule type="cellIs" dxfId="408" priority="386" stopIfTrue="1" operator="equal">
      <formula>"þ"</formula>
    </cfRule>
  </conditionalFormatting>
  <conditionalFormatting sqref="D12">
    <cfRule type="cellIs" dxfId="407" priority="385" stopIfTrue="1" operator="equal">
      <formula>"þ"</formula>
    </cfRule>
  </conditionalFormatting>
  <conditionalFormatting sqref="D12">
    <cfRule type="cellIs" dxfId="406" priority="384" stopIfTrue="1" operator="equal">
      <formula>"þ"</formula>
    </cfRule>
  </conditionalFormatting>
  <conditionalFormatting sqref="D12">
    <cfRule type="cellIs" dxfId="405" priority="383" stopIfTrue="1" operator="equal">
      <formula>"þ"</formula>
    </cfRule>
  </conditionalFormatting>
  <conditionalFormatting sqref="D12">
    <cfRule type="cellIs" dxfId="404" priority="382" stopIfTrue="1" operator="equal">
      <formula>"þ"</formula>
    </cfRule>
  </conditionalFormatting>
  <conditionalFormatting sqref="D12">
    <cfRule type="cellIs" dxfId="403" priority="381" stopIfTrue="1" operator="equal">
      <formula>"þ"</formula>
    </cfRule>
  </conditionalFormatting>
  <conditionalFormatting sqref="D12">
    <cfRule type="cellIs" dxfId="402" priority="380" stopIfTrue="1" operator="equal">
      <formula>"þ"</formula>
    </cfRule>
  </conditionalFormatting>
  <conditionalFormatting sqref="D12">
    <cfRule type="cellIs" dxfId="401" priority="379" stopIfTrue="1" operator="equal">
      <formula>"þ"</formula>
    </cfRule>
  </conditionalFormatting>
  <conditionalFormatting sqref="D12">
    <cfRule type="cellIs" dxfId="400" priority="378" stopIfTrue="1" operator="equal">
      <formula>"þ"</formula>
    </cfRule>
  </conditionalFormatting>
  <conditionalFormatting sqref="D12">
    <cfRule type="cellIs" dxfId="399" priority="377" stopIfTrue="1" operator="equal">
      <formula>"þ"</formula>
    </cfRule>
  </conditionalFormatting>
  <conditionalFormatting sqref="D12">
    <cfRule type="cellIs" dxfId="398" priority="376" stopIfTrue="1" operator="equal">
      <formula>"þ"</formula>
    </cfRule>
  </conditionalFormatting>
  <conditionalFormatting sqref="D12">
    <cfRule type="cellIs" dxfId="397" priority="375" stopIfTrue="1" operator="equal">
      <formula>"þ"</formula>
    </cfRule>
  </conditionalFormatting>
  <conditionalFormatting sqref="D12">
    <cfRule type="cellIs" dxfId="396" priority="374" stopIfTrue="1" operator="equal">
      <formula>"þ"</formula>
    </cfRule>
  </conditionalFormatting>
  <conditionalFormatting sqref="D12">
    <cfRule type="cellIs" dxfId="395" priority="373" stopIfTrue="1" operator="equal">
      <formula>"þ"</formula>
    </cfRule>
  </conditionalFormatting>
  <conditionalFormatting sqref="D12">
    <cfRule type="cellIs" dxfId="394" priority="372" stopIfTrue="1" operator="equal">
      <formula>"þ"</formula>
    </cfRule>
  </conditionalFormatting>
  <conditionalFormatting sqref="D13">
    <cfRule type="cellIs" dxfId="393" priority="371" stopIfTrue="1" operator="equal">
      <formula>"þ"</formula>
    </cfRule>
  </conditionalFormatting>
  <conditionalFormatting sqref="D13">
    <cfRule type="cellIs" dxfId="392" priority="370" stopIfTrue="1" operator="equal">
      <formula>"þ"</formula>
    </cfRule>
  </conditionalFormatting>
  <conditionalFormatting sqref="D13">
    <cfRule type="cellIs" dxfId="391" priority="369" stopIfTrue="1" operator="equal">
      <formula>"þ"</formula>
    </cfRule>
  </conditionalFormatting>
  <conditionalFormatting sqref="D12">
    <cfRule type="cellIs" dxfId="390" priority="368" stopIfTrue="1" operator="equal">
      <formula>"þ"</formula>
    </cfRule>
  </conditionalFormatting>
  <conditionalFormatting sqref="D13">
    <cfRule type="cellIs" dxfId="389" priority="367" stopIfTrue="1" operator="equal">
      <formula>"þ"</formula>
    </cfRule>
  </conditionalFormatting>
  <conditionalFormatting sqref="D13">
    <cfRule type="cellIs" dxfId="388" priority="366" stopIfTrue="1" operator="equal">
      <formula>"þ"</formula>
    </cfRule>
  </conditionalFormatting>
  <conditionalFormatting sqref="D12">
    <cfRule type="cellIs" dxfId="387" priority="365" stopIfTrue="1" operator="equal">
      <formula>"þ"</formula>
    </cfRule>
  </conditionalFormatting>
  <conditionalFormatting sqref="D13">
    <cfRule type="cellIs" dxfId="386" priority="364" stopIfTrue="1" operator="equal">
      <formula>"þ"</formula>
    </cfRule>
  </conditionalFormatting>
  <conditionalFormatting sqref="D12">
    <cfRule type="cellIs" dxfId="385" priority="363" stopIfTrue="1" operator="equal">
      <formula>"þ"</formula>
    </cfRule>
  </conditionalFormatting>
  <conditionalFormatting sqref="D11">
    <cfRule type="cellIs" dxfId="384" priority="362" stopIfTrue="1" operator="equal">
      <formula>"þ"</formula>
    </cfRule>
  </conditionalFormatting>
  <conditionalFormatting sqref="D11">
    <cfRule type="cellIs" dxfId="383" priority="361" stopIfTrue="1" operator="equal">
      <formula>"þ"</formula>
    </cfRule>
  </conditionalFormatting>
  <conditionalFormatting sqref="D11">
    <cfRule type="cellIs" dxfId="382" priority="360" stopIfTrue="1" operator="equal">
      <formula>"þ"</formula>
    </cfRule>
  </conditionalFormatting>
  <conditionalFormatting sqref="D11">
    <cfRule type="cellIs" dxfId="381" priority="359" stopIfTrue="1" operator="equal">
      <formula>"þ"</formula>
    </cfRule>
  </conditionalFormatting>
  <conditionalFormatting sqref="D11">
    <cfRule type="cellIs" dxfId="380" priority="358" stopIfTrue="1" operator="equal">
      <formula>"þ"</formula>
    </cfRule>
  </conditionalFormatting>
  <conditionalFormatting sqref="D11">
    <cfRule type="cellIs" dxfId="379" priority="357" stopIfTrue="1" operator="equal">
      <formula>"þ"</formula>
    </cfRule>
  </conditionalFormatting>
  <conditionalFormatting sqref="D11">
    <cfRule type="cellIs" dxfId="378" priority="356" stopIfTrue="1" operator="equal">
      <formula>"þ"</formula>
    </cfRule>
  </conditionalFormatting>
  <conditionalFormatting sqref="D11">
    <cfRule type="cellIs" dxfId="377" priority="355" stopIfTrue="1" operator="equal">
      <formula>"þ"</formula>
    </cfRule>
  </conditionalFormatting>
  <conditionalFormatting sqref="D11">
    <cfRule type="cellIs" dxfId="376" priority="354" stopIfTrue="1" operator="equal">
      <formula>"þ"</formula>
    </cfRule>
  </conditionalFormatting>
  <conditionalFormatting sqref="D11">
    <cfRule type="cellIs" dxfId="375" priority="353" stopIfTrue="1" operator="equal">
      <formula>"þ"</formula>
    </cfRule>
  </conditionalFormatting>
  <conditionalFormatting sqref="D11">
    <cfRule type="cellIs" dxfId="374" priority="352" stopIfTrue="1" operator="equal">
      <formula>"þ"</formula>
    </cfRule>
  </conditionalFormatting>
  <conditionalFormatting sqref="D11">
    <cfRule type="cellIs" dxfId="373" priority="351" stopIfTrue="1" operator="equal">
      <formula>"þ"</formula>
    </cfRule>
  </conditionalFormatting>
  <conditionalFormatting sqref="D13">
    <cfRule type="cellIs" dxfId="372" priority="350" stopIfTrue="1" operator="equal">
      <formula>"þ"</formula>
    </cfRule>
  </conditionalFormatting>
  <conditionalFormatting sqref="D13">
    <cfRule type="cellIs" dxfId="371" priority="349" stopIfTrue="1" operator="equal">
      <formula>"þ"</formula>
    </cfRule>
  </conditionalFormatting>
  <conditionalFormatting sqref="D13">
    <cfRule type="cellIs" dxfId="370" priority="348" stopIfTrue="1" operator="equal">
      <formula>"þ"</formula>
    </cfRule>
  </conditionalFormatting>
  <conditionalFormatting sqref="D11">
    <cfRule type="cellIs" dxfId="369" priority="347" stopIfTrue="1" operator="equal">
      <formula>"þ"</formula>
    </cfRule>
  </conditionalFormatting>
  <conditionalFormatting sqref="D13">
    <cfRule type="cellIs" dxfId="368" priority="346" stopIfTrue="1" operator="equal">
      <formula>"þ"</formula>
    </cfRule>
  </conditionalFormatting>
  <conditionalFormatting sqref="D13">
    <cfRule type="cellIs" dxfId="367" priority="345" stopIfTrue="1" operator="equal">
      <formula>"þ"</formula>
    </cfRule>
  </conditionalFormatting>
  <conditionalFormatting sqref="D13">
    <cfRule type="cellIs" dxfId="366" priority="344" stopIfTrue="1" operator="equal">
      <formula>"þ"</formula>
    </cfRule>
  </conditionalFormatting>
  <conditionalFormatting sqref="D13">
    <cfRule type="cellIs" dxfId="365" priority="343" stopIfTrue="1" operator="equal">
      <formula>"þ"</formula>
    </cfRule>
  </conditionalFormatting>
  <conditionalFormatting sqref="D13">
    <cfRule type="cellIs" dxfId="364" priority="342" stopIfTrue="1" operator="equal">
      <formula>"þ"</formula>
    </cfRule>
  </conditionalFormatting>
  <conditionalFormatting sqref="D13">
    <cfRule type="cellIs" dxfId="363" priority="341" stopIfTrue="1" operator="equal">
      <formula>"þ"</formula>
    </cfRule>
  </conditionalFormatting>
  <conditionalFormatting sqref="D13">
    <cfRule type="cellIs" dxfId="362" priority="340" stopIfTrue="1" operator="equal">
      <formula>"þ"</formula>
    </cfRule>
  </conditionalFormatting>
  <conditionalFormatting sqref="D13">
    <cfRule type="cellIs" dxfId="361" priority="339" stopIfTrue="1" operator="equal">
      <formula>"þ"</formula>
    </cfRule>
  </conditionalFormatting>
  <conditionalFormatting sqref="D13">
    <cfRule type="cellIs" dxfId="360" priority="338" stopIfTrue="1" operator="equal">
      <formula>"þ"</formula>
    </cfRule>
  </conditionalFormatting>
  <conditionalFormatting sqref="D13">
    <cfRule type="cellIs" dxfId="359" priority="337" stopIfTrue="1" operator="equal">
      <formula>"þ"</formula>
    </cfRule>
  </conditionalFormatting>
  <conditionalFormatting sqref="D13">
    <cfRule type="cellIs" dxfId="358" priority="336" stopIfTrue="1" operator="equal">
      <formula>"þ"</formula>
    </cfRule>
  </conditionalFormatting>
  <conditionalFormatting sqref="D13">
    <cfRule type="cellIs" dxfId="357" priority="335" stopIfTrue="1" operator="equal">
      <formula>"þ"</formula>
    </cfRule>
  </conditionalFormatting>
  <conditionalFormatting sqref="D13">
    <cfRule type="cellIs" dxfId="356" priority="334" stopIfTrue="1" operator="equal">
      <formula>"þ"</formula>
    </cfRule>
  </conditionalFormatting>
  <conditionalFormatting sqref="D13">
    <cfRule type="cellIs" dxfId="355" priority="333" stopIfTrue="1" operator="equal">
      <formula>"þ"</formula>
    </cfRule>
  </conditionalFormatting>
  <conditionalFormatting sqref="D12">
    <cfRule type="cellIs" dxfId="354" priority="332" stopIfTrue="1" operator="equal">
      <formula>"þ"</formula>
    </cfRule>
  </conditionalFormatting>
  <conditionalFormatting sqref="D12">
    <cfRule type="cellIs" dxfId="353" priority="331" stopIfTrue="1" operator="equal">
      <formula>"þ"</formula>
    </cfRule>
  </conditionalFormatting>
  <conditionalFormatting sqref="D12">
    <cfRule type="cellIs" dxfId="352" priority="330" stopIfTrue="1" operator="equal">
      <formula>"þ"</formula>
    </cfRule>
  </conditionalFormatting>
  <conditionalFormatting sqref="D12">
    <cfRule type="cellIs" dxfId="351" priority="329" stopIfTrue="1" operator="equal">
      <formula>"þ"</formula>
    </cfRule>
  </conditionalFormatting>
  <conditionalFormatting sqref="D12">
    <cfRule type="cellIs" dxfId="350" priority="328" stopIfTrue="1" operator="equal">
      <formula>"þ"</formula>
    </cfRule>
  </conditionalFormatting>
  <conditionalFormatting sqref="D12">
    <cfRule type="cellIs" dxfId="349" priority="327" stopIfTrue="1" operator="equal">
      <formula>"þ"</formula>
    </cfRule>
  </conditionalFormatting>
  <conditionalFormatting sqref="D13">
    <cfRule type="cellIs" dxfId="348" priority="326" stopIfTrue="1" operator="equal">
      <formula>"þ"</formula>
    </cfRule>
  </conditionalFormatting>
  <conditionalFormatting sqref="D13">
    <cfRule type="cellIs" dxfId="347" priority="325" stopIfTrue="1" operator="equal">
      <formula>"þ"</formula>
    </cfRule>
  </conditionalFormatting>
  <conditionalFormatting sqref="D13">
    <cfRule type="cellIs" dxfId="346" priority="324" stopIfTrue="1" operator="equal">
      <formula>"þ"</formula>
    </cfRule>
  </conditionalFormatting>
  <conditionalFormatting sqref="D13">
    <cfRule type="cellIs" dxfId="345" priority="323" stopIfTrue="1" operator="equal">
      <formula>"þ"</formula>
    </cfRule>
  </conditionalFormatting>
  <conditionalFormatting sqref="D13">
    <cfRule type="cellIs" dxfId="344" priority="322" stopIfTrue="1" operator="equal">
      <formula>"þ"</formula>
    </cfRule>
  </conditionalFormatting>
  <conditionalFormatting sqref="D13">
    <cfRule type="cellIs" dxfId="343" priority="321" stopIfTrue="1" operator="equal">
      <formula>"þ"</formula>
    </cfRule>
  </conditionalFormatting>
  <conditionalFormatting sqref="D13">
    <cfRule type="cellIs" dxfId="342" priority="320" stopIfTrue="1" operator="equal">
      <formula>"þ"</formula>
    </cfRule>
  </conditionalFormatting>
  <conditionalFormatting sqref="D13">
    <cfRule type="cellIs" dxfId="341" priority="319" stopIfTrue="1" operator="equal">
      <formula>"þ"</formula>
    </cfRule>
  </conditionalFormatting>
  <conditionalFormatting sqref="D13">
    <cfRule type="cellIs" dxfId="340" priority="318" stopIfTrue="1" operator="equal">
      <formula>"þ"</formula>
    </cfRule>
  </conditionalFormatting>
  <conditionalFormatting sqref="D13">
    <cfRule type="cellIs" dxfId="339" priority="317" stopIfTrue="1" operator="equal">
      <formula>"þ"</formula>
    </cfRule>
  </conditionalFormatting>
  <conditionalFormatting sqref="D13">
    <cfRule type="cellIs" dxfId="338" priority="316" stopIfTrue="1" operator="equal">
      <formula>"þ"</formula>
    </cfRule>
  </conditionalFormatting>
  <conditionalFormatting sqref="D13">
    <cfRule type="cellIs" dxfId="337" priority="315" stopIfTrue="1" operator="equal">
      <formula>"þ"</formula>
    </cfRule>
  </conditionalFormatting>
  <conditionalFormatting sqref="D13">
    <cfRule type="cellIs" dxfId="336" priority="314" stopIfTrue="1" operator="equal">
      <formula>"þ"</formula>
    </cfRule>
  </conditionalFormatting>
  <conditionalFormatting sqref="D13">
    <cfRule type="cellIs" dxfId="335" priority="313" stopIfTrue="1" operator="equal">
      <formula>"þ"</formula>
    </cfRule>
  </conditionalFormatting>
  <conditionalFormatting sqref="D13">
    <cfRule type="cellIs" dxfId="334" priority="312" stopIfTrue="1" operator="equal">
      <formula>"þ"</formula>
    </cfRule>
  </conditionalFormatting>
  <conditionalFormatting sqref="D13">
    <cfRule type="cellIs" dxfId="333" priority="311" stopIfTrue="1" operator="equal">
      <formula>"þ"</formula>
    </cfRule>
  </conditionalFormatting>
  <conditionalFormatting sqref="D13">
    <cfRule type="cellIs" dxfId="332" priority="310" stopIfTrue="1" operator="equal">
      <formula>"þ"</formula>
    </cfRule>
  </conditionalFormatting>
  <conditionalFormatting sqref="D13">
    <cfRule type="cellIs" dxfId="331" priority="309" stopIfTrue="1" operator="equal">
      <formula>"þ"</formula>
    </cfRule>
  </conditionalFormatting>
  <conditionalFormatting sqref="D13">
    <cfRule type="cellIs" dxfId="330" priority="308" stopIfTrue="1" operator="equal">
      <formula>"þ"</formula>
    </cfRule>
  </conditionalFormatting>
  <conditionalFormatting sqref="D13">
    <cfRule type="cellIs" dxfId="329" priority="307" stopIfTrue="1" operator="equal">
      <formula>"þ"</formula>
    </cfRule>
  </conditionalFormatting>
  <conditionalFormatting sqref="D13">
    <cfRule type="cellIs" dxfId="328" priority="306" stopIfTrue="1" operator="equal">
      <formula>"þ"</formula>
    </cfRule>
  </conditionalFormatting>
  <conditionalFormatting sqref="D13">
    <cfRule type="cellIs" dxfId="327" priority="305" stopIfTrue="1" operator="equal">
      <formula>"þ"</formula>
    </cfRule>
  </conditionalFormatting>
  <conditionalFormatting sqref="D13">
    <cfRule type="cellIs" dxfId="326" priority="304" stopIfTrue="1" operator="equal">
      <formula>"þ"</formula>
    </cfRule>
  </conditionalFormatting>
  <conditionalFormatting sqref="D12">
    <cfRule type="cellIs" dxfId="325" priority="303" stopIfTrue="1" operator="equal">
      <formula>"þ"</formula>
    </cfRule>
  </conditionalFormatting>
  <conditionalFormatting sqref="D12">
    <cfRule type="cellIs" dxfId="324" priority="302" stopIfTrue="1" operator="equal">
      <formula>"þ"</formula>
    </cfRule>
  </conditionalFormatting>
  <conditionalFormatting sqref="D12">
    <cfRule type="cellIs" dxfId="323" priority="301" stopIfTrue="1" operator="equal">
      <formula>"þ"</formula>
    </cfRule>
  </conditionalFormatting>
  <conditionalFormatting sqref="D12">
    <cfRule type="cellIs" dxfId="322" priority="300" stopIfTrue="1" operator="equal">
      <formula>"þ"</formula>
    </cfRule>
  </conditionalFormatting>
  <conditionalFormatting sqref="D12">
    <cfRule type="cellIs" dxfId="321" priority="299" stopIfTrue="1" operator="equal">
      <formula>"þ"</formula>
    </cfRule>
  </conditionalFormatting>
  <conditionalFormatting sqref="D12">
    <cfRule type="cellIs" dxfId="320" priority="298" stopIfTrue="1" operator="equal">
      <formula>"þ"</formula>
    </cfRule>
  </conditionalFormatting>
  <conditionalFormatting sqref="D12">
    <cfRule type="cellIs" dxfId="319" priority="297" stopIfTrue="1" operator="equal">
      <formula>"þ"</formula>
    </cfRule>
  </conditionalFormatting>
  <conditionalFormatting sqref="D12">
    <cfRule type="cellIs" dxfId="318" priority="296" stopIfTrue="1" operator="equal">
      <formula>"þ"</formula>
    </cfRule>
  </conditionalFormatting>
  <conditionalFormatting sqref="D12">
    <cfRule type="cellIs" dxfId="317" priority="295" stopIfTrue="1" operator="equal">
      <formula>"þ"</formula>
    </cfRule>
  </conditionalFormatting>
  <conditionalFormatting sqref="D12">
    <cfRule type="cellIs" dxfId="316" priority="294" stopIfTrue="1" operator="equal">
      <formula>"þ"</formula>
    </cfRule>
  </conditionalFormatting>
  <conditionalFormatting sqref="D12">
    <cfRule type="cellIs" dxfId="315" priority="293" stopIfTrue="1" operator="equal">
      <formula>"þ"</formula>
    </cfRule>
  </conditionalFormatting>
  <conditionalFormatting sqref="D12">
    <cfRule type="cellIs" dxfId="314" priority="292" stopIfTrue="1" operator="equal">
      <formula>"þ"</formula>
    </cfRule>
  </conditionalFormatting>
  <conditionalFormatting sqref="D12">
    <cfRule type="cellIs" dxfId="313" priority="291" stopIfTrue="1" operator="equal">
      <formula>"þ"</formula>
    </cfRule>
  </conditionalFormatting>
  <conditionalFormatting sqref="D12">
    <cfRule type="cellIs" dxfId="312" priority="290" stopIfTrue="1" operator="equal">
      <formula>"þ"</formula>
    </cfRule>
  </conditionalFormatting>
  <conditionalFormatting sqref="D12">
    <cfRule type="cellIs" dxfId="311" priority="289" stopIfTrue="1" operator="equal">
      <formula>"þ"</formula>
    </cfRule>
  </conditionalFormatting>
  <conditionalFormatting sqref="D12">
    <cfRule type="cellIs" dxfId="310" priority="288" stopIfTrue="1" operator="equal">
      <formula>"þ"</formula>
    </cfRule>
  </conditionalFormatting>
  <conditionalFormatting sqref="D12">
    <cfRule type="cellIs" dxfId="309" priority="287" stopIfTrue="1" operator="equal">
      <formula>"þ"</formula>
    </cfRule>
  </conditionalFormatting>
  <conditionalFormatting sqref="D12">
    <cfRule type="cellIs" dxfId="308" priority="286" stopIfTrue="1" operator="equal">
      <formula>"þ"</formula>
    </cfRule>
  </conditionalFormatting>
  <conditionalFormatting sqref="D12">
    <cfRule type="cellIs" dxfId="307" priority="285" stopIfTrue="1" operator="equal">
      <formula>"þ"</formula>
    </cfRule>
  </conditionalFormatting>
  <conditionalFormatting sqref="D12">
    <cfRule type="cellIs" dxfId="306" priority="284" stopIfTrue="1" operator="equal">
      <formula>"þ"</formula>
    </cfRule>
  </conditionalFormatting>
  <conditionalFormatting sqref="D12">
    <cfRule type="cellIs" dxfId="305" priority="283" stopIfTrue="1" operator="equal">
      <formula>"þ"</formula>
    </cfRule>
  </conditionalFormatting>
  <conditionalFormatting sqref="D12">
    <cfRule type="cellIs" dxfId="304" priority="282" stopIfTrue="1" operator="equal">
      <formula>"þ"</formula>
    </cfRule>
  </conditionalFormatting>
  <conditionalFormatting sqref="D12">
    <cfRule type="cellIs" dxfId="303" priority="281" stopIfTrue="1" operator="equal">
      <formula>"þ"</formula>
    </cfRule>
  </conditionalFormatting>
  <conditionalFormatting sqref="D12">
    <cfRule type="cellIs" dxfId="302" priority="280" stopIfTrue="1" operator="equal">
      <formula>"þ"</formula>
    </cfRule>
  </conditionalFormatting>
  <conditionalFormatting sqref="D12">
    <cfRule type="cellIs" dxfId="301" priority="279" stopIfTrue="1" operator="equal">
      <formula>"þ"</formula>
    </cfRule>
  </conditionalFormatting>
  <conditionalFormatting sqref="D12">
    <cfRule type="cellIs" dxfId="300" priority="278" stopIfTrue="1" operator="equal">
      <formula>"þ"</formula>
    </cfRule>
  </conditionalFormatting>
  <conditionalFormatting sqref="D12">
    <cfRule type="cellIs" dxfId="299" priority="277" stopIfTrue="1" operator="equal">
      <formula>"þ"</formula>
    </cfRule>
  </conditionalFormatting>
  <conditionalFormatting sqref="D12">
    <cfRule type="cellIs" dxfId="298" priority="276" stopIfTrue="1" operator="equal">
      <formula>"þ"</formula>
    </cfRule>
  </conditionalFormatting>
  <conditionalFormatting sqref="D12">
    <cfRule type="cellIs" dxfId="297" priority="275" stopIfTrue="1" operator="equal">
      <formula>"þ"</formula>
    </cfRule>
  </conditionalFormatting>
  <conditionalFormatting sqref="D12">
    <cfRule type="cellIs" dxfId="296" priority="274" stopIfTrue="1" operator="equal">
      <formula>"þ"</formula>
    </cfRule>
  </conditionalFormatting>
  <conditionalFormatting sqref="D12">
    <cfRule type="cellIs" dxfId="295" priority="273" stopIfTrue="1" operator="equal">
      <formula>"þ"</formula>
    </cfRule>
  </conditionalFormatting>
  <conditionalFormatting sqref="D12">
    <cfRule type="cellIs" dxfId="294" priority="272" stopIfTrue="1" operator="equal">
      <formula>"þ"</formula>
    </cfRule>
  </conditionalFormatting>
  <conditionalFormatting sqref="D12">
    <cfRule type="cellIs" dxfId="293" priority="271" stopIfTrue="1" operator="equal">
      <formula>"þ"</formula>
    </cfRule>
  </conditionalFormatting>
  <conditionalFormatting sqref="D12">
    <cfRule type="cellIs" dxfId="292" priority="270" stopIfTrue="1" operator="equal">
      <formula>"þ"</formula>
    </cfRule>
  </conditionalFormatting>
  <conditionalFormatting sqref="D12">
    <cfRule type="cellIs" dxfId="291" priority="269" stopIfTrue="1" operator="equal">
      <formula>"þ"</formula>
    </cfRule>
  </conditionalFormatting>
  <conditionalFormatting sqref="D12">
    <cfRule type="cellIs" dxfId="290" priority="268" stopIfTrue="1" operator="equal">
      <formula>"þ"</formula>
    </cfRule>
  </conditionalFormatting>
  <conditionalFormatting sqref="D12">
    <cfRule type="cellIs" dxfId="289" priority="267" stopIfTrue="1" operator="equal">
      <formula>"þ"</formula>
    </cfRule>
  </conditionalFormatting>
  <conditionalFormatting sqref="D12">
    <cfRule type="cellIs" dxfId="288" priority="266" stopIfTrue="1" operator="equal">
      <formula>"þ"</formula>
    </cfRule>
  </conditionalFormatting>
  <conditionalFormatting sqref="D12">
    <cfRule type="cellIs" dxfId="287" priority="265" stopIfTrue="1" operator="equal">
      <formula>"þ"</formula>
    </cfRule>
  </conditionalFormatting>
  <conditionalFormatting sqref="D12">
    <cfRule type="cellIs" dxfId="286" priority="264" stopIfTrue="1" operator="equal">
      <formula>"þ"</formula>
    </cfRule>
  </conditionalFormatting>
  <conditionalFormatting sqref="D12">
    <cfRule type="cellIs" dxfId="285" priority="263" stopIfTrue="1" operator="equal">
      <formula>"þ"</formula>
    </cfRule>
  </conditionalFormatting>
  <conditionalFormatting sqref="D12">
    <cfRule type="cellIs" dxfId="284" priority="262" stopIfTrue="1" operator="equal">
      <formula>"þ"</formula>
    </cfRule>
  </conditionalFormatting>
  <conditionalFormatting sqref="D12">
    <cfRule type="cellIs" dxfId="283" priority="261" stopIfTrue="1" operator="equal">
      <formula>"þ"</formula>
    </cfRule>
  </conditionalFormatting>
  <conditionalFormatting sqref="D12">
    <cfRule type="cellIs" dxfId="282" priority="260" stopIfTrue="1" operator="equal">
      <formula>"þ"</formula>
    </cfRule>
  </conditionalFormatting>
  <conditionalFormatting sqref="D12">
    <cfRule type="cellIs" dxfId="281" priority="259" stopIfTrue="1" operator="equal">
      <formula>"þ"</formula>
    </cfRule>
  </conditionalFormatting>
  <conditionalFormatting sqref="D12">
    <cfRule type="cellIs" dxfId="280" priority="258" stopIfTrue="1" operator="equal">
      <formula>"þ"</formula>
    </cfRule>
  </conditionalFormatting>
  <conditionalFormatting sqref="D13">
    <cfRule type="cellIs" dxfId="279" priority="257" stopIfTrue="1" operator="equal">
      <formula>"þ"</formula>
    </cfRule>
  </conditionalFormatting>
  <conditionalFormatting sqref="D13">
    <cfRule type="cellIs" dxfId="278" priority="256" stopIfTrue="1" operator="equal">
      <formula>"þ"</formula>
    </cfRule>
  </conditionalFormatting>
  <conditionalFormatting sqref="D13">
    <cfRule type="cellIs" dxfId="277" priority="255" stopIfTrue="1" operator="equal">
      <formula>"þ"</formula>
    </cfRule>
  </conditionalFormatting>
  <conditionalFormatting sqref="D13">
    <cfRule type="cellIs" dxfId="276" priority="254" stopIfTrue="1" operator="equal">
      <formula>"þ"</formula>
    </cfRule>
  </conditionalFormatting>
  <conditionalFormatting sqref="D13">
    <cfRule type="cellIs" dxfId="275" priority="253" stopIfTrue="1" operator="equal">
      <formula>"þ"</formula>
    </cfRule>
  </conditionalFormatting>
  <conditionalFormatting sqref="D13">
    <cfRule type="cellIs" dxfId="274" priority="252" stopIfTrue="1" operator="equal">
      <formula>"þ"</formula>
    </cfRule>
  </conditionalFormatting>
  <conditionalFormatting sqref="D13">
    <cfRule type="cellIs" dxfId="273" priority="251" stopIfTrue="1" operator="equal">
      <formula>"þ"</formula>
    </cfRule>
  </conditionalFormatting>
  <conditionalFormatting sqref="D13">
    <cfRule type="cellIs" dxfId="272" priority="250" stopIfTrue="1" operator="equal">
      <formula>"þ"</formula>
    </cfRule>
  </conditionalFormatting>
  <conditionalFormatting sqref="D13">
    <cfRule type="cellIs" dxfId="271" priority="249" stopIfTrue="1" operator="equal">
      <formula>"þ"</formula>
    </cfRule>
  </conditionalFormatting>
  <conditionalFormatting sqref="D13">
    <cfRule type="cellIs" dxfId="270" priority="248" stopIfTrue="1" operator="equal">
      <formula>"þ"</formula>
    </cfRule>
  </conditionalFormatting>
  <conditionalFormatting sqref="D13">
    <cfRule type="cellIs" dxfId="269" priority="247" stopIfTrue="1" operator="equal">
      <formula>"þ"</formula>
    </cfRule>
  </conditionalFormatting>
  <conditionalFormatting sqref="D13">
    <cfRule type="cellIs" dxfId="268" priority="246" stopIfTrue="1" operator="equal">
      <formula>"þ"</formula>
    </cfRule>
  </conditionalFormatting>
  <conditionalFormatting sqref="D13">
    <cfRule type="cellIs" dxfId="267" priority="245" stopIfTrue="1" operator="equal">
      <formula>"þ"</formula>
    </cfRule>
  </conditionalFormatting>
  <conditionalFormatting sqref="D13">
    <cfRule type="cellIs" dxfId="266" priority="244" stopIfTrue="1" operator="equal">
      <formula>"þ"</formula>
    </cfRule>
  </conditionalFormatting>
  <conditionalFormatting sqref="D13">
    <cfRule type="cellIs" dxfId="265" priority="243" stopIfTrue="1" operator="equal">
      <formula>"þ"</formula>
    </cfRule>
  </conditionalFormatting>
  <conditionalFormatting sqref="D13">
    <cfRule type="cellIs" dxfId="264" priority="242" stopIfTrue="1" operator="equal">
      <formula>"þ"</formula>
    </cfRule>
  </conditionalFormatting>
  <conditionalFormatting sqref="D13">
    <cfRule type="cellIs" dxfId="263" priority="241" stopIfTrue="1" operator="equal">
      <formula>"þ"</formula>
    </cfRule>
  </conditionalFormatting>
  <conditionalFormatting sqref="D13">
    <cfRule type="cellIs" dxfId="262" priority="240" stopIfTrue="1" operator="equal">
      <formula>"þ"</formula>
    </cfRule>
  </conditionalFormatting>
  <conditionalFormatting sqref="D13">
    <cfRule type="cellIs" dxfId="261" priority="239" stopIfTrue="1" operator="equal">
      <formula>"þ"</formula>
    </cfRule>
  </conditionalFormatting>
  <conditionalFormatting sqref="D13">
    <cfRule type="cellIs" dxfId="260" priority="238" stopIfTrue="1" operator="equal">
      <formula>"þ"</formula>
    </cfRule>
  </conditionalFormatting>
  <conditionalFormatting sqref="D13">
    <cfRule type="cellIs" dxfId="259" priority="237" stopIfTrue="1" operator="equal">
      <formula>"þ"</formula>
    </cfRule>
  </conditionalFormatting>
  <conditionalFormatting sqref="D13">
    <cfRule type="cellIs" dxfId="258" priority="236" stopIfTrue="1" operator="equal">
      <formula>"þ"</formula>
    </cfRule>
  </conditionalFormatting>
  <conditionalFormatting sqref="D13">
    <cfRule type="cellIs" dxfId="257" priority="235" stopIfTrue="1" operator="equal">
      <formula>"þ"</formula>
    </cfRule>
  </conditionalFormatting>
  <conditionalFormatting sqref="D13">
    <cfRule type="cellIs" dxfId="256" priority="234" stopIfTrue="1" operator="equal">
      <formula>"þ"</formula>
    </cfRule>
  </conditionalFormatting>
  <conditionalFormatting sqref="D13">
    <cfRule type="cellIs" dxfId="255" priority="233" stopIfTrue="1" operator="equal">
      <formula>"þ"</formula>
    </cfRule>
  </conditionalFormatting>
  <conditionalFormatting sqref="D13">
    <cfRule type="cellIs" dxfId="254" priority="232" stopIfTrue="1" operator="equal">
      <formula>"þ"</formula>
    </cfRule>
  </conditionalFormatting>
  <conditionalFormatting sqref="D13">
    <cfRule type="cellIs" dxfId="253" priority="231" stopIfTrue="1" operator="equal">
      <formula>"þ"</formula>
    </cfRule>
  </conditionalFormatting>
  <conditionalFormatting sqref="D13">
    <cfRule type="cellIs" dxfId="252" priority="230" stopIfTrue="1" operator="equal">
      <formula>"þ"</formula>
    </cfRule>
  </conditionalFormatting>
  <conditionalFormatting sqref="D13">
    <cfRule type="cellIs" dxfId="251" priority="229" stopIfTrue="1" operator="equal">
      <formula>"þ"</formula>
    </cfRule>
  </conditionalFormatting>
  <conditionalFormatting sqref="D13">
    <cfRule type="cellIs" dxfId="250" priority="228" stopIfTrue="1" operator="equal">
      <formula>"þ"</formula>
    </cfRule>
  </conditionalFormatting>
  <conditionalFormatting sqref="D13">
    <cfRule type="cellIs" dxfId="249" priority="227" stopIfTrue="1" operator="equal">
      <formula>"þ"</formula>
    </cfRule>
  </conditionalFormatting>
  <conditionalFormatting sqref="D13">
    <cfRule type="cellIs" dxfId="248" priority="226" stopIfTrue="1" operator="equal">
      <formula>"þ"</formula>
    </cfRule>
  </conditionalFormatting>
  <conditionalFormatting sqref="D13">
    <cfRule type="cellIs" dxfId="247" priority="225" stopIfTrue="1" operator="equal">
      <formula>"þ"</formula>
    </cfRule>
  </conditionalFormatting>
  <conditionalFormatting sqref="D13">
    <cfRule type="cellIs" dxfId="246" priority="224" stopIfTrue="1" operator="equal">
      <formula>"þ"</formula>
    </cfRule>
  </conditionalFormatting>
  <conditionalFormatting sqref="D13">
    <cfRule type="cellIs" dxfId="245" priority="223" stopIfTrue="1" operator="equal">
      <formula>"þ"</formula>
    </cfRule>
  </conditionalFormatting>
  <conditionalFormatting sqref="D13">
    <cfRule type="cellIs" dxfId="244" priority="222" stopIfTrue="1" operator="equal">
      <formula>"þ"</formula>
    </cfRule>
  </conditionalFormatting>
  <conditionalFormatting sqref="D13">
    <cfRule type="cellIs" dxfId="243" priority="221" stopIfTrue="1" operator="equal">
      <formula>"þ"</formula>
    </cfRule>
  </conditionalFormatting>
  <conditionalFormatting sqref="D13">
    <cfRule type="cellIs" dxfId="242" priority="220" stopIfTrue="1" operator="equal">
      <formula>"þ"</formula>
    </cfRule>
  </conditionalFormatting>
  <conditionalFormatting sqref="D13">
    <cfRule type="cellIs" dxfId="241" priority="219" stopIfTrue="1" operator="equal">
      <formula>"þ"</formula>
    </cfRule>
  </conditionalFormatting>
  <conditionalFormatting sqref="D13">
    <cfRule type="cellIs" dxfId="240" priority="218" stopIfTrue="1" operator="equal">
      <formula>"þ"</formula>
    </cfRule>
  </conditionalFormatting>
  <conditionalFormatting sqref="D13">
    <cfRule type="cellIs" dxfId="239" priority="217" stopIfTrue="1" operator="equal">
      <formula>"þ"</formula>
    </cfRule>
  </conditionalFormatting>
  <conditionalFormatting sqref="D13">
    <cfRule type="cellIs" dxfId="238" priority="216" stopIfTrue="1" operator="equal">
      <formula>"þ"</formula>
    </cfRule>
  </conditionalFormatting>
  <conditionalFormatting sqref="D13">
    <cfRule type="cellIs" dxfId="237" priority="215" stopIfTrue="1" operator="equal">
      <formula>"þ"</formula>
    </cfRule>
  </conditionalFormatting>
  <conditionalFormatting sqref="D13">
    <cfRule type="cellIs" dxfId="236" priority="214" stopIfTrue="1" operator="equal">
      <formula>"þ"</formula>
    </cfRule>
  </conditionalFormatting>
  <conditionalFormatting sqref="D13">
    <cfRule type="cellIs" dxfId="235" priority="213" stopIfTrue="1" operator="equal">
      <formula>"þ"</formula>
    </cfRule>
  </conditionalFormatting>
  <conditionalFormatting sqref="D13">
    <cfRule type="cellIs" dxfId="234" priority="212" stopIfTrue="1" operator="equal">
      <formula>"þ"</formula>
    </cfRule>
  </conditionalFormatting>
  <conditionalFormatting sqref="D13">
    <cfRule type="cellIs" dxfId="233" priority="211" stopIfTrue="1" operator="equal">
      <formula>"þ"</formula>
    </cfRule>
  </conditionalFormatting>
  <conditionalFormatting sqref="D13">
    <cfRule type="cellIs" dxfId="232" priority="210" stopIfTrue="1" operator="equal">
      <formula>"þ"</formula>
    </cfRule>
  </conditionalFormatting>
  <conditionalFormatting sqref="D13">
    <cfRule type="cellIs" dxfId="231" priority="209" stopIfTrue="1" operator="equal">
      <formula>"þ"</formula>
    </cfRule>
  </conditionalFormatting>
  <conditionalFormatting sqref="D13">
    <cfRule type="cellIs" dxfId="230" priority="208" stopIfTrue="1" operator="equal">
      <formula>"þ"</formula>
    </cfRule>
  </conditionalFormatting>
  <conditionalFormatting sqref="D13">
    <cfRule type="cellIs" dxfId="229" priority="207" stopIfTrue="1" operator="equal">
      <formula>"þ"</formula>
    </cfRule>
  </conditionalFormatting>
  <conditionalFormatting sqref="D13">
    <cfRule type="cellIs" dxfId="228" priority="206" stopIfTrue="1" operator="equal">
      <formula>"þ"</formula>
    </cfRule>
  </conditionalFormatting>
  <conditionalFormatting sqref="D13">
    <cfRule type="cellIs" dxfId="227" priority="205" stopIfTrue="1" operator="equal">
      <formula>"þ"</formula>
    </cfRule>
  </conditionalFormatting>
  <conditionalFormatting sqref="D13">
    <cfRule type="cellIs" dxfId="226" priority="204" stopIfTrue="1" operator="equal">
      <formula>"þ"</formula>
    </cfRule>
  </conditionalFormatting>
  <conditionalFormatting sqref="D13">
    <cfRule type="cellIs" dxfId="225" priority="203" stopIfTrue="1" operator="equal">
      <formula>"þ"</formula>
    </cfRule>
  </conditionalFormatting>
  <conditionalFormatting sqref="D13">
    <cfRule type="cellIs" dxfId="224" priority="202" stopIfTrue="1" operator="equal">
      <formula>"þ"</formula>
    </cfRule>
  </conditionalFormatting>
  <conditionalFormatting sqref="D13">
    <cfRule type="cellIs" dxfId="223" priority="201" stopIfTrue="1" operator="equal">
      <formula>"þ"</formula>
    </cfRule>
  </conditionalFormatting>
  <conditionalFormatting sqref="D13">
    <cfRule type="cellIs" dxfId="222" priority="200" stopIfTrue="1" operator="equal">
      <formula>"þ"</formula>
    </cfRule>
  </conditionalFormatting>
  <conditionalFormatting sqref="D13">
    <cfRule type="cellIs" dxfId="221" priority="199" stopIfTrue="1" operator="equal">
      <formula>"þ"</formula>
    </cfRule>
  </conditionalFormatting>
  <conditionalFormatting sqref="D13">
    <cfRule type="cellIs" dxfId="220" priority="198" stopIfTrue="1" operator="equal">
      <formula>"þ"</formula>
    </cfRule>
  </conditionalFormatting>
  <conditionalFormatting sqref="D13">
    <cfRule type="cellIs" dxfId="219" priority="197" stopIfTrue="1" operator="equal">
      <formula>"þ"</formula>
    </cfRule>
  </conditionalFormatting>
  <conditionalFormatting sqref="D13">
    <cfRule type="cellIs" dxfId="218" priority="196" stopIfTrue="1" operator="equal">
      <formula>"þ"</formula>
    </cfRule>
  </conditionalFormatting>
  <conditionalFormatting sqref="D13">
    <cfRule type="cellIs" dxfId="217" priority="195" stopIfTrue="1" operator="equal">
      <formula>"þ"</formula>
    </cfRule>
  </conditionalFormatting>
  <conditionalFormatting sqref="D13">
    <cfRule type="cellIs" dxfId="216" priority="194" stopIfTrue="1" operator="equal">
      <formula>"þ"</formula>
    </cfRule>
  </conditionalFormatting>
  <conditionalFormatting sqref="D13">
    <cfRule type="cellIs" dxfId="215" priority="193" stopIfTrue="1" operator="equal">
      <formula>"þ"</formula>
    </cfRule>
  </conditionalFormatting>
  <conditionalFormatting sqref="D13">
    <cfRule type="cellIs" dxfId="214" priority="192" stopIfTrue="1" operator="equal">
      <formula>"þ"</formula>
    </cfRule>
  </conditionalFormatting>
  <conditionalFormatting sqref="D13">
    <cfRule type="cellIs" dxfId="213" priority="191" stopIfTrue="1" operator="equal">
      <formula>"þ"</formula>
    </cfRule>
  </conditionalFormatting>
  <conditionalFormatting sqref="D13">
    <cfRule type="cellIs" dxfId="212" priority="190" stopIfTrue="1" operator="equal">
      <formula>"þ"</formula>
    </cfRule>
  </conditionalFormatting>
  <conditionalFormatting sqref="D13">
    <cfRule type="cellIs" dxfId="211" priority="189" stopIfTrue="1" operator="equal">
      <formula>"þ"</formula>
    </cfRule>
  </conditionalFormatting>
  <conditionalFormatting sqref="D10">
    <cfRule type="cellIs" dxfId="210" priority="188" stopIfTrue="1" operator="equal">
      <formula>"þ"</formula>
    </cfRule>
  </conditionalFormatting>
  <conditionalFormatting sqref="D10">
    <cfRule type="cellIs" dxfId="209" priority="187" stopIfTrue="1" operator="equal">
      <formula>"þ"</formula>
    </cfRule>
  </conditionalFormatting>
  <conditionalFormatting sqref="D10">
    <cfRule type="cellIs" dxfId="208" priority="186" stopIfTrue="1" operator="equal">
      <formula>"þ"</formula>
    </cfRule>
  </conditionalFormatting>
  <conditionalFormatting sqref="D10">
    <cfRule type="cellIs" dxfId="207" priority="185" stopIfTrue="1" operator="equal">
      <formula>"þ"</formula>
    </cfRule>
  </conditionalFormatting>
  <conditionalFormatting sqref="D10">
    <cfRule type="cellIs" dxfId="206" priority="184" stopIfTrue="1" operator="equal">
      <formula>"þ"</formula>
    </cfRule>
  </conditionalFormatting>
  <conditionalFormatting sqref="D10">
    <cfRule type="cellIs" dxfId="205" priority="183" stopIfTrue="1" operator="equal">
      <formula>"þ"</formula>
    </cfRule>
  </conditionalFormatting>
  <conditionalFormatting sqref="D10">
    <cfRule type="cellIs" dxfId="204" priority="182" stopIfTrue="1" operator="equal">
      <formula>"þ"</formula>
    </cfRule>
  </conditionalFormatting>
  <conditionalFormatting sqref="D10">
    <cfRule type="cellIs" dxfId="203" priority="181" stopIfTrue="1" operator="equal">
      <formula>"þ"</formula>
    </cfRule>
  </conditionalFormatting>
  <conditionalFormatting sqref="D10">
    <cfRule type="cellIs" dxfId="202" priority="180" stopIfTrue="1" operator="equal">
      <formula>"þ"</formula>
    </cfRule>
  </conditionalFormatting>
  <conditionalFormatting sqref="D10">
    <cfRule type="cellIs" dxfId="201" priority="179" stopIfTrue="1" operator="equal">
      <formula>"þ"</formula>
    </cfRule>
  </conditionalFormatting>
  <conditionalFormatting sqref="D10">
    <cfRule type="cellIs" dxfId="200" priority="178" stopIfTrue="1" operator="equal">
      <formula>"þ"</formula>
    </cfRule>
  </conditionalFormatting>
  <conditionalFormatting sqref="D10">
    <cfRule type="cellIs" dxfId="199" priority="177" stopIfTrue="1" operator="equal">
      <formula>"þ"</formula>
    </cfRule>
  </conditionalFormatting>
  <conditionalFormatting sqref="D10">
    <cfRule type="cellIs" dxfId="198" priority="176" stopIfTrue="1" operator="equal">
      <formula>"þ"</formula>
    </cfRule>
  </conditionalFormatting>
  <conditionalFormatting sqref="D10">
    <cfRule type="cellIs" dxfId="197" priority="175" stopIfTrue="1" operator="equal">
      <formula>"þ"</formula>
    </cfRule>
  </conditionalFormatting>
  <conditionalFormatting sqref="D10">
    <cfRule type="cellIs" dxfId="196" priority="174" stopIfTrue="1" operator="equal">
      <formula>"þ"</formula>
    </cfRule>
  </conditionalFormatting>
  <conditionalFormatting sqref="D10">
    <cfRule type="cellIs" dxfId="195" priority="173" stopIfTrue="1" operator="equal">
      <formula>"þ"</formula>
    </cfRule>
  </conditionalFormatting>
  <conditionalFormatting sqref="D10">
    <cfRule type="cellIs" dxfId="194" priority="172" stopIfTrue="1" operator="equal">
      <formula>"þ"</formula>
    </cfRule>
  </conditionalFormatting>
  <conditionalFormatting sqref="D10">
    <cfRule type="cellIs" dxfId="193" priority="171" stopIfTrue="1" operator="equal">
      <formula>"þ"</formula>
    </cfRule>
  </conditionalFormatting>
  <conditionalFormatting sqref="D10">
    <cfRule type="cellIs" dxfId="192" priority="170" stopIfTrue="1" operator="equal">
      <formula>"þ"</formula>
    </cfRule>
  </conditionalFormatting>
  <conditionalFormatting sqref="D10">
    <cfRule type="cellIs" dxfId="191" priority="169" stopIfTrue="1" operator="equal">
      <formula>"þ"</formula>
    </cfRule>
  </conditionalFormatting>
  <conditionalFormatting sqref="D10">
    <cfRule type="cellIs" dxfId="190" priority="168" stopIfTrue="1" operator="equal">
      <formula>"þ"</formula>
    </cfRule>
  </conditionalFormatting>
  <conditionalFormatting sqref="D10">
    <cfRule type="cellIs" dxfId="189" priority="167" stopIfTrue="1" operator="equal">
      <formula>"þ"</formula>
    </cfRule>
  </conditionalFormatting>
  <conditionalFormatting sqref="D10">
    <cfRule type="cellIs" dxfId="188" priority="166" stopIfTrue="1" operator="equal">
      <formula>"þ"</formula>
    </cfRule>
  </conditionalFormatting>
  <conditionalFormatting sqref="D10">
    <cfRule type="cellIs" dxfId="187" priority="165" stopIfTrue="1" operator="equal">
      <formula>"þ"</formula>
    </cfRule>
  </conditionalFormatting>
  <conditionalFormatting sqref="D10">
    <cfRule type="cellIs" dxfId="186" priority="164" stopIfTrue="1" operator="equal">
      <formula>"þ"</formula>
    </cfRule>
  </conditionalFormatting>
  <conditionalFormatting sqref="D10">
    <cfRule type="cellIs" dxfId="185" priority="163" stopIfTrue="1" operator="equal">
      <formula>"þ"</formula>
    </cfRule>
  </conditionalFormatting>
  <conditionalFormatting sqref="D10">
    <cfRule type="cellIs" dxfId="184" priority="162" stopIfTrue="1" operator="equal">
      <formula>"þ"</formula>
    </cfRule>
  </conditionalFormatting>
  <conditionalFormatting sqref="D10">
    <cfRule type="cellIs" dxfId="183" priority="161" stopIfTrue="1" operator="equal">
      <formula>"þ"</formula>
    </cfRule>
  </conditionalFormatting>
  <conditionalFormatting sqref="D10">
    <cfRule type="cellIs" dxfId="182" priority="160" stopIfTrue="1" operator="equal">
      <formula>"þ"</formula>
    </cfRule>
  </conditionalFormatting>
  <conditionalFormatting sqref="D10">
    <cfRule type="cellIs" dxfId="181" priority="159" stopIfTrue="1" operator="equal">
      <formula>"þ"</formula>
    </cfRule>
  </conditionalFormatting>
  <conditionalFormatting sqref="D10">
    <cfRule type="cellIs" dxfId="180" priority="158" stopIfTrue="1" operator="equal">
      <formula>"þ"</formula>
    </cfRule>
  </conditionalFormatting>
  <conditionalFormatting sqref="D10">
    <cfRule type="cellIs" dxfId="179" priority="157" stopIfTrue="1" operator="equal">
      <formula>"þ"</formula>
    </cfRule>
  </conditionalFormatting>
  <conditionalFormatting sqref="D10">
    <cfRule type="cellIs" dxfId="178" priority="156" stopIfTrue="1" operator="equal">
      <formula>"þ"</formula>
    </cfRule>
  </conditionalFormatting>
  <conditionalFormatting sqref="D10">
    <cfRule type="cellIs" dxfId="177" priority="155" stopIfTrue="1" operator="equal">
      <formula>"þ"</formula>
    </cfRule>
  </conditionalFormatting>
  <conditionalFormatting sqref="D10">
    <cfRule type="cellIs" dxfId="176" priority="154" stopIfTrue="1" operator="equal">
      <formula>"þ"</formula>
    </cfRule>
  </conditionalFormatting>
  <conditionalFormatting sqref="D10">
    <cfRule type="cellIs" dxfId="175" priority="153" stopIfTrue="1" operator="equal">
      <formula>"þ"</formula>
    </cfRule>
  </conditionalFormatting>
  <conditionalFormatting sqref="D10">
    <cfRule type="cellIs" dxfId="174" priority="152" stopIfTrue="1" operator="equal">
      <formula>"þ"</formula>
    </cfRule>
  </conditionalFormatting>
  <conditionalFormatting sqref="D10">
    <cfRule type="cellIs" dxfId="173" priority="151" stopIfTrue="1" operator="equal">
      <formula>"þ"</formula>
    </cfRule>
  </conditionalFormatting>
  <conditionalFormatting sqref="D10">
    <cfRule type="cellIs" dxfId="172" priority="150" stopIfTrue="1" operator="equal">
      <formula>"þ"</formula>
    </cfRule>
  </conditionalFormatting>
  <conditionalFormatting sqref="D10">
    <cfRule type="cellIs" dxfId="171" priority="149" stopIfTrue="1" operator="equal">
      <formula>"þ"</formula>
    </cfRule>
  </conditionalFormatting>
  <conditionalFormatting sqref="D10">
    <cfRule type="cellIs" dxfId="170" priority="148" stopIfTrue="1" operator="equal">
      <formula>"þ"</formula>
    </cfRule>
  </conditionalFormatting>
  <conditionalFormatting sqref="D10">
    <cfRule type="cellIs" dxfId="169" priority="147" stopIfTrue="1" operator="equal">
      <formula>"þ"</formula>
    </cfRule>
  </conditionalFormatting>
  <conditionalFormatting sqref="D10">
    <cfRule type="cellIs" dxfId="168" priority="146" stopIfTrue="1" operator="equal">
      <formula>"þ"</formula>
    </cfRule>
  </conditionalFormatting>
  <conditionalFormatting sqref="D10">
    <cfRule type="cellIs" dxfId="167" priority="145" stopIfTrue="1" operator="equal">
      <formula>"þ"</formula>
    </cfRule>
  </conditionalFormatting>
  <conditionalFormatting sqref="D10">
    <cfRule type="cellIs" dxfId="166" priority="144" stopIfTrue="1" operator="equal">
      <formula>"þ"</formula>
    </cfRule>
  </conditionalFormatting>
  <conditionalFormatting sqref="D10">
    <cfRule type="cellIs" dxfId="165" priority="143" stopIfTrue="1" operator="equal">
      <formula>"þ"</formula>
    </cfRule>
  </conditionalFormatting>
  <conditionalFormatting sqref="D10">
    <cfRule type="cellIs" dxfId="164" priority="142" stopIfTrue="1" operator="equal">
      <formula>"þ"</formula>
    </cfRule>
  </conditionalFormatting>
  <conditionalFormatting sqref="D10">
    <cfRule type="cellIs" dxfId="163" priority="141" stopIfTrue="1" operator="equal">
      <formula>"þ"</formula>
    </cfRule>
  </conditionalFormatting>
  <conditionalFormatting sqref="D10">
    <cfRule type="cellIs" dxfId="162" priority="140" stopIfTrue="1" operator="equal">
      <formula>"þ"</formula>
    </cfRule>
  </conditionalFormatting>
  <conditionalFormatting sqref="D10">
    <cfRule type="cellIs" dxfId="161" priority="139" stopIfTrue="1" operator="equal">
      <formula>"þ"</formula>
    </cfRule>
  </conditionalFormatting>
  <conditionalFormatting sqref="D10">
    <cfRule type="cellIs" dxfId="160" priority="138" stopIfTrue="1" operator="equal">
      <formula>"þ"</formula>
    </cfRule>
  </conditionalFormatting>
  <conditionalFormatting sqref="D10">
    <cfRule type="cellIs" dxfId="159" priority="137" stopIfTrue="1" operator="equal">
      <formula>"þ"</formula>
    </cfRule>
  </conditionalFormatting>
  <conditionalFormatting sqref="D10">
    <cfRule type="cellIs" dxfId="158" priority="136" stopIfTrue="1" operator="equal">
      <formula>"þ"</formula>
    </cfRule>
  </conditionalFormatting>
  <conditionalFormatting sqref="D10">
    <cfRule type="cellIs" dxfId="157" priority="135" stopIfTrue="1" operator="equal">
      <formula>"þ"</formula>
    </cfRule>
  </conditionalFormatting>
  <conditionalFormatting sqref="D10">
    <cfRule type="cellIs" dxfId="156" priority="134" stopIfTrue="1" operator="equal">
      <formula>"þ"</formula>
    </cfRule>
  </conditionalFormatting>
  <conditionalFormatting sqref="D10">
    <cfRule type="cellIs" dxfId="155" priority="133" stopIfTrue="1" operator="equal">
      <formula>"þ"</formula>
    </cfRule>
  </conditionalFormatting>
  <conditionalFormatting sqref="D10">
    <cfRule type="cellIs" dxfId="154" priority="132" stopIfTrue="1" operator="equal">
      <formula>"þ"</formula>
    </cfRule>
  </conditionalFormatting>
  <conditionalFormatting sqref="D10">
    <cfRule type="cellIs" dxfId="153" priority="131" stopIfTrue="1" operator="equal">
      <formula>"þ"</formula>
    </cfRule>
  </conditionalFormatting>
  <conditionalFormatting sqref="D10">
    <cfRule type="cellIs" dxfId="152" priority="130" stopIfTrue="1" operator="equal">
      <formula>"þ"</formula>
    </cfRule>
  </conditionalFormatting>
  <conditionalFormatting sqref="D10">
    <cfRule type="cellIs" dxfId="151" priority="129" stopIfTrue="1" operator="equal">
      <formula>"þ"</formula>
    </cfRule>
  </conditionalFormatting>
  <conditionalFormatting sqref="D10">
    <cfRule type="cellIs" dxfId="150" priority="128" stopIfTrue="1" operator="equal">
      <formula>"þ"</formula>
    </cfRule>
  </conditionalFormatting>
  <conditionalFormatting sqref="D10">
    <cfRule type="cellIs" dxfId="149" priority="127" stopIfTrue="1" operator="equal">
      <formula>"þ"</formula>
    </cfRule>
  </conditionalFormatting>
  <conditionalFormatting sqref="D10">
    <cfRule type="cellIs" dxfId="148" priority="126" stopIfTrue="1" operator="equal">
      <formula>"þ"</formula>
    </cfRule>
  </conditionalFormatting>
  <conditionalFormatting sqref="D10">
    <cfRule type="cellIs" dxfId="147" priority="125" stopIfTrue="1" operator="equal">
      <formula>"þ"</formula>
    </cfRule>
  </conditionalFormatting>
  <conditionalFormatting sqref="D10">
    <cfRule type="cellIs" dxfId="146" priority="124" stopIfTrue="1" operator="equal">
      <formula>"þ"</formula>
    </cfRule>
  </conditionalFormatting>
  <conditionalFormatting sqref="D10">
    <cfRule type="cellIs" dxfId="145" priority="123" stopIfTrue="1" operator="equal">
      <formula>"þ"</formula>
    </cfRule>
  </conditionalFormatting>
  <conditionalFormatting sqref="D10">
    <cfRule type="cellIs" dxfId="144" priority="122" stopIfTrue="1" operator="equal">
      <formula>"þ"</formula>
    </cfRule>
  </conditionalFormatting>
  <conditionalFormatting sqref="D10">
    <cfRule type="cellIs" dxfId="143" priority="121" stopIfTrue="1" operator="equal">
      <formula>"þ"</formula>
    </cfRule>
  </conditionalFormatting>
  <conditionalFormatting sqref="D10">
    <cfRule type="cellIs" dxfId="142" priority="120" stopIfTrue="1" operator="equal">
      <formula>"þ"</formula>
    </cfRule>
  </conditionalFormatting>
  <conditionalFormatting sqref="D10">
    <cfRule type="cellIs" dxfId="141" priority="119" stopIfTrue="1" operator="equal">
      <formula>"þ"</formula>
    </cfRule>
  </conditionalFormatting>
  <conditionalFormatting sqref="D10">
    <cfRule type="cellIs" dxfId="140" priority="118" stopIfTrue="1" operator="equal">
      <formula>"þ"</formula>
    </cfRule>
  </conditionalFormatting>
  <conditionalFormatting sqref="D10">
    <cfRule type="cellIs" dxfId="139" priority="117" stopIfTrue="1" operator="equal">
      <formula>"þ"</formula>
    </cfRule>
  </conditionalFormatting>
  <conditionalFormatting sqref="D10">
    <cfRule type="cellIs" dxfId="138" priority="116" stopIfTrue="1" operator="equal">
      <formula>"þ"</formula>
    </cfRule>
  </conditionalFormatting>
  <conditionalFormatting sqref="D10">
    <cfRule type="cellIs" dxfId="137" priority="115" stopIfTrue="1" operator="equal">
      <formula>"þ"</formula>
    </cfRule>
  </conditionalFormatting>
  <conditionalFormatting sqref="D10">
    <cfRule type="cellIs" dxfId="136" priority="114" stopIfTrue="1" operator="equal">
      <formula>"þ"</formula>
    </cfRule>
  </conditionalFormatting>
  <conditionalFormatting sqref="D10">
    <cfRule type="cellIs" dxfId="135" priority="113" stopIfTrue="1" operator="equal">
      <formula>"þ"</formula>
    </cfRule>
  </conditionalFormatting>
  <conditionalFormatting sqref="D10">
    <cfRule type="cellIs" dxfId="134" priority="112" stopIfTrue="1" operator="equal">
      <formula>"þ"</formula>
    </cfRule>
  </conditionalFormatting>
  <conditionalFormatting sqref="D10">
    <cfRule type="cellIs" dxfId="133" priority="111" stopIfTrue="1" operator="equal">
      <formula>"þ"</formula>
    </cfRule>
  </conditionalFormatting>
  <conditionalFormatting sqref="D10">
    <cfRule type="cellIs" dxfId="132" priority="110" stopIfTrue="1" operator="equal">
      <formula>"þ"</formula>
    </cfRule>
  </conditionalFormatting>
  <conditionalFormatting sqref="D10">
    <cfRule type="cellIs" dxfId="131" priority="109" stopIfTrue="1" operator="equal">
      <formula>"þ"</formula>
    </cfRule>
  </conditionalFormatting>
  <conditionalFormatting sqref="D10">
    <cfRule type="cellIs" dxfId="130" priority="108" stopIfTrue="1" operator="equal">
      <formula>"þ"</formula>
    </cfRule>
  </conditionalFormatting>
  <conditionalFormatting sqref="D10">
    <cfRule type="cellIs" dxfId="129" priority="107" stopIfTrue="1" operator="equal">
      <formula>"þ"</formula>
    </cfRule>
  </conditionalFormatting>
  <conditionalFormatting sqref="D10">
    <cfRule type="cellIs" dxfId="128" priority="106" stopIfTrue="1" operator="equal">
      <formula>"þ"</formula>
    </cfRule>
  </conditionalFormatting>
  <conditionalFormatting sqref="D10">
    <cfRule type="cellIs" dxfId="127" priority="105" stopIfTrue="1" operator="equal">
      <formula>"þ"</formula>
    </cfRule>
  </conditionalFormatting>
  <conditionalFormatting sqref="D10">
    <cfRule type="cellIs" dxfId="126" priority="104" stopIfTrue="1" operator="equal">
      <formula>"þ"</formula>
    </cfRule>
  </conditionalFormatting>
  <conditionalFormatting sqref="D10">
    <cfRule type="cellIs" dxfId="125" priority="103" stopIfTrue="1" operator="equal">
      <formula>"þ"</formula>
    </cfRule>
  </conditionalFormatting>
  <conditionalFormatting sqref="D10">
    <cfRule type="cellIs" dxfId="124" priority="102" stopIfTrue="1" operator="equal">
      <formula>"þ"</formula>
    </cfRule>
  </conditionalFormatting>
  <conditionalFormatting sqref="D10">
    <cfRule type="cellIs" dxfId="123" priority="101" stopIfTrue="1" operator="equal">
      <formula>"þ"</formula>
    </cfRule>
  </conditionalFormatting>
  <conditionalFormatting sqref="D10">
    <cfRule type="cellIs" dxfId="122" priority="100" stopIfTrue="1" operator="equal">
      <formula>"þ"</formula>
    </cfRule>
  </conditionalFormatting>
  <conditionalFormatting sqref="D10">
    <cfRule type="cellIs" dxfId="121" priority="99" stopIfTrue="1" operator="equal">
      <formula>"þ"</formula>
    </cfRule>
  </conditionalFormatting>
  <conditionalFormatting sqref="D10">
    <cfRule type="cellIs" dxfId="120" priority="98" stopIfTrue="1" operator="equal">
      <formula>"þ"</formula>
    </cfRule>
  </conditionalFormatting>
  <conditionalFormatting sqref="D10">
    <cfRule type="cellIs" dxfId="119" priority="97" stopIfTrue="1" operator="equal">
      <formula>"þ"</formula>
    </cfRule>
  </conditionalFormatting>
  <conditionalFormatting sqref="D10">
    <cfRule type="cellIs" dxfId="118" priority="96" stopIfTrue="1" operator="equal">
      <formula>"þ"</formula>
    </cfRule>
  </conditionalFormatting>
  <conditionalFormatting sqref="D10">
    <cfRule type="cellIs" dxfId="117" priority="95" stopIfTrue="1" operator="equal">
      <formula>"þ"</formula>
    </cfRule>
  </conditionalFormatting>
  <conditionalFormatting sqref="D10">
    <cfRule type="cellIs" dxfId="116" priority="94" stopIfTrue="1" operator="equal">
      <formula>"þ"</formula>
    </cfRule>
  </conditionalFormatting>
  <conditionalFormatting sqref="D10">
    <cfRule type="cellIs" dxfId="115" priority="93" stopIfTrue="1" operator="equal">
      <formula>"þ"</formula>
    </cfRule>
  </conditionalFormatting>
  <conditionalFormatting sqref="D10">
    <cfRule type="cellIs" dxfId="114" priority="92" stopIfTrue="1" operator="equal">
      <formula>"þ"</formula>
    </cfRule>
  </conditionalFormatting>
  <conditionalFormatting sqref="D10">
    <cfRule type="cellIs" dxfId="113" priority="91" stopIfTrue="1" operator="equal">
      <formula>"þ"</formula>
    </cfRule>
  </conditionalFormatting>
  <conditionalFormatting sqref="D10">
    <cfRule type="cellIs" dxfId="112" priority="90" stopIfTrue="1" operator="equal">
      <formula>"þ"</formula>
    </cfRule>
  </conditionalFormatting>
  <conditionalFormatting sqref="D10">
    <cfRule type="cellIs" dxfId="111" priority="89" stopIfTrue="1" operator="equal">
      <formula>"þ"</formula>
    </cfRule>
  </conditionalFormatting>
  <conditionalFormatting sqref="D10">
    <cfRule type="cellIs" dxfId="110" priority="88" stopIfTrue="1" operator="equal">
      <formula>"þ"</formula>
    </cfRule>
  </conditionalFormatting>
  <conditionalFormatting sqref="D10">
    <cfRule type="cellIs" dxfId="109" priority="87" stopIfTrue="1" operator="equal">
      <formula>"þ"</formula>
    </cfRule>
  </conditionalFormatting>
  <conditionalFormatting sqref="D10">
    <cfRule type="cellIs" dxfId="108" priority="86" stopIfTrue="1" operator="equal">
      <formula>"þ"</formula>
    </cfRule>
  </conditionalFormatting>
  <conditionalFormatting sqref="D10">
    <cfRule type="cellIs" dxfId="107" priority="85" stopIfTrue="1" operator="equal">
      <formula>"þ"</formula>
    </cfRule>
  </conditionalFormatting>
  <conditionalFormatting sqref="D10">
    <cfRule type="cellIs" dxfId="106" priority="84" stopIfTrue="1" operator="equal">
      <formula>"þ"</formula>
    </cfRule>
  </conditionalFormatting>
  <conditionalFormatting sqref="D10">
    <cfRule type="cellIs" dxfId="105" priority="83" stopIfTrue="1" operator="equal">
      <formula>"þ"</formula>
    </cfRule>
  </conditionalFormatting>
  <conditionalFormatting sqref="D10">
    <cfRule type="cellIs" dxfId="104" priority="82" stopIfTrue="1" operator="equal">
      <formula>"þ"</formula>
    </cfRule>
  </conditionalFormatting>
  <conditionalFormatting sqref="D10">
    <cfRule type="cellIs" dxfId="103" priority="81" stopIfTrue="1" operator="equal">
      <formula>"þ"</formula>
    </cfRule>
  </conditionalFormatting>
  <conditionalFormatting sqref="D10">
    <cfRule type="cellIs" dxfId="102" priority="80" stopIfTrue="1" operator="equal">
      <formula>"þ"</formula>
    </cfRule>
  </conditionalFormatting>
  <conditionalFormatting sqref="D10">
    <cfRule type="cellIs" dxfId="101" priority="79" stopIfTrue="1" operator="equal">
      <formula>"þ"</formula>
    </cfRule>
  </conditionalFormatting>
  <conditionalFormatting sqref="D10">
    <cfRule type="cellIs" dxfId="100" priority="78" stopIfTrue="1" operator="equal">
      <formula>"þ"</formula>
    </cfRule>
  </conditionalFormatting>
  <conditionalFormatting sqref="D10">
    <cfRule type="cellIs" dxfId="99" priority="77" stopIfTrue="1" operator="equal">
      <formula>"þ"</formula>
    </cfRule>
  </conditionalFormatting>
  <conditionalFormatting sqref="D10">
    <cfRule type="cellIs" dxfId="98" priority="76" stopIfTrue="1" operator="equal">
      <formula>"þ"</formula>
    </cfRule>
  </conditionalFormatting>
  <conditionalFormatting sqref="D10">
    <cfRule type="cellIs" dxfId="97" priority="75" stopIfTrue="1" operator="equal">
      <formula>"þ"</formula>
    </cfRule>
  </conditionalFormatting>
  <conditionalFormatting sqref="D10">
    <cfRule type="cellIs" dxfId="96" priority="74" stopIfTrue="1" operator="equal">
      <formula>"þ"</formula>
    </cfRule>
  </conditionalFormatting>
  <conditionalFormatting sqref="D10">
    <cfRule type="cellIs" dxfId="95" priority="73" stopIfTrue="1" operator="equal">
      <formula>"þ"</formula>
    </cfRule>
  </conditionalFormatting>
  <conditionalFormatting sqref="D10">
    <cfRule type="cellIs" dxfId="94" priority="72" stopIfTrue="1" operator="equal">
      <formula>"þ"</formula>
    </cfRule>
  </conditionalFormatting>
  <conditionalFormatting sqref="D10">
    <cfRule type="cellIs" dxfId="93" priority="71" stopIfTrue="1" operator="equal">
      <formula>"þ"</formula>
    </cfRule>
  </conditionalFormatting>
  <conditionalFormatting sqref="D10">
    <cfRule type="cellIs" dxfId="92" priority="70" stopIfTrue="1" operator="equal">
      <formula>"þ"</formula>
    </cfRule>
  </conditionalFormatting>
  <conditionalFormatting sqref="D10">
    <cfRule type="cellIs" dxfId="91" priority="69" stopIfTrue="1" operator="equal">
      <formula>"þ"</formula>
    </cfRule>
  </conditionalFormatting>
  <conditionalFormatting sqref="D10">
    <cfRule type="cellIs" dxfId="90" priority="68" stopIfTrue="1" operator="equal">
      <formula>"þ"</formula>
    </cfRule>
  </conditionalFormatting>
  <conditionalFormatting sqref="D10">
    <cfRule type="cellIs" dxfId="89" priority="67" stopIfTrue="1" operator="equal">
      <formula>"þ"</formula>
    </cfRule>
  </conditionalFormatting>
  <conditionalFormatting sqref="D10">
    <cfRule type="cellIs" dxfId="88" priority="66" stopIfTrue="1" operator="equal">
      <formula>"þ"</formula>
    </cfRule>
  </conditionalFormatting>
  <conditionalFormatting sqref="D10">
    <cfRule type="cellIs" dxfId="87" priority="65" stopIfTrue="1" operator="equal">
      <formula>"þ"</formula>
    </cfRule>
  </conditionalFormatting>
  <conditionalFormatting sqref="D10">
    <cfRule type="cellIs" dxfId="86" priority="64" stopIfTrue="1" operator="equal">
      <formula>"þ"</formula>
    </cfRule>
  </conditionalFormatting>
  <conditionalFormatting sqref="D10">
    <cfRule type="cellIs" dxfId="85" priority="63" stopIfTrue="1" operator="equal">
      <formula>"þ"</formula>
    </cfRule>
  </conditionalFormatting>
  <conditionalFormatting sqref="D10">
    <cfRule type="cellIs" dxfId="84" priority="62" stopIfTrue="1" operator="equal">
      <formula>"þ"</formula>
    </cfRule>
  </conditionalFormatting>
  <conditionalFormatting sqref="D10">
    <cfRule type="cellIs" dxfId="83" priority="61" stopIfTrue="1" operator="equal">
      <formula>"þ"</formula>
    </cfRule>
  </conditionalFormatting>
  <conditionalFormatting sqref="D10">
    <cfRule type="cellIs" dxfId="82" priority="60" stopIfTrue="1" operator="equal">
      <formula>"þ"</formula>
    </cfRule>
  </conditionalFormatting>
  <conditionalFormatting sqref="D10">
    <cfRule type="cellIs" dxfId="81" priority="59" stopIfTrue="1" operator="equal">
      <formula>"þ"</formula>
    </cfRule>
  </conditionalFormatting>
  <conditionalFormatting sqref="D10">
    <cfRule type="cellIs" dxfId="80" priority="58" stopIfTrue="1" operator="equal">
      <formula>"þ"</formula>
    </cfRule>
  </conditionalFormatting>
  <conditionalFormatting sqref="D10">
    <cfRule type="cellIs" dxfId="79" priority="57" stopIfTrue="1" operator="equal">
      <formula>"þ"</formula>
    </cfRule>
  </conditionalFormatting>
  <conditionalFormatting sqref="D10">
    <cfRule type="cellIs" dxfId="78" priority="56" stopIfTrue="1" operator="equal">
      <formula>"þ"</formula>
    </cfRule>
  </conditionalFormatting>
  <conditionalFormatting sqref="D10">
    <cfRule type="cellIs" dxfId="77" priority="55" stopIfTrue="1" operator="equal">
      <formula>"þ"</formula>
    </cfRule>
  </conditionalFormatting>
  <conditionalFormatting sqref="D10">
    <cfRule type="cellIs" dxfId="76" priority="54" stopIfTrue="1" operator="equal">
      <formula>"þ"</formula>
    </cfRule>
  </conditionalFormatting>
  <conditionalFormatting sqref="D10">
    <cfRule type="cellIs" dxfId="75" priority="53" stopIfTrue="1" operator="equal">
      <formula>"þ"</formula>
    </cfRule>
  </conditionalFormatting>
  <conditionalFormatting sqref="D10">
    <cfRule type="cellIs" dxfId="74" priority="52" stopIfTrue="1" operator="equal">
      <formula>"þ"</formula>
    </cfRule>
  </conditionalFormatting>
  <conditionalFormatting sqref="D10">
    <cfRule type="cellIs" dxfId="73" priority="51" stopIfTrue="1" operator="equal">
      <formula>"þ"</formula>
    </cfRule>
  </conditionalFormatting>
  <conditionalFormatting sqref="D10">
    <cfRule type="cellIs" dxfId="72" priority="50" stopIfTrue="1" operator="equal">
      <formula>"þ"</formula>
    </cfRule>
  </conditionalFormatting>
  <conditionalFormatting sqref="D10">
    <cfRule type="cellIs" dxfId="71" priority="49" stopIfTrue="1" operator="equal">
      <formula>"þ"</formula>
    </cfRule>
  </conditionalFormatting>
  <conditionalFormatting sqref="D10">
    <cfRule type="cellIs" dxfId="70" priority="48" stopIfTrue="1" operator="equal">
      <formula>"þ"</formula>
    </cfRule>
  </conditionalFormatting>
  <conditionalFormatting sqref="D10">
    <cfRule type="cellIs" dxfId="69" priority="47" stopIfTrue="1" operator="equal">
      <formula>"þ"</formula>
    </cfRule>
  </conditionalFormatting>
  <conditionalFormatting sqref="D10">
    <cfRule type="cellIs" dxfId="68" priority="46" stopIfTrue="1" operator="equal">
      <formula>"þ"</formula>
    </cfRule>
  </conditionalFormatting>
  <conditionalFormatting sqref="D10">
    <cfRule type="cellIs" dxfId="67" priority="45" stopIfTrue="1" operator="equal">
      <formula>"þ"</formula>
    </cfRule>
  </conditionalFormatting>
  <conditionalFormatting sqref="D10">
    <cfRule type="cellIs" dxfId="66" priority="44" stopIfTrue="1" operator="equal">
      <formula>"þ"</formula>
    </cfRule>
  </conditionalFormatting>
  <conditionalFormatting sqref="D10">
    <cfRule type="cellIs" dxfId="65" priority="43" stopIfTrue="1" operator="equal">
      <formula>"þ"</formula>
    </cfRule>
  </conditionalFormatting>
  <conditionalFormatting sqref="D10">
    <cfRule type="cellIs" dxfId="64" priority="42" stopIfTrue="1" operator="equal">
      <formula>"þ"</formula>
    </cfRule>
  </conditionalFormatting>
  <conditionalFormatting sqref="D10">
    <cfRule type="cellIs" dxfId="63" priority="41" stopIfTrue="1" operator="equal">
      <formula>"þ"</formula>
    </cfRule>
  </conditionalFormatting>
  <conditionalFormatting sqref="D10">
    <cfRule type="cellIs" dxfId="62" priority="40" stopIfTrue="1" operator="equal">
      <formula>"þ"</formula>
    </cfRule>
  </conditionalFormatting>
  <conditionalFormatting sqref="D10">
    <cfRule type="cellIs" dxfId="61" priority="39" stopIfTrue="1" operator="equal">
      <formula>"þ"</formula>
    </cfRule>
  </conditionalFormatting>
  <conditionalFormatting sqref="D10">
    <cfRule type="cellIs" dxfId="60" priority="38" stopIfTrue="1" operator="equal">
      <formula>"þ"</formula>
    </cfRule>
  </conditionalFormatting>
  <conditionalFormatting sqref="D10">
    <cfRule type="cellIs" dxfId="59" priority="37" stopIfTrue="1" operator="equal">
      <formula>"þ"</formula>
    </cfRule>
  </conditionalFormatting>
  <conditionalFormatting sqref="D10">
    <cfRule type="cellIs" dxfId="58" priority="36" stopIfTrue="1" operator="equal">
      <formula>"þ"</formula>
    </cfRule>
  </conditionalFormatting>
  <conditionalFormatting sqref="D10">
    <cfRule type="cellIs" dxfId="57" priority="35" stopIfTrue="1" operator="equal">
      <formula>"þ"</formula>
    </cfRule>
  </conditionalFormatting>
  <conditionalFormatting sqref="D10">
    <cfRule type="cellIs" dxfId="56" priority="34" stopIfTrue="1" operator="equal">
      <formula>"þ"</formula>
    </cfRule>
  </conditionalFormatting>
  <conditionalFormatting sqref="D10">
    <cfRule type="cellIs" dxfId="55" priority="33" stopIfTrue="1" operator="equal">
      <formula>"þ"</formula>
    </cfRule>
  </conditionalFormatting>
  <conditionalFormatting sqref="D10">
    <cfRule type="cellIs" dxfId="54" priority="32" stopIfTrue="1" operator="equal">
      <formula>"þ"</formula>
    </cfRule>
  </conditionalFormatting>
  <conditionalFormatting sqref="D10">
    <cfRule type="cellIs" dxfId="53" priority="31" stopIfTrue="1" operator="equal">
      <formula>"þ"</formula>
    </cfRule>
  </conditionalFormatting>
  <conditionalFormatting sqref="D10">
    <cfRule type="cellIs" dxfId="52" priority="30" stopIfTrue="1" operator="equal">
      <formula>"þ"</formula>
    </cfRule>
  </conditionalFormatting>
  <conditionalFormatting sqref="D10">
    <cfRule type="cellIs" dxfId="51" priority="29" stopIfTrue="1" operator="equal">
      <formula>"þ"</formula>
    </cfRule>
  </conditionalFormatting>
  <conditionalFormatting sqref="D10">
    <cfRule type="cellIs" dxfId="50" priority="28" stopIfTrue="1" operator="equal">
      <formula>"þ"</formula>
    </cfRule>
  </conditionalFormatting>
  <conditionalFormatting sqref="D10">
    <cfRule type="cellIs" dxfId="49" priority="27" stopIfTrue="1" operator="equal">
      <formula>"þ"</formula>
    </cfRule>
  </conditionalFormatting>
  <conditionalFormatting sqref="D10">
    <cfRule type="cellIs" dxfId="48" priority="26" stopIfTrue="1" operator="equal">
      <formula>"þ"</formula>
    </cfRule>
  </conditionalFormatting>
  <conditionalFormatting sqref="D10">
    <cfRule type="cellIs" dxfId="47" priority="25" stopIfTrue="1" operator="equal">
      <formula>"þ"</formula>
    </cfRule>
  </conditionalFormatting>
  <conditionalFormatting sqref="D10">
    <cfRule type="cellIs" dxfId="46" priority="24" stopIfTrue="1" operator="equal">
      <formula>"þ"</formula>
    </cfRule>
  </conditionalFormatting>
  <conditionalFormatting sqref="D10">
    <cfRule type="cellIs" dxfId="45" priority="23" stopIfTrue="1" operator="equal">
      <formula>"þ"</formula>
    </cfRule>
  </conditionalFormatting>
  <conditionalFormatting sqref="D10">
    <cfRule type="cellIs" dxfId="44" priority="22" stopIfTrue="1" operator="equal">
      <formula>"þ"</formula>
    </cfRule>
  </conditionalFormatting>
  <conditionalFormatting sqref="D10">
    <cfRule type="cellIs" dxfId="43" priority="21" stopIfTrue="1" operator="equal">
      <formula>"þ"</formula>
    </cfRule>
  </conditionalFormatting>
  <conditionalFormatting sqref="D10">
    <cfRule type="cellIs" dxfId="42" priority="20" stopIfTrue="1" operator="equal">
      <formula>"þ"</formula>
    </cfRule>
  </conditionalFormatting>
  <conditionalFormatting sqref="D10">
    <cfRule type="cellIs" dxfId="41" priority="19" stopIfTrue="1" operator="equal">
      <formula>"þ"</formula>
    </cfRule>
  </conditionalFormatting>
  <conditionalFormatting sqref="D10">
    <cfRule type="cellIs" dxfId="40" priority="18" stopIfTrue="1" operator="equal">
      <formula>"þ"</formula>
    </cfRule>
  </conditionalFormatting>
  <conditionalFormatting sqref="D10">
    <cfRule type="cellIs" dxfId="39" priority="17" stopIfTrue="1" operator="equal">
      <formula>"þ"</formula>
    </cfRule>
  </conditionalFormatting>
  <conditionalFormatting sqref="D10">
    <cfRule type="cellIs" dxfId="38" priority="16" stopIfTrue="1" operator="equal">
      <formula>"þ"</formula>
    </cfRule>
  </conditionalFormatting>
  <conditionalFormatting sqref="D10">
    <cfRule type="cellIs" dxfId="37" priority="15" stopIfTrue="1" operator="equal">
      <formula>"þ"</formula>
    </cfRule>
  </conditionalFormatting>
  <conditionalFormatting sqref="D10">
    <cfRule type="cellIs" dxfId="36" priority="14" stopIfTrue="1" operator="equal">
      <formula>"þ"</formula>
    </cfRule>
  </conditionalFormatting>
  <conditionalFormatting sqref="D10">
    <cfRule type="cellIs" dxfId="35" priority="13" stopIfTrue="1" operator="equal">
      <formula>"þ"</formula>
    </cfRule>
  </conditionalFormatting>
  <conditionalFormatting sqref="D10">
    <cfRule type="cellIs" dxfId="34" priority="12" stopIfTrue="1" operator="equal">
      <formula>"þ"</formula>
    </cfRule>
  </conditionalFormatting>
  <conditionalFormatting sqref="D10">
    <cfRule type="cellIs" dxfId="33" priority="11" stopIfTrue="1" operator="equal">
      <formula>"þ"</formula>
    </cfRule>
  </conditionalFormatting>
  <conditionalFormatting sqref="D10">
    <cfRule type="cellIs" dxfId="32" priority="10" stopIfTrue="1" operator="equal">
      <formula>"þ"</formula>
    </cfRule>
  </conditionalFormatting>
  <conditionalFormatting sqref="D10">
    <cfRule type="cellIs" dxfId="31" priority="9" stopIfTrue="1" operator="equal">
      <formula>"þ"</formula>
    </cfRule>
  </conditionalFormatting>
  <conditionalFormatting sqref="D10">
    <cfRule type="cellIs" dxfId="30" priority="8" stopIfTrue="1" operator="equal">
      <formula>"þ"</formula>
    </cfRule>
  </conditionalFormatting>
  <conditionalFormatting sqref="D10">
    <cfRule type="cellIs" dxfId="29" priority="7" stopIfTrue="1" operator="equal">
      <formula>"þ"</formula>
    </cfRule>
  </conditionalFormatting>
  <conditionalFormatting sqref="D10">
    <cfRule type="cellIs" dxfId="28" priority="6" stopIfTrue="1" operator="equal">
      <formula>"þ"</formula>
    </cfRule>
  </conditionalFormatting>
  <conditionalFormatting sqref="D10">
    <cfRule type="cellIs" dxfId="27" priority="5" stopIfTrue="1" operator="equal">
      <formula>"þ"</formula>
    </cfRule>
  </conditionalFormatting>
  <conditionalFormatting sqref="D10">
    <cfRule type="cellIs" dxfId="26" priority="4" stopIfTrue="1" operator="equal">
      <formula>"þ"</formula>
    </cfRule>
  </conditionalFormatting>
  <conditionalFormatting sqref="D10">
    <cfRule type="cellIs" dxfId="25" priority="3" stopIfTrue="1" operator="equal">
      <formula>"þ"</formula>
    </cfRule>
  </conditionalFormatting>
  <conditionalFormatting sqref="D10">
    <cfRule type="cellIs" dxfId="24" priority="2" stopIfTrue="1" operator="equal">
      <formula>"þ"</formula>
    </cfRule>
  </conditionalFormatting>
  <conditionalFormatting sqref="D10">
    <cfRule type="cellIs" dxfId="2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showGridLines="0" workbookViewId="0"/>
  </sheetViews>
  <sheetFormatPr defaultColWidth="8.59765625" defaultRowHeight="16.8" x14ac:dyDescent="0.3"/>
  <cols>
    <col min="1" max="1" width="31.3984375" style="254" customWidth="1"/>
    <col min="2" max="2" width="1.8984375" style="255" customWidth="1"/>
    <col min="3" max="3" width="34" style="207" bestFit="1" customWidth="1"/>
    <col min="4" max="4" width="8.59765625" style="257"/>
    <col min="5" max="16384" width="8.59765625" style="207"/>
  </cols>
  <sheetData>
    <row r="1" spans="1:3" ht="24" thickTop="1" thickBot="1" x14ac:dyDescent="0.35">
      <c r="A1" s="256" t="s">
        <v>182</v>
      </c>
      <c r="B1" s="207"/>
      <c r="C1" s="256" t="s">
        <v>121</v>
      </c>
    </row>
    <row r="2" spans="1:3" ht="17.399999999999999" thickBot="1" x14ac:dyDescent="0.35">
      <c r="A2" s="259" t="s">
        <v>543</v>
      </c>
      <c r="B2" s="207"/>
      <c r="C2" s="258" t="s">
        <v>307</v>
      </c>
    </row>
    <row r="3" spans="1:3" ht="21.6" thickTop="1" thickBot="1" x14ac:dyDescent="0.35">
      <c r="A3" s="259" t="s">
        <v>368</v>
      </c>
      <c r="B3" s="207"/>
      <c r="C3" s="260" t="s">
        <v>284</v>
      </c>
    </row>
    <row r="4" spans="1:3" x14ac:dyDescent="0.3">
      <c r="A4" s="259" t="s">
        <v>356</v>
      </c>
      <c r="B4" s="207"/>
      <c r="C4" s="262" t="s">
        <v>528</v>
      </c>
    </row>
    <row r="5" spans="1:3" ht="17.399999999999999" thickBot="1" x14ac:dyDescent="0.35">
      <c r="A5" s="452" t="s">
        <v>537</v>
      </c>
      <c r="B5" s="207"/>
      <c r="C5" s="263" t="s">
        <v>309</v>
      </c>
    </row>
    <row r="6" spans="1:3" ht="18" thickTop="1" thickBot="1" x14ac:dyDescent="0.35">
      <c r="B6" s="207"/>
      <c r="C6" s="262" t="s">
        <v>529</v>
      </c>
    </row>
    <row r="7" spans="1:3" ht="24" thickTop="1" thickBot="1" x14ac:dyDescent="0.35">
      <c r="A7" s="8" t="s">
        <v>124</v>
      </c>
      <c r="B7" s="207"/>
      <c r="C7" s="343" t="s">
        <v>298</v>
      </c>
    </row>
    <row r="8" spans="1:3" x14ac:dyDescent="0.3">
      <c r="A8" s="264" t="s">
        <v>531</v>
      </c>
      <c r="B8" s="207"/>
      <c r="C8" s="342" t="s">
        <v>530</v>
      </c>
    </row>
    <row r="9" spans="1:3" x14ac:dyDescent="0.3">
      <c r="A9" s="29" t="s">
        <v>360</v>
      </c>
      <c r="B9" s="207"/>
      <c r="C9" s="343" t="str">
        <f>CONCATENATE("Freedom of Movement ",SUM('Personal File'!E3:E4)," rounds/day")</f>
        <v>Freedom of Movement 10 rounds/day</v>
      </c>
    </row>
    <row r="10" spans="1:3" ht="17.399999999999999" thickBot="1" x14ac:dyDescent="0.35">
      <c r="A10" s="29" t="s">
        <v>559</v>
      </c>
      <c r="B10" s="207"/>
      <c r="C10" s="261" t="s">
        <v>541</v>
      </c>
    </row>
    <row r="11" spans="1:3" ht="18" thickTop="1" thickBot="1" x14ac:dyDescent="0.35">
      <c r="A11" s="266" t="s">
        <v>310</v>
      </c>
      <c r="B11" s="207"/>
    </row>
    <row r="12" spans="1:3" ht="24" thickTop="1" thickBot="1" x14ac:dyDescent="0.35">
      <c r="B12" s="207"/>
      <c r="C12" s="9" t="s">
        <v>93</v>
      </c>
    </row>
    <row r="13" spans="1:3" ht="24" thickTop="1" thickBot="1" x14ac:dyDescent="0.35">
      <c r="A13" s="27" t="s">
        <v>317</v>
      </c>
      <c r="C13" s="265" t="s">
        <v>324</v>
      </c>
    </row>
    <row r="14" spans="1:3" x14ac:dyDescent="0.3">
      <c r="A14" s="267" t="s">
        <v>316</v>
      </c>
    </row>
    <row r="15" spans="1:3" x14ac:dyDescent="0.3">
      <c r="A15" s="29" t="s">
        <v>318</v>
      </c>
    </row>
    <row r="16" spans="1:3" ht="17.399999999999999" thickBot="1" x14ac:dyDescent="0.35">
      <c r="A16" s="268" t="s">
        <v>319</v>
      </c>
    </row>
    <row r="17" ht="17.399999999999999" thickTop="1" x14ac:dyDescent="0.3"/>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7"/>
  <sheetViews>
    <sheetView showGridLines="0" zoomScaleNormal="100" workbookViewId="0"/>
  </sheetViews>
  <sheetFormatPr defaultColWidth="13" defaultRowHeight="15.6" x14ac:dyDescent="0.3"/>
  <cols>
    <col min="1" max="1" width="30.59765625" style="270" bestFit="1" customWidth="1"/>
    <col min="2" max="2" width="8.59765625" style="270" customWidth="1"/>
    <col min="3" max="3" width="10.8984375" style="270" bestFit="1" customWidth="1"/>
    <col min="4" max="4" width="8.19921875" style="270" customWidth="1"/>
    <col min="5" max="5" width="8.3984375" style="270" customWidth="1"/>
    <col min="6" max="6" width="8.3984375" style="270" bestFit="1" customWidth="1"/>
    <col min="7" max="9" width="5.59765625" style="270" customWidth="1"/>
    <col min="10" max="10" width="6.19921875" style="270" bestFit="1" customWidth="1"/>
    <col min="11" max="11" width="21.3984375" style="270" bestFit="1" customWidth="1"/>
    <col min="12" max="12" width="2.19921875" style="270" customWidth="1"/>
    <col min="13" max="13" width="7.3984375" style="36" bestFit="1" customWidth="1"/>
    <col min="14" max="16384" width="13" style="36"/>
  </cols>
  <sheetData>
    <row r="1" spans="1:13" ht="23.4" thickBot="1" x14ac:dyDescent="0.35">
      <c r="A1" s="269" t="s">
        <v>24</v>
      </c>
      <c r="B1" s="269"/>
      <c r="C1" s="269"/>
      <c r="D1" s="269"/>
      <c r="E1" s="269"/>
      <c r="F1" s="269"/>
      <c r="G1" s="269"/>
      <c r="H1" s="269"/>
      <c r="I1" s="269"/>
      <c r="J1" s="269"/>
      <c r="K1" s="269"/>
      <c r="M1" s="269"/>
    </row>
    <row r="2" spans="1:13" ht="16.8" thickTop="1" thickBot="1" x14ac:dyDescent="0.35">
      <c r="A2" s="271" t="s">
        <v>5</v>
      </c>
      <c r="B2" s="272" t="s">
        <v>6</v>
      </c>
      <c r="C2" s="272" t="s">
        <v>27</v>
      </c>
      <c r="D2" s="272" t="s">
        <v>28</v>
      </c>
      <c r="E2" s="273" t="s">
        <v>70</v>
      </c>
      <c r="F2" s="272" t="s">
        <v>25</v>
      </c>
      <c r="G2" s="272" t="s">
        <v>29</v>
      </c>
      <c r="H2" s="274" t="s">
        <v>125</v>
      </c>
      <c r="I2" s="275" t="s">
        <v>185</v>
      </c>
      <c r="J2" s="274" t="s">
        <v>102</v>
      </c>
      <c r="K2" s="276" t="s">
        <v>100</v>
      </c>
      <c r="M2" s="277" t="s">
        <v>358</v>
      </c>
    </row>
    <row r="3" spans="1:13" x14ac:dyDescent="0.3">
      <c r="A3" s="463" t="s">
        <v>352</v>
      </c>
      <c r="B3" s="388" t="s">
        <v>361</v>
      </c>
      <c r="C3" s="391" t="str">
        <f>CONCATENATE('Personal File'!$C$8," +5")</f>
        <v>+4 +5</v>
      </c>
      <c r="D3" s="464" t="s">
        <v>351</v>
      </c>
      <c r="E3" s="464" t="s">
        <v>183</v>
      </c>
      <c r="F3" s="465" t="s">
        <v>184</v>
      </c>
      <c r="G3" s="466">
        <v>6</v>
      </c>
      <c r="H3" s="391" t="str">
        <f>CONCATENATE("+",'Personal File'!$B$6+'Personal File'!$C$8+D3)</f>
        <v>+12</v>
      </c>
      <c r="I3" s="392">
        <f t="shared" ref="I3" ca="1" si="0">RANDBETWEEN(1,20)</f>
        <v>16</v>
      </c>
      <c r="J3" s="393">
        <f t="shared" ref="J3" ca="1" si="1">(I3+H3)</f>
        <v>28</v>
      </c>
      <c r="K3" s="467"/>
      <c r="M3" s="449">
        <v>300</v>
      </c>
    </row>
    <row r="4" spans="1:13" x14ac:dyDescent="0.3">
      <c r="A4" s="409" t="s">
        <v>540</v>
      </c>
      <c r="B4" s="400"/>
      <c r="C4" s="438"/>
      <c r="D4" s="469"/>
      <c r="E4" s="469"/>
      <c r="F4" s="470"/>
      <c r="G4" s="471"/>
      <c r="H4" s="403" t="str">
        <f t="shared" ref="H4" si="2">CONCATENATE("+",H3-5)</f>
        <v>+7</v>
      </c>
      <c r="I4" s="404">
        <f t="shared" ref="I4" ca="1" si="3">RANDBETWEEN(1,20)</f>
        <v>4</v>
      </c>
      <c r="J4" s="405">
        <f t="shared" ref="J4" ca="1" si="4">(I4+H4)</f>
        <v>11</v>
      </c>
      <c r="K4" s="468"/>
      <c r="M4" s="373"/>
    </row>
    <row r="5" spans="1:13" ht="16.2" thickBot="1" x14ac:dyDescent="0.35">
      <c r="A5" s="441" t="s">
        <v>524</v>
      </c>
      <c r="B5" s="442" t="s">
        <v>523</v>
      </c>
      <c r="C5" s="442" t="s">
        <v>523</v>
      </c>
      <c r="D5" s="442" t="s">
        <v>64</v>
      </c>
      <c r="E5" s="442" t="s">
        <v>523</v>
      </c>
      <c r="F5" s="443" t="s">
        <v>523</v>
      </c>
      <c r="G5" s="444" t="s">
        <v>523</v>
      </c>
      <c r="H5" s="460" t="str">
        <f>CONCATENATE("+",'Personal File'!$B$6+'Personal File'!$C$8+D5)</f>
        <v>+11</v>
      </c>
      <c r="I5" s="419">
        <f t="shared" ref="I5" ca="1" si="5">RANDBETWEEN(1,20)</f>
        <v>15</v>
      </c>
      <c r="J5" s="461">
        <f ca="1">(I5+H5)</f>
        <v>26</v>
      </c>
      <c r="K5" s="462"/>
      <c r="M5" s="376"/>
    </row>
    <row r="6" spans="1:13" ht="6" customHeight="1" thickTop="1" thickBot="1" x14ac:dyDescent="0.35">
      <c r="M6" s="270"/>
    </row>
    <row r="7" spans="1:13" ht="16.8" thickTop="1" thickBot="1" x14ac:dyDescent="0.35">
      <c r="A7" s="271" t="s">
        <v>8</v>
      </c>
      <c r="B7" s="272" t="s">
        <v>9</v>
      </c>
      <c r="C7" s="272" t="s">
        <v>27</v>
      </c>
      <c r="D7" s="272" t="s">
        <v>28</v>
      </c>
      <c r="E7" s="273" t="s">
        <v>70</v>
      </c>
      <c r="F7" s="272" t="s">
        <v>10</v>
      </c>
      <c r="G7" s="272" t="s">
        <v>29</v>
      </c>
      <c r="H7" s="274" t="s">
        <v>125</v>
      </c>
      <c r="I7" s="275" t="s">
        <v>185</v>
      </c>
      <c r="J7" s="274" t="s">
        <v>102</v>
      </c>
      <c r="K7" s="276" t="s">
        <v>100</v>
      </c>
      <c r="M7" s="277" t="s">
        <v>358</v>
      </c>
    </row>
    <row r="8" spans="1:13" x14ac:dyDescent="0.3">
      <c r="A8" s="463" t="s">
        <v>555</v>
      </c>
      <c r="B8" s="445" t="s">
        <v>532</v>
      </c>
      <c r="C8" s="391" t="str">
        <f>CONCATENATE('Personal File'!$C$8," +5 +4")</f>
        <v>+4 +5 +4</v>
      </c>
      <c r="D8" s="388">
        <v>4</v>
      </c>
      <c r="E8" s="388" t="s">
        <v>321</v>
      </c>
      <c r="F8" s="389" t="s">
        <v>322</v>
      </c>
      <c r="G8" s="390">
        <v>3</v>
      </c>
      <c r="H8" s="391" t="str">
        <f>CONCATENATE("+",'Personal File'!$B$6+'Personal File'!$C$9+D8+1-2)</f>
        <v>+15</v>
      </c>
      <c r="I8" s="392">
        <f ca="1">RANDBETWEEN(1,20)</f>
        <v>9</v>
      </c>
      <c r="J8" s="393">
        <f t="shared" ref="J8:J13" ca="1" si="6">(I8+H8)</f>
        <v>24</v>
      </c>
      <c r="K8" s="383" t="s">
        <v>533</v>
      </c>
      <c r="M8" s="372">
        <f>32000+3400</f>
        <v>35400</v>
      </c>
    </row>
    <row r="9" spans="1:13" x14ac:dyDescent="0.3">
      <c r="A9" s="473" t="s">
        <v>546</v>
      </c>
      <c r="B9" s="446" t="s">
        <v>532</v>
      </c>
      <c r="C9" s="397" t="str">
        <f>CONCATENATE('Personal File'!$C$8," +5 +4")</f>
        <v>+4 +5 +4</v>
      </c>
      <c r="D9" s="491">
        <v>4</v>
      </c>
      <c r="E9" s="394"/>
      <c r="F9" s="395"/>
      <c r="G9" s="396"/>
      <c r="H9" s="397" t="str">
        <f>CONCATENATE("+",'Personal File'!$B$6+'Personal File'!$C$9+D9+1-2-5)</f>
        <v>+10</v>
      </c>
      <c r="I9" s="398">
        <f t="shared" ref="I9:I16" ca="1" si="7">RANDBETWEEN(1,20)</f>
        <v>9</v>
      </c>
      <c r="J9" s="399">
        <f t="shared" ca="1" si="6"/>
        <v>19</v>
      </c>
      <c r="K9" s="384" t="s">
        <v>533</v>
      </c>
      <c r="M9" s="373"/>
    </row>
    <row r="10" spans="1:13" x14ac:dyDescent="0.3">
      <c r="A10" s="473" t="s">
        <v>547</v>
      </c>
      <c r="B10" s="446" t="s">
        <v>532</v>
      </c>
      <c r="C10" s="397" t="str">
        <f>CONCATENATE('Personal File'!$C$8," +5 +4")</f>
        <v>+4 +5 +4</v>
      </c>
      <c r="D10" s="491">
        <v>4</v>
      </c>
      <c r="E10" s="394"/>
      <c r="F10" s="395"/>
      <c r="G10" s="396"/>
      <c r="H10" s="397" t="str">
        <f>CONCATENATE("+",'Personal File'!$B$6+'Personal File'!$C$9+D10+1-2)</f>
        <v>+15</v>
      </c>
      <c r="I10" s="398">
        <f t="shared" ca="1" si="7"/>
        <v>6</v>
      </c>
      <c r="J10" s="399">
        <f t="shared" ref="J10:J11" ca="1" si="8">(I10+H10)</f>
        <v>21</v>
      </c>
      <c r="K10" s="384" t="s">
        <v>533</v>
      </c>
      <c r="M10" s="373"/>
    </row>
    <row r="11" spans="1:13" x14ac:dyDescent="0.3">
      <c r="A11" s="473" t="s">
        <v>548</v>
      </c>
      <c r="B11" s="446" t="s">
        <v>532</v>
      </c>
      <c r="C11" s="397" t="str">
        <f>CONCATENATE('Personal File'!$C$8," +5 +4")</f>
        <v>+4 +5 +4</v>
      </c>
      <c r="D11" s="491">
        <v>4</v>
      </c>
      <c r="E11" s="394"/>
      <c r="F11" s="395"/>
      <c r="G11" s="396"/>
      <c r="H11" s="397" t="str">
        <f>CONCATENATE("+",'Personal File'!$B$6+'Personal File'!$C$9+D11+1-2)</f>
        <v>+15</v>
      </c>
      <c r="I11" s="398">
        <f t="shared" ca="1" si="7"/>
        <v>16</v>
      </c>
      <c r="J11" s="399">
        <f t="shared" ca="1" si="8"/>
        <v>31</v>
      </c>
      <c r="K11" s="384" t="s">
        <v>533</v>
      </c>
      <c r="M11" s="373"/>
    </row>
    <row r="12" spans="1:13" x14ac:dyDescent="0.3">
      <c r="A12" s="409" t="s">
        <v>549</v>
      </c>
      <c r="B12" s="447" t="s">
        <v>532</v>
      </c>
      <c r="C12" s="403" t="str">
        <f>CONCATENATE('Personal File'!$C$8," +5 +4")</f>
        <v>+4 +5 +4</v>
      </c>
      <c r="D12" s="492">
        <v>4</v>
      </c>
      <c r="E12" s="400"/>
      <c r="F12" s="401"/>
      <c r="G12" s="402"/>
      <c r="H12" s="403" t="str">
        <f>CONCATENATE("+",'Personal File'!$B$6+'Personal File'!$C$9+D12+1-2-5)</f>
        <v>+10</v>
      </c>
      <c r="I12" s="404">
        <f t="shared" ca="1" si="7"/>
        <v>13</v>
      </c>
      <c r="J12" s="405">
        <f t="shared" ca="1" si="6"/>
        <v>23</v>
      </c>
      <c r="K12" s="385" t="s">
        <v>533</v>
      </c>
      <c r="M12" s="373"/>
    </row>
    <row r="13" spans="1:13" x14ac:dyDescent="0.3">
      <c r="A13" s="409" t="s">
        <v>555</v>
      </c>
      <c r="B13" s="447" t="s">
        <v>532</v>
      </c>
      <c r="C13" s="403" t="str">
        <f>CONCATENATE('Personal File'!$C$8," +5 +4")</f>
        <v>+4 +5 +4</v>
      </c>
      <c r="D13" s="492">
        <v>4</v>
      </c>
      <c r="E13" s="406" t="s">
        <v>321</v>
      </c>
      <c r="F13" s="407" t="s">
        <v>322</v>
      </c>
      <c r="G13" s="408">
        <v>3</v>
      </c>
      <c r="H13" s="403" t="str">
        <f>CONCATENATE("+",'Personal File'!$B$6+'Personal File'!$C$9+D13+1)</f>
        <v>+17</v>
      </c>
      <c r="I13" s="404">
        <f t="shared" ca="1" si="7"/>
        <v>1</v>
      </c>
      <c r="J13" s="405">
        <f t="shared" ca="1" si="6"/>
        <v>18</v>
      </c>
      <c r="K13" s="385" t="s">
        <v>533</v>
      </c>
      <c r="M13" s="373"/>
    </row>
    <row r="14" spans="1:13" x14ac:dyDescent="0.3">
      <c r="A14" s="409" t="s">
        <v>573</v>
      </c>
      <c r="B14" s="411"/>
      <c r="C14" s="448" t="s">
        <v>574</v>
      </c>
      <c r="D14" s="400"/>
      <c r="E14" s="436"/>
      <c r="F14" s="437"/>
      <c r="G14" s="410"/>
      <c r="H14" s="438"/>
      <c r="I14" s="439" t="s">
        <v>523</v>
      </c>
      <c r="J14" s="440" t="s">
        <v>523</v>
      </c>
      <c r="K14" s="385" t="s">
        <v>575</v>
      </c>
      <c r="M14" s="374">
        <v>6000</v>
      </c>
    </row>
    <row r="15" spans="1:13" x14ac:dyDescent="0.3">
      <c r="A15" s="474" t="s">
        <v>359</v>
      </c>
      <c r="B15" s="411" t="s">
        <v>532</v>
      </c>
      <c r="C15" s="412">
        <f>ROUNDDOWN(SUM('Personal File'!$E$3:$E$4)/3,0)</f>
        <v>3</v>
      </c>
      <c r="D15" s="411">
        <v>0</v>
      </c>
      <c r="E15" s="411" t="s">
        <v>321</v>
      </c>
      <c r="F15" s="411" t="s">
        <v>322</v>
      </c>
      <c r="G15" s="413">
        <v>0</v>
      </c>
      <c r="H15" s="413" t="str">
        <f>CONCATENATE("+",'Personal File'!$B$6+'Personal File'!$C$12+D15+1)</f>
        <v>+11</v>
      </c>
      <c r="I15" s="414">
        <f t="shared" ca="1" si="7"/>
        <v>8</v>
      </c>
      <c r="J15" s="415">
        <f t="shared" ref="J15:J16" ca="1" si="9">(I15+H15)</f>
        <v>19</v>
      </c>
      <c r="K15" s="386" t="s">
        <v>533</v>
      </c>
      <c r="M15" s="375"/>
    </row>
    <row r="16" spans="1:13" ht="16.2" thickBot="1" x14ac:dyDescent="0.35">
      <c r="A16" s="475" t="s">
        <v>369</v>
      </c>
      <c r="B16" s="416" t="s">
        <v>532</v>
      </c>
      <c r="C16" s="417">
        <f>ROUNDDOWN(SUM('Personal File'!$E$3:$E$4)/3,0)</f>
        <v>3</v>
      </c>
      <c r="D16" s="416">
        <v>0</v>
      </c>
      <c r="E16" s="416" t="s">
        <v>321</v>
      </c>
      <c r="F16" s="416" t="s">
        <v>322</v>
      </c>
      <c r="G16" s="418">
        <v>0</v>
      </c>
      <c r="H16" s="418" t="str">
        <f>CONCATENATE("+",'Personal File'!$B$6+'Personal File'!$C$12+D16+1-5)</f>
        <v>+6</v>
      </c>
      <c r="I16" s="419">
        <f t="shared" ca="1" si="7"/>
        <v>19</v>
      </c>
      <c r="J16" s="420">
        <f t="shared" ca="1" si="9"/>
        <v>25</v>
      </c>
      <c r="K16" s="387" t="s">
        <v>533</v>
      </c>
      <c r="M16" s="376"/>
    </row>
    <row r="17" spans="1:13" ht="6" customHeight="1" thickTop="1" thickBot="1" x14ac:dyDescent="0.35">
      <c r="D17" s="278"/>
      <c r="E17" s="278"/>
      <c r="G17" s="279"/>
      <c r="H17" s="279"/>
      <c r="I17" s="279"/>
      <c r="J17" s="279"/>
      <c r="M17" s="279"/>
    </row>
    <row r="18" spans="1:13" ht="16.8" thickTop="1" thickBot="1" x14ac:dyDescent="0.35">
      <c r="A18" s="271" t="s">
        <v>75</v>
      </c>
      <c r="B18" s="272" t="s">
        <v>18</v>
      </c>
      <c r="C18" s="272" t="s">
        <v>36</v>
      </c>
      <c r="D18" s="272" t="s">
        <v>102</v>
      </c>
      <c r="E18" s="272" t="s">
        <v>103</v>
      </c>
      <c r="F18" s="272" t="s">
        <v>104</v>
      </c>
      <c r="G18" s="272" t="s">
        <v>29</v>
      </c>
      <c r="H18" s="280" t="s">
        <v>100</v>
      </c>
      <c r="I18" s="281"/>
      <c r="J18" s="281"/>
      <c r="K18" s="282"/>
      <c r="M18" s="277" t="s">
        <v>358</v>
      </c>
    </row>
    <row r="19" spans="1:13" x14ac:dyDescent="0.3">
      <c r="A19" s="322" t="s">
        <v>525</v>
      </c>
      <c r="B19" s="388">
        <v>6</v>
      </c>
      <c r="C19" s="388">
        <v>6</v>
      </c>
      <c r="D19" s="388">
        <v>0</v>
      </c>
      <c r="E19" s="435">
        <v>0.1</v>
      </c>
      <c r="F19" s="388" t="s">
        <v>188</v>
      </c>
      <c r="G19" s="390">
        <v>10</v>
      </c>
      <c r="H19" s="283" t="s">
        <v>522</v>
      </c>
      <c r="I19" s="283"/>
      <c r="J19" s="283"/>
      <c r="K19" s="284"/>
      <c r="M19" s="377">
        <v>5100</v>
      </c>
    </row>
    <row r="20" spans="1:13" ht="16.2" thickBot="1" x14ac:dyDescent="0.35">
      <c r="A20" s="421"/>
      <c r="B20" s="422"/>
      <c r="C20" s="423"/>
      <c r="D20" s="422"/>
      <c r="E20" s="424"/>
      <c r="F20" s="422"/>
      <c r="G20" s="425"/>
      <c r="H20" s="285"/>
      <c r="I20" s="285"/>
      <c r="J20" s="285"/>
      <c r="K20" s="286"/>
      <c r="M20" s="378"/>
    </row>
    <row r="21" spans="1:13" ht="6.75" customHeight="1" thickTop="1" thickBot="1" x14ac:dyDescent="0.35">
      <c r="M21" s="270"/>
    </row>
    <row r="22" spans="1:13" ht="16.8" thickTop="1" thickBot="1" x14ac:dyDescent="0.35">
      <c r="A22" s="287"/>
      <c r="B22" s="279"/>
      <c r="C22" s="288" t="s">
        <v>76</v>
      </c>
      <c r="D22" s="281"/>
      <c r="E22" s="289"/>
      <c r="F22" s="280" t="s">
        <v>7</v>
      </c>
      <c r="G22" s="272" t="s">
        <v>29</v>
      </c>
      <c r="H22" s="274" t="s">
        <v>125</v>
      </c>
      <c r="I22" s="280" t="s">
        <v>100</v>
      </c>
      <c r="J22" s="281"/>
      <c r="K22" s="282"/>
      <c r="M22" s="277" t="s">
        <v>358</v>
      </c>
    </row>
    <row r="23" spans="1:13" x14ac:dyDescent="0.3">
      <c r="A23" s="287"/>
      <c r="B23" s="279"/>
      <c r="C23" s="290" t="s">
        <v>302</v>
      </c>
      <c r="D23" s="291"/>
      <c r="E23" s="431"/>
      <c r="F23" s="426">
        <v>150</v>
      </c>
      <c r="G23" s="427">
        <f t="shared" ref="G23" si="10">(F23*3)/20</f>
        <v>22.5</v>
      </c>
      <c r="H23" s="428" t="s">
        <v>64</v>
      </c>
      <c r="I23" s="292"/>
      <c r="J23" s="292"/>
      <c r="K23" s="293"/>
      <c r="M23" s="379">
        <v>0</v>
      </c>
    </row>
    <row r="24" spans="1:13" ht="16.2" thickBot="1" x14ac:dyDescent="0.35">
      <c r="C24" s="294" t="s">
        <v>327</v>
      </c>
      <c r="D24" s="295"/>
      <c r="E24" s="432"/>
      <c r="F24" s="429">
        <v>60</v>
      </c>
      <c r="G24" s="425">
        <f>(F24*3)/20</f>
        <v>9</v>
      </c>
      <c r="H24" s="430" t="s">
        <v>64</v>
      </c>
      <c r="I24" s="296" t="s">
        <v>534</v>
      </c>
      <c r="J24" s="296"/>
      <c r="K24" s="297"/>
      <c r="M24" s="378">
        <v>0</v>
      </c>
    </row>
    <row r="25" spans="1:13" ht="6" customHeight="1" thickTop="1" thickBot="1" x14ac:dyDescent="0.35">
      <c r="M25" s="270"/>
    </row>
    <row r="26" spans="1:13" ht="16.8" thickTop="1" thickBot="1" x14ac:dyDescent="0.35">
      <c r="C26" s="288" t="s">
        <v>339</v>
      </c>
      <c r="D26" s="281"/>
      <c r="E26" s="281"/>
      <c r="F26" s="281"/>
      <c r="G26" s="298" t="s">
        <v>7</v>
      </c>
      <c r="H26" s="298" t="s">
        <v>4</v>
      </c>
      <c r="I26" s="298" t="s">
        <v>340</v>
      </c>
      <c r="J26" s="280" t="s">
        <v>100</v>
      </c>
      <c r="K26" s="282"/>
      <c r="M26" s="277" t="s">
        <v>358</v>
      </c>
    </row>
    <row r="27" spans="1:13" x14ac:dyDescent="0.3">
      <c r="C27" s="299" t="s">
        <v>553</v>
      </c>
      <c r="D27" s="300"/>
      <c r="E27" s="300"/>
      <c r="F27" s="300"/>
      <c r="G27" s="434">
        <v>0</v>
      </c>
      <c r="H27" s="434">
        <v>2</v>
      </c>
      <c r="I27" s="434">
        <v>4</v>
      </c>
      <c r="J27" s="433"/>
      <c r="K27" s="301"/>
      <c r="M27" s="374">
        <f t="shared" ref="M27" si="11">300*G27</f>
        <v>0</v>
      </c>
    </row>
    <row r="28" spans="1:13" x14ac:dyDescent="0.3">
      <c r="C28" s="299" t="s">
        <v>554</v>
      </c>
      <c r="D28" s="300"/>
      <c r="E28" s="300"/>
      <c r="F28" s="300"/>
      <c r="G28" s="434">
        <v>1</v>
      </c>
      <c r="H28" s="434">
        <v>2</v>
      </c>
      <c r="I28" s="434">
        <v>4</v>
      </c>
      <c r="J28" s="433"/>
      <c r="K28" s="301"/>
      <c r="M28" s="484">
        <f t="shared" ref="M28" si="12">300*G28</f>
        <v>300</v>
      </c>
    </row>
    <row r="29" spans="1:13" ht="16.2" thickBot="1" x14ac:dyDescent="0.35">
      <c r="C29" s="302" t="s">
        <v>551</v>
      </c>
      <c r="D29" s="295"/>
      <c r="E29" s="295"/>
      <c r="F29" s="295"/>
      <c r="G29" s="430">
        <v>1</v>
      </c>
      <c r="H29" s="430">
        <v>2</v>
      </c>
      <c r="I29" s="430">
        <v>4</v>
      </c>
      <c r="J29" s="296" t="s">
        <v>552</v>
      </c>
      <c r="K29" s="286"/>
      <c r="M29" s="378">
        <f>750*G29</f>
        <v>750</v>
      </c>
    </row>
    <row r="30" spans="1:13" ht="16.2" thickTop="1" x14ac:dyDescent="0.3">
      <c r="M30" s="380"/>
    </row>
    <row r="31" spans="1:13" x14ac:dyDescent="0.3">
      <c r="M31" s="270"/>
    </row>
    <row r="32" spans="1:13" x14ac:dyDescent="0.3">
      <c r="M32" s="270"/>
    </row>
    <row r="33" spans="13:13" x14ac:dyDescent="0.3">
      <c r="M33" s="270"/>
    </row>
    <row r="34" spans="13:13" x14ac:dyDescent="0.3">
      <c r="M34" s="270"/>
    </row>
    <row r="35" spans="13:13" x14ac:dyDescent="0.3">
      <c r="M35" s="270"/>
    </row>
    <row r="36" spans="13:13" x14ac:dyDescent="0.3">
      <c r="M36" s="270"/>
    </row>
    <row r="37" spans="13:13" x14ac:dyDescent="0.3">
      <c r="M37" s="270"/>
    </row>
  </sheetData>
  <phoneticPr fontId="0" type="noConversion"/>
  <conditionalFormatting sqref="B20">
    <cfRule type="cellIs" dxfId="22" priority="29" operator="equal">
      <formula>2</formula>
    </cfRule>
  </conditionalFormatting>
  <conditionalFormatting sqref="I5">
    <cfRule type="cellIs" dxfId="21" priority="25" operator="equal">
      <formula>20</formula>
    </cfRule>
    <cfRule type="cellIs" dxfId="20" priority="26" operator="equal">
      <formula>1</formula>
    </cfRule>
  </conditionalFormatting>
  <conditionalFormatting sqref="I16">
    <cfRule type="cellIs" dxfId="19" priority="23" operator="equal">
      <formula>20</formula>
    </cfRule>
    <cfRule type="cellIs" dxfId="18" priority="24" operator="equal">
      <formula>1</formula>
    </cfRule>
  </conditionalFormatting>
  <conditionalFormatting sqref="I8">
    <cfRule type="cellIs" dxfId="17" priority="21" operator="equal">
      <formula>20</formula>
    </cfRule>
    <cfRule type="cellIs" dxfId="16" priority="22" operator="equal">
      <formula>1</formula>
    </cfRule>
  </conditionalFormatting>
  <conditionalFormatting sqref="I9">
    <cfRule type="cellIs" dxfId="15" priority="19" operator="equal">
      <formula>20</formula>
    </cfRule>
    <cfRule type="cellIs" dxfId="14" priority="20" operator="equal">
      <formula>1</formula>
    </cfRule>
  </conditionalFormatting>
  <conditionalFormatting sqref="I13:I14">
    <cfRule type="cellIs" dxfId="13" priority="15" operator="equal">
      <formula>20</formula>
    </cfRule>
    <cfRule type="cellIs" dxfId="12" priority="16" operator="equal">
      <formula>1</formula>
    </cfRule>
  </conditionalFormatting>
  <conditionalFormatting sqref="I12">
    <cfRule type="cellIs" dxfId="11" priority="13" operator="equal">
      <formula>20</formula>
    </cfRule>
    <cfRule type="cellIs" dxfId="10" priority="14" operator="equal">
      <formula>1</formula>
    </cfRule>
  </conditionalFormatting>
  <conditionalFormatting sqref="I15">
    <cfRule type="cellIs" dxfId="9" priority="11" operator="equal">
      <formula>20</formula>
    </cfRule>
    <cfRule type="cellIs" dxfId="8" priority="12" operator="equal">
      <formula>1</formula>
    </cfRule>
  </conditionalFormatting>
  <conditionalFormatting sqref="I3">
    <cfRule type="cellIs" dxfId="7" priority="7" operator="equal">
      <formula>20</formula>
    </cfRule>
    <cfRule type="cellIs" dxfId="6" priority="8" operator="equal">
      <formula>1</formula>
    </cfRule>
  </conditionalFormatting>
  <conditionalFormatting sqref="I10">
    <cfRule type="cellIs" dxfId="5" priority="5" operator="equal">
      <formula>20</formula>
    </cfRule>
    <cfRule type="cellIs" dxfId="4" priority="6" operator="equal">
      <formula>1</formula>
    </cfRule>
  </conditionalFormatting>
  <conditionalFormatting sqref="I4">
    <cfRule type="cellIs" dxfId="3" priority="3" operator="equal">
      <formula>20</formula>
    </cfRule>
    <cfRule type="cellIs" dxfId="2" priority="4" operator="equal">
      <formula>1</formula>
    </cfRule>
  </conditionalFormatting>
  <conditionalFormatting sqref="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9"/>
  <sheetViews>
    <sheetView showGridLines="0" workbookViewId="0"/>
  </sheetViews>
  <sheetFormatPr defaultColWidth="13" defaultRowHeight="15.6" x14ac:dyDescent="0.3"/>
  <cols>
    <col min="1" max="1" width="29.796875" style="270" bestFit="1" customWidth="1"/>
    <col min="2" max="2" width="4.69921875" style="270" bestFit="1" customWidth="1"/>
    <col min="3" max="3" width="4" style="279" bestFit="1" customWidth="1"/>
    <col min="4" max="4" width="12.59765625" style="36" bestFit="1" customWidth="1"/>
    <col min="5" max="5" width="17.8984375" style="36" bestFit="1" customWidth="1"/>
    <col min="6" max="6" width="2.3984375" style="270" customWidth="1"/>
    <col min="7" max="7" width="9" style="36" bestFit="1" customWidth="1"/>
    <col min="8" max="8" width="7.69921875" style="270" bestFit="1" customWidth="1"/>
    <col min="9" max="16384" width="13" style="36"/>
  </cols>
  <sheetData>
    <row r="1" spans="1:8" ht="23.4" thickBot="1" x14ac:dyDescent="0.35">
      <c r="A1" s="269" t="s">
        <v>97</v>
      </c>
      <c r="B1" s="269"/>
      <c r="C1" s="304"/>
      <c r="D1" s="269"/>
      <c r="E1" s="269"/>
    </row>
    <row r="2" spans="1:8" s="270" customFormat="1" ht="16.8" thickTop="1" thickBot="1" x14ac:dyDescent="0.35">
      <c r="A2" s="305" t="s">
        <v>98</v>
      </c>
      <c r="B2" s="305" t="s">
        <v>7</v>
      </c>
      <c r="C2" s="306" t="s">
        <v>29</v>
      </c>
      <c r="D2" s="307" t="s">
        <v>99</v>
      </c>
      <c r="E2" s="308" t="s">
        <v>100</v>
      </c>
      <c r="G2" s="309" t="s">
        <v>358</v>
      </c>
    </row>
    <row r="3" spans="1:8" x14ac:dyDescent="0.3">
      <c r="A3" s="310" t="s">
        <v>304</v>
      </c>
      <c r="B3" s="311">
        <v>1</v>
      </c>
      <c r="C3" s="312" t="s">
        <v>305</v>
      </c>
      <c r="D3" s="313"/>
      <c r="E3" s="314"/>
      <c r="G3" s="482">
        <v>0</v>
      </c>
    </row>
    <row r="4" spans="1:8" x14ac:dyDescent="0.3">
      <c r="A4" s="333" t="s">
        <v>303</v>
      </c>
      <c r="B4" s="340">
        <v>1</v>
      </c>
      <c r="C4" s="335">
        <v>0</v>
      </c>
      <c r="D4" s="349"/>
      <c r="E4" s="314"/>
      <c r="G4" s="483">
        <v>0</v>
      </c>
    </row>
    <row r="5" spans="1:8" x14ac:dyDescent="0.3">
      <c r="A5" s="333" t="s">
        <v>550</v>
      </c>
      <c r="B5" s="340">
        <v>1</v>
      </c>
      <c r="C5" s="335">
        <v>0</v>
      </c>
      <c r="D5" s="349"/>
      <c r="E5" s="314"/>
      <c r="F5" s="327"/>
      <c r="G5" s="484">
        <v>3000</v>
      </c>
    </row>
    <row r="6" spans="1:8" x14ac:dyDescent="0.3">
      <c r="A6" s="333" t="s">
        <v>539</v>
      </c>
      <c r="B6" s="340">
        <v>1</v>
      </c>
      <c r="C6" s="335">
        <v>1</v>
      </c>
      <c r="D6" s="349"/>
      <c r="E6" s="314"/>
      <c r="F6" s="303"/>
      <c r="G6" s="485">
        <v>750</v>
      </c>
    </row>
    <row r="7" spans="1:8" x14ac:dyDescent="0.3">
      <c r="A7" s="333" t="s">
        <v>526</v>
      </c>
      <c r="B7" s="340">
        <v>1</v>
      </c>
      <c r="C7" s="335">
        <v>1</v>
      </c>
      <c r="D7" s="349" t="s">
        <v>527</v>
      </c>
      <c r="E7" s="314"/>
      <c r="G7" s="485">
        <v>60</v>
      </c>
    </row>
    <row r="8" spans="1:8" ht="16.2" thickBot="1" x14ac:dyDescent="0.35">
      <c r="A8" s="315" t="s">
        <v>572</v>
      </c>
      <c r="B8" s="316">
        <v>1</v>
      </c>
      <c r="C8" s="317">
        <v>0</v>
      </c>
      <c r="D8" s="450"/>
      <c r="E8" s="319"/>
      <c r="G8" s="486">
        <v>10000</v>
      </c>
      <c r="H8" s="327"/>
    </row>
    <row r="9" spans="1:8" ht="24" thickTop="1" thickBot="1" x14ac:dyDescent="0.35">
      <c r="A9" s="269" t="s">
        <v>101</v>
      </c>
      <c r="B9" s="269"/>
      <c r="C9" s="320"/>
      <c r="D9" s="269"/>
      <c r="E9" s="321"/>
      <c r="G9" s="320"/>
    </row>
    <row r="10" spans="1:8" ht="16.8" thickTop="1" thickBot="1" x14ac:dyDescent="0.35">
      <c r="A10" s="305" t="s">
        <v>98</v>
      </c>
      <c r="B10" s="305" t="s">
        <v>7</v>
      </c>
      <c r="C10" s="306" t="s">
        <v>29</v>
      </c>
      <c r="D10" s="307" t="s">
        <v>99</v>
      </c>
      <c r="E10" s="308" t="s">
        <v>100</v>
      </c>
      <c r="G10" s="309" t="s">
        <v>358</v>
      </c>
    </row>
    <row r="11" spans="1:8" x14ac:dyDescent="0.3">
      <c r="A11" s="322" t="s">
        <v>328</v>
      </c>
      <c r="B11" s="323">
        <v>1</v>
      </c>
      <c r="C11" s="324">
        <v>2</v>
      </c>
      <c r="D11" s="325"/>
      <c r="E11" s="326"/>
      <c r="F11" s="327"/>
      <c r="G11" s="487">
        <v>0</v>
      </c>
    </row>
    <row r="12" spans="1:8" x14ac:dyDescent="0.3">
      <c r="A12" s="328" t="s">
        <v>357</v>
      </c>
      <c r="B12" s="329">
        <v>6</v>
      </c>
      <c r="C12" s="330">
        <v>0.5</v>
      </c>
      <c r="D12" s="331"/>
      <c r="E12" s="332"/>
      <c r="F12" s="327"/>
      <c r="G12" s="488">
        <v>0</v>
      </c>
    </row>
    <row r="13" spans="1:8" x14ac:dyDescent="0.3">
      <c r="A13" s="333" t="s">
        <v>333</v>
      </c>
      <c r="B13" s="334">
        <v>1</v>
      </c>
      <c r="C13" s="335">
        <v>0</v>
      </c>
      <c r="D13" s="336"/>
      <c r="E13" s="337"/>
      <c r="F13" s="327"/>
      <c r="G13" s="489">
        <v>0</v>
      </c>
    </row>
    <row r="14" spans="1:8" x14ac:dyDescent="0.3">
      <c r="A14" s="494" t="s">
        <v>560</v>
      </c>
      <c r="B14" s="334">
        <v>1</v>
      </c>
      <c r="C14" s="312">
        <v>4</v>
      </c>
      <c r="D14" s="495" t="s">
        <v>561</v>
      </c>
      <c r="E14" s="496"/>
      <c r="F14" s="303"/>
      <c r="G14" s="482">
        <v>7200</v>
      </c>
    </row>
    <row r="15" spans="1:8" x14ac:dyDescent="0.3">
      <c r="A15" s="333" t="s">
        <v>330</v>
      </c>
      <c r="B15" s="334">
        <v>1</v>
      </c>
      <c r="C15" s="335">
        <v>0</v>
      </c>
      <c r="D15" s="338"/>
      <c r="E15" s="337"/>
      <c r="F15" s="327"/>
      <c r="G15" s="489">
        <v>0</v>
      </c>
    </row>
    <row r="16" spans="1:8" x14ac:dyDescent="0.3">
      <c r="A16" s="333" t="s">
        <v>346</v>
      </c>
      <c r="B16" s="334">
        <v>1</v>
      </c>
      <c r="C16" s="335">
        <v>0</v>
      </c>
      <c r="D16" s="336"/>
      <c r="E16" s="337"/>
      <c r="F16" s="327"/>
      <c r="G16" s="489">
        <v>0</v>
      </c>
    </row>
    <row r="17" spans="1:7" x14ac:dyDescent="0.3">
      <c r="A17" s="333" t="s">
        <v>347</v>
      </c>
      <c r="B17" s="334">
        <v>1</v>
      </c>
      <c r="C17" s="335">
        <v>0</v>
      </c>
      <c r="D17" s="338"/>
      <c r="E17" s="337"/>
      <c r="F17" s="327"/>
      <c r="G17" s="489">
        <v>0</v>
      </c>
    </row>
    <row r="18" spans="1:7" x14ac:dyDescent="0.3">
      <c r="A18" s="333" t="s">
        <v>306</v>
      </c>
      <c r="B18" s="334">
        <v>1</v>
      </c>
      <c r="C18" s="339">
        <v>0</v>
      </c>
      <c r="D18" s="336"/>
      <c r="E18" s="337"/>
      <c r="G18" s="490">
        <v>0</v>
      </c>
    </row>
    <row r="19" spans="1:7" x14ac:dyDescent="0.3">
      <c r="A19" s="333" t="s">
        <v>344</v>
      </c>
      <c r="B19" s="334">
        <v>1</v>
      </c>
      <c r="C19" s="335">
        <v>0</v>
      </c>
      <c r="D19" s="338"/>
      <c r="E19" s="337"/>
      <c r="G19" s="489">
        <v>0</v>
      </c>
    </row>
    <row r="20" spans="1:7" x14ac:dyDescent="0.3">
      <c r="A20" s="333" t="s">
        <v>345</v>
      </c>
      <c r="B20" s="334">
        <v>2</v>
      </c>
      <c r="C20" s="335">
        <f>B20/5</f>
        <v>0.4</v>
      </c>
      <c r="D20" s="336"/>
      <c r="E20" s="337"/>
      <c r="G20" s="489">
        <v>0</v>
      </c>
    </row>
    <row r="21" spans="1:7" x14ac:dyDescent="0.3">
      <c r="A21" s="333" t="s">
        <v>348</v>
      </c>
      <c r="B21" s="334">
        <v>1</v>
      </c>
      <c r="C21" s="335">
        <v>0</v>
      </c>
      <c r="D21" s="338"/>
      <c r="E21" s="337"/>
      <c r="G21" s="489">
        <v>0</v>
      </c>
    </row>
    <row r="22" spans="1:7" x14ac:dyDescent="0.3">
      <c r="A22" s="333" t="s">
        <v>331</v>
      </c>
      <c r="B22" s="334">
        <v>2</v>
      </c>
      <c r="C22" s="335">
        <v>1</v>
      </c>
      <c r="D22" s="338"/>
      <c r="E22" s="337"/>
      <c r="G22" s="489">
        <v>0</v>
      </c>
    </row>
    <row r="23" spans="1:7" x14ac:dyDescent="0.3">
      <c r="A23" s="333" t="s">
        <v>332</v>
      </c>
      <c r="B23" s="334">
        <v>1</v>
      </c>
      <c r="C23" s="335">
        <v>5</v>
      </c>
      <c r="D23" s="336" t="s">
        <v>188</v>
      </c>
      <c r="E23" s="337"/>
      <c r="G23" s="489">
        <v>0</v>
      </c>
    </row>
    <row r="24" spans="1:7" x14ac:dyDescent="0.3">
      <c r="A24" s="333" t="s">
        <v>343</v>
      </c>
      <c r="B24" s="334">
        <v>2</v>
      </c>
      <c r="C24" s="335">
        <f>B24*0.2</f>
        <v>0.4</v>
      </c>
      <c r="D24" s="338"/>
      <c r="E24" s="337"/>
      <c r="G24" s="489">
        <v>0</v>
      </c>
    </row>
    <row r="25" spans="1:7" ht="16.2" thickBot="1" x14ac:dyDescent="0.35">
      <c r="A25" s="315" t="s">
        <v>329</v>
      </c>
      <c r="B25" s="316">
        <v>1</v>
      </c>
      <c r="C25" s="317">
        <v>4</v>
      </c>
      <c r="D25" s="318"/>
      <c r="E25" s="319"/>
      <c r="G25" s="486">
        <v>0</v>
      </c>
    </row>
    <row r="26" spans="1:7" ht="9" customHeight="1" thickTop="1" x14ac:dyDescent="0.3"/>
    <row r="27" spans="1:7" x14ac:dyDescent="0.3">
      <c r="E27" s="74" t="s">
        <v>362</v>
      </c>
      <c r="F27" s="303"/>
      <c r="G27" s="504">
        <f>SUM(G3:G25,Martial!M3:M29)</f>
        <v>68860</v>
      </c>
    </row>
    <row r="28" spans="1:7" x14ac:dyDescent="0.3">
      <c r="E28" s="74" t="s">
        <v>576</v>
      </c>
      <c r="G28" s="504">
        <v>49000</v>
      </c>
    </row>
    <row r="29" spans="1:7" x14ac:dyDescent="0.3">
      <c r="E29" s="74" t="s">
        <v>577</v>
      </c>
      <c r="F29" s="303"/>
      <c r="G29" s="504">
        <f>G28-G27</f>
        <v>-19860</v>
      </c>
    </row>
  </sheetData>
  <sortState xmlns:xlrd2="http://schemas.microsoft.com/office/spreadsheetml/2017/richdata2"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2022-12-17T13:33:45Z</dcterms:modified>
</cp:coreProperties>
</file>