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5400" windowWidth="11910" windowHeight="5310" tabRatio="638"/>
  </bookViews>
  <sheets>
    <sheet name="Gauntlet II" sheetId="26" r:id="rId1"/>
  </sheets>
  <definedNames>
    <definedName name="_xlnm._FilterDatabase" localSheetId="0" hidden="1">'Gauntlet II'!$A$1:$AA$1</definedName>
  </definedNames>
  <calcPr calcId="145621"/>
</workbook>
</file>

<file path=xl/calcChain.xml><?xml version="1.0" encoding="utf-8"?>
<calcChain xmlns="http://schemas.openxmlformats.org/spreadsheetml/2006/main">
  <c r="N8" i="26" l="1"/>
  <c r="U8" i="26" s="1"/>
  <c r="M8" i="26"/>
  <c r="N7" i="26"/>
  <c r="U7" i="26" s="1"/>
  <c r="M7" i="26"/>
  <c r="S6" i="26"/>
  <c r="N6" i="26"/>
  <c r="T6" i="26" s="1"/>
  <c r="M6" i="26"/>
  <c r="N5" i="26"/>
  <c r="T5" i="26" s="1"/>
  <c r="M5" i="26"/>
  <c r="N4" i="26"/>
  <c r="U4" i="26" s="1"/>
  <c r="M4" i="26"/>
  <c r="N3" i="26"/>
  <c r="U3" i="26" s="1"/>
  <c r="M3" i="26"/>
  <c r="N2" i="26"/>
  <c r="T2" i="26" s="1"/>
  <c r="M2" i="26"/>
  <c r="U6" i="26" l="1"/>
  <c r="T8" i="26"/>
  <c r="T7" i="26"/>
  <c r="U2" i="26"/>
  <c r="U5" i="26"/>
  <c r="T3" i="26"/>
  <c r="T4" i="26"/>
</calcChain>
</file>

<file path=xl/sharedStrings.xml><?xml version="1.0" encoding="utf-8"?>
<sst xmlns="http://schemas.openxmlformats.org/spreadsheetml/2006/main" count="90" uniqueCount="75">
  <si>
    <t>Cha</t>
  </si>
  <si>
    <t>Con</t>
  </si>
  <si>
    <t>Int</t>
  </si>
  <si>
    <t>Wis</t>
  </si>
  <si>
    <t>Dex</t>
  </si>
  <si>
    <t>Str</t>
  </si>
  <si>
    <t>Atk</t>
  </si>
  <si>
    <t>M</t>
  </si>
  <si>
    <t>Spells Known</t>
  </si>
  <si>
    <t>Armor</t>
  </si>
  <si>
    <t>Weapons</t>
  </si>
  <si>
    <t>HP</t>
  </si>
  <si>
    <t>AC</t>
  </si>
  <si>
    <t>Align</t>
  </si>
  <si>
    <t>Sex</t>
  </si>
  <si>
    <t>Class</t>
  </si>
  <si>
    <t>Race</t>
  </si>
  <si>
    <t>Name</t>
  </si>
  <si>
    <t>Init</t>
  </si>
  <si>
    <t>Fort</t>
  </si>
  <si>
    <t>Ref</t>
  </si>
  <si>
    <t>Wil</t>
  </si>
  <si>
    <t>LE</t>
  </si>
  <si>
    <t>m</t>
  </si>
  <si>
    <t>1/3</t>
  </si>
  <si>
    <t>Leather</t>
  </si>
  <si>
    <t>F</t>
  </si>
  <si>
    <t>none</t>
  </si>
  <si>
    <t>Sneak Attack 1d6, Trapfinding, Run</t>
  </si>
  <si>
    <t>Dragonwrought, Fighting Challenge +1</t>
  </si>
  <si>
    <t>NE</t>
  </si>
  <si>
    <t>Notable Equipment</t>
  </si>
  <si>
    <t>Abilities/Feats/Daily Spells</t>
  </si>
  <si>
    <t>TAC</t>
  </si>
  <si>
    <t>FF</t>
  </si>
  <si>
    <t>Favored Enemy:  Gnome, Kobold Foe Strike (RDr 103)</t>
  </si>
  <si>
    <t>Leather Suit of Agility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</si>
  <si>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</si>
  <si>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Knight (1)</t>
  </si>
  <si>
    <t>*</t>
  </si>
  <si>
    <t>Kobold skills, rage 1/day, uncanny dodge, improved initiative</t>
  </si>
  <si>
    <t>Barbarian (1)</t>
  </si>
  <si>
    <t>Ranger (1)</t>
  </si>
  <si>
    <t>Rogue (2)</t>
  </si>
  <si>
    <t>ECL</t>
  </si>
  <si>
    <t>Thramshiang Vlökskorpal</t>
  </si>
  <si>
    <t>Ham’ring Mortimorr</t>
  </si>
  <si>
    <t>Exodus Quimdo</t>
  </si>
  <si>
    <t>Nevermiss Abadgirl</t>
  </si>
  <si>
    <t>Catwalker Shådi</t>
  </si>
  <si>
    <t>Dracotaur (L)</t>
  </si>
  <si>
    <t>Ranged Shield</t>
  </si>
  <si>
    <t>Berserker Hammer</t>
  </si>
  <si>
    <t>Befouler Grakk</t>
  </si>
  <si>
    <t>Dragonkin</t>
  </si>
  <si>
    <t>MoF 45</t>
  </si>
  <si>
    <r>
      <t xml:space="preserve">Intimidate 11, Listen 12, Spot 12; </t>
    </r>
    <r>
      <rPr>
        <b/>
        <sz val="12"/>
        <rFont val="Times New Roman"/>
        <family val="1"/>
      </rPr>
      <t>Flyby Attack, Great Fortitude</t>
    </r>
  </si>
  <si>
    <t>Duchess Gri’ira</t>
  </si>
  <si>
    <t>MM III 42</t>
  </si>
  <si>
    <t>Spear, Bite, Slap</t>
  </si>
  <si>
    <r>
      <t xml:space="preserve">Balance +5, Intimidate +7, Jump +16, Knowledge (arcana) +4, Listen +6, Sense Motive +6, Spellcraft +4, Spot +6, Survival +6, Swim +8, Use Magic Device +7; </t>
    </r>
    <r>
      <rPr>
        <b/>
        <sz val="12"/>
        <rFont val="Times New Roman"/>
        <family val="1"/>
      </rPr>
      <t>Darkvision, Immun. to Sleep &amp; Paralysis</t>
    </r>
  </si>
  <si>
    <t>Claw, Bite</t>
  </si>
  <si>
    <t>Half-dragon human (MM 146)</t>
  </si>
  <si>
    <t>Black Dragon Shaman (2)</t>
  </si>
  <si>
    <t>Darkvision, Immun. to Sleep &amp; Paralysis, Draconic Aura +1 (Energy Shield, Vigor &amp; Senses), Skill Focus (Swim)</t>
  </si>
  <si>
    <t>Lizardfolk, Sharptooth</t>
  </si>
  <si>
    <t>Lizardfolk, Poisondusk</t>
  </si>
  <si>
    <t>Lizardfolk, Blackscale</t>
  </si>
  <si>
    <t>Magebane Composite Longbow (Str +2)</t>
  </si>
  <si>
    <t>Cape of the Viper</t>
  </si>
  <si>
    <t>Dimension Stride Boots</t>
  </si>
  <si>
    <t>Dragon Spirit Cincture</t>
  </si>
  <si>
    <t>Brooch of Stability</t>
  </si>
  <si>
    <t>Bracers of Great Collision</t>
  </si>
  <si>
    <t>Flaming Longspear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</si>
</sst>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name val="Symbol"/>
      <family val="1"/>
      <charset val="2"/>
    </font>
    <font>
      <b/>
      <i/>
      <sz val="12"/>
      <color theme="1"/>
      <name val="Times New Roman"/>
      <family val="1"/>
    </font>
    <font>
      <b/>
      <sz val="13"/>
      <color rgb="FF00FF00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3"/>
      <color indexed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6" xfId="0" quotePrefix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2"/>
    <cellStyle name="Normal 2 2" xfId="4"/>
    <cellStyle name="Percent 2" xfId="1"/>
  </cellStyles>
  <dxfs count="5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FF00"/>
      <color rgb="FFCCFFCC"/>
      <color rgb="FF9966FF"/>
      <color rgb="FF0000FF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8</xdr:row>
      <xdr:rowOff>104775</xdr:rowOff>
    </xdr:from>
    <xdr:to>
      <xdr:col>14</xdr:col>
      <xdr:colOff>95250</xdr:colOff>
      <xdr:row>28</xdr:row>
      <xdr:rowOff>19050</xdr:rowOff>
    </xdr:to>
    <xdr:pic>
      <xdr:nvPicPr>
        <xdr:cNvPr id="2" name="Picture 1" descr="C:\A\Jue\SoF\Used\stats sharptooth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5972175"/>
          <a:ext cx="3400425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8</xdr:row>
      <xdr:rowOff>123825</xdr:rowOff>
    </xdr:from>
    <xdr:to>
      <xdr:col>23</xdr:col>
      <xdr:colOff>219075</xdr:colOff>
      <xdr:row>21</xdr:row>
      <xdr:rowOff>38100</xdr:rowOff>
    </xdr:to>
    <xdr:pic>
      <xdr:nvPicPr>
        <xdr:cNvPr id="3" name="Picture 2" descr="C:\A\Jue\SoF\Used\stats poisondusk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5991225"/>
          <a:ext cx="7458075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showGridLines="0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0" sqref="C10"/>
    </sheetView>
  </sheetViews>
  <sheetFormatPr defaultColWidth="10.875" defaultRowHeight="15.75"/>
  <cols>
    <col min="1" max="1" width="23.875" style="3" bestFit="1" customWidth="1"/>
    <col min="2" max="2" width="11.375" style="1" bestFit="1" customWidth="1"/>
    <col min="3" max="3" width="14.25" style="1" customWidth="1"/>
    <col min="4" max="4" width="4.75" style="1" bestFit="1" customWidth="1"/>
    <col min="5" max="5" width="4" style="1" bestFit="1" customWidth="1"/>
    <col min="6" max="6" width="5.25" style="1" bestFit="1" customWidth="1"/>
    <col min="7" max="7" width="4" style="1" bestFit="1" customWidth="1"/>
    <col min="8" max="8" width="4.625" style="1" bestFit="1" customWidth="1"/>
    <col min="9" max="9" width="4.875" style="1" bestFit="1" customWidth="1"/>
    <col min="10" max="10" width="3.75" style="1" bestFit="1" customWidth="1"/>
    <col min="11" max="12" width="4.75" style="1" bestFit="1" customWidth="1"/>
    <col min="13" max="13" width="4.375" style="1" bestFit="1" customWidth="1"/>
    <col min="14" max="14" width="4.5" style="1" bestFit="1" customWidth="1"/>
    <col min="15" max="15" width="5.375" style="1" bestFit="1" customWidth="1"/>
    <col min="16" max="16" width="4.25" style="1" bestFit="1" customWidth="1"/>
    <col min="17" max="17" width="4.625" style="1" bestFit="1" customWidth="1"/>
    <col min="18" max="18" width="4.375" style="1" bestFit="1" customWidth="1"/>
    <col min="19" max="19" width="4" style="1" bestFit="1" customWidth="1"/>
    <col min="20" max="20" width="5.25" style="1" bestFit="1" customWidth="1"/>
    <col min="21" max="21" width="4.75" style="1" customWidth="1"/>
    <col min="22" max="22" width="4.75" style="2" customWidth="1"/>
    <col min="23" max="23" width="63" style="1" customWidth="1"/>
    <col min="24" max="24" width="20.25" style="1" bestFit="1" customWidth="1"/>
    <col min="25" max="25" width="19.75" style="1" customWidth="1"/>
    <col min="26" max="26" width="19.875" style="1" customWidth="1"/>
    <col min="27" max="27" width="14.875" style="1" customWidth="1"/>
    <col min="28" max="28" width="17.125" style="1" bestFit="1" customWidth="1"/>
    <col min="29" max="16384" width="10.875" style="1"/>
  </cols>
  <sheetData>
    <row r="1" spans="1:28" ht="17.25" thickBot="1">
      <c r="A1" s="16" t="s">
        <v>17</v>
      </c>
      <c r="B1" s="17" t="s">
        <v>16</v>
      </c>
      <c r="C1" s="17" t="s">
        <v>15</v>
      </c>
      <c r="D1" s="17" t="s">
        <v>44</v>
      </c>
      <c r="E1" s="17" t="s">
        <v>14</v>
      </c>
      <c r="F1" s="17" t="s">
        <v>13</v>
      </c>
      <c r="G1" s="18" t="s">
        <v>5</v>
      </c>
      <c r="H1" s="19" t="s">
        <v>4</v>
      </c>
      <c r="I1" s="20" t="s">
        <v>1</v>
      </c>
      <c r="J1" s="21" t="s">
        <v>2</v>
      </c>
      <c r="K1" s="22" t="s">
        <v>3</v>
      </c>
      <c r="L1" s="23" t="s">
        <v>0</v>
      </c>
      <c r="M1" s="12" t="s">
        <v>23</v>
      </c>
      <c r="N1" s="19" t="s">
        <v>18</v>
      </c>
      <c r="O1" s="20" t="s">
        <v>19</v>
      </c>
      <c r="P1" s="19" t="s">
        <v>20</v>
      </c>
      <c r="Q1" s="22" t="s">
        <v>21</v>
      </c>
      <c r="R1" s="18" t="s">
        <v>6</v>
      </c>
      <c r="S1" s="28" t="s">
        <v>12</v>
      </c>
      <c r="T1" s="28" t="s">
        <v>33</v>
      </c>
      <c r="U1" s="28" t="s">
        <v>34</v>
      </c>
      <c r="V1" s="20" t="s">
        <v>11</v>
      </c>
      <c r="W1" s="25" t="s">
        <v>32</v>
      </c>
      <c r="X1" s="24" t="s">
        <v>37</v>
      </c>
      <c r="Y1" s="26" t="s">
        <v>8</v>
      </c>
      <c r="Z1" s="33" t="s">
        <v>10</v>
      </c>
      <c r="AA1" s="24" t="s">
        <v>9</v>
      </c>
      <c r="AB1" s="29" t="s">
        <v>31</v>
      </c>
    </row>
    <row r="2" spans="1:28" ht="47.25">
      <c r="A2" s="30" t="s">
        <v>53</v>
      </c>
      <c r="B2" s="4" t="s">
        <v>50</v>
      </c>
      <c r="C2" s="4" t="s">
        <v>58</v>
      </c>
      <c r="D2" s="35">
        <v>4</v>
      </c>
      <c r="E2" s="4" t="s">
        <v>7</v>
      </c>
      <c r="F2" s="6" t="s">
        <v>22</v>
      </c>
      <c r="G2" s="8">
        <v>18</v>
      </c>
      <c r="H2" s="5">
        <v>12</v>
      </c>
      <c r="I2" s="5">
        <v>16</v>
      </c>
      <c r="J2" s="5">
        <v>13</v>
      </c>
      <c r="K2" s="5">
        <v>11</v>
      </c>
      <c r="L2" s="7">
        <v>13</v>
      </c>
      <c r="M2" s="13">
        <f t="shared" ref="M2:M8" si="0">AVERAGE(G2:L2)</f>
        <v>13.833333333333334</v>
      </c>
      <c r="N2" s="9" t="str">
        <f t="shared" ref="N2:N8" si="1">IF(H2&gt;9.9,CONCATENATE("+",ROUNDDOWN((H2-10)/2,0)),ROUNDUP((H2-10)/2,0))</f>
        <v>+1</v>
      </c>
      <c r="O2" s="11">
        <v>6</v>
      </c>
      <c r="P2" s="5">
        <v>4</v>
      </c>
      <c r="Q2" s="7">
        <v>5</v>
      </c>
      <c r="R2" s="14">
        <v>6</v>
      </c>
      <c r="S2" s="7">
        <v>17</v>
      </c>
      <c r="T2" s="7">
        <f>9+N2</f>
        <v>10</v>
      </c>
      <c r="U2" s="7">
        <f t="shared" ref="U2:U8" si="2">S2-N2</f>
        <v>16</v>
      </c>
      <c r="V2" s="10">
        <v>28</v>
      </c>
      <c r="W2" s="27" t="s">
        <v>60</v>
      </c>
      <c r="X2" s="31"/>
      <c r="Y2" s="32"/>
      <c r="Z2" s="34" t="s">
        <v>59</v>
      </c>
      <c r="AA2" s="4" t="s">
        <v>25</v>
      </c>
      <c r="AB2" s="15"/>
    </row>
    <row r="3" spans="1:28" ht="47.25">
      <c r="A3" s="30" t="s">
        <v>45</v>
      </c>
      <c r="B3" s="4" t="s">
        <v>62</v>
      </c>
      <c r="C3" s="4" t="s">
        <v>63</v>
      </c>
      <c r="D3" s="35">
        <v>4</v>
      </c>
      <c r="E3" s="4" t="s">
        <v>26</v>
      </c>
      <c r="F3" s="6" t="s">
        <v>22</v>
      </c>
      <c r="G3" s="8">
        <v>11</v>
      </c>
      <c r="H3" s="5">
        <v>11</v>
      </c>
      <c r="I3" s="5">
        <v>13</v>
      </c>
      <c r="J3" s="5">
        <v>10</v>
      </c>
      <c r="K3" s="5">
        <v>14</v>
      </c>
      <c r="L3" s="7">
        <v>16</v>
      </c>
      <c r="M3" s="13">
        <f t="shared" si="0"/>
        <v>12.5</v>
      </c>
      <c r="N3" s="9" t="str">
        <f t="shared" si="1"/>
        <v>+0</v>
      </c>
      <c r="O3" s="11">
        <v>3</v>
      </c>
      <c r="P3" s="5">
        <v>0</v>
      </c>
      <c r="Q3" s="7">
        <v>3</v>
      </c>
      <c r="R3" s="14">
        <v>1</v>
      </c>
      <c r="S3" s="7">
        <v>14</v>
      </c>
      <c r="T3" s="7">
        <f>10+N3</f>
        <v>10</v>
      </c>
      <c r="U3" s="7">
        <f t="shared" si="2"/>
        <v>14</v>
      </c>
      <c r="V3" s="38">
        <v>20</v>
      </c>
      <c r="W3" s="27" t="s">
        <v>64</v>
      </c>
      <c r="X3" s="31"/>
      <c r="Y3" s="32"/>
      <c r="Z3" s="34" t="s">
        <v>61</v>
      </c>
      <c r="AA3" s="4" t="s">
        <v>36</v>
      </c>
      <c r="AB3" s="15" t="s">
        <v>71</v>
      </c>
    </row>
    <row r="4" spans="1:28" ht="16.5">
      <c r="A4" s="30" t="s">
        <v>57</v>
      </c>
      <c r="B4" s="4" t="s">
        <v>54</v>
      </c>
      <c r="C4" s="4" t="s">
        <v>55</v>
      </c>
      <c r="D4" s="36">
        <v>3</v>
      </c>
      <c r="E4" s="4" t="s">
        <v>26</v>
      </c>
      <c r="F4" s="6" t="s">
        <v>30</v>
      </c>
      <c r="G4" s="8">
        <v>19</v>
      </c>
      <c r="H4" s="5">
        <v>12</v>
      </c>
      <c r="I4" s="5">
        <v>13</v>
      </c>
      <c r="J4" s="5">
        <v>10</v>
      </c>
      <c r="K4" s="5">
        <v>14</v>
      </c>
      <c r="L4" s="7">
        <v>13</v>
      </c>
      <c r="M4" s="13">
        <f t="shared" si="0"/>
        <v>13.5</v>
      </c>
      <c r="N4" s="9" t="str">
        <f t="shared" si="1"/>
        <v>+1</v>
      </c>
      <c r="O4" s="11">
        <v>5</v>
      </c>
      <c r="P4" s="5">
        <v>6</v>
      </c>
      <c r="Q4" s="7">
        <v>7</v>
      </c>
      <c r="R4" s="14">
        <v>10</v>
      </c>
      <c r="S4" s="7">
        <v>17</v>
      </c>
      <c r="T4" s="7">
        <f>9+N4</f>
        <v>10</v>
      </c>
      <c r="U4" s="7">
        <f t="shared" si="2"/>
        <v>16</v>
      </c>
      <c r="V4" s="10">
        <v>38</v>
      </c>
      <c r="W4" s="27" t="s">
        <v>56</v>
      </c>
      <c r="X4" s="31"/>
      <c r="Y4" s="32"/>
      <c r="Z4" s="34" t="s">
        <v>74</v>
      </c>
      <c r="AA4" s="4" t="s">
        <v>27</v>
      </c>
      <c r="AB4" s="15"/>
    </row>
    <row r="5" spans="1:28" ht="31.5">
      <c r="A5" s="30" t="s">
        <v>49</v>
      </c>
      <c r="B5" s="4" t="s">
        <v>66</v>
      </c>
      <c r="C5" s="4" t="s">
        <v>43</v>
      </c>
      <c r="D5" s="36">
        <v>3</v>
      </c>
      <c r="E5" s="4" t="s">
        <v>26</v>
      </c>
      <c r="F5" s="6" t="s">
        <v>22</v>
      </c>
      <c r="G5" s="8">
        <v>11</v>
      </c>
      <c r="H5" s="5">
        <v>16</v>
      </c>
      <c r="I5" s="5">
        <v>10</v>
      </c>
      <c r="J5" s="5">
        <v>12</v>
      </c>
      <c r="K5" s="5">
        <v>10</v>
      </c>
      <c r="L5" s="7">
        <v>6</v>
      </c>
      <c r="M5" s="13">
        <f t="shared" si="0"/>
        <v>10.833333333333334</v>
      </c>
      <c r="N5" s="9" t="str">
        <f t="shared" si="1"/>
        <v>+3</v>
      </c>
      <c r="O5" s="11">
        <v>3</v>
      </c>
      <c r="P5" s="5">
        <v>2</v>
      </c>
      <c r="Q5" s="7">
        <v>0</v>
      </c>
      <c r="R5" s="14" t="s">
        <v>39</v>
      </c>
      <c r="S5" s="7">
        <v>17</v>
      </c>
      <c r="T5" s="7">
        <f>11+N5</f>
        <v>14</v>
      </c>
      <c r="U5" s="7">
        <f t="shared" si="2"/>
        <v>14</v>
      </c>
      <c r="V5" s="10">
        <v>9</v>
      </c>
      <c r="W5" s="4" t="s">
        <v>28</v>
      </c>
      <c r="X5" s="31"/>
      <c r="Y5" s="32"/>
      <c r="Z5" s="34"/>
      <c r="AA5" s="4"/>
      <c r="AB5" s="15" t="s">
        <v>70</v>
      </c>
    </row>
    <row r="6" spans="1:28" ht="31.5">
      <c r="A6" s="30" t="s">
        <v>46</v>
      </c>
      <c r="B6" s="4" t="s">
        <v>67</v>
      </c>
      <c r="C6" s="4" t="s">
        <v>41</v>
      </c>
      <c r="D6" s="37">
        <v>2</v>
      </c>
      <c r="E6" s="4" t="s">
        <v>7</v>
      </c>
      <c r="F6" s="6" t="s">
        <v>22</v>
      </c>
      <c r="G6" s="8">
        <v>12</v>
      </c>
      <c r="H6" s="5">
        <v>11</v>
      </c>
      <c r="I6" s="5">
        <v>11</v>
      </c>
      <c r="J6" s="5">
        <v>8</v>
      </c>
      <c r="K6" s="5">
        <v>6</v>
      </c>
      <c r="L6" s="7">
        <v>9</v>
      </c>
      <c r="M6" s="13">
        <f t="shared" si="0"/>
        <v>9.5</v>
      </c>
      <c r="N6" s="9" t="str">
        <f t="shared" si="1"/>
        <v>+0</v>
      </c>
      <c r="O6" s="11">
        <v>3</v>
      </c>
      <c r="P6" s="5">
        <v>3</v>
      </c>
      <c r="Q6" s="7">
        <v>-1</v>
      </c>
      <c r="R6" s="14" t="s">
        <v>24</v>
      </c>
      <c r="S6" s="7">
        <f>17+2</f>
        <v>19</v>
      </c>
      <c r="T6" s="7">
        <f>9+N6</f>
        <v>9</v>
      </c>
      <c r="U6" s="7">
        <f t="shared" si="2"/>
        <v>19</v>
      </c>
      <c r="V6" s="10">
        <v>12</v>
      </c>
      <c r="W6" s="4" t="s">
        <v>40</v>
      </c>
      <c r="X6" s="31"/>
      <c r="Y6" s="32"/>
      <c r="Z6" s="34" t="s">
        <v>52</v>
      </c>
      <c r="AA6" s="4" t="s">
        <v>25</v>
      </c>
      <c r="AB6" s="15" t="s">
        <v>73</v>
      </c>
    </row>
    <row r="7" spans="1:28" ht="31.5">
      <c r="A7" s="30" t="s">
        <v>48</v>
      </c>
      <c r="B7" s="4" t="s">
        <v>66</v>
      </c>
      <c r="C7" s="4" t="s">
        <v>42</v>
      </c>
      <c r="D7" s="37">
        <v>2</v>
      </c>
      <c r="E7" s="4" t="s">
        <v>7</v>
      </c>
      <c r="F7" s="6" t="s">
        <v>22</v>
      </c>
      <c r="G7" s="8">
        <v>12</v>
      </c>
      <c r="H7" s="5">
        <v>14</v>
      </c>
      <c r="I7" s="5">
        <v>11</v>
      </c>
      <c r="J7" s="5">
        <v>8</v>
      </c>
      <c r="K7" s="5">
        <v>13</v>
      </c>
      <c r="L7" s="7">
        <v>7</v>
      </c>
      <c r="M7" s="13">
        <f t="shared" si="0"/>
        <v>10.833333333333334</v>
      </c>
      <c r="N7" s="9" t="str">
        <f t="shared" si="1"/>
        <v>+2</v>
      </c>
      <c r="O7" s="11">
        <v>3</v>
      </c>
      <c r="P7" s="5">
        <v>2</v>
      </c>
      <c r="Q7" s="7">
        <v>0</v>
      </c>
      <c r="R7" s="14" t="s">
        <v>39</v>
      </c>
      <c r="S7" s="7">
        <v>17</v>
      </c>
      <c r="T7" s="7">
        <f>11+N7</f>
        <v>13</v>
      </c>
      <c r="U7" s="7">
        <f t="shared" si="2"/>
        <v>15</v>
      </c>
      <c r="V7" s="10">
        <v>9</v>
      </c>
      <c r="W7" s="39" t="s">
        <v>35</v>
      </c>
      <c r="X7" s="31"/>
      <c r="Y7" s="32"/>
      <c r="Z7" s="34" t="s">
        <v>68</v>
      </c>
      <c r="AA7" s="4"/>
      <c r="AB7" s="15" t="s">
        <v>69</v>
      </c>
    </row>
    <row r="8" spans="1:28" ht="31.5">
      <c r="A8" s="30" t="s">
        <v>47</v>
      </c>
      <c r="B8" s="4" t="s">
        <v>65</v>
      </c>
      <c r="C8" s="4" t="s">
        <v>38</v>
      </c>
      <c r="D8" s="37">
        <v>2</v>
      </c>
      <c r="E8" s="4" t="s">
        <v>7</v>
      </c>
      <c r="F8" s="6" t="s">
        <v>22</v>
      </c>
      <c r="G8" s="8">
        <v>13</v>
      </c>
      <c r="H8" s="5">
        <v>10</v>
      </c>
      <c r="I8" s="5">
        <v>13</v>
      </c>
      <c r="J8" s="5">
        <v>9</v>
      </c>
      <c r="K8" s="5">
        <v>10</v>
      </c>
      <c r="L8" s="7">
        <v>13</v>
      </c>
      <c r="M8" s="13">
        <f t="shared" si="0"/>
        <v>11.333333333333334</v>
      </c>
      <c r="N8" s="9" t="str">
        <f t="shared" si="1"/>
        <v>+0</v>
      </c>
      <c r="O8" s="11">
        <v>1</v>
      </c>
      <c r="P8" s="5">
        <v>3</v>
      </c>
      <c r="Q8" s="7">
        <v>0</v>
      </c>
      <c r="R8" s="14" t="s">
        <v>39</v>
      </c>
      <c r="S8" s="7">
        <v>17</v>
      </c>
      <c r="T8" s="7">
        <f>10+N8</f>
        <v>10</v>
      </c>
      <c r="U8" s="7">
        <f t="shared" si="2"/>
        <v>17</v>
      </c>
      <c r="V8" s="10">
        <v>11</v>
      </c>
      <c r="W8" s="4" t="s">
        <v>29</v>
      </c>
      <c r="X8" s="31"/>
      <c r="Y8" s="32"/>
      <c r="Z8" s="34" t="s">
        <v>51</v>
      </c>
      <c r="AA8" s="4" t="s">
        <v>51</v>
      </c>
      <c r="AB8" s="15" t="s">
        <v>72</v>
      </c>
    </row>
  </sheetData>
  <conditionalFormatting sqref="X1:Y1">
    <cfRule type="containsBlanks" dxfId="4" priority="5">
      <formula>LEN(TRIM(X1))=0</formula>
    </cfRule>
  </conditionalFormatting>
  <conditionalFormatting sqref="A6:A8 A2:A4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A5">
    <cfRule type="cellIs" dxfId="1" priority="1" operator="equal">
      <formula>"No"</formula>
    </cfRule>
    <cfRule type="cellIs" dxfId="0" priority="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Gauntlet II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2012-12-19T17:47:49Z</cp:lastPrinted>
  <dcterms:created xsi:type="dcterms:W3CDTF">2000-10-24T15:39:59Z</dcterms:created>
  <dcterms:modified xsi:type="dcterms:W3CDTF">2013-06-11T21:20:10Z</dcterms:modified>
</cp:coreProperties>
</file>