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C11" i="26" l="1"/>
  <c r="C12" i="26"/>
  <c r="C13" i="26"/>
  <c r="E11" i="4" l="1"/>
  <c r="B6" i="4" l="1"/>
  <c r="B10" i="4" l="1"/>
  <c r="B8" i="4"/>
  <c r="G27" i="19" l="1"/>
  <c r="G29" i="19" s="1"/>
  <c r="B9" i="4" l="1"/>
  <c r="H30" i="15" l="1"/>
  <c r="M29" i="6" l="1"/>
  <c r="M28" i="6"/>
  <c r="M27" i="6"/>
  <c r="M8" i="6" l="1"/>
  <c r="C3" i="26" l="1"/>
  <c r="C4" i="26"/>
  <c r="C5" i="26"/>
  <c r="C6" i="26"/>
  <c r="C7" i="26"/>
  <c r="C8" i="26"/>
  <c r="C9" i="26"/>
  <c r="C10" i="26"/>
  <c r="C14" i="26"/>
  <c r="C15" i="26"/>
  <c r="C16" i="26"/>
  <c r="C17" i="26"/>
  <c r="C18" i="26"/>
  <c r="C19" i="26"/>
  <c r="C20" i="26"/>
  <c r="C21" i="26"/>
  <c r="C22" i="26"/>
  <c r="C23" i="26"/>
  <c r="C24" i="26"/>
  <c r="C25" i="26"/>
  <c r="C26" i="26"/>
  <c r="C27" i="26"/>
  <c r="C28" i="26"/>
  <c r="C29" i="26"/>
  <c r="C30" i="26"/>
  <c r="C31" i="26"/>
  <c r="I4" i="6" l="1"/>
  <c r="I11" i="6" l="1"/>
  <c r="E43" i="15" l="1"/>
  <c r="B13" i="4" l="1"/>
  <c r="I10" i="6" l="1"/>
  <c r="H29" i="15" l="1"/>
  <c r="L7" i="26" l="1"/>
  <c r="G23" i="6" l="1"/>
  <c r="H40" i="15" l="1"/>
  <c r="H39" i="15"/>
  <c r="H38" i="15"/>
  <c r="H37" i="15"/>
  <c r="H36" i="15"/>
  <c r="H35" i="15"/>
  <c r="H34" i="15"/>
  <c r="H33" i="15"/>
  <c r="H32" i="15"/>
  <c r="H31" i="15"/>
  <c r="H28" i="15"/>
  <c r="H27" i="15"/>
  <c r="H26" i="15"/>
  <c r="H25" i="15"/>
  <c r="H24" i="15"/>
  <c r="H23" i="15"/>
  <c r="H22" i="15"/>
  <c r="H21" i="15"/>
  <c r="H20" i="15"/>
  <c r="H19" i="15"/>
  <c r="H18" i="15"/>
  <c r="H17" i="15"/>
  <c r="H16" i="15"/>
  <c r="H15" i="15"/>
  <c r="H14" i="15"/>
  <c r="H13" i="15"/>
  <c r="H12" i="15"/>
  <c r="I3" i="6" l="1"/>
  <c r="H3" i="15" l="1"/>
  <c r="H4" i="15"/>
  <c r="I8" i="6" l="1"/>
  <c r="I9" i="6"/>
  <c r="I12" i="6"/>
  <c r="I13" i="6"/>
  <c r="C15" i="6" l="1"/>
  <c r="C16" i="6"/>
  <c r="I15" i="6" l="1"/>
  <c r="B43" i="15" l="1"/>
  <c r="C9" i="20"/>
  <c r="K7" i="26" l="1"/>
  <c r="I12" i="26" l="1"/>
  <c r="I13" i="26" s="1"/>
  <c r="I14" i="26" l="1"/>
  <c r="I10" i="26"/>
  <c r="I16" i="6" l="1"/>
  <c r="J7" i="26" l="1"/>
  <c r="C20" i="19" l="1"/>
  <c r="C24" i="19"/>
  <c r="I7" i="26" l="1"/>
  <c r="G24" i="6" l="1"/>
  <c r="G7" i="26" l="1"/>
  <c r="H7" i="26"/>
  <c r="M7" i="26"/>
  <c r="N7" i="26"/>
  <c r="H41" i="15" l="1"/>
  <c r="H11" i="15"/>
  <c r="H10" i="15"/>
  <c r="H9" i="15"/>
  <c r="H8" i="15"/>
  <c r="E9" i="4" l="1"/>
  <c r="I5" i="6" l="1"/>
  <c r="H5" i="15" l="1"/>
  <c r="C13" i="4" l="1"/>
  <c r="C12" i="4"/>
  <c r="C11" i="4"/>
  <c r="D25" i="15" s="1"/>
  <c r="C10" i="4"/>
  <c r="C9" i="4"/>
  <c r="E12" i="4" s="1"/>
  <c r="E13" i="4" s="1"/>
  <c r="C8" i="4"/>
  <c r="C9" i="6" l="1"/>
  <c r="C13" i="6"/>
  <c r="C10" i="6"/>
  <c r="C11" i="6"/>
  <c r="C8" i="6"/>
  <c r="C12" i="6"/>
  <c r="H11" i="6"/>
  <c r="J11" i="6" s="1"/>
  <c r="C3" i="6"/>
  <c r="H10" i="6"/>
  <c r="J10" i="6" s="1"/>
  <c r="H9" i="6"/>
  <c r="J9" i="6" s="1"/>
  <c r="D3" i="15"/>
  <c r="E3" i="15" s="1"/>
  <c r="E10" i="4"/>
  <c r="H8" i="6"/>
  <c r="J8" i="6" s="1"/>
  <c r="H12" i="6"/>
  <c r="J12" i="6" s="1"/>
  <c r="H3" i="6"/>
  <c r="H4" i="6" s="1"/>
  <c r="H5" i="6"/>
  <c r="J5" i="6" s="1"/>
  <c r="H16" i="6"/>
  <c r="J16" i="6" s="1"/>
  <c r="H15" i="6"/>
  <c r="J15" i="6" s="1"/>
  <c r="D4" i="15"/>
  <c r="H13" i="6"/>
  <c r="J13" i="6" s="1"/>
  <c r="I11" i="26"/>
  <c r="I15" i="26"/>
  <c r="B7" i="4"/>
  <c r="E25" i="15"/>
  <c r="G25" i="15"/>
  <c r="I25" i="15" s="1"/>
  <c r="D5" i="15"/>
  <c r="H42" i="15"/>
  <c r="H7" i="15"/>
  <c r="H6" i="15"/>
  <c r="J4" i="6" l="1"/>
  <c r="J3" i="6"/>
  <c r="G3" i="15"/>
  <c r="I3" i="15" s="1"/>
  <c r="E4" i="15"/>
  <c r="G4" i="15"/>
  <c r="I4" i="15"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i/>
            <sz val="12"/>
            <color indexed="81"/>
            <rFont val="Times New Roman"/>
            <family val="1"/>
          </rPr>
          <t>divine power</t>
        </r>
        <r>
          <rPr>
            <sz val="12"/>
            <color indexed="81"/>
            <rFont val="Times New Roman"/>
            <family val="1"/>
          </rPr>
          <t xml:space="preserve"> BAB = ECL
</t>
        </r>
        <r>
          <rPr>
            <i/>
            <sz val="12"/>
            <color indexed="81"/>
            <rFont val="Times New Roman"/>
            <family val="1"/>
          </rPr>
          <t>divine favor +3</t>
        </r>
        <r>
          <rPr>
            <sz val="12"/>
            <color indexed="81"/>
            <rFont val="Times New Roman"/>
            <family val="1"/>
          </rPr>
          <t xml:space="preserve">
</t>
        </r>
        <r>
          <rPr>
            <i/>
            <sz val="12"/>
            <color indexed="81"/>
            <rFont val="Times New Roman"/>
            <family val="1"/>
          </rPr>
          <t>bless +1   haste +1
shaken -2</t>
        </r>
      </text>
    </comment>
    <comment ref="B8" authorId="0">
      <text>
        <r>
          <rPr>
            <i/>
            <sz val="12"/>
            <color indexed="81"/>
            <rFont val="Times New Roman"/>
            <family val="1"/>
          </rPr>
          <t>divine power +6 
bull’s strength +4
draconic might +5
lesser holy transformation +2</t>
        </r>
      </text>
    </comment>
    <comment ref="E8" authorId="0">
      <text>
        <r>
          <rPr>
            <sz val="12"/>
            <color indexed="81"/>
            <rFont val="Times New Roman"/>
            <family val="1"/>
          </rPr>
          <t>See PHB 162</t>
        </r>
      </text>
    </comment>
    <comment ref="B9" authorId="0">
      <text>
        <r>
          <rPr>
            <sz val="12"/>
            <color indexed="81"/>
            <rFont val="Times New Roman"/>
            <family val="1"/>
          </rPr>
          <t xml:space="preserve">+ 4 </t>
        </r>
        <r>
          <rPr>
            <i/>
            <sz val="12"/>
            <color indexed="81"/>
            <rFont val="Times New Roman"/>
            <family val="1"/>
          </rPr>
          <t>cat’s grace</t>
        </r>
      </text>
    </comment>
    <comment ref="E10" authorId="0">
      <text>
        <r>
          <rPr>
            <sz val="12"/>
            <color indexed="81"/>
            <rFont val="Times New Roman"/>
            <family val="1"/>
          </rPr>
          <t>[(6 * 8 Cleric) * 75%]
+ [(4 * 8 Seeker) * 75%]
+ (10 * 1 Con)</t>
        </r>
      </text>
    </comment>
    <comment ref="E11" authorId="0">
      <text>
        <r>
          <rPr>
            <i/>
            <sz val="12"/>
            <color indexed="81"/>
            <rFont val="Times New Roman"/>
            <family val="1"/>
          </rPr>
          <t>haste +1
prot. f. evil +2
shield of faith +3</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lesser holy transformation +2
nighshield +3</t>
        </r>
      </text>
    </comment>
    <comment ref="F4" authorId="0">
      <text>
        <r>
          <rPr>
            <i/>
            <sz val="12"/>
            <color indexed="81"/>
            <rFont val="Times New Roman"/>
            <family val="1"/>
          </rPr>
          <t>nightshield +3</t>
        </r>
      </text>
    </comment>
    <comment ref="F5" authorId="0">
      <text>
        <r>
          <rPr>
            <i/>
            <sz val="12"/>
            <color indexed="81"/>
            <rFont val="Times New Roman"/>
            <family val="1"/>
          </rPr>
          <t>nightshield +3</t>
        </r>
      </text>
    </commen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4" authorId="0">
      <text>
        <r>
          <rPr>
            <sz val="12"/>
            <color indexed="81"/>
            <rFont val="Times New Roman"/>
            <family val="1"/>
          </rPr>
          <t>Bacteria culture</t>
        </r>
      </text>
    </comment>
    <comment ref="E31" authorId="0">
      <text>
        <r>
          <rPr>
            <sz val="12"/>
            <color indexed="81"/>
            <rFont val="Times New Roman"/>
            <family val="1"/>
          </rPr>
          <t>powdered black gemstone</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2" authorId="0">
      <text>
        <r>
          <rPr>
            <sz val="12"/>
            <color indexed="81"/>
            <rFont val="Times New Roman"/>
            <family val="1"/>
          </rPr>
          <t>25 gp of sticks and bones</t>
        </r>
      </text>
    </comment>
    <comment ref="E58" authorId="0">
      <text>
        <r>
          <rPr>
            <sz val="12"/>
            <color indexed="81"/>
            <rFont val="Times New Roman"/>
            <family val="1"/>
          </rPr>
          <t>Pinch of cat fur</t>
        </r>
      </text>
    </comment>
    <comment ref="E60" authorId="0">
      <text>
        <r>
          <rPr>
            <sz val="12"/>
            <color indexed="81"/>
            <rFont val="Times New Roman"/>
            <family val="1"/>
          </rPr>
          <t>Holy water, silver dust.</t>
        </r>
      </text>
    </comment>
    <comment ref="E73" authorId="0">
      <text>
        <r>
          <rPr>
            <sz val="12"/>
            <color indexed="81"/>
            <rFont val="Times New Roman"/>
            <family val="1"/>
          </rPr>
          <t>Eagle feathers or droppings</t>
        </r>
      </text>
    </comment>
    <comment ref="E79" authorId="0">
      <text>
        <r>
          <rPr>
            <sz val="12"/>
            <color indexed="81"/>
            <rFont val="Times New Roman"/>
            <family val="1"/>
          </rPr>
          <t>Dumathoin symbol, salt, copper pieces</t>
        </r>
      </text>
    </comment>
    <comment ref="E85" authorId="0">
      <text>
        <r>
          <rPr>
            <sz val="12"/>
            <color indexed="81"/>
            <rFont val="Times New Roman"/>
            <family val="1"/>
          </rPr>
          <t>Feathers or pinch of owl droppings</t>
        </r>
      </text>
    </comment>
    <comment ref="E86" authorId="0">
      <text>
        <r>
          <rPr>
            <sz val="12"/>
            <color indexed="81"/>
            <rFont val="Times New Roman"/>
            <family val="1"/>
          </rPr>
          <t>Silver wire knot</t>
        </r>
      </text>
    </comment>
    <comment ref="E91" authorId="0">
      <text>
        <r>
          <rPr>
            <sz val="12"/>
            <color indexed="81"/>
            <rFont val="Times New Roman"/>
            <family val="1"/>
          </rPr>
          <t>25 gp of sticks and bones</t>
        </r>
      </text>
    </comment>
    <comment ref="E94" authorId="0">
      <text/>
    </comment>
    <comment ref="E101" authorId="0">
      <text>
        <r>
          <rPr>
            <sz val="12"/>
            <color indexed="81"/>
            <rFont val="Times New Roman"/>
            <family val="1"/>
          </rPr>
          <t>A tiny bag, a small (not lit) candle, and a carved bone from any humanoid.</t>
        </r>
      </text>
    </comment>
    <comment ref="E106" authorId="0">
      <text/>
    </comment>
    <comment ref="E108" authorId="0">
      <text>
        <r>
          <rPr>
            <sz val="12"/>
            <color indexed="81"/>
            <rFont val="Times New Roman"/>
            <family val="1"/>
          </rPr>
          <t>Black onyx gem</t>
        </r>
      </text>
    </comment>
    <comment ref="E109" authorId="0">
      <text>
        <r>
          <rPr>
            <sz val="12"/>
            <color indexed="81"/>
            <rFont val="Times New Roman"/>
            <family val="1"/>
          </rPr>
          <t>Stone earth from home plane</t>
        </r>
      </text>
    </comment>
    <comment ref="E111" authorId="0">
      <text>
        <r>
          <rPr>
            <sz val="12"/>
            <color indexed="81"/>
            <rFont val="Times New Roman"/>
            <family val="1"/>
          </rPr>
          <t>ruby dust &amp; blood</t>
        </r>
      </text>
    </comment>
    <comment ref="E120" authorId="0">
      <text>
        <r>
          <rPr>
            <sz val="12"/>
            <color indexed="81"/>
            <rFont val="Times New Roman"/>
            <family val="1"/>
          </rPr>
          <t>Phosphorous, sulfur, or other combustible powder</t>
        </r>
      </text>
    </comment>
    <comment ref="E127" authorId="0">
      <text>
        <r>
          <rPr>
            <sz val="12"/>
            <color indexed="81"/>
            <rFont val="Times New Roman"/>
            <family val="1"/>
          </rPr>
          <t>magic potion</t>
        </r>
      </text>
    </comment>
    <comment ref="E128" authorId="0">
      <text>
        <r>
          <rPr>
            <sz val="12"/>
            <color indexed="81"/>
            <rFont val="Times New Roman"/>
            <family val="1"/>
          </rPr>
          <t>phosphorous</t>
        </r>
      </text>
    </comment>
    <comment ref="E131" authorId="0">
      <text>
        <r>
          <rPr>
            <sz val="12"/>
            <color indexed="81"/>
            <rFont val="Times New Roman"/>
            <family val="1"/>
          </rPr>
          <t>Dumathoin symbol</t>
        </r>
      </text>
    </comment>
    <comment ref="E138" authorId="0">
      <text>
        <r>
          <rPr>
            <sz val="12"/>
            <color indexed="81"/>
            <rFont val="Times New Roman"/>
            <family val="1"/>
          </rPr>
          <t>Holy symbol</t>
        </r>
      </text>
    </comment>
    <comment ref="E139" authorId="0">
      <text>
        <r>
          <rPr>
            <sz val="12"/>
            <color indexed="81"/>
            <rFont val="Times New Roman"/>
            <family val="1"/>
          </rPr>
          <t>Metal object with which to outline circle</t>
        </r>
      </text>
    </comment>
    <comment ref="E140" authorId="0">
      <text>
        <r>
          <rPr>
            <sz val="12"/>
            <color indexed="81"/>
            <rFont val="Times New Roman"/>
            <family val="1"/>
          </rPr>
          <t>Metal object with which to outline circle</t>
        </r>
      </text>
    </comment>
    <comment ref="E143" authorId="0">
      <text>
        <r>
          <rPr>
            <sz val="12"/>
            <color indexed="81"/>
            <rFont val="Times New Roman"/>
            <family val="1"/>
          </rPr>
          <t>Chameleon skin</t>
        </r>
      </text>
    </comment>
    <comment ref="E152" authorId="0">
      <text>
        <r>
          <rPr>
            <sz val="12"/>
            <color indexed="81"/>
            <rFont val="Times New Roman"/>
            <family val="1"/>
          </rPr>
          <t>small dagger</t>
        </r>
      </text>
    </comment>
    <comment ref="E156" authorId="0">
      <text/>
    </comment>
    <comment ref="E158" authorId="0">
      <text>
        <r>
          <rPr>
            <sz val="12"/>
            <rFont val="Times New Roman"/>
            <family val="1"/>
          </rPr>
          <t>Bag and candle</t>
        </r>
      </text>
    </comment>
    <comment ref="E159" authorId="0">
      <text>
        <r>
          <rPr>
            <sz val="12"/>
            <color indexed="81"/>
            <rFont val="Times New Roman"/>
            <family val="1"/>
          </rPr>
          <t>A tiny bag, a small (not lit) candle, and a carved bone from any humanoid.</t>
        </r>
      </text>
    </comment>
    <comment ref="E160" authorId="0">
      <text/>
    </comment>
    <comment ref="E161" authorId="0">
      <text/>
    </comment>
    <comment ref="E162" authorId="0">
      <text/>
    </comment>
    <comment ref="E163" authorId="0">
      <text/>
    </comment>
    <comment ref="E164" authorId="0">
      <text>
        <r>
          <rPr>
            <sz val="12"/>
            <color indexed="81"/>
            <rFont val="Times New Roman"/>
            <family val="1"/>
          </rPr>
          <t>heart of a dwarven child</t>
        </r>
      </text>
    </comment>
    <comment ref="E170" authorId="0">
      <text>
        <r>
          <rPr>
            <sz val="12"/>
            <color indexed="81"/>
            <rFont val="Times New Roman"/>
            <family val="1"/>
          </rPr>
          <t>Flawless, 250-GP gemstone</t>
        </r>
      </text>
    </comment>
    <comment ref="E171" authorId="0">
      <text>
        <r>
          <rPr>
            <sz val="12"/>
            <color indexed="81"/>
            <rFont val="Times New Roman"/>
            <family val="1"/>
          </rPr>
          <t>bird of prey talon</t>
        </r>
      </text>
    </comment>
    <comment ref="E179" authorId="0">
      <text/>
    </comment>
    <comment ref="E185" authorId="0">
      <text>
        <r>
          <rPr>
            <sz val="12"/>
            <color indexed="81"/>
            <rFont val="Times New Roman"/>
            <family val="1"/>
          </rPr>
          <t>Item distasteful to target</t>
        </r>
      </text>
    </comment>
    <comment ref="E186" authorId="0">
      <text>
        <r>
          <rPr>
            <sz val="12"/>
            <color indexed="81"/>
            <rFont val="Times New Roman"/>
            <family val="1"/>
          </rPr>
          <t>Herbal inhalant applied under nostrils, smoked, or imbibed</t>
        </r>
      </text>
    </comment>
    <comment ref="E192" authorId="0">
      <text/>
    </comment>
    <comment ref="E196" authorId="0">
      <text>
        <r>
          <rPr>
            <sz val="12"/>
            <color indexed="81"/>
            <rFont val="Times New Roman"/>
            <family val="1"/>
          </rPr>
          <t>heart of an elven child</t>
        </r>
      </text>
    </comment>
    <comment ref="E199" authorId="0">
      <text>
        <r>
          <rPr>
            <sz val="12"/>
            <color indexed="81"/>
            <rFont val="Times New Roman"/>
            <family val="1"/>
          </rPr>
          <t>Dumathoin symbol</t>
        </r>
      </text>
    </comment>
    <comment ref="E202" authorId="0">
      <text>
        <r>
          <rPr>
            <sz val="12"/>
            <color indexed="81"/>
            <rFont val="Times New Roman"/>
            <family val="1"/>
          </rPr>
          <t>Item distasteful to target</t>
        </r>
      </text>
    </comment>
    <comment ref="E205" authorId="0">
      <text>
        <r>
          <rPr>
            <sz val="12"/>
            <color indexed="81"/>
            <rFont val="Times New Roman"/>
            <family val="1"/>
          </rPr>
          <t>Charcoal</t>
        </r>
      </text>
    </comment>
    <comment ref="E209" authorId="0">
      <text>
        <r>
          <rPr>
            <sz val="12"/>
            <color indexed="81"/>
            <rFont val="Times New Roman"/>
            <family val="1"/>
          </rPr>
          <t>humanoid brain tissue</t>
        </r>
      </text>
    </comment>
    <comment ref="E213" authorId="0">
      <text>
        <r>
          <rPr>
            <sz val="12"/>
            <color indexed="81"/>
            <rFont val="Times New Roman"/>
            <family val="1"/>
          </rPr>
          <t>Parchment w/ unholy text</t>
        </r>
      </text>
    </comment>
    <comment ref="E214" authorId="0">
      <text>
        <r>
          <rPr>
            <sz val="12"/>
            <color indexed="81"/>
            <rFont val="Times New Roman"/>
            <family val="1"/>
          </rPr>
          <t>dandelion fluff and herbs</t>
        </r>
      </text>
    </comment>
    <comment ref="E215" authorId="0">
      <text>
        <r>
          <rPr>
            <sz val="12"/>
            <color indexed="81"/>
            <rFont val="Times New Roman"/>
            <family val="1"/>
          </rPr>
          <t>Vial of holy water</t>
        </r>
      </text>
    </comment>
    <comment ref="E218" authorId="0">
      <text/>
    </comment>
    <comment ref="E219" authorId="0">
      <text>
        <r>
          <rPr>
            <sz val="12"/>
            <color indexed="81"/>
            <rFont val="Times New Roman"/>
            <family val="1"/>
          </rPr>
          <t>Parchment w/ holy text</t>
        </r>
      </text>
    </comment>
    <comment ref="E226" authorId="0">
      <text>
        <r>
          <rPr>
            <sz val="12"/>
            <rFont val="Times New Roman"/>
            <family val="1"/>
          </rPr>
          <t>Bag and candle</t>
        </r>
      </text>
    </comment>
    <comment ref="E227" authorId="0">
      <text>
        <r>
          <rPr>
            <sz val="12"/>
            <color indexed="81"/>
            <rFont val="Times New Roman"/>
            <family val="1"/>
          </rPr>
          <t>A tiny bag, a small (not lit) candle, and a carved bone from any humanoid.</t>
        </r>
      </text>
    </comment>
    <comment ref="E228" authorId="0">
      <text>
        <r>
          <rPr>
            <sz val="12"/>
            <color indexed="81"/>
            <rFont val="Times New Roman"/>
            <family val="1"/>
          </rPr>
          <t>flask of wine and loaf of bread</t>
        </r>
      </text>
    </comment>
    <comment ref="E230" authorId="0">
      <text/>
    </comment>
    <comment ref="E232" authorId="0">
      <text>
        <r>
          <rPr>
            <sz val="12"/>
            <color indexed="81"/>
            <rFont val="Times New Roman"/>
            <family val="1"/>
          </rPr>
          <t>25 GPs' worth of powdered silver</t>
        </r>
      </text>
    </comment>
    <comment ref="E233"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I13" authorId="0">
      <text>
        <r>
          <rPr>
            <sz val="12"/>
            <color indexed="81"/>
            <rFont val="Times New Roman"/>
            <family val="1"/>
          </rPr>
          <t>Know: Religion synergy +2</t>
        </r>
      </text>
    </comment>
  </commentList>
</comments>
</file>

<file path=xl/comments5.xml><?xml version="1.0" encoding="utf-8"?>
<comments xmlns="http://schemas.openxmlformats.org/spreadsheetml/2006/main">
  <authors>
    <author>Alexis Álvarez</author>
  </authors>
  <commentList>
    <comment ref="A2" authorId="0">
      <text>
        <r>
          <rPr>
            <sz val="12"/>
            <color indexed="81"/>
            <rFont val="Times New Roman"/>
            <family val="1"/>
          </rPr>
          <t xml:space="preserve">You are a known and respected ally of dragons.
</t>
        </r>
        <r>
          <rPr>
            <b/>
            <sz val="12"/>
            <color indexed="81"/>
            <rFont val="Times New Roman"/>
            <family val="1"/>
          </rPr>
          <t xml:space="preserve">Prerequisites:  </t>
        </r>
        <r>
          <rPr>
            <sz val="12"/>
            <color indexed="81"/>
            <rFont val="Times New Roman"/>
            <family val="1"/>
          </rPr>
          <t xml:space="preserve">Cha 11, Speak Language (Draconic).
</t>
        </r>
        <r>
          <rPr>
            <b/>
            <sz val="12"/>
            <color indexed="81"/>
            <rFont val="Times New Roman"/>
            <family val="1"/>
          </rPr>
          <t xml:space="preserve">Benefit:  </t>
        </r>
        <r>
          <rPr>
            <sz val="12"/>
            <color indexed="81"/>
            <rFont val="Times New Roman"/>
            <family val="1"/>
          </rPr>
          <t xml:space="preserve">You gain a +4 bonus on Diplomacy checks made to adjust the attitude of a dragon, and a +2 bonus on Ride checks made when you are mounted on a dragon.
In addition, you gain a +4 bonus on saves against the frightful presence of good dragons.
</t>
        </r>
        <r>
          <rPr>
            <b/>
            <sz val="12"/>
            <color indexed="81"/>
            <rFont val="Times New Roman"/>
            <family val="1"/>
          </rPr>
          <t xml:space="preserve">Special:  </t>
        </r>
        <r>
          <rPr>
            <sz val="12"/>
            <color indexed="81"/>
            <rFont val="Times New Roman"/>
            <family val="1"/>
          </rPr>
          <t>You can’t select this feat if you have already taken the Dragonthrall feat.
Draconomicon 105</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A5"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Projects you and companions onto Astral Plane.
PHB 188</t>
        </r>
      </text>
    </comment>
    <comment ref="A9"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10" authorId="0">
      <text>
        <r>
          <rPr>
            <sz val="12"/>
            <color indexed="81"/>
            <rFont val="Times New Roman"/>
            <family val="1"/>
          </rPr>
          <t>At 4th level, the seeker can ignore the normal –5 penalty for accelerated movement when she uses the following skills:  Balance, Climb, Hide, Move Silently, and Survival (for following tracks).  Her penalty for accelerated tumbling is reduced from –10 to –5.
Complete Divine 62</t>
        </r>
      </text>
    </comment>
  </commentList>
</comments>
</file>

<file path=xl/comments6.xml><?xml version="1.0" encoding="utf-8"?>
<comments xmlns="http://schemas.openxmlformats.org/spreadsheetml/2006/main">
  <authors>
    <author>Alexis Álvarez</author>
  </authors>
  <commentList>
    <comment ref="C3" authorId="0">
      <text>
        <r>
          <rPr>
            <sz val="12"/>
            <color indexed="81"/>
            <rFont val="Times New Roman"/>
            <family val="1"/>
          </rPr>
          <t>+2 Strength; + 4 Holy Warrior; +1 Divine Favor</t>
        </r>
      </text>
    </comment>
    <comment ref="A8" authorId="0">
      <text>
        <r>
          <rPr>
            <b/>
            <sz val="12"/>
            <color indexed="81"/>
            <rFont val="Times New Roman"/>
            <family val="1"/>
          </rPr>
          <t xml:space="preserve">Price (Item Level): </t>
        </r>
        <r>
          <rPr>
            <sz val="12"/>
            <color indexed="81"/>
            <rFont val="Times New Roman"/>
            <family val="1"/>
          </rPr>
          <t xml:space="preserve"> 3,400 gp (8th)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This elegant composite longbow is carved of rowan and inlaid with silver tracery in an elven design.  Its tips are shod with silver, and its grip is wound with blue metal wire.
When you wield this bow, it functions as a +1 composite longbow if you are chaotic good, neutral good, or chaotic neutral.  It adjusts its pull automatically, allowing you to add your full Strength bonus to your damage roll with each arrow fired.
</t>
        </r>
        <r>
          <rPr>
            <b/>
            <sz val="12"/>
            <color indexed="81"/>
            <rFont val="Times New Roman"/>
            <family val="1"/>
          </rPr>
          <t xml:space="preserve">Relic Power:  </t>
        </r>
        <r>
          <rPr>
            <sz val="12"/>
            <color indexed="81"/>
            <rFont val="Times New Roman"/>
            <family val="1"/>
          </rPr>
          <t xml:space="preserve">If you have established the proper divine connection, this bow gains the frost and drow bane weapon properties (DMG 224).
To use the relic power, you must worship Corellon Larethian and either sacrifi ce a 5th-level divine spell slot or have the True Believer feat and at least 9 HD.
</t>
        </r>
        <r>
          <rPr>
            <b/>
            <sz val="12"/>
            <color indexed="81"/>
            <rFont val="Times New Roman"/>
            <family val="1"/>
          </rPr>
          <t xml:space="preserve">Lore:  </t>
        </r>
        <r>
          <rPr>
            <sz val="12"/>
            <color indexed="81"/>
            <rFont val="Times New Roman"/>
            <family val="1"/>
          </rPr>
          <t xml:space="preserve">Corellon Larethian gave the original bow of the wintermoon to the elf hero Seskaya more than two thousand years ago, but his clerics have since made several copies (Knowledge [religion] DC 20).
</t>
        </r>
        <r>
          <rPr>
            <b/>
            <sz val="12"/>
            <color indexed="81"/>
            <rFont val="Times New Roman"/>
            <family val="1"/>
          </rPr>
          <t xml:space="preserve">Prerequisites:  </t>
        </r>
        <r>
          <rPr>
            <sz val="12"/>
            <color indexed="81"/>
            <rFont val="Times New Roman"/>
            <family val="1"/>
          </rPr>
          <t xml:space="preserve">Craft Magic Arms and Armor, Sanctify Relic, </t>
        </r>
        <r>
          <rPr>
            <i/>
            <sz val="12"/>
            <color indexed="81"/>
            <rFont val="Times New Roman"/>
            <family val="1"/>
          </rPr>
          <t>ice storm, summon monster I</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1,500 gp (plus 400 gp for masterwork composite longbow), 120 XP, 3 days.
MIC 48</t>
        </r>
      </text>
    </comment>
    <comment ref="C8" authorId="0">
      <text>
        <r>
          <rPr>
            <sz val="12"/>
            <color indexed="81"/>
            <rFont val="Times New Roman"/>
            <family val="1"/>
          </rPr>
          <t>+4 Weapon; +2 Strength; + 4 Holy Warrior; +1 Divine Favor</t>
        </r>
      </text>
    </comment>
    <comment ref="D8" authorId="0">
      <text>
        <r>
          <rPr>
            <sz val="12"/>
            <color indexed="81"/>
            <rFont val="Times New Roman"/>
            <family val="1"/>
          </rPr>
          <t>+4 Weapon</t>
        </r>
      </text>
    </comment>
    <comment ref="C9" authorId="0">
      <text>
        <r>
          <rPr>
            <sz val="12"/>
            <color indexed="81"/>
            <rFont val="Times New Roman"/>
            <family val="1"/>
          </rPr>
          <t>+4 Weapon; +2 Strength; + 4 Holy Warrior; +1 Divine Favor</t>
        </r>
      </text>
    </comment>
    <comment ref="D9" authorId="0">
      <text>
        <r>
          <rPr>
            <sz val="12"/>
            <color indexed="81"/>
            <rFont val="Times New Roman"/>
            <family val="1"/>
          </rPr>
          <t>+4 Weapon</t>
        </r>
      </text>
    </comment>
    <comment ref="C10" authorId="0">
      <text>
        <r>
          <rPr>
            <sz val="12"/>
            <color indexed="81"/>
            <rFont val="Times New Roman"/>
            <family val="1"/>
          </rPr>
          <t>+4 Weapon; +2 Strength; + 4 Holy Warrior; +1 Divine Favor</t>
        </r>
      </text>
    </comment>
    <comment ref="D10" authorId="0">
      <text>
        <r>
          <rPr>
            <sz val="12"/>
            <color indexed="81"/>
            <rFont val="Times New Roman"/>
            <family val="1"/>
          </rPr>
          <t>+4 Weapon</t>
        </r>
      </text>
    </comment>
    <comment ref="C11" authorId="0">
      <text>
        <r>
          <rPr>
            <sz val="12"/>
            <color indexed="81"/>
            <rFont val="Times New Roman"/>
            <family val="1"/>
          </rPr>
          <t>+4 Weapon; +2 Strength; + 4 Holy Warrior; +1 Divine Favor</t>
        </r>
      </text>
    </comment>
    <comment ref="D11" authorId="0">
      <text>
        <r>
          <rPr>
            <sz val="12"/>
            <color indexed="81"/>
            <rFont val="Times New Roman"/>
            <family val="1"/>
          </rPr>
          <t>+4 Weapon</t>
        </r>
      </text>
    </comment>
    <comment ref="C12" authorId="0">
      <text>
        <r>
          <rPr>
            <sz val="12"/>
            <color indexed="81"/>
            <rFont val="Times New Roman"/>
            <family val="1"/>
          </rPr>
          <t>+4 Weapon; +2 Strength; + 4 Holy Warrior; +1 Divine Favor</t>
        </r>
      </text>
    </comment>
    <comment ref="D12" authorId="0">
      <text>
        <r>
          <rPr>
            <sz val="12"/>
            <color indexed="81"/>
            <rFont val="Times New Roman"/>
            <family val="1"/>
          </rPr>
          <t>+4 Weapon</t>
        </r>
      </text>
    </comment>
    <comment ref="C13" authorId="0">
      <text>
        <r>
          <rPr>
            <sz val="12"/>
            <color indexed="81"/>
            <rFont val="Times New Roman"/>
            <family val="1"/>
          </rPr>
          <t>+4 Weapon; +2 Strength; + 4 Holy Warrior; +1 Divine Favor</t>
        </r>
      </text>
    </comment>
    <comment ref="D13" authorId="0">
      <text>
        <r>
          <rPr>
            <sz val="12"/>
            <color indexed="81"/>
            <rFont val="Times New Roman"/>
            <family val="1"/>
          </rPr>
          <t>+4 Weapon</t>
        </r>
      </text>
    </comment>
    <comment ref="D18" authorId="0">
      <text>
        <r>
          <rPr>
            <sz val="12"/>
            <color indexed="81"/>
            <rFont val="Times New Roman"/>
            <family val="1"/>
          </rPr>
          <t>Balance, Climb, Escape Artist, Hide, Jump, Move Silently, Sleight of Hand, Tumble.</t>
        </r>
      </text>
    </comment>
  </commentList>
</comments>
</file>

<file path=xl/comments7.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6"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8" authorId="0">
      <text>
        <r>
          <rPr>
            <sz val="12"/>
            <color indexed="81"/>
            <rFont val="Times New Roman"/>
            <family val="1"/>
          </rPr>
          <t xml:space="preserve">Resistance to Acid, Cold, Electricity, Fire, and Negative Energy (20).
Ability to breathe normally in liquid and solid medium.
</t>
        </r>
        <r>
          <rPr>
            <b/>
            <sz val="12"/>
            <color indexed="81"/>
            <rFont val="Times New Roman"/>
            <family val="1"/>
          </rPr>
          <t xml:space="preserve">Fly (Sp):  </t>
        </r>
        <r>
          <rPr>
            <sz val="12"/>
            <color indexed="81"/>
            <rFont val="Times New Roman"/>
            <family val="1"/>
          </rPr>
          <t xml:space="preserve">1/day, CL 12.  </t>
        </r>
        <r>
          <rPr>
            <b/>
            <sz val="12"/>
            <color indexed="81"/>
            <rFont val="Times New Roman"/>
            <family val="1"/>
          </rPr>
          <t xml:space="preserve">Activation:  </t>
        </r>
        <r>
          <rPr>
            <sz val="12"/>
            <color indexed="81"/>
            <rFont val="Times New Roman"/>
            <family val="1"/>
          </rPr>
          <t xml:space="preserve">free action.
</t>
        </r>
        <r>
          <rPr>
            <b/>
            <sz val="12"/>
            <color indexed="81"/>
            <rFont val="Times New Roman"/>
            <family val="1"/>
          </rPr>
          <t xml:space="preserve">Feather Fall (Sp):  </t>
        </r>
        <r>
          <rPr>
            <sz val="12"/>
            <color indexed="81"/>
            <rFont val="Times New Roman"/>
            <family val="1"/>
          </rPr>
          <t xml:space="preserve">3/day, CL 12.  </t>
        </r>
        <r>
          <rPr>
            <b/>
            <sz val="12"/>
            <color indexed="81"/>
            <rFont val="Times New Roman"/>
            <family val="1"/>
          </rPr>
          <t xml:space="preserve">Activation:  </t>
        </r>
        <r>
          <rPr>
            <sz val="12"/>
            <color indexed="81"/>
            <rFont val="Times New Roman"/>
            <family val="1"/>
          </rPr>
          <t>free action.
Must be worn for 24 hours before it becomes effective.
In-house item</t>
        </r>
      </text>
    </comment>
    <comment ref="A14"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<sst xmlns="http://schemas.openxmlformats.org/spreadsheetml/2006/main" count="2084" uniqueCount="581">
  <si>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</si>
  <si>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</si>
  <si>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</si>
  <si>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</si>
  <si>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</si>
  <si>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</si>
  <si>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</si>
  <si>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</si>
  <si>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</si>
  <si>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</si>
  <si>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</si>
  <si>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</si>
  <si>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</si>
  <si>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</si>
  <si>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</si>
  <si>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</si>
  <si>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</si>
  <si>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</si>
  <si>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</si>
  <si>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</si>
  <si>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</si>
  <si>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</si>
  <si>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</si>
  <si>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</si>
  <si>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</si>
  <si>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</si>
  <si>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</si>
  <si>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</si>
  <si>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</si>
  <si>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</si>
  <si>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</si>
  <si>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</si>
  <si>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</si>
  <si>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</si>
  <si>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</si>
  <si>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</si>
  <si>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</si>
  <si>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</si>
  <si>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</si>
  <si>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</si>
  <si>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</si>
  <si>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</si>
  <si>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</si>
  <si>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</si>
  <si>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</si>
  <si>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</si>
  <si>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</si>
  <si>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</si>
  <si>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</si>
  <si>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</si>
  <si>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</si>
  <si>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</si>
  <si>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</si>
  <si>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</si>
  <si>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</si>
  <si>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</si>
  <si>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</si>
  <si>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</si>
  <si>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</si>
  <si>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</si>
  <si>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</si>
  <si>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</si>
  <si>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</si>
  <si>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</si>
  <si>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</si>
  <si>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</si>
  <si>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</si>
  <si>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</si>
  <si>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</si>
  <si>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</si>
  <si>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</si>
  <si>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</si>
  <si>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</si>
  <si>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</si>
  <si>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</si>
  <si>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</si>
  <si>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</si>
  <si>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</si>
  <si>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</si>
  <si>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</si>
  <si>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</si>
  <si>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</si>
  <si>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</si>
  <si>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</si>
  <si>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</si>
  <si>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</si>
  <si>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</si>
  <si>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</si>
  <si>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</si>
  <si>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</si>
  <si>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</si>
  <si>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</si>
  <si>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</si>
  <si>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</si>
  <si>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</si>
  <si>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</si>
  <si>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</si>
  <si>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</si>
  <si>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</si>
  <si>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</si>
  <si>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</si>
  <si>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</si>
  <si>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</si>
  <si>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</si>
  <si>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</si>
  <si>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</si>
  <si>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</si>
  <si>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</si>
  <si>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</si>
  <si>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</si>
  <si>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</si>
  <si>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</si>
  <si>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</si>
  <si>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</si>
  <si>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</si>
  <si>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</si>
  <si>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</si>
  <si>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</si>
  <si>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</si>
  <si>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</si>
  <si>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</si>
  <si>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</si>
  <si>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</si>
  <si>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</si>
  <si>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</si>
  <si>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</si>
  <si>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</si>
  <si>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</si>
  <si>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</si>
  <si>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</si>
  <si>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</si>
  <si>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</si>
  <si>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</si>
  <si>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</si>
  <si>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</si>
  <si>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</si>
  <si>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</si>
  <si>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</si>
  <si>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</si>
  <si>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</si>
  <si>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</si>
  <si>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</si>
  <si>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</si>
  <si>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</si>
  <si>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</si>
  <si>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</si>
  <si>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</si>
  <si>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</si>
  <si>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</si>
  <si>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</si>
  <si>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</si>
  <si>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</si>
  <si>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</si>
  <si>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</si>
  <si>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</si>
  <si>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</si>
  <si>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</si>
  <si>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</si>
  <si>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</si>
  <si>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</si>
  <si>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</si>
  <si>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</si>
  <si>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</si>
  <si>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</si>
  <si>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</si>
  <si>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</si>
  <si>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</si>
  <si>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</si>
  <si>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</si>
  <si>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</si>
  <si>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</si>
  <si>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</si>
  <si>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</si>
  <si>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</si>
  <si>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</si>
  <si>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</si>
  <si>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</si>
  <si>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</si>
  <si>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</si>
  <si>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</si>
  <si>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</si>
  <si>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</si>
  <si>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</si>
  <si>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</si>
  <si>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</si>
  <si>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</si>
  <si>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</si>
  <si>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</si>
  <si>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</si>
  <si>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</si>
  <si>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</si>
  <si>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</si>
  <si>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</si>
  <si>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</si>
  <si>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</si>
  <si>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</si>
  <si>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</si>
  <si>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</si>
  <si>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</si>
  <si>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</si>
  <si>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</si>
  <si>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</si>
  <si>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</si>
  <si>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</si>
  <si>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</si>
  <si>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</si>
  <si>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</si>
  <si>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</si>
  <si>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</si>
  <si>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</si>
  <si>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</si>
  <si>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</si>
  <si>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</si>
  <si>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</si>
  <si>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</si>
  <si>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</si>
  <si>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</si>
  <si>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</si>
  <si>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</si>
  <si>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</si>
  <si>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</si>
  <si>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</si>
  <si>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</si>
  <si>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</si>
  <si>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</si>
  <si>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</si>
  <si>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</si>
  <si>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</si>
  <si>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</si>
  <si>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</si>
  <si>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</si>
  <si>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</si>
  <si>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</si>
  <si>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</si>
  <si>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</si>
  <si>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</si>
  <si>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</si>
  <si>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</si>
  <si>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</si>
  <si>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</si>
  <si>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</si>
  <si>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</si>
  <si>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</si>
  <si>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</si>
  <si>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</si>
  <si>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</si>
  <si>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</si>
  <si>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</si>
  <si>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</si>
  <si>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</si>
  <si>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</si>
  <si>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</si>
  <si>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</si>
  <si>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</si>
  <si>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</si>
  <si>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</si>
  <si>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</si>
  <si>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</si>
  <si>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</si>
  <si>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</si>
  <si>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</si>
  <si>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</si>
  <si>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</si>
  <si>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</si>
  <si>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</si>
  <si>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</si>
  <si>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</si>
  <si>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</si>
  <si>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</si>
  <si>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</si>
  <si>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</si>
  <si>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</si>
  <si>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</si>
  <si>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</si>
  <si>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</si>
  <si>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</si>
  <si>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</si>
  <si>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</si>
  <si>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</si>
  <si>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</si>
  <si>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</si>
  <si>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</si>
  <si>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</si>
  <si>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</si>
  <si>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</si>
  <si>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</si>
  <si>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</si>
  <si>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</si>
  <si>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</si>
  <si>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</si>
  <si>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</si>
  <si>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</si>
  <si>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</si>
  <si>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</si>
  <si>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</si>
  <si>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Jadin</t>
  </si>
  <si>
    <t>Lazarin</t>
  </si>
  <si>
    <t>Snow Elf</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</si>
  <si>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</si>
  <si>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</si>
  <si>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</si>
  <si>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</si>
  <si>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</si>
  <si>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</si>
  <si>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</si>
  <si>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</si>
  <si>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</si>
  <si>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</si>
  <si>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</si>
  <si>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</si>
  <si>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</si>
  <si>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</si>
  <si>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</si>
  <si>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</si>
  <si>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</si>
  <si>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</si>
  <si>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</si>
  <si>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</si>
  <si>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</si>
  <si>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</si>
  <si>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</si>
  <si>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</si>
  <si>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</si>
  <si>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</si>
  <si>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Common, Elven, Dwarven</t>
  </si>
  <si>
    <t>Perform:  [type]</t>
  </si>
  <si>
    <t>cleric 2</t>
  </si>
  <si>
    <t>Blunt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</si>
  <si>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</si>
  <si>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</si>
  <si>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</si>
  <si>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</si>
  <si>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</si>
  <si>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</si>
  <si>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</si>
  <si>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</si>
  <si>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</si>
  <si>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</si>
  <si>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</si>
  <si>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</si>
  <si>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</si>
  <si>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</si>
  <si>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</si>
  <si>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</si>
  <si>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</si>
  <si>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</si>
  <si>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</si>
  <si>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</si>
  <si>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</si>
  <si>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</si>
  <si>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</si>
  <si>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</si>
  <si>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MW Morningstar</t>
  </si>
  <si>
    <t>Nimbus of Light</t>
  </si>
  <si>
    <t>Nightshield</t>
  </si>
  <si>
    <t>Initiative:</t>
  </si>
  <si>
    <t>6th:  Rapid Shot</t>
  </si>
  <si>
    <t>Kuo-toa Charms</t>
  </si>
  <si>
    <t>Value</t>
  </si>
  <si>
    <t>Spiritual Longbow</t>
  </si>
  <si>
    <t>Elven Weapons</t>
  </si>
  <si>
    <t>1d8+</t>
  </si>
  <si>
    <t>Total Equity:</t>
  </si>
  <si>
    <t>Seeker</t>
  </si>
  <si>
    <t>Class Skill from Travel Domain</t>
  </si>
  <si>
    <t>cleric 6</t>
  </si>
  <si>
    <t>seeker 1</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</si>
  <si>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</si>
  <si>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</si>
  <si>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</si>
  <si>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</si>
  <si>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</si>
  <si>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</si>
  <si>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</si>
  <si>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</si>
  <si>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</si>
  <si>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</si>
  <si>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</si>
  <si>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</si>
  <si>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</si>
  <si>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</si>
  <si>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</si>
  <si>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</si>
  <si>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</si>
  <si>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</si>
  <si>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</si>
  <si>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</si>
  <si>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</si>
  <si>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</si>
  <si>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</si>
  <si>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</si>
  <si>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</si>
  <si>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</si>
  <si>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</si>
  <si>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</si>
  <si>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</si>
  <si>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</si>
  <si>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</si>
  <si>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</si>
  <si>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</si>
  <si>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</si>
  <si>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</si>
  <si>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</si>
  <si>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</si>
  <si>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</si>
  <si>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</si>
  <si>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</si>
  <si>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</si>
  <si>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</si>
  <si>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</si>
  <si>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</si>
  <si>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</si>
  <si>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</si>
  <si>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</si>
  <si>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</si>
  <si>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</si>
  <si>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</si>
  <si>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</si>
  <si>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</si>
  <si>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</si>
  <si>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</si>
  <si>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</si>
  <si>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</si>
  <si>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</si>
  <si>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</si>
  <si>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</si>
  <si>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</si>
  <si>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</si>
  <si>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</si>
  <si>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</si>
  <si>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</si>
  <si>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</si>
  <si>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</si>
  <si>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</si>
  <si>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</si>
  <si>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</si>
  <si>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</si>
  <si>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</si>
  <si>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</si>
  <si>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</si>
  <si>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</si>
  <si>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</si>
  <si>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</si>
  <si>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</si>
  <si>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</si>
  <si>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</si>
  <si>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</si>
  <si>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</si>
  <si>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</si>
  <si>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</si>
  <si>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</si>
  <si>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</si>
  <si>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</si>
  <si>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</si>
  <si>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</si>
  <si>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</si>
  <si>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</si>
  <si>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</si>
  <si>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</si>
  <si>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</si>
  <si>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</si>
  <si>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</si>
  <si>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</si>
  <si>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</si>
  <si>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</si>
  <si>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</si>
  <si>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</si>
  <si>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</si>
  <si>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</si>
  <si>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</si>
  <si>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</si>
  <si>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</si>
  <si>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</si>
  <si>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</si>
  <si>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</si>
  <si>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</si>
  <si>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</si>
  <si>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</si>
  <si>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</si>
  <si>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</si>
  <si>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</si>
  <si>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</si>
  <si>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</si>
  <si>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</si>
  <si>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</si>
  <si>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</si>
  <si>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</si>
  <si>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</si>
  <si>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</si>
  <si>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</si>
  <si>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</si>
  <si>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</si>
  <si>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</si>
  <si>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</si>
  <si>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</si>
  <si>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</si>
  <si>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</si>
  <si>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</si>
  <si>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</si>
  <si>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</si>
  <si>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</si>
  <si>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</si>
  <si>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</si>
  <si>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</si>
  <si>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</si>
  <si>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</si>
  <si>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</si>
  <si>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</si>
  <si>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</si>
  <si>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</si>
  <si>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</si>
  <si>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</si>
  <si>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</si>
  <si>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</si>
  <si>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</si>
  <si>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</si>
  <si>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</si>
  <si>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</si>
  <si>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</si>
  <si>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</si>
  <si>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</si>
  <si>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</si>
  <si>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DMG 220</t>
  </si>
  <si>
    <t>-</t>
  </si>
  <si>
    <t>Grapple</t>
  </si>
  <si>
    <t>Mithral Chain Shirt +2</t>
  </si>
  <si>
    <t>MW Potion Belt</t>
  </si>
  <si>
    <t>Holds 10 vials</t>
  </si>
  <si>
    <t>Domain 1:  Elf</t>
  </si>
  <si>
    <t>Domain 2:  War</t>
  </si>
  <si>
    <t>Domain 3:  Travel</t>
  </si>
  <si>
    <t>All Armor and Shields (not tower)</t>
  </si>
  <si>
    <t>1d8</t>
  </si>
  <si>
    <t>+1 within 30’</t>
  </si>
  <si>
    <t>Bludgeoning damage</t>
  </si>
  <si>
    <t>seeker 2</t>
  </si>
  <si>
    <t>seeker 3</t>
  </si>
  <si>
    <t>9th:  Extend Spell</t>
  </si>
  <si>
    <t>Magic Circle vs Evil</t>
  </si>
  <si>
    <t>Healing Belt</t>
  </si>
  <si>
    <t>MW Morningstar, 2nd Attack</t>
  </si>
  <si>
    <t>Swiftfooted</t>
  </si>
  <si>
    <t>seeker 4</t>
  </si>
  <si>
    <t>1st:  Dragonfriend</t>
  </si>
  <si>
    <t>Align Weapon</t>
  </si>
  <si>
    <t>Righteous Wrath of the Faithful</t>
  </si>
  <si>
    <t>Bow, 2nd Shot</t>
  </si>
  <si>
    <t>Bow, Rapid Firing</t>
  </si>
  <si>
    <r>
      <t xml:space="preserve">Bow, </t>
    </r>
    <r>
      <rPr>
        <i/>
        <sz val="12"/>
        <rFont val="Times New Roman"/>
        <family val="1"/>
      </rPr>
      <t>haste</t>
    </r>
  </si>
  <si>
    <r>
      <t xml:space="preserve">Bow, </t>
    </r>
    <r>
      <rPr>
        <i/>
        <sz val="12"/>
        <rFont val="Times New Roman"/>
        <family val="1"/>
      </rPr>
      <t>divine power</t>
    </r>
  </si>
  <si>
    <t>Greater Crystal of Aquatic Action</t>
  </si>
  <si>
    <t>Wand of Cure Light Wounds</t>
  </si>
  <si>
    <t>10 charges</t>
  </si>
  <si>
    <t>Potion of Delay Poison</t>
  </si>
  <si>
    <t>Potion of Lesser Restoration</t>
  </si>
  <si>
    <t>Bow of the Wintermoon +4</t>
  </si>
  <si>
    <t>Deity:</t>
  </si>
  <si>
    <t>Solonor Θ</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</si>
  <si>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</si>
  <si>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Simple Weapons, Martial Weapons</t>
  </si>
  <si>
    <t>Folding Boat/Ship</t>
  </si>
  <si>
    <t>Scarab</t>
  </si>
  <si>
    <t>Profession:  Sailor</t>
  </si>
  <si>
    <t>Divine Agility</t>
  </si>
  <si>
    <t>Holy Transformation, Lesser</t>
  </si>
  <si>
    <t>True Strike (domain)</t>
  </si>
  <si>
    <t>Fly (domain)</t>
  </si>
  <si>
    <t>Divine Power (domain)</t>
  </si>
  <si>
    <t>Shield of Faith, Mass</t>
  </si>
  <si>
    <t>Flame Strike (domain)</t>
  </si>
  <si>
    <t>Cat’s Grace (domain)</t>
  </si>
  <si>
    <t>Bracelet of the Planar Champion</t>
  </si>
  <si>
    <t>Crystal of Electrical Assault, Greater</t>
  </si>
  <si>
    <t>1d6</t>
  </si>
  <si>
    <t>+ Dazzle 1 round</t>
  </si>
  <si>
    <t>Wealth Cap:</t>
  </si>
  <si>
    <t>Remaining Balance:</t>
  </si>
  <si>
    <t>NPC</t>
  </si>
  <si>
    <t>þ</t>
  </si>
  <si>
    <t>?</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</si>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</sst>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i/>
      <sz val="12"/>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CCFFCC"/>
        <bgColor indexed="55"/>
      </patternFill>
    </fill>
    <fill>
      <patternFill patternType="solid">
        <fgColor rgb="FFFFFF00"/>
        <bgColor indexed="64"/>
      </patternFill>
    </fill>
    <fill>
      <patternFill patternType="solid">
        <fgColor rgb="FFFFC000"/>
        <bgColor indexed="64"/>
      </patternFill>
    </fill>
  </fills>
  <borders count="13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double">
        <color indexed="64"/>
      </right>
      <top/>
      <bottom style="double">
        <color indexed="64"/>
      </bottom>
      <diagonal/>
    </border>
    <border>
      <left style="hair">
        <color indexed="64"/>
      </left>
      <right style="double">
        <color indexed="64"/>
      </right>
      <top style="medium">
        <color indexed="64"/>
      </top>
      <bottom/>
      <diagonal/>
    </border>
    <border>
      <left style="hair">
        <color indexed="64"/>
      </left>
      <right/>
      <top style="hair">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43">
    <xf numFmtId="0" fontId="0" fillId="0" borderId="0" xfId="0"/>
    <xf numFmtId="9" fontId="6" fillId="0" borderId="25" xfId="2" applyFont="1" applyFill="1" applyBorder="1" applyAlignment="1">
      <alignment horizontal="center" vertical="center" shrinkToFit="1"/>
    </xf>
    <xf numFmtId="0" fontId="11" fillId="3" borderId="69" xfId="0" applyFont="1" applyFill="1" applyBorder="1" applyAlignment="1">
      <alignment horizontal="centerContinuous" vertical="center"/>
    </xf>
    <xf numFmtId="0" fontId="11" fillId="3" borderId="41"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1" xfId="0" applyNumberFormat="1" applyFont="1" applyFill="1" applyBorder="1" applyAlignment="1">
      <alignment horizontal="center" vertical="center" wrapText="1"/>
    </xf>
    <xf numFmtId="0" fontId="48" fillId="14" borderId="40" xfId="0" applyNumberFormat="1" applyFont="1" applyFill="1" applyBorder="1" applyAlignment="1">
      <alignment horizontal="center" vertical="center" wrapText="1"/>
    </xf>
    <xf numFmtId="0" fontId="11" fillId="3" borderId="41" xfId="0" applyNumberFormat="1" applyFont="1" applyFill="1" applyBorder="1" applyAlignment="1">
      <alignment horizontal="center" vertical="center"/>
    </xf>
    <xf numFmtId="0" fontId="11" fillId="3" borderId="70" xfId="0" applyFont="1" applyFill="1" applyBorder="1" applyAlignment="1">
      <alignment horizontal="center" vertical="center"/>
    </xf>
    <xf numFmtId="0" fontId="3" fillId="0" borderId="0" xfId="0" applyFont="1" applyBorder="1" applyAlignment="1">
      <alignment vertical="center"/>
    </xf>
    <xf numFmtId="0" fontId="53" fillId="0" borderId="33" xfId="0" applyFont="1" applyBorder="1" applyAlignment="1">
      <alignment horizontal="centerContinuous" vertical="center" wrapText="1"/>
    </xf>
    <xf numFmtId="0" fontId="54" fillId="0" borderId="33" xfId="0" applyFont="1" applyBorder="1" applyAlignment="1">
      <alignment horizontal="centerContinuous" vertical="center" wrapText="1"/>
    </xf>
    <xf numFmtId="0" fontId="6" fillId="0" borderId="24" xfId="8" applyFont="1" applyFill="1" applyBorder="1" applyAlignment="1">
      <alignment horizontal="center" vertical="center" shrinkToFit="1"/>
    </xf>
    <xf numFmtId="0" fontId="6" fillId="0" borderId="25" xfId="2" applyNumberFormat="1" applyFont="1" applyFill="1" applyBorder="1" applyAlignment="1">
      <alignment horizontal="center" vertical="center" shrinkToFit="1"/>
    </xf>
    <xf numFmtId="9" fontId="6" fillId="0" borderId="25" xfId="2"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24" xfId="8" applyFont="1" applyBorder="1" applyAlignment="1">
      <alignment horizontal="center" vertical="center" wrapText="1"/>
    </xf>
    <xf numFmtId="0" fontId="6" fillId="11" borderId="24" xfId="8" applyFont="1" applyFill="1" applyBorder="1" applyAlignment="1">
      <alignment horizontal="center" vertical="center"/>
    </xf>
    <xf numFmtId="9" fontId="6" fillId="0" borderId="24" xfId="2" applyFont="1" applyBorder="1" applyAlignment="1">
      <alignment horizontal="center" vertical="center" shrinkToFit="1"/>
    </xf>
    <xf numFmtId="0" fontId="6" fillId="0" borderId="25" xfId="2" applyNumberFormat="1" applyFont="1" applyBorder="1" applyAlignment="1">
      <alignment horizontal="center" vertical="center" shrinkToFit="1"/>
    </xf>
    <xf numFmtId="9" fontId="6" fillId="0" borderId="24" xfId="2"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3" fillId="0" borderId="75" xfId="0" applyFont="1" applyFill="1" applyBorder="1" applyAlignment="1">
      <alignment horizontal="right" vertical="center"/>
    </xf>
    <xf numFmtId="0" fontId="3" fillId="0" borderId="77" xfId="0" applyFont="1" applyFill="1" applyBorder="1" applyAlignment="1">
      <alignment horizontal="right" vertical="center"/>
    </xf>
    <xf numFmtId="0" fontId="49" fillId="15" borderId="75" xfId="0" applyFont="1" applyFill="1" applyBorder="1" applyAlignment="1">
      <alignment horizontal="right" vertical="center"/>
    </xf>
    <xf numFmtId="0" fontId="6" fillId="0" borderId="24" xfId="0" applyFont="1" applyBorder="1" applyAlignment="1">
      <alignment horizontal="center" vertical="center" shrinkToFit="1"/>
    </xf>
    <xf numFmtId="0" fontId="6" fillId="0" borderId="26" xfId="0" applyNumberFormat="1" applyFont="1" applyFill="1" applyBorder="1" applyAlignment="1">
      <alignment horizontal="center" vertical="center" wrapText="1"/>
    </xf>
    <xf numFmtId="0" fontId="6" fillId="0" borderId="26" xfId="0" quotePrefix="1" applyNumberFormat="1" applyFont="1" applyFill="1" applyBorder="1" applyAlignment="1">
      <alignment horizontal="center" vertical="center" wrapText="1"/>
    </xf>
    <xf numFmtId="0" fontId="6" fillId="0" borderId="26" xfId="8" applyNumberFormat="1" applyFont="1" applyFill="1" applyBorder="1" applyAlignment="1">
      <alignment horizontal="center" vertical="center" wrapText="1"/>
    </xf>
    <xf numFmtId="0" fontId="24" fillId="0" borderId="33" xfId="0" applyFont="1" applyBorder="1" applyAlignment="1">
      <alignment horizontal="centerContinuous" vertical="center" wrapText="1"/>
    </xf>
    <xf numFmtId="9" fontId="6" fillId="0" borderId="51" xfId="2" applyFont="1" applyFill="1" applyBorder="1" applyAlignment="1">
      <alignment horizontal="center" vertical="center" shrinkToFit="1"/>
    </xf>
    <xf numFmtId="0" fontId="6" fillId="0" borderId="59" xfId="0" applyFont="1" applyFill="1" applyBorder="1" applyAlignment="1">
      <alignment horizontal="centerContinuous" vertical="center"/>
    </xf>
    <xf numFmtId="0" fontId="36" fillId="2" borderId="66" xfId="0" applyFont="1" applyFill="1" applyBorder="1" applyAlignment="1">
      <alignment horizontal="right" vertical="center"/>
    </xf>
    <xf numFmtId="0" fontId="37" fillId="2" borderId="67" xfId="0" applyFont="1" applyFill="1" applyBorder="1" applyAlignment="1">
      <alignment horizontal="left" vertical="center"/>
    </xf>
    <xf numFmtId="0" fontId="19" fillId="2" borderId="67" xfId="0" applyFont="1" applyFill="1" applyBorder="1" applyAlignment="1">
      <alignment horizontal="left" vertical="center"/>
    </xf>
    <xf numFmtId="0" fontId="3" fillId="2" borderId="67" xfId="0" applyFont="1" applyFill="1" applyBorder="1" applyAlignment="1">
      <alignment horizontal="centerContinuous" vertical="center"/>
    </xf>
    <xf numFmtId="0" fontId="4" fillId="2" borderId="67" xfId="0" applyFont="1" applyFill="1" applyBorder="1" applyAlignment="1">
      <alignment horizontal="centerContinuous" vertical="center"/>
    </xf>
    <xf numFmtId="0" fontId="35" fillId="2" borderId="68"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1" xfId="0" applyFont="1" applyFill="1" applyBorder="1" applyAlignment="1">
      <alignment horizontal="right" vertical="center"/>
    </xf>
    <xf numFmtId="0" fontId="5" fillId="4" borderId="72" xfId="0" applyFont="1" applyFill="1" applyBorder="1" applyAlignment="1">
      <alignment horizontal="right" vertical="center"/>
    </xf>
    <xf numFmtId="49" fontId="6" fillId="0" borderId="73"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0" fontId="51"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7" fillId="4" borderId="56"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4" xfId="0" applyFont="1" applyFill="1" applyBorder="1" applyAlignment="1">
      <alignment horizontal="right" vertical="center"/>
    </xf>
    <xf numFmtId="164" fontId="5" fillId="9"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0" fontId="5" fillId="0" borderId="27" xfId="0" applyFont="1" applyBorder="1" applyAlignment="1">
      <alignment horizontal="center" vertical="center"/>
    </xf>
    <xf numFmtId="0" fontId="42" fillId="2" borderId="4" xfId="0" applyFont="1" applyFill="1" applyBorder="1" applyAlignment="1">
      <alignment horizontal="right" vertical="center"/>
    </xf>
    <xf numFmtId="0" fontId="10" fillId="4" borderId="54"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5" xfId="0" applyFont="1" applyFill="1" applyBorder="1" applyAlignment="1">
      <alignment horizontal="righ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62" fillId="0" borderId="22"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5"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1" fontId="6" fillId="0" borderId="24" xfId="0" applyNumberFormat="1" applyFont="1" applyFill="1" applyBorder="1" applyAlignment="1">
      <alignment horizontal="center" vertical="center" wrapText="1"/>
    </xf>
    <xf numFmtId="0" fontId="43" fillId="14"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7"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6" fillId="0" borderId="34" xfId="0" applyFont="1" applyFill="1" applyBorder="1" applyAlignment="1">
      <alignment vertical="center"/>
    </xf>
    <xf numFmtId="0" fontId="5" fillId="0" borderId="50" xfId="0" applyFont="1" applyFill="1" applyBorder="1" applyAlignment="1">
      <alignment horizontal="center" vertical="center"/>
    </xf>
    <xf numFmtId="0" fontId="6" fillId="0" borderId="50" xfId="0" applyFont="1" applyFill="1" applyBorder="1" applyAlignment="1">
      <alignment horizontal="center" vertical="center"/>
    </xf>
    <xf numFmtId="0" fontId="48" fillId="0" borderId="50" xfId="0" applyFont="1" applyFill="1" applyBorder="1" applyAlignment="1">
      <alignment horizontal="center" vertical="center" wrapText="1"/>
    </xf>
    <xf numFmtId="1" fontId="6" fillId="0" borderId="50" xfId="0" applyNumberFormat="1" applyFont="1" applyFill="1" applyBorder="1" applyAlignment="1">
      <alignment horizontal="center" vertical="center" wrapText="1"/>
    </xf>
    <xf numFmtId="0" fontId="43" fillId="14" borderId="50" xfId="0" applyNumberFormat="1" applyFont="1" applyFill="1" applyBorder="1" applyAlignment="1">
      <alignment horizontal="center" vertical="center"/>
    </xf>
    <xf numFmtId="0" fontId="6" fillId="0" borderId="36"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4"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9" fillId="8" borderId="1" xfId="0" applyFont="1" applyFill="1" applyBorder="1" applyAlignment="1">
      <alignment vertical="center"/>
    </xf>
    <xf numFmtId="0" fontId="6" fillId="8" borderId="24" xfId="0" applyNumberFormat="1" applyFont="1" applyFill="1" applyBorder="1" applyAlignment="1">
      <alignment horizontal="center" vertical="center"/>
    </xf>
    <xf numFmtId="49" fontId="26" fillId="8" borderId="24" xfId="0" applyNumberFormat="1" applyFont="1" applyFill="1" applyBorder="1" applyAlignment="1">
      <alignment horizontal="center" vertical="center"/>
    </xf>
    <xf numFmtId="0" fontId="26" fillId="8" borderId="25" xfId="0" applyNumberFormat="1" applyFont="1" applyFill="1" applyBorder="1" applyAlignment="1">
      <alignment horizontal="center" vertical="center"/>
    </xf>
    <xf numFmtId="0" fontId="9" fillId="8"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5" fillId="5" borderId="24" xfId="0" applyNumberFormat="1" applyFont="1" applyFill="1" applyBorder="1" applyAlignment="1">
      <alignment horizontal="center" vertical="center"/>
    </xf>
    <xf numFmtId="0" fontId="15"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5" fillId="6" borderId="24" xfId="0" applyNumberFormat="1" applyFont="1" applyFill="1" applyBorder="1" applyAlignment="1">
      <alignment horizontal="center" vertical="center"/>
    </xf>
    <xf numFmtId="0" fontId="15"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21"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NumberFormat="1" applyFont="1" applyFill="1" applyBorder="1" applyAlignment="1">
      <alignment horizontal="center" vertical="center"/>
    </xf>
    <xf numFmtId="0" fontId="21" fillId="10" borderId="25" xfId="0" applyNumberFormat="1" applyFont="1" applyFill="1" applyBorder="1" applyAlignment="1">
      <alignment horizontal="center" vertical="center"/>
    </xf>
    <xf numFmtId="49" fontId="6" fillId="10"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4" xfId="0" applyNumberFormat="1" applyFont="1" applyFill="1" applyBorder="1" applyAlignment="1">
      <alignment horizontal="center" vertical="center"/>
    </xf>
    <xf numFmtId="0" fontId="22" fillId="7" borderId="25" xfId="0" applyNumberFormat="1" applyFont="1" applyFill="1" applyBorder="1" applyAlignment="1">
      <alignment horizontal="center" vertical="center"/>
    </xf>
    <xf numFmtId="0" fontId="13" fillId="6" borderId="25"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4" xfId="0" applyNumberFormat="1" applyFont="1" applyFill="1" applyBorder="1" applyAlignment="1">
      <alignment horizontal="center" vertical="center"/>
    </xf>
    <xf numFmtId="0" fontId="15"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10" borderId="1" xfId="0" applyFont="1" applyFill="1" applyBorder="1" applyAlignment="1">
      <alignment vertical="center"/>
    </xf>
    <xf numFmtId="49" fontId="22" fillId="10" borderId="24"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0" fontId="13" fillId="10" borderId="25" xfId="0" applyNumberFormat="1" applyFont="1" applyFill="1" applyBorder="1" applyAlignment="1">
      <alignment horizontal="center" vertical="center"/>
    </xf>
    <xf numFmtId="0" fontId="6" fillId="11" borderId="24" xfId="0" applyNumberFormat="1" applyFont="1" applyFill="1" applyBorder="1" applyAlignment="1">
      <alignment horizontal="center" vertical="center"/>
    </xf>
    <xf numFmtId="49" fontId="6" fillId="11" borderId="25"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4" xfId="0" applyNumberFormat="1" applyFont="1" applyFill="1" applyBorder="1" applyAlignment="1">
      <alignment horizontal="center" vertical="center"/>
    </xf>
    <xf numFmtId="0" fontId="15" fillId="11" borderId="25" xfId="0" applyNumberFormat="1" applyFont="1" applyFill="1" applyBorder="1" applyAlignment="1">
      <alignment horizontal="center" vertical="center"/>
    </xf>
    <xf numFmtId="0" fontId="10" fillId="11" borderId="25" xfId="0" applyNumberFormat="1" applyFont="1" applyFill="1" applyBorder="1" applyAlignment="1">
      <alignment horizontal="center" vertical="center"/>
    </xf>
    <xf numFmtId="0" fontId="6" fillId="11"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3" fillId="4" borderId="24" xfId="0" applyNumberFormat="1" applyFont="1" applyFill="1" applyBorder="1" applyAlignment="1">
      <alignment horizontal="center" vertical="center"/>
    </xf>
    <xf numFmtId="0" fontId="23"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9" xfId="0" applyNumberFormat="1" applyFont="1" applyFill="1" applyBorder="1" applyAlignment="1">
      <alignment horizontal="center" vertical="center"/>
    </xf>
    <xf numFmtId="49" fontId="23" fillId="0" borderId="49" xfId="0" applyNumberFormat="1" applyFont="1" applyFill="1" applyBorder="1" applyAlignment="1">
      <alignment horizontal="center" vertical="center"/>
    </xf>
    <xf numFmtId="0" fontId="23" fillId="0" borderId="51" xfId="0" applyNumberFormat="1" applyFont="1" applyFill="1" applyBorder="1" applyAlignment="1">
      <alignment horizontal="center" vertical="center"/>
    </xf>
    <xf numFmtId="0" fontId="12" fillId="0" borderId="51"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0" fontId="43" fillId="14" borderId="49"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3" fillId="0" borderId="22" xfId="0" applyFont="1" applyBorder="1" applyAlignment="1">
      <alignment horizontal="centerContinuous" vertical="center"/>
    </xf>
    <xf numFmtId="0" fontId="26" fillId="0" borderId="1" xfId="8" applyFont="1" applyFill="1" applyBorder="1" applyAlignment="1">
      <alignment horizontal="center" vertical="center" shrinkToFit="1"/>
    </xf>
    <xf numFmtId="0" fontId="6" fillId="0" borderId="24" xfId="8" applyFont="1" applyFill="1" applyBorder="1" applyAlignment="1">
      <alignment horizontal="center" vertical="center" wrapText="1"/>
    </xf>
    <xf numFmtId="0" fontId="6" fillId="0" borderId="25" xfId="8" applyFont="1" applyFill="1" applyBorder="1" applyAlignment="1">
      <alignment horizontal="center" vertical="center" wrapText="1"/>
    </xf>
    <xf numFmtId="0" fontId="26" fillId="0" borderId="34" xfId="8" applyFont="1" applyFill="1" applyBorder="1" applyAlignment="1">
      <alignment horizontal="center" vertical="center" shrinkToFit="1"/>
    </xf>
    <xf numFmtId="0" fontId="6" fillId="0" borderId="50" xfId="8" applyFont="1" applyFill="1" applyBorder="1" applyAlignment="1">
      <alignment horizontal="center" vertical="center" wrapText="1"/>
    </xf>
    <xf numFmtId="0" fontId="6" fillId="11" borderId="50" xfId="8" applyFont="1" applyFill="1" applyBorder="1" applyAlignment="1">
      <alignment horizontal="center" vertical="center"/>
    </xf>
    <xf numFmtId="9" fontId="6" fillId="0" borderId="50" xfId="2" applyFont="1" applyFill="1" applyBorder="1" applyAlignment="1">
      <alignment horizontal="center" vertical="center" shrinkToFit="1"/>
    </xf>
    <xf numFmtId="0" fontId="26" fillId="0" borderId="88" xfId="8" applyFont="1" applyFill="1" applyBorder="1" applyAlignment="1">
      <alignment horizontal="center" vertical="center" shrinkToFit="1"/>
    </xf>
    <xf numFmtId="0" fontId="6" fillId="0" borderId="50" xfId="8" applyFont="1" applyBorder="1" applyAlignment="1">
      <alignment horizontal="center" vertical="center" wrapText="1"/>
    </xf>
    <xf numFmtId="0" fontId="6" fillId="0" borderId="14" xfId="0" applyFont="1" applyFill="1" applyBorder="1" applyAlignment="1">
      <alignment horizontal="center" vertical="center" shrinkToFit="1"/>
    </xf>
    <xf numFmtId="0" fontId="6" fillId="0" borderId="37"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9" fontId="6" fillId="0" borderId="49" xfId="2" applyFont="1" applyFill="1" applyBorder="1" applyAlignment="1">
      <alignment horizontal="center" vertical="center" shrinkToFit="1"/>
    </xf>
    <xf numFmtId="0" fontId="6" fillId="0" borderId="51" xfId="2" applyNumberFormat="1" applyFont="1" applyFill="1" applyBorder="1" applyAlignment="1">
      <alignment horizontal="center" vertical="center" shrinkToFit="1"/>
    </xf>
    <xf numFmtId="0" fontId="55" fillId="0" borderId="30" xfId="0" applyFont="1" applyBorder="1" applyAlignment="1">
      <alignment horizontal="centerContinuous" vertical="center" wrapText="1"/>
    </xf>
    <xf numFmtId="0" fontId="5" fillId="0" borderId="31" xfId="0" applyFont="1" applyBorder="1" applyAlignment="1">
      <alignment horizontal="centerContinuous" vertical="center" wrapText="1"/>
    </xf>
    <xf numFmtId="0" fontId="5" fillId="0" borderId="32"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5"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39" fillId="0" borderId="0" xfId="0" applyFont="1" applyBorder="1" applyAlignment="1">
      <alignment horizontal="centerContinuous" vertical="center" wrapText="1"/>
    </xf>
    <xf numFmtId="0" fontId="11" fillId="15" borderId="34" xfId="0" applyFont="1" applyFill="1" applyBorder="1" applyAlignment="1">
      <alignment horizontal="centerContinuous" vertical="center" wrapText="1"/>
    </xf>
    <xf numFmtId="0" fontId="11" fillId="15" borderId="35" xfId="0" applyFont="1" applyFill="1" applyBorder="1" applyAlignment="1">
      <alignment horizontal="center" vertical="center" wrapText="1"/>
    </xf>
    <xf numFmtId="0" fontId="11" fillId="15" borderId="36"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Fill="1" applyBorder="1" applyAlignment="1">
      <alignment horizontal="center" vertical="center" shrinkToFit="1"/>
    </xf>
    <xf numFmtId="0" fontId="6" fillId="0" borderId="24" xfId="0" applyFont="1" applyBorder="1" applyAlignment="1">
      <alignment horizontal="center" vertical="center"/>
    </xf>
    <xf numFmtId="0" fontId="34" fillId="9" borderId="26"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4" xfId="0" applyFont="1" applyBorder="1" applyAlignment="1">
      <alignment horizontal="righ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12" borderId="62" xfId="0" applyFont="1" applyFill="1" applyBorder="1" applyAlignment="1">
      <alignment horizontal="center" vertical="center" wrapText="1"/>
    </xf>
    <xf numFmtId="0" fontId="1" fillId="12" borderId="63" xfId="0" applyFont="1" applyFill="1" applyBorder="1" applyAlignment="1">
      <alignment horizontal="center" vertical="center" wrapText="1"/>
    </xf>
    <xf numFmtId="0" fontId="3" fillId="0" borderId="39" xfId="0" applyFont="1" applyBorder="1" applyAlignment="1">
      <alignment horizontal="right" vertical="center" wrapText="1"/>
    </xf>
    <xf numFmtId="0" fontId="1" fillId="0" borderId="60" xfId="0" applyFont="1" applyBorder="1" applyAlignment="1">
      <alignment horizontal="center" vertical="center" wrapText="1"/>
    </xf>
    <xf numFmtId="0" fontId="1" fillId="0" borderId="43" xfId="0" applyFont="1" applyBorder="1" applyAlignment="1">
      <alignment horizontal="center" vertical="center" wrapText="1"/>
    </xf>
    <xf numFmtId="0" fontId="1" fillId="12" borderId="43" xfId="0" applyFont="1" applyFill="1" applyBorder="1" applyAlignment="1">
      <alignment horizontal="center" vertical="center" wrapText="1"/>
    </xf>
    <xf numFmtId="0" fontId="1" fillId="12" borderId="44" xfId="0" applyFont="1" applyFill="1" applyBorder="1" applyAlignment="1">
      <alignment horizontal="center" vertical="center" wrapText="1"/>
    </xf>
    <xf numFmtId="0" fontId="56" fillId="0" borderId="34" xfId="0" applyFont="1" applyBorder="1" applyAlignment="1">
      <alignment horizontal="center" vertical="center" shrinkToFit="1"/>
    </xf>
    <xf numFmtId="0" fontId="6" fillId="0" borderId="50" xfId="0" applyFont="1" applyBorder="1" applyAlignment="1">
      <alignment horizontal="center" vertical="center"/>
    </xf>
    <xf numFmtId="0" fontId="3" fillId="0" borderId="52" xfId="0" applyFont="1" applyBorder="1" applyAlignment="1">
      <alignment horizontal="right" vertical="center" wrapText="1"/>
    </xf>
    <xf numFmtId="0" fontId="40" fillId="15" borderId="65" xfId="0" applyFont="1" applyFill="1" applyBorder="1" applyAlignment="1">
      <alignment horizontal="center" vertical="center" wrapText="1"/>
    </xf>
    <xf numFmtId="0" fontId="40" fillId="15" borderId="45"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55" fillId="0" borderId="90" xfId="0" applyFont="1" applyBorder="1" applyAlignment="1">
      <alignment horizontal="centerContinuous" vertical="center"/>
    </xf>
    <xf numFmtId="0" fontId="55" fillId="0" borderId="91" xfId="0" applyFont="1" applyBorder="1" applyAlignment="1">
      <alignment horizontal="centerContinuous" vertical="center"/>
    </xf>
    <xf numFmtId="0" fontId="58" fillId="0" borderId="92" xfId="0" applyFont="1" applyBorder="1" applyAlignment="1">
      <alignment horizontal="centerContinuous" vertical="center"/>
    </xf>
    <xf numFmtId="0" fontId="59" fillId="0" borderId="93" xfId="0" applyFont="1" applyFill="1" applyBorder="1" applyAlignment="1">
      <alignment horizontal="centerContinuous" vertical="center"/>
    </xf>
    <xf numFmtId="0" fontId="56" fillId="0" borderId="1" xfId="0" applyFont="1" applyBorder="1" applyAlignment="1">
      <alignment horizontal="center" vertical="center" shrinkToFit="1"/>
    </xf>
    <xf numFmtId="0" fontId="3" fillId="0" borderId="94" xfId="0" applyFont="1" applyBorder="1" applyAlignment="1">
      <alignment vertical="center"/>
    </xf>
    <xf numFmtId="0" fontId="3" fillId="0" borderId="75" xfId="0" applyFont="1" applyBorder="1" applyAlignment="1">
      <alignment horizontal="right" vertical="center"/>
    </xf>
    <xf numFmtId="0" fontId="1" fillId="0" borderId="104" xfId="0" applyFont="1" applyFill="1" applyBorder="1" applyAlignment="1">
      <alignment horizontal="centerContinuous" vertical="center"/>
    </xf>
    <xf numFmtId="0" fontId="56" fillId="0" borderId="34" xfId="0" applyFont="1" applyFill="1" applyBorder="1" applyAlignment="1">
      <alignment horizontal="center" vertical="center" shrinkToFit="1"/>
    </xf>
    <xf numFmtId="49" fontId="1" fillId="0" borderId="94" xfId="0" applyNumberFormat="1" applyFont="1" applyFill="1" applyBorder="1" applyAlignment="1">
      <alignment vertical="center"/>
    </xf>
    <xf numFmtId="1" fontId="1" fillId="0" borderId="101" xfId="0" applyNumberFormat="1" applyFont="1" applyFill="1" applyBorder="1" applyAlignment="1">
      <alignment horizontal="centerContinuous" vertical="center"/>
    </xf>
    <xf numFmtId="0" fontId="46" fillId="0" borderId="1" xfId="0" applyFont="1" applyFill="1" applyBorder="1" applyAlignment="1">
      <alignment horizontal="center" vertical="center" shrinkToFit="1"/>
    </xf>
    <xf numFmtId="0" fontId="50" fillId="15" borderId="94" xfId="0" applyNumberFormat="1" applyFont="1" applyFill="1" applyBorder="1" applyAlignment="1">
      <alignment vertical="center"/>
    </xf>
    <xf numFmtId="0" fontId="50" fillId="15" borderId="101" xfId="0" applyNumberFormat="1" applyFont="1" applyFill="1" applyBorder="1" applyAlignment="1">
      <alignment horizontal="centerContinuous" vertical="center"/>
    </xf>
    <xf numFmtId="0" fontId="1" fillId="0" borderId="94" xfId="0" applyNumberFormat="1" applyFont="1" applyFill="1" applyBorder="1" applyAlignment="1">
      <alignment vertical="center"/>
    </xf>
    <xf numFmtId="49" fontId="1" fillId="0" borderId="101" xfId="0" applyNumberFormat="1" applyFont="1" applyFill="1" applyBorder="1" applyAlignment="1">
      <alignment horizontal="centerContinuous" vertical="center"/>
    </xf>
    <xf numFmtId="49" fontId="1" fillId="0" borderId="95" xfId="0" applyNumberFormat="1" applyFont="1" applyFill="1" applyBorder="1" applyAlignment="1">
      <alignment vertical="center"/>
    </xf>
    <xf numFmtId="0" fontId="1" fillId="17" borderId="84" xfId="0" applyNumberFormat="1"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49" xfId="0" applyFont="1" applyFill="1" applyBorder="1" applyAlignment="1">
      <alignment horizontal="center" vertical="center"/>
    </xf>
    <xf numFmtId="0" fontId="5" fillId="0" borderId="0" xfId="0" applyFont="1" applyBorder="1" applyAlignment="1">
      <alignment horizontal="right" vertical="center" wrapText="1"/>
    </xf>
    <xf numFmtId="0" fontId="52" fillId="0" borderId="33" xfId="0" applyFont="1" applyBorder="1" applyAlignment="1">
      <alignment horizontal="centerContinuous" vertical="center"/>
    </xf>
    <xf numFmtId="0" fontId="6" fillId="0" borderId="0" xfId="0" applyFont="1" applyBorder="1" applyAlignment="1">
      <alignment horizontal="center" vertical="center" wrapText="1"/>
    </xf>
    <xf numFmtId="0" fontId="56" fillId="0" borderId="58" xfId="0" applyFont="1" applyFill="1" applyBorder="1" applyAlignment="1">
      <alignment horizontal="center" vertical="center" shrinkToFit="1"/>
    </xf>
    <xf numFmtId="0" fontId="60" fillId="0" borderId="39" xfId="0" quotePrefix="1" applyFont="1" applyFill="1" applyBorder="1" applyAlignment="1">
      <alignment horizontal="center" vertical="center" shrinkToFit="1"/>
    </xf>
    <xf numFmtId="0" fontId="57" fillId="15" borderId="33" xfId="0" applyFont="1" applyFill="1" applyBorder="1" applyAlignment="1">
      <alignment horizontal="centerContinuous" vertical="center"/>
    </xf>
    <xf numFmtId="0" fontId="60" fillId="0" borderId="58" xfId="0" quotePrefix="1" applyFont="1" applyFill="1" applyBorder="1" applyAlignment="1">
      <alignment horizontal="center" vertical="center" shrinkToFit="1"/>
    </xf>
    <xf numFmtId="0" fontId="26" fillId="0" borderId="89" xfId="0" applyFont="1" applyFill="1" applyBorder="1" applyAlignment="1">
      <alignment horizontal="centerContinuous" vertical="center" shrinkToFit="1"/>
    </xf>
    <xf numFmtId="0" fontId="60" fillId="0" borderId="59" xfId="0" applyFont="1" applyFill="1" applyBorder="1" applyAlignment="1">
      <alignment horizontal="center" vertical="center" shrinkToFit="1"/>
    </xf>
    <xf numFmtId="0" fontId="6" fillId="0" borderId="57" xfId="0" applyFont="1" applyFill="1" applyBorder="1" applyAlignment="1">
      <alignment horizontal="centerContinuous" vertical="center"/>
    </xf>
    <xf numFmtId="0" fontId="6" fillId="0" borderId="58" xfId="0" applyFont="1" applyFill="1" applyBorder="1" applyAlignment="1">
      <alignment horizontal="centerContinuous" vertical="center"/>
    </xf>
    <xf numFmtId="0" fontId="6" fillId="0" borderId="52" xfId="0" applyFont="1" applyFill="1" applyBorder="1" applyAlignment="1">
      <alignment horizontal="centerContinuous" vertical="center"/>
    </xf>
    <xf numFmtId="0" fontId="6" fillId="0" borderId="59" xfId="0" quotePrefix="1" applyFont="1" applyFill="1" applyBorder="1" applyAlignment="1">
      <alignment horizontal="centerContinuous" vertical="center"/>
    </xf>
    <xf numFmtId="0" fontId="6" fillId="0" borderId="52"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9" fillId="14" borderId="21"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33"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1" xfId="0" applyFont="1" applyFill="1" applyBorder="1" applyAlignment="1">
      <alignment horizontal="centerContinuous" vertical="center"/>
    </xf>
    <xf numFmtId="0" fontId="20" fillId="13" borderId="74" xfId="0" applyFont="1" applyFill="1" applyBorder="1" applyAlignment="1">
      <alignment horizontal="centerContinuous" vertical="center"/>
    </xf>
    <xf numFmtId="0" fontId="20" fillId="13" borderId="53" xfId="0" applyFont="1" applyFill="1" applyBorder="1" applyAlignment="1">
      <alignment horizontal="centerContinuous" vertical="center"/>
    </xf>
    <xf numFmtId="164" fontId="1" fillId="0" borderId="75" xfId="0" applyNumberFormat="1" applyFont="1" applyFill="1" applyBorder="1" applyAlignment="1">
      <alignment horizontal="centerContinuous" vertical="center"/>
    </xf>
    <xf numFmtId="0" fontId="4" fillId="0" borderId="76" xfId="0" quotePrefix="1" applyFont="1" applyBorder="1" applyAlignment="1">
      <alignment horizontal="centerContinuous" vertical="center"/>
    </xf>
    <xf numFmtId="164" fontId="1" fillId="0" borderId="77" xfId="0" applyNumberFormat="1" applyFont="1" applyFill="1" applyBorder="1" applyAlignment="1">
      <alignment horizontal="centerContinuous" vertical="center"/>
    </xf>
    <xf numFmtId="0" fontId="1" fillId="0" borderId="78" xfId="0" applyFont="1" applyFill="1" applyBorder="1" applyAlignment="1">
      <alignment horizontal="centerContinuous" vertical="center"/>
    </xf>
    <xf numFmtId="0" fontId="17" fillId="0" borderId="0" xfId="0" applyFont="1" applyBorder="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1" fillId="0" borderId="96" xfId="0" applyFont="1" applyFill="1" applyBorder="1" applyAlignment="1">
      <alignment horizontal="centerContinuous" vertical="center"/>
    </xf>
    <xf numFmtId="0" fontId="1" fillId="0" borderId="97" xfId="0" applyFont="1" applyFill="1" applyBorder="1" applyAlignment="1">
      <alignment horizontal="centerContinuous" vertical="center"/>
    </xf>
    <xf numFmtId="49" fontId="1" fillId="0" borderId="97" xfId="0" applyNumberFormat="1" applyFont="1" applyFill="1" applyBorder="1" applyAlignment="1">
      <alignment horizontal="centerContinuous" vertical="center"/>
    </xf>
    <xf numFmtId="0" fontId="4" fillId="0" borderId="98" xfId="0" applyFont="1" applyFill="1" applyBorder="1" applyAlignment="1">
      <alignment horizontal="centerContinuous" vertical="center"/>
    </xf>
    <xf numFmtId="0" fontId="1" fillId="0" borderId="95" xfId="0" applyFont="1" applyFill="1" applyBorder="1" applyAlignment="1">
      <alignment horizontal="centerContinuous" vertical="center"/>
    </xf>
    <xf numFmtId="0" fontId="1" fillId="0" borderId="77" xfId="0" applyFont="1" applyFill="1" applyBorder="1" applyAlignment="1">
      <alignment horizontal="centerContinuous" vertical="center"/>
    </xf>
    <xf numFmtId="49" fontId="1" fillId="0" borderId="77" xfId="0" applyNumberFormat="1" applyFont="1" applyFill="1" applyBorder="1" applyAlignment="1">
      <alignment horizontal="centerContinuous" vertical="center"/>
    </xf>
    <xf numFmtId="0" fontId="4" fillId="0" borderId="78" xfId="0" applyFont="1" applyFill="1" applyBorder="1" applyAlignment="1">
      <alignment horizontal="centerContinuous" vertical="center"/>
    </xf>
    <xf numFmtId="0" fontId="20" fillId="13" borderId="100" xfId="0" applyFont="1" applyFill="1" applyBorder="1" applyAlignment="1">
      <alignment horizontal="center" vertical="center"/>
    </xf>
    <xf numFmtId="0" fontId="1" fillId="0" borderId="110" xfId="0" applyFont="1" applyFill="1" applyBorder="1" applyAlignment="1">
      <alignment horizontal="centerContinuous" vertical="center" shrinkToFit="1"/>
    </xf>
    <xf numFmtId="0" fontId="20" fillId="0" borderId="111" xfId="0" applyFont="1" applyFill="1" applyBorder="1" applyAlignment="1">
      <alignment horizontal="centerContinuous" vertical="center"/>
    </xf>
    <xf numFmtId="0" fontId="1" fillId="0" borderId="112" xfId="0" applyFont="1" applyFill="1" applyBorder="1" applyAlignment="1">
      <alignment horizontal="centerContinuous" vertical="center"/>
    </xf>
    <xf numFmtId="0" fontId="1" fillId="0" borderId="95" xfId="0" applyFont="1" applyFill="1" applyBorder="1" applyAlignment="1">
      <alignment horizontal="centerContinuous" vertical="center" shrinkToFit="1"/>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0" fillId="3" borderId="40" xfId="0" applyFont="1" applyFill="1" applyBorder="1" applyAlignment="1">
      <alignment horizontal="center" vertical="center"/>
    </xf>
    <xf numFmtId="164" fontId="20" fillId="3" borderId="41" xfId="0" applyNumberFormat="1" applyFont="1" applyFill="1" applyBorder="1" applyAlignment="1">
      <alignment horizontal="center" vertical="center"/>
    </xf>
    <xf numFmtId="0" fontId="20" fillId="3" borderId="40" xfId="0" applyFont="1" applyFill="1" applyBorder="1" applyAlignment="1">
      <alignment horizontal="right" vertical="center"/>
    </xf>
    <xf numFmtId="0" fontId="20" fillId="3" borderId="42" xfId="0" applyFont="1" applyFill="1" applyBorder="1" applyAlignment="1">
      <alignment vertical="center"/>
    </xf>
    <xf numFmtId="164" fontId="20" fillId="3" borderId="33" xfId="0" applyNumberFormat="1" applyFont="1" applyFill="1" applyBorder="1" applyAlignment="1">
      <alignment horizontal="center" vertical="center"/>
    </xf>
    <xf numFmtId="0" fontId="1" fillId="0" borderId="85" xfId="0" applyFont="1" applyBorder="1" applyAlignment="1">
      <alignment horizontal="center" vertical="center" shrinkToFit="1"/>
    </xf>
    <xf numFmtId="0" fontId="4" fillId="0" borderId="86" xfId="0" applyFont="1" applyBorder="1" applyAlignment="1">
      <alignment horizontal="center" vertical="center" shrinkToFit="1"/>
    </xf>
    <xf numFmtId="164" fontId="1" fillId="0" borderId="86" xfId="0" applyNumberFormat="1" applyFont="1" applyBorder="1" applyAlignment="1">
      <alignment horizontal="center" vertical="center" shrinkToFit="1"/>
    </xf>
    <xf numFmtId="0" fontId="4" fillId="0" borderId="86" xfId="0" applyFont="1" applyBorder="1" applyAlignment="1">
      <alignment horizontal="left" vertical="center"/>
    </xf>
    <xf numFmtId="0" fontId="4" fillId="0" borderId="87" xfId="0" applyFont="1" applyBorder="1" applyAlignment="1">
      <alignment horizontal="left" vertical="center" shrinkToFit="1"/>
    </xf>
    <xf numFmtId="0" fontId="1" fillId="0" borderId="81" xfId="0" applyFont="1" applyBorder="1" applyAlignment="1">
      <alignment horizontal="center" vertical="center" shrinkToFit="1"/>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9" xfId="0" applyFont="1" applyBorder="1" applyAlignment="1">
      <alignment horizontal="center" vertical="center" shrinkToFit="1"/>
    </xf>
    <xf numFmtId="0" fontId="1"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7" xfId="0" applyFont="1" applyBorder="1" applyAlignment="1">
      <alignment horizontal="left" vertical="center" shrinkToFit="1"/>
    </xf>
    <xf numFmtId="0" fontId="1" fillId="0" borderId="0" xfId="0" applyFont="1" applyBorder="1" applyAlignment="1">
      <alignment horizontal="center" vertical="center"/>
    </xf>
    <xf numFmtId="0" fontId="1" fillId="0" borderId="105" xfId="0" applyFont="1" applyBorder="1" applyAlignment="1">
      <alignment horizontal="center" vertical="center" shrinkToFit="1"/>
    </xf>
    <xf numFmtId="0" fontId="1" fillId="0" borderId="106" xfId="0" applyFont="1" applyBorder="1" applyAlignment="1">
      <alignment horizontal="center" vertical="center" shrinkToFit="1"/>
    </xf>
    <xf numFmtId="164" fontId="1" fillId="0" borderId="106" xfId="0" applyNumberFormat="1" applyFont="1" applyBorder="1" applyAlignment="1">
      <alignment horizontal="center" vertical="center" shrinkToFit="1"/>
    </xf>
    <xf numFmtId="0" fontId="4" fillId="0" borderId="106" xfId="0" applyFont="1" applyBorder="1" applyAlignment="1">
      <alignment horizontal="left" vertical="center"/>
    </xf>
    <xf numFmtId="0" fontId="4" fillId="0" borderId="107" xfId="0" applyFont="1" applyBorder="1" applyAlignment="1">
      <alignment horizontal="left" vertical="center" shrinkToFit="1"/>
    </xf>
    <xf numFmtId="0" fontId="1" fillId="0" borderId="80" xfId="0" applyFont="1" applyBorder="1" applyAlignment="1">
      <alignment horizontal="center" vertical="center" shrinkToFit="1"/>
    </xf>
    <xf numFmtId="0" fontId="1" fillId="0" borderId="43" xfId="0" applyFont="1" applyBorder="1" applyAlignment="1">
      <alignment horizontal="center" vertical="center" shrinkToFit="1"/>
    </xf>
    <xf numFmtId="164" fontId="1" fillId="0" borderId="43" xfId="0" applyNumberFormat="1" applyFont="1" applyBorder="1" applyAlignment="1">
      <alignment horizontal="center" vertical="center" shrinkToFit="1"/>
    </xf>
    <xf numFmtId="0" fontId="1" fillId="0" borderId="43" xfId="0" applyFont="1" applyBorder="1" applyAlignment="1">
      <alignment horizontal="left" vertical="center"/>
    </xf>
    <xf numFmtId="0" fontId="4" fillId="0" borderId="44" xfId="0" applyFont="1" applyBorder="1" applyAlignment="1">
      <alignment horizontal="left" vertical="center" shrinkToFit="1"/>
    </xf>
    <xf numFmtId="0" fontId="4" fillId="0" borderId="43" xfId="0" applyFont="1" applyBorder="1" applyAlignment="1">
      <alignment horizontal="left" vertical="center"/>
    </xf>
    <xf numFmtId="164" fontId="4" fillId="0" borderId="43" xfId="0" applyNumberFormat="1" applyFont="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60" xfId="0" applyFont="1" applyBorder="1" applyAlignment="1">
      <alignment horizontal="center" vertical="center" shrinkToFit="1"/>
    </xf>
    <xf numFmtId="0" fontId="6" fillId="0" borderId="25" xfId="0" applyNumberFormat="1" applyFont="1" applyFill="1" applyBorder="1" applyAlignment="1">
      <alignment horizontal="center" vertical="center" shrinkToFit="1"/>
    </xf>
    <xf numFmtId="0" fontId="26" fillId="0" borderId="109" xfId="0" applyFont="1" applyFill="1" applyBorder="1" applyAlignment="1">
      <alignment horizontal="centerContinuous" vertical="center" shrinkToFit="1"/>
    </xf>
    <xf numFmtId="0" fontId="60" fillId="0" borderId="59" xfId="0" quotePrefix="1" applyFont="1" applyFill="1" applyBorder="1" applyAlignment="1">
      <alignment horizontal="center" vertical="center" shrinkToFit="1"/>
    </xf>
    <xf numFmtId="0" fontId="10" fillId="10" borderId="1" xfId="0" applyFont="1" applyFill="1" applyBorder="1" applyAlignment="1">
      <alignment vertical="center"/>
    </xf>
    <xf numFmtId="49" fontId="15" fillId="10" borderId="24" xfId="0" applyNumberFormat="1" applyFont="1" applyFill="1" applyBorder="1" applyAlignment="1">
      <alignment horizontal="center" vertical="center"/>
    </xf>
    <xf numFmtId="0" fontId="15"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0" fontId="6" fillId="10" borderId="26" xfId="0" quotePrefix="1" applyNumberFormat="1" applyFont="1" applyFill="1" applyBorder="1" applyAlignment="1">
      <alignment horizontal="center" vertical="center"/>
    </xf>
    <xf numFmtId="0" fontId="1" fillId="0" borderId="81" xfId="0" applyFont="1" applyFill="1" applyBorder="1" applyAlignment="1">
      <alignment horizontal="center" vertical="center" shrinkToFit="1"/>
    </xf>
    <xf numFmtId="0" fontId="1" fillId="0" borderId="86" xfId="0" applyFont="1" applyBorder="1" applyAlignment="1">
      <alignment horizontal="left" vertical="center"/>
    </xf>
    <xf numFmtId="0" fontId="46" fillId="0" borderId="25" xfId="0" applyNumberFormat="1" applyFont="1" applyFill="1" applyBorder="1" applyAlignment="1">
      <alignment horizontal="center" vertical="center"/>
    </xf>
    <xf numFmtId="9" fontId="6" fillId="0" borderId="25" xfId="3" applyFont="1" applyFill="1" applyBorder="1" applyAlignment="1">
      <alignment horizontal="center" vertical="center" shrinkToFit="1"/>
    </xf>
    <xf numFmtId="0" fontId="6" fillId="0" borderId="25" xfId="3" applyNumberFormat="1" applyFont="1" applyFill="1" applyBorder="1" applyAlignment="1">
      <alignment horizontal="center" vertical="center" shrinkToFit="1"/>
    </xf>
    <xf numFmtId="0" fontId="6" fillId="0" borderId="25" xfId="5" applyNumberFormat="1" applyFont="1" applyFill="1" applyBorder="1" applyAlignment="1">
      <alignment horizontal="center" vertical="center"/>
    </xf>
    <xf numFmtId="9" fontId="6" fillId="0" borderId="24" xfId="3"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6" fillId="0" borderId="25" xfId="0" applyNumberFormat="1" applyFont="1" applyFill="1" applyBorder="1" applyAlignment="1">
      <alignment horizontal="center" vertical="center" wrapText="1"/>
    </xf>
    <xf numFmtId="0" fontId="6" fillId="0" borderId="24" xfId="5" applyFont="1" applyBorder="1" applyAlignment="1">
      <alignment horizontal="center" vertical="center" shrinkToFit="1"/>
    </xf>
    <xf numFmtId="0" fontId="6" fillId="0" borderId="26" xfId="5" applyNumberFormat="1" applyFont="1" applyBorder="1" applyAlignment="1">
      <alignment horizontal="center" vertical="center" wrapText="1"/>
    </xf>
    <xf numFmtId="9" fontId="6" fillId="11" borderId="50" xfId="2" applyFont="1" applyFill="1" applyBorder="1" applyAlignment="1">
      <alignment horizontal="center" vertical="center" shrinkToFit="1"/>
    </xf>
    <xf numFmtId="0" fontId="6" fillId="11" borderId="49" xfId="8" applyFont="1" applyFill="1" applyBorder="1" applyAlignment="1">
      <alignment horizontal="center" vertical="center"/>
    </xf>
    <xf numFmtId="0" fontId="6" fillId="0" borderId="51" xfId="0" applyNumberFormat="1" applyFont="1" applyFill="1" applyBorder="1" applyAlignment="1">
      <alignment horizontal="center" vertical="center" shrinkToFit="1"/>
    </xf>
    <xf numFmtId="9" fontId="6" fillId="0" borderId="50" xfId="2" applyFont="1" applyBorder="1" applyAlignment="1">
      <alignment horizontal="center" vertical="center" shrinkToFi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6" xfId="0" quotePrefix="1" applyNumberFormat="1" applyFont="1" applyBorder="1" applyAlignment="1">
      <alignment horizontal="center" vertical="center" wrapText="1"/>
    </xf>
    <xf numFmtId="0" fontId="6" fillId="0" borderId="26" xfId="5" applyNumberFormat="1" applyFont="1" applyFill="1" applyBorder="1" applyAlignment="1">
      <alignment horizontal="center" vertical="center"/>
    </xf>
    <xf numFmtId="0" fontId="6" fillId="0" borderId="14" xfId="0" applyNumberFormat="1"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6" xfId="0" applyNumberFormat="1" applyFont="1" applyBorder="1" applyAlignment="1">
      <alignment horizontal="center" vertical="center" wrapText="1"/>
    </xf>
    <xf numFmtId="0" fontId="56" fillId="0" borderId="34" xfId="8" applyFont="1" applyFill="1" applyBorder="1" applyAlignment="1">
      <alignment horizontal="center" vertical="center" shrinkToFit="1"/>
    </xf>
    <xf numFmtId="0" fontId="56" fillId="0" borderId="1" xfId="5"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6" fillId="0" borderId="49" xfId="8" applyFont="1" applyFill="1" applyBorder="1" applyAlignment="1">
      <alignment horizontal="center" vertical="center" wrapText="1"/>
    </xf>
    <xf numFmtId="0" fontId="6" fillId="0" borderId="38" xfId="0" applyNumberFormat="1" applyFont="1" applyFill="1" applyBorder="1" applyAlignment="1">
      <alignment horizontal="center" vertical="center" wrapText="1"/>
    </xf>
    <xf numFmtId="0" fontId="34" fillId="9" borderId="38" xfId="2" applyNumberFormat="1" applyFont="1" applyFill="1" applyBorder="1" applyAlignment="1">
      <alignment horizontal="center" vertical="center" shrinkToFit="1"/>
    </xf>
    <xf numFmtId="0" fontId="34" fillId="9" borderId="37" xfId="2" applyNumberFormat="1" applyFont="1" applyFill="1" applyBorder="1" applyAlignment="1">
      <alignment horizontal="center" vertical="center" shrinkToFit="1"/>
    </xf>
    <xf numFmtId="1" fontId="1" fillId="0" borderId="108" xfId="0" applyNumberFormat="1" applyFont="1" applyBorder="1" applyAlignment="1">
      <alignment horizontal="center" vertical="center"/>
    </xf>
    <xf numFmtId="1" fontId="1" fillId="11" borderId="59" xfId="0" applyNumberFormat="1" applyFont="1" applyFill="1" applyBorder="1" applyAlignment="1">
      <alignment horizontal="center" vertical="center"/>
    </xf>
    <xf numFmtId="1" fontId="1" fillId="0" borderId="39" xfId="0" applyNumberFormat="1" applyFont="1" applyFill="1" applyBorder="1" applyAlignment="1">
      <alignment horizontal="center" vertical="center"/>
    </xf>
    <xf numFmtId="1" fontId="1" fillId="11" borderId="89" xfId="0" applyNumberFormat="1" applyFont="1" applyFill="1" applyBorder="1" applyAlignment="1">
      <alignment horizontal="center" vertical="center"/>
    </xf>
    <xf numFmtId="1" fontId="1" fillId="11" borderId="52" xfId="0" applyNumberFormat="1" applyFont="1" applyFill="1" applyBorder="1" applyAlignment="1">
      <alignment horizontal="center" vertical="center"/>
    </xf>
    <xf numFmtId="1" fontId="1" fillId="0" borderId="109" xfId="0" applyNumberFormat="1" applyFont="1" applyFill="1" applyBorder="1" applyAlignment="1">
      <alignment horizontal="center" vertical="center"/>
    </xf>
    <xf numFmtId="1" fontId="1" fillId="0" borderId="52" xfId="0" applyNumberFormat="1" applyFont="1" applyFill="1" applyBorder="1" applyAlignment="1">
      <alignment horizontal="center" vertical="center"/>
    </xf>
    <xf numFmtId="1" fontId="1" fillId="0" borderId="57"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49" fontId="6" fillId="0" borderId="102" xfId="0" applyNumberFormat="1" applyFont="1" applyFill="1" applyBorder="1" applyAlignment="1">
      <alignment horizontal="centerContinuous" vertical="center"/>
    </xf>
    <xf numFmtId="0" fontId="1" fillId="0" borderId="103" xfId="0" applyFont="1" applyFill="1" applyBorder="1" applyAlignment="1">
      <alignment horizontal="centerContinuous" vertical="center"/>
    </xf>
    <xf numFmtId="0" fontId="4" fillId="0" borderId="113" xfId="0" applyFont="1" applyBorder="1" applyAlignment="1">
      <alignment horizontal="center" vertical="center"/>
    </xf>
    <xf numFmtId="0" fontId="4" fillId="0" borderId="2" xfId="0" applyFont="1" applyBorder="1" applyAlignment="1">
      <alignment horizontal="center" vertical="center"/>
    </xf>
    <xf numFmtId="0" fontId="4" fillId="0" borderId="99" xfId="0" applyFont="1" applyBorder="1" applyAlignment="1">
      <alignment horizontal="center" vertical="center"/>
    </xf>
    <xf numFmtId="0" fontId="4" fillId="18" borderId="76" xfId="0" applyFont="1" applyFill="1" applyBorder="1" applyAlignment="1">
      <alignment horizontal="center" vertical="center"/>
    </xf>
    <xf numFmtId="0" fontId="4" fillId="18" borderId="10" xfId="0" applyFont="1" applyFill="1" applyBorder="1" applyAlignment="1">
      <alignment horizontal="center" vertical="center"/>
    </xf>
    <xf numFmtId="0" fontId="1" fillId="0" borderId="115" xfId="0" applyFont="1" applyBorder="1" applyAlignment="1">
      <alignment horizontal="center" vertical="center"/>
    </xf>
    <xf numFmtId="49" fontId="1" fillId="0" borderId="115" xfId="0" applyNumberFormat="1" applyFont="1" applyBorder="1" applyAlignment="1">
      <alignment horizontal="center" vertical="center"/>
    </xf>
    <xf numFmtId="164" fontId="1" fillId="0" borderId="115" xfId="0" applyNumberFormat="1" applyFont="1" applyBorder="1" applyAlignment="1">
      <alignment horizontal="center" vertical="center"/>
    </xf>
    <xf numFmtId="0" fontId="1" fillId="0" borderId="115" xfId="0" quotePrefix="1" applyNumberFormat="1" applyFont="1" applyFill="1" applyBorder="1" applyAlignment="1">
      <alignment horizontal="center" vertical="center"/>
    </xf>
    <xf numFmtId="1" fontId="50" fillId="14" borderId="115" xfId="0" applyNumberFormat="1" applyFont="1" applyFill="1" applyBorder="1" applyAlignment="1">
      <alignment horizontal="center" vertical="center"/>
    </xf>
    <xf numFmtId="1" fontId="1" fillId="0" borderId="115" xfId="0" applyNumberFormat="1" applyFont="1" applyFill="1" applyBorder="1" applyAlignment="1">
      <alignment horizontal="center" vertical="center"/>
    </xf>
    <xf numFmtId="0" fontId="1" fillId="11" borderId="117" xfId="0" applyFont="1" applyFill="1" applyBorder="1" applyAlignment="1">
      <alignment horizontal="center" vertical="center"/>
    </xf>
    <xf numFmtId="49" fontId="1" fillId="11" borderId="117" xfId="0" applyNumberFormat="1" applyFont="1" applyFill="1" applyBorder="1" applyAlignment="1">
      <alignment horizontal="center" vertical="center"/>
    </xf>
    <xf numFmtId="164" fontId="1" fillId="11" borderId="117" xfId="0" applyNumberFormat="1" applyFont="1" applyFill="1" applyBorder="1" applyAlignment="1">
      <alignment horizontal="center" vertical="center"/>
    </xf>
    <xf numFmtId="0" fontId="1" fillId="0" borderId="117" xfId="0" quotePrefix="1" applyNumberFormat="1" applyFont="1" applyFill="1" applyBorder="1" applyAlignment="1">
      <alignment horizontal="center" vertical="center"/>
    </xf>
    <xf numFmtId="1" fontId="50" fillId="14" borderId="117" xfId="0" applyNumberFormat="1" applyFont="1" applyFill="1" applyBorder="1" applyAlignment="1">
      <alignment horizontal="center" vertical="center"/>
    </xf>
    <xf numFmtId="1" fontId="1" fillId="0" borderId="117" xfId="0" applyNumberFormat="1" applyFont="1" applyFill="1" applyBorder="1" applyAlignment="1">
      <alignment horizontal="center" vertical="center"/>
    </xf>
    <xf numFmtId="0" fontId="1" fillId="11" borderId="106" xfId="0" applyFont="1" applyFill="1" applyBorder="1" applyAlignment="1">
      <alignment horizontal="center" vertical="center"/>
    </xf>
    <xf numFmtId="49" fontId="1" fillId="11" borderId="106" xfId="0" applyNumberFormat="1" applyFont="1" applyFill="1" applyBorder="1" applyAlignment="1">
      <alignment horizontal="center" vertical="center"/>
    </xf>
    <xf numFmtId="164" fontId="1" fillId="11" borderId="106" xfId="0" applyNumberFormat="1" applyFont="1" applyFill="1" applyBorder="1" applyAlignment="1">
      <alignment horizontal="center" vertical="center"/>
    </xf>
    <xf numFmtId="0" fontId="1" fillId="0" borderId="106" xfId="0" quotePrefix="1" applyNumberFormat="1" applyFont="1" applyFill="1" applyBorder="1" applyAlignment="1">
      <alignment horizontal="center" vertical="center"/>
    </xf>
    <xf numFmtId="1" fontId="50" fillId="14" borderId="106" xfId="0" applyNumberFormat="1" applyFont="1" applyFill="1" applyBorder="1" applyAlignment="1">
      <alignment horizontal="center" vertical="center"/>
    </xf>
    <xf numFmtId="1" fontId="1" fillId="0" borderId="106" xfId="0" applyNumberFormat="1" applyFont="1" applyFill="1" applyBorder="1" applyAlignment="1">
      <alignment horizontal="center" vertical="center"/>
    </xf>
    <xf numFmtId="0" fontId="1" fillId="0" borderId="43" xfId="0" applyFont="1" applyBorder="1" applyAlignment="1">
      <alignment horizontal="center" vertical="center"/>
    </xf>
    <xf numFmtId="49" fontId="1" fillId="0" borderId="43" xfId="0" applyNumberFormat="1" applyFont="1" applyBorder="1" applyAlignment="1">
      <alignment horizontal="center" vertical="center"/>
    </xf>
    <xf numFmtId="164" fontId="1" fillId="0" borderId="43" xfId="0" applyNumberFormat="1" applyFont="1" applyFill="1" applyBorder="1" applyAlignment="1">
      <alignment horizontal="center" vertical="center"/>
    </xf>
    <xf numFmtId="0" fontId="1" fillId="0" borderId="105" xfId="0" applyFont="1" applyBorder="1" applyAlignment="1">
      <alignment horizontal="center" vertical="center"/>
    </xf>
    <xf numFmtId="164" fontId="1" fillId="11" borderId="43" xfId="0" applyNumberFormat="1" applyFont="1" applyFill="1" applyBorder="1" applyAlignment="1">
      <alignment horizontal="center" vertical="center"/>
    </xf>
    <xf numFmtId="0" fontId="1" fillId="18" borderId="43" xfId="0" applyFont="1" applyFill="1" applyBorder="1" applyAlignment="1">
      <alignment horizontal="center" vertical="center"/>
    </xf>
    <xf numFmtId="0" fontId="1" fillId="18" borderId="43" xfId="2" applyNumberFormat="1" applyFont="1" applyFill="1" applyBorder="1" applyAlignment="1">
      <alignment horizontal="center" vertical="center"/>
    </xf>
    <xf numFmtId="164" fontId="1" fillId="18" borderId="43" xfId="0" applyNumberFormat="1" applyFont="1" applyFill="1" applyBorder="1" applyAlignment="1">
      <alignment horizontal="center" vertical="center"/>
    </xf>
    <xf numFmtId="1" fontId="50" fillId="14" borderId="43" xfId="0" applyNumberFormat="1" applyFont="1" applyFill="1" applyBorder="1" applyAlignment="1">
      <alignment horizontal="center" vertical="center"/>
    </xf>
    <xf numFmtId="1" fontId="1" fillId="0" borderId="43" xfId="0" applyNumberFormat="1" applyFont="1" applyFill="1" applyBorder="1" applyAlignment="1">
      <alignment horizontal="center" vertical="center"/>
    </xf>
    <xf numFmtId="0" fontId="1" fillId="18" borderId="119" xfId="0" applyFont="1" applyFill="1" applyBorder="1" applyAlignment="1">
      <alignment horizontal="center" vertical="center"/>
    </xf>
    <xf numFmtId="0" fontId="1" fillId="18" borderId="119" xfId="2" applyNumberFormat="1" applyFont="1" applyFill="1" applyBorder="1" applyAlignment="1">
      <alignment horizontal="center" vertical="center"/>
    </xf>
    <xf numFmtId="164" fontId="1" fillId="18" borderId="119" xfId="0" applyNumberFormat="1" applyFont="1" applyFill="1" applyBorder="1" applyAlignment="1">
      <alignment horizontal="center" vertical="center"/>
    </xf>
    <xf numFmtId="1" fontId="50" fillId="14" borderId="119" xfId="0" applyNumberFormat="1" applyFont="1" applyFill="1" applyBorder="1" applyAlignment="1">
      <alignment horizontal="center" vertical="center"/>
    </xf>
    <xf numFmtId="1" fontId="1" fillId="0" borderId="119" xfId="0" applyNumberFormat="1" applyFont="1" applyFill="1" applyBorder="1" applyAlignment="1">
      <alignment horizontal="center" vertical="center"/>
    </xf>
    <xf numFmtId="0" fontId="1" fillId="0" borderId="81"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5" xfId="0" quotePrefix="1" applyFont="1" applyFill="1" applyBorder="1" applyAlignment="1">
      <alignment horizontal="center" vertical="center"/>
    </xf>
    <xf numFmtId="9" fontId="1" fillId="0" borderId="45" xfId="0" applyNumberFormat="1" applyFont="1" applyFill="1" applyBorder="1" applyAlignment="1">
      <alignment horizontal="center" vertical="center"/>
    </xf>
    <xf numFmtId="164" fontId="1" fillId="0" borderId="45" xfId="0" applyNumberFormat="1" applyFont="1" applyFill="1" applyBorder="1" applyAlignment="1">
      <alignment horizontal="center" vertical="center"/>
    </xf>
    <xf numFmtId="0" fontId="4" fillId="0" borderId="48"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4" fillId="0" borderId="45" xfId="0" applyFont="1" applyFill="1" applyBorder="1" applyAlignment="1">
      <alignment horizontal="centerContinuous" vertical="center"/>
    </xf>
    <xf numFmtId="49" fontId="1" fillId="0" borderId="45" xfId="0" applyNumberFormat="1" applyFont="1" applyFill="1" applyBorder="1" applyAlignment="1">
      <alignment horizontal="center" vertical="center"/>
    </xf>
    <xf numFmtId="0" fontId="4" fillId="0" borderId="120" xfId="0" applyFont="1" applyFill="1" applyBorder="1" applyAlignment="1">
      <alignment horizontal="centerContinuous" vertical="center"/>
    </xf>
    <xf numFmtId="0" fontId="4" fillId="0" borderId="65" xfId="0" applyFont="1" applyFill="1" applyBorder="1" applyAlignment="1">
      <alignment horizontal="centerContinuous" vertical="center"/>
    </xf>
    <xf numFmtId="49" fontId="1" fillId="0" borderId="111" xfId="0" applyNumberFormat="1" applyFont="1" applyFill="1" applyBorder="1" applyAlignment="1">
      <alignment horizontal="centerContinuous" vertical="center"/>
    </xf>
    <xf numFmtId="0" fontId="1" fillId="0" borderId="86" xfId="0" applyFont="1" applyFill="1" applyBorder="1" applyAlignment="1">
      <alignment horizontal="center" vertical="center"/>
    </xf>
    <xf numFmtId="0" fontId="1" fillId="0" borderId="79" xfId="0" applyFont="1" applyFill="1" applyBorder="1" applyAlignment="1">
      <alignment horizontal="center" vertical="center" shrinkToFit="1"/>
    </xf>
    <xf numFmtId="0" fontId="1" fillId="0" borderId="115" xfId="0" applyFont="1" applyFill="1" applyBorder="1" applyAlignment="1">
      <alignment horizontal="center" vertical="center"/>
    </xf>
    <xf numFmtId="9" fontId="1" fillId="0" borderId="115" xfId="0" applyNumberFormat="1" applyFont="1" applyFill="1" applyBorder="1" applyAlignment="1">
      <alignment horizontal="center" vertical="center"/>
    </xf>
    <xf numFmtId="164" fontId="1" fillId="0" borderId="115" xfId="0" applyNumberFormat="1" applyFont="1" applyFill="1" applyBorder="1" applyAlignment="1">
      <alignment horizontal="center" vertical="center"/>
    </xf>
    <xf numFmtId="0" fontId="1" fillId="11" borderId="106" xfId="0" applyNumberFormat="1" applyFont="1" applyFill="1" applyBorder="1" applyAlignment="1">
      <alignment horizontal="center" vertical="center"/>
    </xf>
    <xf numFmtId="0" fontId="1" fillId="11" borderId="43" xfId="0" applyFont="1" applyFill="1" applyBorder="1" applyAlignment="1">
      <alignment horizontal="center" vertical="center"/>
    </xf>
    <xf numFmtId="49" fontId="1" fillId="11" borderId="43" xfId="0" applyNumberFormat="1" applyFont="1" applyFill="1" applyBorder="1" applyAlignment="1">
      <alignment horizontal="center" vertical="center"/>
    </xf>
    <xf numFmtId="0" fontId="1" fillId="11" borderId="106" xfId="0" quotePrefix="1" applyNumberFormat="1" applyFont="1" applyFill="1" applyBorder="1" applyAlignment="1">
      <alignment horizontal="center" vertical="center"/>
    </xf>
    <xf numFmtId="1" fontId="50" fillId="11" borderId="106" xfId="0" applyNumberFormat="1" applyFont="1" applyFill="1" applyBorder="1" applyAlignment="1">
      <alignment horizontal="center" vertical="center"/>
    </xf>
    <xf numFmtId="1" fontId="1" fillId="11" borderId="106"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118" xfId="0" applyFont="1" applyBorder="1" applyAlignment="1">
      <alignment horizontal="center" vertical="center"/>
    </xf>
    <xf numFmtId="49" fontId="1" fillId="0" borderId="119" xfId="2" applyNumberFormat="1" applyFont="1" applyBorder="1" applyAlignment="1">
      <alignment horizontal="center" vertical="center"/>
    </xf>
    <xf numFmtId="0" fontId="1" fillId="0" borderId="119" xfId="0" applyFont="1" applyBorder="1" applyAlignment="1">
      <alignment horizontal="center" vertical="center" shrinkToFit="1"/>
    </xf>
    <xf numFmtId="164" fontId="1" fillId="0" borderId="119" xfId="0" applyNumberFormat="1" applyFont="1" applyBorder="1" applyAlignment="1">
      <alignment horizontal="center" vertical="center"/>
    </xf>
    <xf numFmtId="0" fontId="1" fillId="0" borderId="122" xfId="0" applyFont="1" applyBorder="1" applyAlignment="1">
      <alignment horizontal="center" vertical="center"/>
    </xf>
    <xf numFmtId="0" fontId="1" fillId="0" borderId="123" xfId="0" applyFont="1" applyFill="1" applyBorder="1" applyAlignment="1">
      <alignment horizontal="center" vertical="center"/>
    </xf>
    <xf numFmtId="0" fontId="1" fillId="0" borderId="121" xfId="0" applyFont="1" applyFill="1" applyBorder="1" applyAlignment="1">
      <alignment horizontal="center" vertical="center"/>
    </xf>
    <xf numFmtId="0" fontId="1" fillId="19" borderId="60" xfId="0" quotePrefix="1" applyFont="1" applyFill="1" applyBorder="1" applyAlignment="1">
      <alignment horizontal="center" vertical="center"/>
    </xf>
    <xf numFmtId="0" fontId="1" fillId="0" borderId="109" xfId="0" applyFont="1" applyFill="1" applyBorder="1" applyAlignment="1">
      <alignment horizontal="center" vertical="center"/>
    </xf>
    <xf numFmtId="0" fontId="1" fillId="0" borderId="45" xfId="0" applyFont="1" applyBorder="1" applyAlignment="1">
      <alignment horizontal="left" vertical="center"/>
    </xf>
    <xf numFmtId="0" fontId="25" fillId="0" borderId="14" xfId="0" applyNumberFormat="1" applyFont="1" applyFill="1" applyBorder="1" applyAlignment="1">
      <alignment horizontal="center" vertical="center"/>
    </xf>
    <xf numFmtId="0" fontId="26" fillId="0" borderId="52" xfId="0" applyFont="1" applyBorder="1" applyAlignment="1">
      <alignment horizontal="centerContinuous" vertical="center" shrinkToFit="1"/>
    </xf>
    <xf numFmtId="0" fontId="6" fillId="8" borderId="26" xfId="0" quotePrefix="1" applyNumberFormat="1" applyFont="1" applyFill="1" applyBorder="1" applyAlignment="1">
      <alignment horizontal="center" vertical="center"/>
    </xf>
    <xf numFmtId="0" fontId="6" fillId="5" borderId="26" xfId="0" quotePrefix="1" applyNumberFormat="1" applyFont="1" applyFill="1" applyBorder="1" applyAlignment="1">
      <alignment horizontal="center" vertical="center"/>
    </xf>
    <xf numFmtId="1" fontId="6" fillId="0" borderId="24" xfId="0" applyNumberFormat="1" applyFont="1" applyBorder="1" applyAlignment="1">
      <alignment horizontal="center" vertical="center"/>
    </xf>
    <xf numFmtId="1" fontId="6" fillId="0" borderId="50" xfId="0" applyNumberFormat="1" applyFont="1" applyBorder="1" applyAlignment="1">
      <alignment horizontal="center" vertical="center"/>
    </xf>
    <xf numFmtId="1" fontId="6" fillId="0" borderId="24" xfId="0" applyNumberFormat="1" applyFont="1" applyFill="1" applyBorder="1" applyAlignment="1">
      <alignment horizontal="center" vertical="center"/>
    </xf>
    <xf numFmtId="1" fontId="6" fillId="0" borderId="50" xfId="0" applyNumberFormat="1" applyFont="1" applyFill="1" applyBorder="1" applyAlignment="1">
      <alignment horizontal="center" vertical="center"/>
    </xf>
    <xf numFmtId="1" fontId="6" fillId="0" borderId="49" xfId="0" applyNumberFormat="1" applyFont="1" applyFill="1" applyBorder="1" applyAlignment="1">
      <alignment horizontal="center" vertical="center"/>
    </xf>
    <xf numFmtId="0" fontId="1" fillId="0" borderId="0" xfId="0" quotePrefix="1" applyFont="1" applyBorder="1" applyAlignment="1">
      <alignment vertical="center"/>
    </xf>
    <xf numFmtId="0" fontId="6" fillId="0" borderId="23" xfId="0" quotePrefix="1" applyFont="1" applyFill="1" applyBorder="1" applyAlignment="1">
      <alignment horizontal="center" vertical="center"/>
    </xf>
    <xf numFmtId="164" fontId="4" fillId="0" borderId="119" xfId="0" applyNumberFormat="1" applyFont="1" applyBorder="1" applyAlignment="1">
      <alignment horizontal="center" vertical="center"/>
    </xf>
    <xf numFmtId="1" fontId="4" fillId="0" borderId="119" xfId="0" applyNumberFormat="1" applyFont="1" applyFill="1" applyBorder="1" applyAlignment="1">
      <alignment horizontal="center" vertical="center"/>
    </xf>
    <xf numFmtId="0" fontId="3" fillId="0" borderId="124" xfId="0" applyFont="1" applyBorder="1" applyAlignment="1">
      <alignment horizontal="center" vertical="center"/>
    </xf>
    <xf numFmtId="0" fontId="1" fillId="0" borderId="114" xfId="0" applyFont="1" applyBorder="1" applyAlignment="1">
      <alignment horizontal="center" vertical="center"/>
    </xf>
    <xf numFmtId="49" fontId="1" fillId="0" borderId="115" xfId="2" applyNumberFormat="1" applyFont="1" applyBorder="1" applyAlignment="1">
      <alignment horizontal="center" vertical="center"/>
    </xf>
    <xf numFmtId="0" fontId="1" fillId="0" borderId="115" xfId="0" applyFont="1" applyBorder="1" applyAlignment="1">
      <alignment horizontal="center" vertical="center" shrinkToFit="1"/>
    </xf>
    <xf numFmtId="164" fontId="4" fillId="0" borderId="115" xfId="0" applyNumberFormat="1" applyFont="1" applyBorder="1" applyAlignment="1">
      <alignment horizontal="center" vertical="center"/>
    </xf>
    <xf numFmtId="0" fontId="4" fillId="0" borderId="125" xfId="0" applyFont="1" applyFill="1" applyBorder="1" applyAlignment="1">
      <alignment horizontal="center" vertical="center"/>
    </xf>
    <xf numFmtId="0" fontId="4" fillId="0" borderId="107" xfId="0" applyFont="1" applyFill="1" applyBorder="1" applyAlignment="1">
      <alignment horizontal="center" vertical="center"/>
    </xf>
    <xf numFmtId="49" fontId="1" fillId="11" borderId="106" xfId="2" applyNumberFormat="1" applyFont="1" applyFill="1" applyBorder="1" applyAlignment="1">
      <alignment horizontal="center" vertical="center"/>
    </xf>
    <xf numFmtId="0" fontId="1" fillId="11" borderId="106" xfId="0" applyFont="1" applyFill="1" applyBorder="1" applyAlignment="1">
      <alignment horizontal="center" vertical="center" shrinkToFit="1"/>
    </xf>
    <xf numFmtId="164" fontId="4" fillId="11" borderId="106"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6" xfId="0" applyFont="1" applyBorder="1" applyAlignment="1">
      <alignment horizontal="center" vertical="center"/>
    </xf>
    <xf numFmtId="0" fontId="1" fillId="18" borderId="80" xfId="0" applyFont="1" applyFill="1" applyBorder="1" applyAlignment="1">
      <alignment horizontal="center" vertical="center"/>
    </xf>
    <xf numFmtId="0" fontId="1" fillId="18" borderId="118" xfId="0" applyFont="1" applyFill="1" applyBorder="1" applyAlignment="1">
      <alignment horizontal="center" vertical="center"/>
    </xf>
    <xf numFmtId="0" fontId="11" fillId="16" borderId="69" xfId="8" applyFont="1" applyFill="1" applyBorder="1" applyAlignment="1">
      <alignment horizontal="centerContinuous" vertical="center" wrapText="1"/>
    </xf>
    <xf numFmtId="0" fontId="11" fillId="16" borderId="41" xfId="8" applyFont="1" applyFill="1" applyBorder="1" applyAlignment="1">
      <alignment horizontal="center" vertical="center" wrapText="1"/>
    </xf>
    <xf numFmtId="0" fontId="11" fillId="16" borderId="41" xfId="8" applyFont="1" applyFill="1" applyBorder="1" applyAlignment="1">
      <alignment horizontal="center" vertical="center"/>
    </xf>
    <xf numFmtId="0" fontId="11" fillId="15" borderId="41" xfId="0" applyFont="1" applyFill="1" applyBorder="1" applyAlignment="1">
      <alignment horizontal="center" vertical="center" wrapText="1"/>
    </xf>
    <xf numFmtId="0" fontId="11" fillId="15" borderId="70" xfId="0" applyNumberFormat="1" applyFont="1" applyFill="1" applyBorder="1" applyAlignment="1">
      <alignment horizontal="centerContinuous" vertical="center" wrapText="1"/>
    </xf>
    <xf numFmtId="49" fontId="25" fillId="0" borderId="14"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1" fontId="1" fillId="0" borderId="89" xfId="0" applyNumberFormat="1" applyFont="1" applyBorder="1" applyAlignment="1">
      <alignment horizontal="center" vertical="center" shrinkToFit="1"/>
    </xf>
    <xf numFmtId="1" fontId="4" fillId="0" borderId="89" xfId="0" applyNumberFormat="1" applyFont="1" applyBorder="1" applyAlignment="1">
      <alignment horizontal="center" vertical="center" shrinkToFit="1"/>
    </xf>
    <xf numFmtId="1" fontId="1" fillId="0" borderId="89" xfId="0" applyNumberFormat="1" applyFont="1" applyFill="1" applyBorder="1" applyAlignment="1">
      <alignment horizontal="center" vertical="center"/>
    </xf>
    <xf numFmtId="1" fontId="1" fillId="0" borderId="89" xfId="0" quotePrefix="1" applyNumberFormat="1" applyFont="1" applyBorder="1" applyAlignment="1">
      <alignment horizontal="center" vertical="center" shrinkToFit="1"/>
    </xf>
    <xf numFmtId="1" fontId="1" fillId="0" borderId="52" xfId="0" applyNumberFormat="1" applyFont="1" applyBorder="1" applyAlignment="1">
      <alignment horizontal="center" vertical="center" shrinkToFit="1"/>
    </xf>
    <xf numFmtId="1" fontId="4" fillId="0" borderId="57" xfId="0" applyNumberFormat="1" applyFont="1" applyBorder="1" applyAlignment="1">
      <alignment horizontal="center" vertical="center" shrinkToFit="1"/>
    </xf>
    <xf numFmtId="1" fontId="1" fillId="0" borderId="59" xfId="0" applyNumberFormat="1" applyFont="1" applyBorder="1" applyAlignment="1">
      <alignment horizontal="center" vertical="center" shrinkToFit="1"/>
    </xf>
    <xf numFmtId="1" fontId="1" fillId="0" borderId="39" xfId="0" applyNumberFormat="1" applyFont="1" applyBorder="1" applyAlignment="1">
      <alignment horizontal="center" vertical="center" shrinkToFit="1"/>
    </xf>
    <xf numFmtId="1" fontId="4" fillId="0" borderId="39" xfId="0" applyNumberFormat="1" applyFont="1" applyBorder="1" applyAlignment="1">
      <alignment horizontal="center" vertical="center" shrinkToFit="1"/>
    </xf>
    <xf numFmtId="0" fontId="1" fillId="0" borderId="115" xfId="0" applyNumberFormat="1" applyFont="1" applyFill="1" applyBorder="1" applyAlignment="1">
      <alignment horizontal="center" vertical="center"/>
    </xf>
    <xf numFmtId="0" fontId="1" fillId="0" borderId="117" xfId="0" applyNumberFormat="1" applyFont="1" applyFill="1" applyBorder="1" applyAlignment="1">
      <alignment horizontal="center" vertical="center"/>
    </xf>
    <xf numFmtId="0" fontId="1" fillId="0" borderId="106" xfId="0" applyNumberFormat="1" applyFont="1" applyFill="1" applyBorder="1" applyAlignment="1">
      <alignment horizontal="center" vertical="center"/>
    </xf>
    <xf numFmtId="49" fontId="15" fillId="0" borderId="37" xfId="0" applyNumberFormat="1" applyFont="1" applyBorder="1" applyAlignment="1">
      <alignment horizontal="center" shrinkToFit="1"/>
    </xf>
    <xf numFmtId="0" fontId="1" fillId="0" borderId="110" xfId="0" applyFont="1" applyBorder="1" applyAlignment="1">
      <alignment horizontal="center" vertical="center" shrinkToFit="1"/>
    </xf>
    <xf numFmtId="0" fontId="1" fillId="0" borderId="126" xfId="0" applyFont="1" applyBorder="1" applyAlignment="1">
      <alignment horizontal="left" vertical="center"/>
    </xf>
    <xf numFmtId="0" fontId="1" fillId="0" borderId="87" xfId="0" applyFont="1" applyBorder="1" applyAlignment="1">
      <alignment horizontal="left" vertical="center" shrinkToFit="1"/>
    </xf>
    <xf numFmtId="49" fontId="6" fillId="20" borderId="25" xfId="0" applyNumberFormat="1" applyFont="1" applyFill="1" applyBorder="1" applyAlignment="1">
      <alignment horizontal="center" vertical="center"/>
    </xf>
    <xf numFmtId="49" fontId="50" fillId="15" borderId="127" xfId="0" applyNumberFormat="1" applyFont="1" applyFill="1" applyBorder="1" applyAlignment="1">
      <alignment vertical="center"/>
    </xf>
    <xf numFmtId="0" fontId="49" fillId="15" borderId="128" xfId="0" applyFont="1" applyFill="1" applyBorder="1" applyAlignment="1">
      <alignment horizontal="right" vertical="center"/>
    </xf>
    <xf numFmtId="0" fontId="50" fillId="15" borderId="129" xfId="0" applyNumberFormat="1" applyFont="1" applyFill="1" applyBorder="1" applyAlignment="1">
      <alignment horizontal="centerContinuous" vertical="center"/>
    </xf>
    <xf numFmtId="1" fontId="6" fillId="0" borderId="12" xfId="0" applyNumberFormat="1" applyFont="1" applyBorder="1" applyAlignment="1">
      <alignment horizontal="center" vertical="center"/>
    </xf>
    <xf numFmtId="0" fontId="8" fillId="21" borderId="3" xfId="0" quotePrefix="1" applyFont="1" applyFill="1" applyBorder="1" applyAlignment="1">
      <alignment horizontal="center" vertical="center"/>
    </xf>
    <xf numFmtId="0" fontId="6" fillId="21" borderId="3" xfId="0" quotePrefix="1" applyFont="1" applyFill="1" applyBorder="1" applyAlignment="1">
      <alignment horizontal="center" vertical="center"/>
    </xf>
    <xf numFmtId="165" fontId="1" fillId="0" borderId="0" xfId="0" applyNumberFormat="1" applyFont="1" applyBorder="1" applyAlignment="1">
      <alignment vertical="center"/>
    </xf>
    <xf numFmtId="0" fontId="6" fillId="0" borderId="25" xfId="0" applyFont="1" applyFill="1" applyBorder="1" applyAlignment="1">
      <alignment horizontal="center" vertical="center" shrinkToFit="1"/>
    </xf>
    <xf numFmtId="0" fontId="6" fillId="4" borderId="26" xfId="0" quotePrefix="1" applyNumberFormat="1" applyFont="1" applyFill="1" applyBorder="1" applyAlignment="1">
      <alignment horizontal="center" vertical="center"/>
    </xf>
    <xf numFmtId="0" fontId="6" fillId="0" borderId="38" xfId="0" quotePrefix="1" applyNumberFormat="1" applyFont="1" applyFill="1" applyBorder="1" applyAlignment="1">
      <alignment horizontal="center" vertical="center"/>
    </xf>
    <xf numFmtId="0" fontId="6" fillId="0" borderId="82" xfId="0" applyNumberFormat="1" applyFont="1" applyFill="1" applyBorder="1" applyAlignment="1">
      <alignment horizontal="centerContinuous" vertical="center"/>
    </xf>
    <xf numFmtId="0" fontId="1" fillId="0" borderId="83" xfId="0" applyFont="1" applyFill="1" applyBorder="1" applyAlignment="1">
      <alignment horizontal="centerContinuous" vertical="center"/>
    </xf>
    <xf numFmtId="1" fontId="6" fillId="22" borderId="24" xfId="0" applyNumberFormat="1" applyFont="1" applyFill="1" applyBorder="1" applyAlignment="1">
      <alignment horizontal="center" vertical="center" wrapText="1"/>
    </xf>
    <xf numFmtId="1" fontId="6" fillId="22" borderId="50" xfId="0" applyNumberFormat="1" applyFont="1" applyFill="1" applyBorder="1" applyAlignment="1">
      <alignment horizontal="center" vertical="center" wrapText="1"/>
    </xf>
    <xf numFmtId="1" fontId="6" fillId="21" borderId="27" xfId="0" applyNumberFormat="1" applyFont="1" applyFill="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18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66675</xdr:rowOff>
    </xdr:from>
    <xdr:to>
      <xdr:col>6</xdr:col>
      <xdr:colOff>966976</xdr:colOff>
      <xdr:row>12</xdr:row>
      <xdr:rowOff>155720</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38150"/>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B0F0"/>
              </a:solidFill>
              <a:latin typeface="Times New Roman" panose="02020603050405020304" pitchFamily="18" charset="0"/>
              <a:cs typeface="Times New Roman" panose="02020603050405020304" pitchFamily="18" charset="0"/>
            </a:rPr>
            <a:t>Lesser HolyTransformation:  </a:t>
          </a:r>
          <a:r>
            <a:rPr lang="en-US" sz="1400" b="0" i="0" u="none" strike="noStrike" baseline="0">
              <a:solidFill>
                <a:srgbClr val="00B0F0"/>
              </a:solidFill>
              <a:latin typeface="Times New Roman" panose="02020603050405020304" pitchFamily="18" charset="0"/>
              <a:cs typeface="Times New Roman" panose="02020603050405020304" pitchFamily="18" charset="0"/>
            </a:rPr>
            <a:t>Outsider </a:t>
          </a:r>
          <a:r>
            <a:rPr lang="en-US" sz="1400" b="0" i="0" baseline="0">
              <a:solidFill>
                <a:srgbClr val="00B0F0"/>
              </a:solidFill>
              <a:effectLst/>
              <a:latin typeface="Times New Roman" panose="02020603050405020304" pitchFamily="18" charset="0"/>
              <a:ea typeface="+mn-ea"/>
              <a:cs typeface="Times New Roman" panose="02020603050405020304" pitchFamily="18" charset="0"/>
            </a:rPr>
            <a:t>(</a:t>
          </a:r>
          <a:r>
            <a:rPr lang="en-US" sz="1400" b="0" i="0" u="none" strike="noStrike" baseline="0">
              <a:solidFill>
                <a:srgbClr val="00B0F0"/>
              </a:solidFill>
              <a:latin typeface="Times New Roman" panose="02020603050405020304" pitchFamily="18" charset="0"/>
              <a:cs typeface="Times New Roman" panose="02020603050405020304" pitchFamily="18" charset="0"/>
            </a:rPr>
            <a:t>Good</a:t>
          </a:r>
          <a:r>
            <a:rPr lang="en-US" sz="1400" b="0" i="0" baseline="0">
              <a:solidFill>
                <a:srgbClr val="00B0F0"/>
              </a:solidFill>
              <a:effectLst/>
              <a:latin typeface="Times New Roman" panose="02020603050405020304" pitchFamily="18" charset="0"/>
              <a:ea typeface="+mn-ea"/>
              <a:cs typeface="Times New Roman" panose="02020603050405020304" pitchFamily="18" charset="0"/>
            </a:rPr>
            <a:t>)</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+2 to Strength and Constitution</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Flight speed:  60’</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Darkvision 60’</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Speaks Celestial</a:t>
          </a:r>
        </a:p>
        <a:p>
          <a:pPr algn="ctr" rtl="0">
            <a:defRPr sz="1000"/>
          </a:pPr>
          <a:r>
            <a:rPr lang="en-US" sz="1400" b="0" i="0" u="none" strike="noStrike" baseline="0">
              <a:solidFill>
                <a:srgbClr val="00B0F0"/>
              </a:solidFill>
              <a:effectLst/>
              <a:latin typeface="Times New Roman" panose="02020603050405020304" pitchFamily="18" charset="0"/>
              <a:ea typeface="+mn-ea"/>
              <a:cs typeface="Times New Roman" panose="02020603050405020304" pitchFamily="18" charset="0"/>
            </a:rPr>
            <a:t>+2 to all saving throws</a:t>
          </a:r>
          <a:endParaRPr lang="en-US" sz="1400" b="0" i="0" u="none" strike="noStrike" baseline="0">
            <a:solidFill>
              <a:srgbClr val="00B0F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142875</xdr:colOff>
      <xdr:row>1</xdr:row>
      <xdr:rowOff>123825</xdr:rowOff>
    </xdr:from>
    <xdr:to>
      <xdr:col>2</xdr:col>
      <xdr:colOff>178734</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zoomScaleNormal="100" workbookViewId="0"/>
  </sheetViews>
  <sheetFormatPr defaultColWidth="13" defaultRowHeight="15.6"/>
  <cols>
    <col min="1" max="1" width="14.19921875" style="76" bestFit="1" customWidth="1"/>
    <col min="2" max="2" width="10" style="77" customWidth="1"/>
    <col min="3" max="3" width="5.09765625" style="77" customWidth="1"/>
    <col min="4" max="4" width="13.69921875" style="76" bestFit="1" customWidth="1"/>
    <col min="5" max="5" width="11.3984375" style="77" bestFit="1" customWidth="1"/>
    <col min="6" max="6" width="13.3984375" style="76" customWidth="1"/>
    <col min="7" max="7" width="13.3984375" style="77" customWidth="1"/>
    <col min="8" max="16384" width="13" style="38"/>
  </cols>
  <sheetData>
    <row r="1" spans="1:7" ht="29.4" thickTop="1" thickBot="1">
      <c r="A1" s="32" t="s">
        <v>295</v>
      </c>
      <c r="B1" s="33" t="s">
        <v>296</v>
      </c>
      <c r="C1" s="34"/>
      <c r="D1" s="35"/>
      <c r="E1" s="36"/>
      <c r="F1" s="35"/>
      <c r="G1" s="37" t="s">
        <v>577</v>
      </c>
    </row>
    <row r="2" spans="1:7" ht="17.399999999999999" thickTop="1">
      <c r="A2" s="39" t="s">
        <v>0</v>
      </c>
      <c r="B2" s="40" t="s">
        <v>297</v>
      </c>
      <c r="C2" s="40"/>
      <c r="D2" s="41" t="s">
        <v>1</v>
      </c>
      <c r="E2" s="42" t="s">
        <v>323</v>
      </c>
      <c r="F2" s="43"/>
      <c r="G2" s="44"/>
    </row>
    <row r="3" spans="1:7" ht="16.8">
      <c r="A3" s="39" t="s">
        <v>66</v>
      </c>
      <c r="B3" s="40" t="s">
        <v>194</v>
      </c>
      <c r="C3" s="40"/>
      <c r="D3" s="41" t="s">
        <v>67</v>
      </c>
      <c r="E3" s="42">
        <v>6</v>
      </c>
      <c r="F3" s="41"/>
      <c r="G3" s="44"/>
    </row>
    <row r="4" spans="1:7" ht="16.8">
      <c r="A4" s="39" t="s">
        <v>66</v>
      </c>
      <c r="B4" s="40" t="s">
        <v>363</v>
      </c>
      <c r="C4" s="40"/>
      <c r="D4" s="41" t="s">
        <v>67</v>
      </c>
      <c r="E4" s="42">
        <v>4</v>
      </c>
      <c r="F4" s="41"/>
      <c r="G4" s="44"/>
    </row>
    <row r="5" spans="1:7" ht="17.399999999999999" thickBot="1">
      <c r="A5" s="39" t="s">
        <v>68</v>
      </c>
      <c r="B5" s="40" t="s">
        <v>191</v>
      </c>
      <c r="C5" s="40"/>
      <c r="D5" s="41" t="s">
        <v>556</v>
      </c>
      <c r="E5" s="42" t="s">
        <v>557</v>
      </c>
      <c r="F5" s="41"/>
      <c r="G5" s="44"/>
    </row>
    <row r="6" spans="1:7" ht="17.399999999999999" thickTop="1">
      <c r="A6" s="45" t="s">
        <v>120</v>
      </c>
      <c r="B6" s="538">
        <f>7</f>
        <v>7</v>
      </c>
      <c r="C6" s="539"/>
      <c r="D6" s="46" t="s">
        <v>90</v>
      </c>
      <c r="E6" s="47" t="s">
        <v>188</v>
      </c>
      <c r="F6" s="48"/>
      <c r="G6" s="44"/>
    </row>
    <row r="7" spans="1:7" ht="17.399999999999999" thickBot="1">
      <c r="A7" s="49" t="s">
        <v>355</v>
      </c>
      <c r="B7" s="401" t="str">
        <f>C9</f>
        <v>+5</v>
      </c>
      <c r="C7" s="402"/>
      <c r="D7" s="50" t="s">
        <v>187</v>
      </c>
      <c r="E7" s="51" t="s">
        <v>188</v>
      </c>
      <c r="F7" s="48"/>
      <c r="G7" s="44"/>
    </row>
    <row r="8" spans="1:7" ht="17.399999999999999" thickTop="1">
      <c r="A8" s="52" t="s">
        <v>2</v>
      </c>
      <c r="B8" s="533">
        <f>14+4</f>
        <v>18</v>
      </c>
      <c r="C8" s="477" t="str">
        <f t="shared" ref="C8:C13" si="0">IF(B8&gt;9.9,CONCATENATE("+",ROUNDDOWN((B8-10)/2,0)),ROUNDUP((B8-10)/2,0))</f>
        <v>+4</v>
      </c>
      <c r="D8" s="53" t="s">
        <v>88</v>
      </c>
      <c r="E8" s="523" t="s">
        <v>558</v>
      </c>
      <c r="F8" s="48"/>
      <c r="G8" s="44"/>
    </row>
    <row r="9" spans="1:7" ht="16.8">
      <c r="A9" s="54" t="s">
        <v>3</v>
      </c>
      <c r="B9" s="532">
        <f>16+4</f>
        <v>20</v>
      </c>
      <c r="C9" s="509" t="str">
        <f t="shared" si="0"/>
        <v>+5</v>
      </c>
      <c r="D9" s="56" t="s">
        <v>89</v>
      </c>
      <c r="E9" s="57">
        <f>SUM(Martial!G5:G23)+SUM(Equipment!C3:C17)</f>
        <v>47</v>
      </c>
      <c r="F9" s="48"/>
      <c r="G9" s="44"/>
    </row>
    <row r="10" spans="1:7" ht="16.8">
      <c r="A10" s="58" t="s">
        <v>13</v>
      </c>
      <c r="B10" s="59">
        <f>12</f>
        <v>12</v>
      </c>
      <c r="C10" s="510" t="str">
        <f t="shared" si="0"/>
        <v>+1</v>
      </c>
      <c r="D10" s="56" t="s">
        <v>15</v>
      </c>
      <c r="E10" s="60">
        <f>ROUNDUP(((E3*8)*0.75)+((E4*8)*0.75)+((E3+E4)*C10),0)</f>
        <v>70</v>
      </c>
      <c r="F10" s="48"/>
      <c r="G10" s="44"/>
    </row>
    <row r="11" spans="1:7" ht="16.8">
      <c r="A11" s="61" t="s">
        <v>14</v>
      </c>
      <c r="B11" s="59">
        <v>14</v>
      </c>
      <c r="C11" s="55" t="str">
        <f t="shared" si="0"/>
        <v>+2</v>
      </c>
      <c r="D11" s="62" t="s">
        <v>122</v>
      </c>
      <c r="E11" s="542">
        <f>10+C9+2+3</f>
        <v>20</v>
      </c>
      <c r="F11" s="39"/>
      <c r="G11" s="44"/>
    </row>
    <row r="12" spans="1:7" ht="16.8">
      <c r="A12" s="63" t="s">
        <v>16</v>
      </c>
      <c r="B12" s="59">
        <v>17</v>
      </c>
      <c r="C12" s="55" t="str">
        <f t="shared" si="0"/>
        <v>+3</v>
      </c>
      <c r="D12" s="62" t="s">
        <v>65</v>
      </c>
      <c r="E12" s="500">
        <f>E11+SUM(Martial!B19:B20)+2</f>
        <v>28</v>
      </c>
      <c r="F12" s="48"/>
      <c r="G12" s="44"/>
    </row>
    <row r="13" spans="1:7" ht="17.399999999999999" thickBot="1">
      <c r="A13" s="64" t="s">
        <v>12</v>
      </c>
      <c r="B13" s="487">
        <f>10</f>
        <v>10</v>
      </c>
      <c r="C13" s="65" t="str">
        <f t="shared" si="0"/>
        <v>+0</v>
      </c>
      <c r="D13" s="66" t="s">
        <v>190</v>
      </c>
      <c r="E13" s="531">
        <f>E12-C9+2</f>
        <v>25</v>
      </c>
      <c r="F13" s="48"/>
      <c r="G13" s="44"/>
    </row>
    <row r="14" spans="1:7" s="9" customFormat="1" ht="17.399999999999999" thickTop="1">
      <c r="A14" s="67"/>
      <c r="B14" s="68"/>
      <c r="C14" s="68"/>
      <c r="D14" s="68"/>
      <c r="E14" s="68"/>
      <c r="F14" s="68"/>
      <c r="G14" s="69"/>
    </row>
    <row r="15" spans="1:7" s="9" customFormat="1" ht="16.8">
      <c r="A15" s="70"/>
      <c r="B15" s="71"/>
      <c r="C15" s="71"/>
      <c r="D15" s="71"/>
      <c r="E15" s="71"/>
      <c r="F15" s="71"/>
      <c r="G15" s="72"/>
    </row>
    <row r="16" spans="1:7" s="9" customFormat="1" ht="16.8">
      <c r="A16" s="70"/>
      <c r="B16" s="71"/>
      <c r="C16" s="71"/>
      <c r="D16" s="71"/>
      <c r="E16" s="71"/>
      <c r="F16" s="71"/>
      <c r="G16" s="72"/>
    </row>
    <row r="17" spans="1:7" s="9" customFormat="1" ht="16.8">
      <c r="A17" s="70"/>
      <c r="B17" s="71"/>
      <c r="C17" s="71"/>
      <c r="D17" s="71"/>
      <c r="E17" s="71"/>
      <c r="F17" s="71"/>
      <c r="G17" s="72"/>
    </row>
    <row r="18" spans="1:7" s="9" customFormat="1" ht="16.8">
      <c r="A18" s="70"/>
      <c r="B18" s="71"/>
      <c r="C18" s="71"/>
      <c r="D18" s="71"/>
      <c r="E18" s="71"/>
      <c r="F18" s="71"/>
      <c r="G18" s="72"/>
    </row>
    <row r="19" spans="1:7" s="9" customFormat="1" ht="16.8">
      <c r="A19" s="70"/>
      <c r="B19" s="71"/>
      <c r="C19" s="71"/>
      <c r="D19" s="71"/>
      <c r="E19" s="71"/>
      <c r="F19" s="71"/>
      <c r="G19" s="72"/>
    </row>
    <row r="20" spans="1:7" s="9" customFormat="1" ht="16.8">
      <c r="A20" s="70"/>
      <c r="B20" s="71"/>
      <c r="C20" s="71"/>
      <c r="D20" s="71"/>
      <c r="E20" s="71"/>
      <c r="F20" s="71"/>
      <c r="G20" s="72"/>
    </row>
    <row r="21" spans="1:7" s="9" customFormat="1" ht="16.8">
      <c r="A21" s="70"/>
      <c r="B21" s="71"/>
      <c r="C21" s="71"/>
      <c r="D21" s="71"/>
      <c r="E21" s="71"/>
      <c r="F21" s="71"/>
      <c r="G21" s="72"/>
    </row>
    <row r="22" spans="1:7" ht="17.399999999999999" thickBot="1">
      <c r="A22" s="73"/>
      <c r="B22" s="74"/>
      <c r="C22" s="74"/>
      <c r="D22" s="74"/>
      <c r="E22" s="74"/>
      <c r="F22" s="74"/>
      <c r="G22" s="75"/>
    </row>
    <row r="23" spans="1:7" ht="16.2" thickTop="1"/>
  </sheetData>
  <phoneticPr fontId="0" type="noConversion"/>
  <conditionalFormatting sqref="E9">
    <cfRule type="cellIs" dxfId="1182" priority="4" stopIfTrue="1" operator="greaterThan">
      <formula>116</formula>
    </cfRule>
    <cfRule type="cellIs" dxfId="1181"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showGridLines="0" workbookViewId="0">
      <pane ySplit="2" topLeftCell="A3" activePane="bottomLeft" state="frozen"/>
      <selection pane="bottomLeft" activeCell="A3" sqref="A3"/>
    </sheetView>
  </sheetViews>
  <sheetFormatPr defaultColWidth="13" defaultRowHeight="15.6"/>
  <cols>
    <col min="1" max="1" width="21.3984375" style="76" bestFit="1" customWidth="1"/>
    <col min="2" max="2" width="5.8984375" style="76" bestFit="1" customWidth="1"/>
    <col min="3" max="3" width="7.09765625" style="77" hidden="1" customWidth="1"/>
    <col min="4" max="4" width="5.796875" style="77" hidden="1" customWidth="1"/>
    <col min="5" max="5" width="9.19921875" style="77" bestFit="1" customWidth="1"/>
    <col min="6" max="6" width="7.5" style="77" bestFit="1" customWidth="1"/>
    <col min="7" max="7" width="5.8984375" style="194" bestFit="1" customWidth="1"/>
    <col min="8" max="8" width="4.69921875" style="194" bestFit="1" customWidth="1"/>
    <col min="9" max="9" width="6.8984375" style="194" bestFit="1" customWidth="1"/>
    <col min="10" max="10" width="31.09765625" style="76" bestFit="1" customWidth="1"/>
    <col min="11" max="11" width="13" style="316"/>
    <col min="12" max="16384" width="13" style="38"/>
  </cols>
  <sheetData>
    <row r="1" spans="1:11" ht="25.8" thickBot="1">
      <c r="A1" s="78" t="s">
        <v>11</v>
      </c>
      <c r="B1" s="79"/>
      <c r="C1" s="79"/>
      <c r="D1" s="79"/>
      <c r="E1" s="79"/>
      <c r="F1" s="79"/>
      <c r="G1" s="80"/>
      <c r="H1" s="80"/>
      <c r="I1" s="80"/>
      <c r="J1" s="79"/>
    </row>
    <row r="2" spans="1:11" s="9" customFormat="1" ht="34.200000000000003" thickBot="1">
      <c r="A2" s="2" t="s">
        <v>186</v>
      </c>
      <c r="B2" s="3" t="s">
        <v>31</v>
      </c>
      <c r="C2" s="3" t="s">
        <v>38</v>
      </c>
      <c r="D2" s="3" t="s">
        <v>30</v>
      </c>
      <c r="E2" s="4" t="s">
        <v>63</v>
      </c>
      <c r="F2" s="4" t="s">
        <v>39</v>
      </c>
      <c r="G2" s="5" t="s">
        <v>69</v>
      </c>
      <c r="H2" s="6" t="s">
        <v>185</v>
      </c>
      <c r="I2" s="7" t="s">
        <v>102</v>
      </c>
      <c r="J2" s="8" t="s">
        <v>100</v>
      </c>
      <c r="K2" s="316"/>
    </row>
    <row r="3" spans="1:11" s="9" customFormat="1" ht="16.8">
      <c r="A3" s="81" t="s">
        <v>72</v>
      </c>
      <c r="B3" s="82">
        <v>9</v>
      </c>
      <c r="C3" s="83" t="s">
        <v>33</v>
      </c>
      <c r="D3" s="83" t="str">
        <f>IF(C3="Str",'Personal File'!$C$8,IF(C3="Dex",'Personal File'!$C$9,IF(C3="Con",'Personal File'!$C$10,IF(C3="Int",'Personal File'!$C$11,IF(C3="Wis",'Personal File'!$C$12,IF(C3="Cha",'Personal File'!$C$13))))))</f>
        <v>+1</v>
      </c>
      <c r="E3" s="365" t="str">
        <f t="shared" ref="E3:E5" si="0">CONCATENATE(C3," (",D3,")")</f>
        <v>Con (+1)</v>
      </c>
      <c r="F3" s="540">
        <v>3</v>
      </c>
      <c r="G3" s="84">
        <f t="shared" ref="G3:G4" si="1">B3+D3+F3</f>
        <v>13</v>
      </c>
      <c r="H3" s="85">
        <f t="shared" ref="H3:H5" ca="1" si="2">RANDBETWEEN(1,20)</f>
        <v>17</v>
      </c>
      <c r="I3" s="84">
        <f t="shared" ref="I3:I4" ca="1" si="3">SUM(G3:H3)</f>
        <v>30</v>
      </c>
      <c r="J3" s="86" t="s">
        <v>316</v>
      </c>
      <c r="K3" s="316"/>
    </row>
    <row r="4" spans="1:11" s="9" customFormat="1" ht="16.8">
      <c r="A4" s="87" t="s">
        <v>73</v>
      </c>
      <c r="B4" s="82">
        <v>6</v>
      </c>
      <c r="C4" s="83" t="s">
        <v>36</v>
      </c>
      <c r="D4" s="83" t="str">
        <f>IF(C4="Str",'Personal File'!$C$8,IF(C4="Dex",'Personal File'!$C$9,IF(C4="Con",'Personal File'!$C$10,IF(C4="Int",'Personal File'!$C$11,IF(C4="Wis",'Personal File'!$C$12,IF(C4="Cha",'Personal File'!$C$13))))))</f>
        <v>+5</v>
      </c>
      <c r="E4" s="88" t="str">
        <f t="shared" si="0"/>
        <v>Dex (+5)</v>
      </c>
      <c r="F4" s="540">
        <v>3</v>
      </c>
      <c r="G4" s="84">
        <f t="shared" si="1"/>
        <v>14</v>
      </c>
      <c r="H4" s="85">
        <f t="shared" ca="1" si="2"/>
        <v>16</v>
      </c>
      <c r="I4" s="84">
        <f t="shared" ca="1" si="3"/>
        <v>30</v>
      </c>
      <c r="J4" s="86" t="s">
        <v>316</v>
      </c>
      <c r="K4" s="486"/>
    </row>
    <row r="5" spans="1:11" s="9" customFormat="1" ht="16.8">
      <c r="A5" s="89" t="s">
        <v>74</v>
      </c>
      <c r="B5" s="90">
        <v>6</v>
      </c>
      <c r="C5" s="91" t="s">
        <v>35</v>
      </c>
      <c r="D5" s="91" t="str">
        <f>IF(C5="Str",'Personal File'!$C$8,IF(C5="Dex",'Personal File'!$C$9,IF(C5="Con",'Personal File'!$C$10,IF(C5="Int",'Personal File'!$C$11,IF(C5="Wis",'Personal File'!$C$12,IF(C5="Cha",'Personal File'!$C$13))))))</f>
        <v>+3</v>
      </c>
      <c r="E5" s="92" t="str">
        <f t="shared" si="0"/>
        <v>Wis (+3)</v>
      </c>
      <c r="F5" s="541">
        <v>3</v>
      </c>
      <c r="G5" s="93">
        <f t="shared" ref="G5:G42" si="4">B5+D5+F5</f>
        <v>12</v>
      </c>
      <c r="H5" s="94">
        <f t="shared" ca="1" si="2"/>
        <v>12</v>
      </c>
      <c r="I5" s="93">
        <f t="shared" ref="I5:I42" ca="1" si="5">SUM(G5:H5)</f>
        <v>24</v>
      </c>
      <c r="J5" s="95" t="s">
        <v>316</v>
      </c>
      <c r="K5" s="316"/>
    </row>
    <row r="6" spans="1:11" s="104" customFormat="1" ht="16.8">
      <c r="A6" s="96" t="s">
        <v>40</v>
      </c>
      <c r="B6" s="97">
        <v>0</v>
      </c>
      <c r="C6" s="98" t="s">
        <v>34</v>
      </c>
      <c r="D6" s="99" t="str">
        <f>IF(C6="Str",'Personal File'!$C$8,IF(C6="Dex",'Personal File'!$C$9,IF(C6="Con",'Personal File'!$C$10,IF(C6="Int",'Personal File'!$C$11,IF(C6="Wis",'Personal File'!$C$12,IF(C6="Cha",'Personal File'!$C$13))))))</f>
        <v>+2</v>
      </c>
      <c r="E6" s="100" t="str">
        <f t="shared" ref="E6:E42" si="6">CONCATENATE(C6," (",D6,")")</f>
        <v>Int (+2)</v>
      </c>
      <c r="F6" s="101" t="s">
        <v>64</v>
      </c>
      <c r="G6" s="102">
        <f t="shared" si="4"/>
        <v>2</v>
      </c>
      <c r="H6" s="85">
        <f ca="1">RANDBETWEEN(1,20)</f>
        <v>8</v>
      </c>
      <c r="I6" s="102">
        <f t="shared" ca="1" si="5"/>
        <v>10</v>
      </c>
      <c r="J6" s="134"/>
    </row>
    <row r="7" spans="1:11" s="108" customFormat="1" ht="16.8">
      <c r="A7" s="105" t="s">
        <v>41</v>
      </c>
      <c r="B7" s="97">
        <v>0</v>
      </c>
      <c r="C7" s="106" t="s">
        <v>36</v>
      </c>
      <c r="D7" s="107" t="str">
        <f>IF(C7="Str",'Personal File'!$C$8,IF(C7="Dex",'Personal File'!$C$9,IF(C7="Con",'Personal File'!$C$10,IF(C7="Int",'Personal File'!$C$11,IF(C7="Wis",'Personal File'!$C$12,IF(C7="Cha",'Personal File'!$C$13))))))</f>
        <v>+5</v>
      </c>
      <c r="E7" s="88" t="str">
        <f t="shared" si="6"/>
        <v>Dex (+5)</v>
      </c>
      <c r="F7" s="102" t="s">
        <v>64</v>
      </c>
      <c r="G7" s="102">
        <f t="shared" si="4"/>
        <v>5</v>
      </c>
      <c r="H7" s="85">
        <f ca="1">RANDBETWEEN(1,20)</f>
        <v>2</v>
      </c>
      <c r="I7" s="102">
        <f t="shared" ca="1" si="5"/>
        <v>7</v>
      </c>
      <c r="J7" s="134"/>
    </row>
    <row r="8" spans="1:11" s="113" customFormat="1" ht="16.8">
      <c r="A8" s="109" t="s">
        <v>42</v>
      </c>
      <c r="B8" s="97">
        <v>0</v>
      </c>
      <c r="C8" s="110" t="s">
        <v>32</v>
      </c>
      <c r="D8" s="111" t="str">
        <f>IF(C8="Str",'Personal File'!$C$8,IF(C8="Dex",'Personal File'!$C$9,IF(C8="Con",'Personal File'!$C$10,IF(C8="Int",'Personal File'!$C$11,IF(C8="Wis",'Personal File'!$C$12,IF(C8="Cha",'Personal File'!$C$13))))))</f>
        <v>+0</v>
      </c>
      <c r="E8" s="112" t="str">
        <f t="shared" si="6"/>
        <v>Cha (+0)</v>
      </c>
      <c r="F8" s="102" t="s">
        <v>64</v>
      </c>
      <c r="G8" s="102">
        <f t="shared" si="4"/>
        <v>0</v>
      </c>
      <c r="H8" s="85">
        <f t="shared" ref="H8:H42" ca="1" si="7">RANDBETWEEN(1,20)</f>
        <v>3</v>
      </c>
      <c r="I8" s="102">
        <f t="shared" ca="1" si="5"/>
        <v>3</v>
      </c>
      <c r="J8" s="134"/>
    </row>
    <row r="9" spans="1:11" s="118" customFormat="1" ht="16.8">
      <c r="A9" s="114" t="s">
        <v>43</v>
      </c>
      <c r="B9" s="97">
        <v>0</v>
      </c>
      <c r="C9" s="115" t="s">
        <v>37</v>
      </c>
      <c r="D9" s="116" t="str">
        <f>IF(C9="Str",'Personal File'!$C$8,IF(C9="Dex",'Personal File'!$C$9,IF(C9="Con",'Personal File'!$C$10,IF(C9="Int",'Personal File'!$C$11,IF(C9="Wis",'Personal File'!$C$12,IF(C9="Cha",'Personal File'!$C$13))))))</f>
        <v>+4</v>
      </c>
      <c r="E9" s="117" t="str">
        <f t="shared" si="6"/>
        <v>Str (+4)</v>
      </c>
      <c r="F9" s="102" t="s">
        <v>64</v>
      </c>
      <c r="G9" s="102">
        <f t="shared" si="4"/>
        <v>4</v>
      </c>
      <c r="H9" s="85">
        <f t="shared" ca="1" si="7"/>
        <v>11</v>
      </c>
      <c r="I9" s="102">
        <f t="shared" ca="1" si="5"/>
        <v>15</v>
      </c>
      <c r="J9" s="134"/>
    </row>
    <row r="10" spans="1:11" s="118" customFormat="1" ht="16.8">
      <c r="A10" s="119" t="s">
        <v>17</v>
      </c>
      <c r="B10" s="120">
        <v>11</v>
      </c>
      <c r="C10" s="121" t="s">
        <v>33</v>
      </c>
      <c r="D10" s="122" t="str">
        <f>IF(C10="Str",'Personal File'!$C$8,IF(C10="Dex",'Personal File'!$C$9,IF(C10="Con",'Personal File'!$C$10,IF(C10="Int",'Personal File'!$C$11,IF(C10="Wis",'Personal File'!$C$12,IF(C10="Cha",'Personal File'!$C$13))))))</f>
        <v>+1</v>
      </c>
      <c r="E10" s="123" t="str">
        <f t="shared" si="6"/>
        <v>Con (+1)</v>
      </c>
      <c r="F10" s="124" t="s">
        <v>64</v>
      </c>
      <c r="G10" s="124">
        <f t="shared" si="4"/>
        <v>12</v>
      </c>
      <c r="H10" s="85">
        <f t="shared" ca="1" si="7"/>
        <v>9</v>
      </c>
      <c r="I10" s="124">
        <f t="shared" ca="1" si="5"/>
        <v>21</v>
      </c>
      <c r="J10" s="479"/>
    </row>
    <row r="11" spans="1:11" s="104" customFormat="1" ht="16.8">
      <c r="A11" s="96" t="s">
        <v>119</v>
      </c>
      <c r="B11" s="97">
        <v>0</v>
      </c>
      <c r="C11" s="98" t="s">
        <v>34</v>
      </c>
      <c r="D11" s="99" t="str">
        <f>IF(C11="Str",'Personal File'!$C$8,IF(C11="Dex",'Personal File'!$C$9,IF(C11="Con",'Personal File'!$C$10,IF(C11="Int",'Personal File'!$C$11,IF(C11="Wis",'Personal File'!$C$12,IF(C11="Cha",'Personal File'!$C$13))))))</f>
        <v>+2</v>
      </c>
      <c r="E11" s="100" t="str">
        <f t="shared" si="6"/>
        <v>Int (+2)</v>
      </c>
      <c r="F11" s="102" t="s">
        <v>64</v>
      </c>
      <c r="G11" s="102">
        <f t="shared" si="4"/>
        <v>2</v>
      </c>
      <c r="H11" s="85">
        <f t="shared" ca="1" si="7"/>
        <v>1</v>
      </c>
      <c r="I11" s="102">
        <f t="shared" ca="1" si="5"/>
        <v>3</v>
      </c>
      <c r="J11" s="134"/>
    </row>
    <row r="12" spans="1:11" s="133" customFormat="1" ht="16.8">
      <c r="A12" s="126" t="s">
        <v>44</v>
      </c>
      <c r="B12" s="127">
        <v>0</v>
      </c>
      <c r="C12" s="128" t="s">
        <v>34</v>
      </c>
      <c r="D12" s="129" t="str">
        <f>IF(C12="Str",'Personal File'!$C$8,IF(C12="Dex",'Personal File'!$C$9,IF(C12="Con",'Personal File'!$C$10,IF(C12="Int",'Personal File'!$C$11,IF(C12="Wis",'Personal File'!$C$12,IF(C12="Cha",'Personal File'!$C$13))))))</f>
        <v>+2</v>
      </c>
      <c r="E12" s="130" t="str">
        <f t="shared" si="6"/>
        <v>Int (+2)</v>
      </c>
      <c r="F12" s="131" t="s">
        <v>64</v>
      </c>
      <c r="G12" s="131">
        <f t="shared" si="4"/>
        <v>2</v>
      </c>
      <c r="H12" s="85">
        <f t="shared" ca="1" si="7"/>
        <v>17</v>
      </c>
      <c r="I12" s="131">
        <f t="shared" ca="1" si="5"/>
        <v>19</v>
      </c>
      <c r="J12" s="480"/>
    </row>
    <row r="13" spans="1:11" s="108" customFormat="1" ht="16.8">
      <c r="A13" s="165" t="s">
        <v>45</v>
      </c>
      <c r="B13" s="143">
        <v>10</v>
      </c>
      <c r="C13" s="166" t="s">
        <v>32</v>
      </c>
      <c r="D13" s="167" t="str">
        <f>IF(C13="Str",'Personal File'!$C$8,IF(C13="Dex",'Personal File'!$C$9,IF(C13="Con",'Personal File'!$C$10,IF(C13="Int",'Personal File'!$C$11,IF(C13="Wis",'Personal File'!$C$12,IF(C13="Cha",'Personal File'!$C$13))))))</f>
        <v>+0</v>
      </c>
      <c r="E13" s="168" t="str">
        <f t="shared" si="6"/>
        <v>Cha (+0)</v>
      </c>
      <c r="F13" s="147" t="s">
        <v>64</v>
      </c>
      <c r="G13" s="147">
        <f t="shared" si="4"/>
        <v>10</v>
      </c>
      <c r="H13" s="85">
        <f t="shared" ca="1" si="7"/>
        <v>6</v>
      </c>
      <c r="I13" s="147">
        <f t="shared" ca="1" si="5"/>
        <v>16</v>
      </c>
      <c r="J13" s="362"/>
    </row>
    <row r="14" spans="1:11" s="108" customFormat="1" ht="16.8">
      <c r="A14" s="126" t="s">
        <v>46</v>
      </c>
      <c r="B14" s="127">
        <v>0</v>
      </c>
      <c r="C14" s="128" t="s">
        <v>34</v>
      </c>
      <c r="D14" s="129" t="str">
        <f>IF(C14="Str",'Personal File'!$C$8,IF(C14="Dex",'Personal File'!$C$9,IF(C14="Con",'Personal File'!$C$10,IF(C14="Int",'Personal File'!$C$11,IF(C14="Wis",'Personal File'!$C$12,IF(C14="Cha",'Personal File'!$C$13))))))</f>
        <v>+2</v>
      </c>
      <c r="E14" s="130" t="str">
        <f t="shared" si="6"/>
        <v>Int (+2)</v>
      </c>
      <c r="F14" s="131" t="s">
        <v>64</v>
      </c>
      <c r="G14" s="131">
        <f t="shared" si="4"/>
        <v>2</v>
      </c>
      <c r="H14" s="85">
        <f t="shared" ca="1" si="7"/>
        <v>15</v>
      </c>
      <c r="I14" s="131">
        <f t="shared" ca="1" si="5"/>
        <v>17</v>
      </c>
      <c r="J14" s="480"/>
    </row>
    <row r="15" spans="1:11" s="108" customFormat="1" ht="16.8">
      <c r="A15" s="109" t="s">
        <v>47</v>
      </c>
      <c r="B15" s="97">
        <v>0</v>
      </c>
      <c r="C15" s="110" t="s">
        <v>32</v>
      </c>
      <c r="D15" s="111" t="str">
        <f>IF(C15="Str",'Personal File'!$C$8,IF(C15="Dex",'Personal File'!$C$9,IF(C15="Con",'Personal File'!$C$10,IF(C15="Int",'Personal File'!$C$11,IF(C15="Wis",'Personal File'!$C$12,IF(C15="Cha",'Personal File'!$C$13))))))</f>
        <v>+0</v>
      </c>
      <c r="E15" s="112" t="str">
        <f t="shared" si="6"/>
        <v>Cha (+0)</v>
      </c>
      <c r="F15" s="102" t="s">
        <v>64</v>
      </c>
      <c r="G15" s="102">
        <f t="shared" si="4"/>
        <v>0</v>
      </c>
      <c r="H15" s="85">
        <f t="shared" ca="1" si="7"/>
        <v>17</v>
      </c>
      <c r="I15" s="102">
        <f t="shared" ca="1" si="5"/>
        <v>17</v>
      </c>
      <c r="J15" s="134"/>
    </row>
    <row r="16" spans="1:11" s="108" customFormat="1" ht="16.8">
      <c r="A16" s="105" t="s">
        <v>48</v>
      </c>
      <c r="B16" s="97">
        <v>0</v>
      </c>
      <c r="C16" s="106" t="s">
        <v>36</v>
      </c>
      <c r="D16" s="107" t="str">
        <f>IF(C16="Str",'Personal File'!$C$8,IF(C16="Dex",'Personal File'!$C$9,IF(C16="Con",'Personal File'!$C$10,IF(C16="Int",'Personal File'!$C$11,IF(C16="Wis",'Personal File'!$C$12,IF(C16="Cha",'Personal File'!$C$13))))))</f>
        <v>+5</v>
      </c>
      <c r="E16" s="88" t="str">
        <f t="shared" si="6"/>
        <v>Dex (+5)</v>
      </c>
      <c r="F16" s="102" t="s">
        <v>64</v>
      </c>
      <c r="G16" s="102">
        <f t="shared" si="4"/>
        <v>5</v>
      </c>
      <c r="H16" s="85">
        <f t="shared" ca="1" si="7"/>
        <v>11</v>
      </c>
      <c r="I16" s="102">
        <f t="shared" ca="1" si="5"/>
        <v>16</v>
      </c>
      <c r="J16" s="103"/>
    </row>
    <row r="17" spans="1:10" s="108" customFormat="1" ht="16.8">
      <c r="A17" s="135" t="s">
        <v>49</v>
      </c>
      <c r="B17" s="136">
        <v>0</v>
      </c>
      <c r="C17" s="137" t="s">
        <v>34</v>
      </c>
      <c r="D17" s="138" t="str">
        <f>IF(C17="Str",'Personal File'!$C$8,IF(C17="Dex",'Personal File'!$C$9,IF(C17="Con",'Personal File'!$C$10,IF(C17="Int",'Personal File'!$C$11,IF(C17="Wis",'Personal File'!$C$12,IF(C17="Cha",'Personal File'!$C$13))))))</f>
        <v>+2</v>
      </c>
      <c r="E17" s="139" t="str">
        <f t="shared" si="6"/>
        <v>Int (+2)</v>
      </c>
      <c r="F17" s="140" t="s">
        <v>64</v>
      </c>
      <c r="G17" s="140">
        <f t="shared" si="4"/>
        <v>2</v>
      </c>
      <c r="H17" s="85">
        <f t="shared" ca="1" si="7"/>
        <v>3</v>
      </c>
      <c r="I17" s="140">
        <f t="shared" ca="1" si="5"/>
        <v>5</v>
      </c>
      <c r="J17" s="141"/>
    </row>
    <row r="18" spans="1:10" s="108" customFormat="1" ht="16.8">
      <c r="A18" s="109" t="s">
        <v>50</v>
      </c>
      <c r="B18" s="97">
        <v>0</v>
      </c>
      <c r="C18" s="110" t="s">
        <v>32</v>
      </c>
      <c r="D18" s="111" t="str">
        <f>IF(C18="Str",'Personal File'!$C$8,IF(C18="Dex",'Personal File'!$C$9,IF(C18="Con",'Personal File'!$C$10,IF(C18="Int",'Personal File'!$C$11,IF(C18="Wis",'Personal File'!$C$12,IF(C18="Cha",'Personal File'!$C$13))))))</f>
        <v>+0</v>
      </c>
      <c r="E18" s="112" t="str">
        <f t="shared" si="6"/>
        <v>Cha (+0)</v>
      </c>
      <c r="F18" s="102" t="s">
        <v>64</v>
      </c>
      <c r="G18" s="102">
        <f t="shared" si="4"/>
        <v>0</v>
      </c>
      <c r="H18" s="85">
        <f t="shared" ca="1" si="7"/>
        <v>4</v>
      </c>
      <c r="I18" s="102">
        <f t="shared" ca="1" si="5"/>
        <v>4</v>
      </c>
      <c r="J18" s="103"/>
    </row>
    <row r="19" spans="1:10" s="108" customFormat="1" ht="16.8">
      <c r="A19" s="109" t="s">
        <v>19</v>
      </c>
      <c r="B19" s="97">
        <v>0</v>
      </c>
      <c r="C19" s="110" t="s">
        <v>32</v>
      </c>
      <c r="D19" s="111" t="str">
        <f>IF(C19="Str",'Personal File'!$C$8,IF(C19="Dex",'Personal File'!$C$9,IF(C19="Con",'Personal File'!$C$10,IF(C19="Int",'Personal File'!$C$11,IF(C19="Wis",'Personal File'!$C$12,IF(C19="Cha",'Personal File'!$C$13))))))</f>
        <v>+0</v>
      </c>
      <c r="E19" s="112" t="str">
        <f t="shared" si="6"/>
        <v>Cha (+0)</v>
      </c>
      <c r="F19" s="102" t="s">
        <v>64</v>
      </c>
      <c r="G19" s="102">
        <f t="shared" si="4"/>
        <v>0</v>
      </c>
      <c r="H19" s="85">
        <f t="shared" ca="1" si="7"/>
        <v>13</v>
      </c>
      <c r="I19" s="102">
        <f t="shared" ca="1" si="5"/>
        <v>13</v>
      </c>
      <c r="J19" s="103"/>
    </row>
    <row r="20" spans="1:10" s="108" customFormat="1" ht="16.8">
      <c r="A20" s="142" t="s">
        <v>51</v>
      </c>
      <c r="B20" s="143">
        <v>5</v>
      </c>
      <c r="C20" s="144" t="s">
        <v>35</v>
      </c>
      <c r="D20" s="145" t="str">
        <f>IF(C20="Str",'Personal File'!$C$8,IF(C20="Dex",'Personal File'!$C$9,IF(C20="Con",'Personal File'!$C$10,IF(C20="Int",'Personal File'!$C$11,IF(C20="Wis",'Personal File'!$C$12,IF(C20="Cha",'Personal File'!$C$13))))))</f>
        <v>+3</v>
      </c>
      <c r="E20" s="146" t="str">
        <f t="shared" si="6"/>
        <v>Wis (+3)</v>
      </c>
      <c r="F20" s="147" t="s">
        <v>64</v>
      </c>
      <c r="G20" s="147">
        <f t="shared" si="4"/>
        <v>8</v>
      </c>
      <c r="H20" s="85">
        <f t="shared" ca="1" si="7"/>
        <v>5</v>
      </c>
      <c r="I20" s="147">
        <f t="shared" ca="1" si="5"/>
        <v>13</v>
      </c>
      <c r="J20" s="148"/>
    </row>
    <row r="21" spans="1:10" s="108" customFormat="1" ht="16.8">
      <c r="A21" s="105" t="s">
        <v>52</v>
      </c>
      <c r="B21" s="97">
        <v>0</v>
      </c>
      <c r="C21" s="106" t="s">
        <v>36</v>
      </c>
      <c r="D21" s="107" t="str">
        <f>IF(C21="Str",'Personal File'!$C$8,IF(C21="Dex",'Personal File'!$C$9,IF(C21="Con",'Personal File'!$C$10,IF(C21="Int",'Personal File'!$C$11,IF(C21="Wis",'Personal File'!$C$12,IF(C21="Cha",'Personal File'!$C$13))))))</f>
        <v>+5</v>
      </c>
      <c r="E21" s="88" t="str">
        <f t="shared" si="6"/>
        <v>Dex (+5)</v>
      </c>
      <c r="F21" s="102" t="s">
        <v>64</v>
      </c>
      <c r="G21" s="102">
        <f t="shared" si="4"/>
        <v>5</v>
      </c>
      <c r="H21" s="85">
        <f t="shared" ca="1" si="7"/>
        <v>4</v>
      </c>
      <c r="I21" s="102">
        <f t="shared" ca="1" si="5"/>
        <v>9</v>
      </c>
      <c r="J21" s="103"/>
    </row>
    <row r="22" spans="1:10" s="108" customFormat="1" ht="16.8">
      <c r="A22" s="149" t="s">
        <v>53</v>
      </c>
      <c r="B22" s="136">
        <v>0</v>
      </c>
      <c r="C22" s="150" t="s">
        <v>32</v>
      </c>
      <c r="D22" s="151" t="str">
        <f>IF(C22="Str",'Personal File'!$C$8,IF(C22="Dex",'Personal File'!$C$9,IF(C22="Con",'Personal File'!$C$10,IF(C22="Int",'Personal File'!$C$11,IF(C22="Wis",'Personal File'!$C$12,IF(C22="Cha",'Personal File'!$C$13))))))</f>
        <v>+0</v>
      </c>
      <c r="E22" s="152" t="str">
        <f t="shared" si="6"/>
        <v>Cha (+0)</v>
      </c>
      <c r="F22" s="140" t="s">
        <v>64</v>
      </c>
      <c r="G22" s="140">
        <f t="shared" si="4"/>
        <v>0</v>
      </c>
      <c r="H22" s="85">
        <f t="shared" ca="1" si="7"/>
        <v>14</v>
      </c>
      <c r="I22" s="140">
        <f t="shared" ca="1" si="5"/>
        <v>14</v>
      </c>
      <c r="J22" s="141"/>
    </row>
    <row r="23" spans="1:10" s="108" customFormat="1" ht="16.8">
      <c r="A23" s="114" t="s">
        <v>54</v>
      </c>
      <c r="B23" s="97">
        <v>0</v>
      </c>
      <c r="C23" s="115" t="s">
        <v>37</v>
      </c>
      <c r="D23" s="116" t="str">
        <f>IF(C23="Str",'Personal File'!$C$8,IF(C23="Dex",'Personal File'!$C$9,IF(C23="Con",'Personal File'!$C$10,IF(C23="Int",'Personal File'!$C$11,IF(C23="Wis",'Personal File'!$C$12,IF(C23="Cha",'Personal File'!$C$13))))))</f>
        <v>+4</v>
      </c>
      <c r="E23" s="117" t="str">
        <f t="shared" si="6"/>
        <v>Str (+4)</v>
      </c>
      <c r="F23" s="102" t="s">
        <v>64</v>
      </c>
      <c r="G23" s="102">
        <f t="shared" si="4"/>
        <v>4</v>
      </c>
      <c r="H23" s="85">
        <f t="shared" ca="1" si="7"/>
        <v>2</v>
      </c>
      <c r="I23" s="102">
        <f t="shared" ca="1" si="5"/>
        <v>6</v>
      </c>
      <c r="J23" s="103"/>
    </row>
    <row r="24" spans="1:10" s="108" customFormat="1" ht="16.8">
      <c r="A24" s="153" t="s">
        <v>299</v>
      </c>
      <c r="B24" s="120">
        <v>10</v>
      </c>
      <c r="C24" s="154" t="s">
        <v>34</v>
      </c>
      <c r="D24" s="155" t="str">
        <f>IF(C24="Str",'Personal File'!$C$8,IF(C24="Dex",'Personal File'!$C$9,IF(C24="Con",'Personal File'!$C$10,IF(C24="Int",'Personal File'!$C$11,IF(C24="Wis",'Personal File'!$C$12,IF(C24="Cha",'Personal File'!$C$13))))))</f>
        <v>+2</v>
      </c>
      <c r="E24" s="156" t="str">
        <f>CONCATENATE(C24," (",D24,")")</f>
        <v>Int (+2)</v>
      </c>
      <c r="F24" s="147" t="s">
        <v>64</v>
      </c>
      <c r="G24" s="124">
        <f t="shared" si="4"/>
        <v>12</v>
      </c>
      <c r="H24" s="85">
        <f t="shared" ca="1" si="7"/>
        <v>2</v>
      </c>
      <c r="I24" s="124">
        <f t="shared" ca="1" si="5"/>
        <v>14</v>
      </c>
      <c r="J24" s="125"/>
    </row>
    <row r="25" spans="1:10" s="108" customFormat="1" ht="16.8">
      <c r="A25" s="153" t="s">
        <v>285</v>
      </c>
      <c r="B25" s="120">
        <v>11</v>
      </c>
      <c r="C25" s="154" t="s">
        <v>34</v>
      </c>
      <c r="D25" s="155" t="str">
        <f>IF(C25="Str",'Personal File'!$C$8,IF(C25="Dex",'Personal File'!$C$9,IF(C25="Con",'Personal File'!$C$10,IF(C25="Int",'Personal File'!$C$11,IF(C25="Wis",'Personal File'!$C$12,IF(C25="Cha",'Personal File'!$C$13))))))</f>
        <v>+2</v>
      </c>
      <c r="E25" s="156" t="str">
        <f>CONCATENATE(C25," (",D25,")")</f>
        <v>Int (+2)</v>
      </c>
      <c r="F25" s="147" t="s">
        <v>64</v>
      </c>
      <c r="G25" s="124">
        <f t="shared" si="4"/>
        <v>13</v>
      </c>
      <c r="H25" s="85">
        <f t="shared" ca="1" si="7"/>
        <v>20</v>
      </c>
      <c r="I25" s="124">
        <f t="shared" ca="1" si="5"/>
        <v>33</v>
      </c>
      <c r="J25" s="125"/>
    </row>
    <row r="26" spans="1:10" s="108" customFormat="1" ht="16.8">
      <c r="A26" s="157" t="s">
        <v>55</v>
      </c>
      <c r="B26" s="97">
        <v>0</v>
      </c>
      <c r="C26" s="158" t="s">
        <v>35</v>
      </c>
      <c r="D26" s="159" t="str">
        <f>IF(C26="Str",'Personal File'!$C$8,IF(C26="Dex",'Personal File'!$C$9,IF(C26="Con",'Personal File'!$C$10,IF(C26="Int",'Personal File'!$C$11,IF(C26="Wis",'Personal File'!$C$12,IF(C26="Cha",'Personal File'!$C$13))))))</f>
        <v>+3</v>
      </c>
      <c r="E26" s="160" t="str">
        <f t="shared" si="6"/>
        <v>Wis (+3)</v>
      </c>
      <c r="F26" s="102" t="s">
        <v>320</v>
      </c>
      <c r="G26" s="102">
        <f t="shared" si="4"/>
        <v>5</v>
      </c>
      <c r="H26" s="85">
        <f t="shared" ca="1" si="7"/>
        <v>14</v>
      </c>
      <c r="I26" s="102">
        <f t="shared" ca="1" si="5"/>
        <v>19</v>
      </c>
      <c r="J26" s="103"/>
    </row>
    <row r="27" spans="1:10" s="108" customFormat="1" ht="16.8">
      <c r="A27" s="105" t="s">
        <v>20</v>
      </c>
      <c r="B27" s="97">
        <v>0</v>
      </c>
      <c r="C27" s="106" t="s">
        <v>36</v>
      </c>
      <c r="D27" s="107" t="str">
        <f>IF(C27="Str",'Personal File'!$C$8,IF(C27="Dex",'Personal File'!$C$9,IF(C27="Con",'Personal File'!$C$10,IF(C27="Int",'Personal File'!$C$11,IF(C27="Wis",'Personal File'!$C$12,IF(C27="Cha",'Personal File'!$C$13))))))</f>
        <v>+5</v>
      </c>
      <c r="E27" s="88" t="str">
        <f t="shared" si="6"/>
        <v>Dex (+5)</v>
      </c>
      <c r="F27" s="102" t="s">
        <v>64</v>
      </c>
      <c r="G27" s="102">
        <f t="shared" si="4"/>
        <v>5</v>
      </c>
      <c r="H27" s="85">
        <f t="shared" ca="1" si="7"/>
        <v>17</v>
      </c>
      <c r="I27" s="102">
        <f t="shared" ca="1" si="5"/>
        <v>22</v>
      </c>
      <c r="J27" s="103"/>
    </row>
    <row r="28" spans="1:10" s="108" customFormat="1" ht="16.8">
      <c r="A28" s="161" t="s">
        <v>56</v>
      </c>
      <c r="B28" s="127">
        <v>0</v>
      </c>
      <c r="C28" s="162" t="s">
        <v>36</v>
      </c>
      <c r="D28" s="163" t="str">
        <f>IF(C28="Str",'Personal File'!$C$8,IF(C28="Dex",'Personal File'!$C$9,IF(C28="Con",'Personal File'!$C$10,IF(C28="Int",'Personal File'!$C$11,IF(C28="Wis",'Personal File'!$C$12,IF(C28="Cha",'Personal File'!$C$13))))))</f>
        <v>+5</v>
      </c>
      <c r="E28" s="164" t="str">
        <f t="shared" si="6"/>
        <v>Dex (+5)</v>
      </c>
      <c r="F28" s="131" t="s">
        <v>64</v>
      </c>
      <c r="G28" s="131">
        <f t="shared" si="4"/>
        <v>5</v>
      </c>
      <c r="H28" s="85">
        <f t="shared" ca="1" si="7"/>
        <v>7</v>
      </c>
      <c r="I28" s="131">
        <f t="shared" ca="1" si="5"/>
        <v>12</v>
      </c>
      <c r="J28" s="132"/>
    </row>
    <row r="29" spans="1:10" ht="16.8">
      <c r="A29" s="109" t="s">
        <v>325</v>
      </c>
      <c r="B29" s="97">
        <v>0</v>
      </c>
      <c r="C29" s="110" t="s">
        <v>32</v>
      </c>
      <c r="D29" s="111" t="str">
        <f>IF(C29="Str",'Personal File'!$C$8,IF(C29="Dex",'Personal File'!$C$9,IF(C29="Con",'Personal File'!$C$10,IF(C29="Int",'Personal File'!$C$11,IF(C29="Wis",'Personal File'!$C$12,IF(C29="Cha",'Personal File'!$C$13))))))</f>
        <v>+0</v>
      </c>
      <c r="E29" s="112" t="str">
        <f t="shared" si="6"/>
        <v>Cha (+0)</v>
      </c>
      <c r="F29" s="102" t="s">
        <v>64</v>
      </c>
      <c r="G29" s="102">
        <f t="shared" si="4"/>
        <v>0</v>
      </c>
      <c r="H29" s="85">
        <f t="shared" ca="1" si="7"/>
        <v>14</v>
      </c>
      <c r="I29" s="102">
        <f t="shared" ca="1" si="5"/>
        <v>14</v>
      </c>
      <c r="J29" s="103"/>
    </row>
    <row r="30" spans="1:10" ht="16.8">
      <c r="A30" s="165" t="s">
        <v>562</v>
      </c>
      <c r="B30" s="143">
        <v>4</v>
      </c>
      <c r="C30" s="144" t="s">
        <v>35</v>
      </c>
      <c r="D30" s="145" t="str">
        <f>IF(C30="Str",'Personal File'!$C$8,IF(C30="Dex",'Personal File'!$C$9,IF(C30="Con",'Personal File'!$C$10,IF(C30="Int",'Personal File'!$C$11,IF(C30="Wis",'Personal File'!$C$12,IF(C30="Cha",'Personal File'!$C$13))))))</f>
        <v>+3</v>
      </c>
      <c r="E30" s="146" t="str">
        <f t="shared" ref="E30" si="8">CONCATENATE(C30," (",D30,")")</f>
        <v>Wis (+3)</v>
      </c>
      <c r="F30" s="147" t="s">
        <v>64</v>
      </c>
      <c r="G30" s="527">
        <f t="shared" si="4"/>
        <v>7</v>
      </c>
      <c r="H30" s="85">
        <f t="shared" ca="1" si="7"/>
        <v>3</v>
      </c>
      <c r="I30" s="527">
        <f t="shared" ca="1" si="5"/>
        <v>10</v>
      </c>
      <c r="J30" s="148"/>
    </row>
    <row r="31" spans="1:10" ht="16.8">
      <c r="A31" s="105" t="s">
        <v>21</v>
      </c>
      <c r="B31" s="97">
        <v>0</v>
      </c>
      <c r="C31" s="106" t="s">
        <v>36</v>
      </c>
      <c r="D31" s="107" t="str">
        <f>IF(C31="Str",'Personal File'!$C$8,IF(C31="Dex",'Personal File'!$C$9,IF(C31="Con",'Personal File'!$C$10,IF(C31="Int",'Personal File'!$C$11,IF(C31="Wis",'Personal File'!$C$12,IF(C31="Cha",'Personal File'!$C$13))))))</f>
        <v>+5</v>
      </c>
      <c r="E31" s="88" t="str">
        <f t="shared" si="6"/>
        <v>Dex (+5)</v>
      </c>
      <c r="F31" s="102" t="s">
        <v>64</v>
      </c>
      <c r="G31" s="102">
        <f t="shared" si="4"/>
        <v>5</v>
      </c>
      <c r="H31" s="85">
        <f t="shared" ca="1" si="7"/>
        <v>16</v>
      </c>
      <c r="I31" s="102">
        <f t="shared" ca="1" si="5"/>
        <v>21</v>
      </c>
      <c r="J31" s="103"/>
    </row>
    <row r="32" spans="1:10" ht="16.8">
      <c r="A32" s="96" t="s">
        <v>22</v>
      </c>
      <c r="B32" s="97">
        <v>0</v>
      </c>
      <c r="C32" s="98" t="s">
        <v>34</v>
      </c>
      <c r="D32" s="99" t="str">
        <f>IF(C32="Str",'Personal File'!$C$8,IF(C32="Dex",'Personal File'!$C$9,IF(C32="Con",'Personal File'!$C$10,IF(C32="Int",'Personal File'!$C$11,IF(C32="Wis",'Personal File'!$C$12,IF(C32="Cha",'Personal File'!$C$13))))))</f>
        <v>+2</v>
      </c>
      <c r="E32" s="100" t="str">
        <f t="shared" si="6"/>
        <v>Int (+2)</v>
      </c>
      <c r="F32" s="102" t="s">
        <v>320</v>
      </c>
      <c r="G32" s="102">
        <f t="shared" si="4"/>
        <v>4</v>
      </c>
      <c r="H32" s="85">
        <f t="shared" ca="1" si="7"/>
        <v>2</v>
      </c>
      <c r="I32" s="102">
        <f t="shared" ca="1" si="5"/>
        <v>6</v>
      </c>
      <c r="J32" s="103"/>
    </row>
    <row r="33" spans="1:10" ht="16.8">
      <c r="A33" s="157" t="s">
        <v>57</v>
      </c>
      <c r="B33" s="97">
        <v>0</v>
      </c>
      <c r="C33" s="158" t="s">
        <v>35</v>
      </c>
      <c r="D33" s="159" t="str">
        <f>IF(C33="Str",'Personal File'!$C$8,IF(C33="Dex",'Personal File'!$C$9,IF(C33="Con",'Personal File'!$C$10,IF(C33="Int",'Personal File'!$C$11,IF(C33="Wis",'Personal File'!$C$12,IF(C33="Cha",'Personal File'!$C$13))))))</f>
        <v>+3</v>
      </c>
      <c r="E33" s="160" t="str">
        <f t="shared" si="6"/>
        <v>Wis (+3)</v>
      </c>
      <c r="F33" s="102" t="s">
        <v>64</v>
      </c>
      <c r="G33" s="102">
        <f t="shared" si="4"/>
        <v>3</v>
      </c>
      <c r="H33" s="85">
        <f t="shared" ca="1" si="7"/>
        <v>7</v>
      </c>
      <c r="I33" s="102">
        <f t="shared" ca="1" si="5"/>
        <v>10</v>
      </c>
      <c r="J33" s="103"/>
    </row>
    <row r="34" spans="1:10" ht="16.8">
      <c r="A34" s="161" t="s">
        <v>117</v>
      </c>
      <c r="B34" s="127">
        <v>0</v>
      </c>
      <c r="C34" s="162" t="s">
        <v>36</v>
      </c>
      <c r="D34" s="163" t="str">
        <f>IF(C34="Str",'Personal File'!$C$8,IF(C34="Dex",'Personal File'!$C$9,IF(C34="Con",'Personal File'!$C$10,IF(C34="Int",'Personal File'!$C$11,IF(C34="Wis",'Personal File'!$C$12,IF(C34="Cha",'Personal File'!$C$13))))))</f>
        <v>+5</v>
      </c>
      <c r="E34" s="164" t="str">
        <f t="shared" si="6"/>
        <v>Dex (+5)</v>
      </c>
      <c r="F34" s="170" t="s">
        <v>64</v>
      </c>
      <c r="G34" s="131">
        <f t="shared" si="4"/>
        <v>5</v>
      </c>
      <c r="H34" s="85">
        <f t="shared" ca="1" si="7"/>
        <v>14</v>
      </c>
      <c r="I34" s="131">
        <f t="shared" ca="1" si="5"/>
        <v>19</v>
      </c>
      <c r="J34" s="132"/>
    </row>
    <row r="35" spans="1:10" ht="16.8">
      <c r="A35" s="171" t="s">
        <v>107</v>
      </c>
      <c r="B35" s="169">
        <v>0</v>
      </c>
      <c r="C35" s="172" t="s">
        <v>34</v>
      </c>
      <c r="D35" s="173" t="str">
        <f>IF(C35="Str",'Personal File'!$C$8,IF(C35="Dex",'Personal File'!$C$9,IF(C35="Con",'Personal File'!$C$10,IF(C35="Int",'Personal File'!$C$11,IF(C35="Wis",'Personal File'!$C$12,IF(C35="Cha",'Personal File'!$C$13))))))</f>
        <v>+2</v>
      </c>
      <c r="E35" s="174" t="str">
        <f t="shared" si="6"/>
        <v>Int (+2)</v>
      </c>
      <c r="F35" s="170" t="s">
        <v>64</v>
      </c>
      <c r="G35" s="131">
        <f t="shared" si="4"/>
        <v>2</v>
      </c>
      <c r="H35" s="85">
        <f t="shared" ca="1" si="7"/>
        <v>1</v>
      </c>
      <c r="I35" s="131">
        <f t="shared" ca="1" si="5"/>
        <v>3</v>
      </c>
      <c r="J35" s="175"/>
    </row>
    <row r="36" spans="1:10" ht="16.8">
      <c r="A36" s="358" t="s">
        <v>58</v>
      </c>
      <c r="B36" s="143">
        <v>11</v>
      </c>
      <c r="C36" s="359" t="s">
        <v>34</v>
      </c>
      <c r="D36" s="360" t="str">
        <f>IF(C36="Str",'Personal File'!$C$8,IF(C36="Dex",'Personal File'!$C$9,IF(C36="Con",'Personal File'!$C$10,IF(C36="Int",'Personal File'!$C$11,IF(C36="Wis",'Personal File'!$C$12,IF(C36="Cha",'Personal File'!$C$13))))))</f>
        <v>+2</v>
      </c>
      <c r="E36" s="361" t="str">
        <f t="shared" si="6"/>
        <v>Int (+2)</v>
      </c>
      <c r="F36" s="147" t="s">
        <v>64</v>
      </c>
      <c r="G36" s="147">
        <f t="shared" si="4"/>
        <v>13</v>
      </c>
      <c r="H36" s="85">
        <f t="shared" ca="1" si="7"/>
        <v>6</v>
      </c>
      <c r="I36" s="147">
        <f t="shared" ca="1" si="5"/>
        <v>19</v>
      </c>
      <c r="J36" s="362"/>
    </row>
    <row r="37" spans="1:10" ht="16.8">
      <c r="A37" s="157" t="s">
        <v>59</v>
      </c>
      <c r="B37" s="97">
        <v>0</v>
      </c>
      <c r="C37" s="158" t="s">
        <v>35</v>
      </c>
      <c r="D37" s="159" t="str">
        <f>IF(C37="Str",'Personal File'!$C$8,IF(C37="Dex",'Personal File'!$C$9,IF(C37="Con",'Personal File'!$C$10,IF(C37="Int",'Personal File'!$C$11,IF(C37="Wis",'Personal File'!$C$12,IF(C37="Cha",'Personal File'!$C$13))))))</f>
        <v>+3</v>
      </c>
      <c r="E37" s="160" t="str">
        <f t="shared" si="6"/>
        <v>Wis (+3)</v>
      </c>
      <c r="F37" s="102" t="s">
        <v>320</v>
      </c>
      <c r="G37" s="102">
        <f t="shared" si="4"/>
        <v>5</v>
      </c>
      <c r="H37" s="85">
        <f t="shared" ca="1" si="7"/>
        <v>20</v>
      </c>
      <c r="I37" s="102">
        <f t="shared" ca="1" si="5"/>
        <v>25</v>
      </c>
      <c r="J37" s="103"/>
    </row>
    <row r="38" spans="1:10" ht="16.8">
      <c r="A38" s="142" t="s">
        <v>118</v>
      </c>
      <c r="B38" s="143">
        <v>6</v>
      </c>
      <c r="C38" s="144" t="s">
        <v>35</v>
      </c>
      <c r="D38" s="145" t="str">
        <f>IF(C38="Str",'Personal File'!$C$8,IF(C38="Dex",'Personal File'!$C$9,IF(C38="Con",'Personal File'!$C$10,IF(C38="Int",'Personal File'!$C$11,IF(C38="Wis",'Personal File'!$C$12,IF(C38="Cha",'Personal File'!$C$13))))))</f>
        <v>+3</v>
      </c>
      <c r="E38" s="146" t="str">
        <f t="shared" si="6"/>
        <v>Wis (+3)</v>
      </c>
      <c r="F38" s="147" t="s">
        <v>64</v>
      </c>
      <c r="G38" s="147">
        <f t="shared" si="4"/>
        <v>9</v>
      </c>
      <c r="H38" s="85">
        <f t="shared" ca="1" si="7"/>
        <v>10</v>
      </c>
      <c r="I38" s="147">
        <f t="shared" ca="1" si="5"/>
        <v>19</v>
      </c>
      <c r="J38" s="148" t="s">
        <v>364</v>
      </c>
    </row>
    <row r="39" spans="1:10" ht="16.8">
      <c r="A39" s="114" t="s">
        <v>23</v>
      </c>
      <c r="B39" s="97">
        <v>0</v>
      </c>
      <c r="C39" s="115" t="s">
        <v>37</v>
      </c>
      <c r="D39" s="116" t="str">
        <f>IF(C39="Str",'Personal File'!$C$8,IF(C39="Dex",'Personal File'!$C$9,IF(C39="Con",'Personal File'!$C$10,IF(C39="Int",'Personal File'!$C$11,IF(C39="Wis",'Personal File'!$C$12,IF(C39="Cha",'Personal File'!$C$13))))))</f>
        <v>+4</v>
      </c>
      <c r="E39" s="117" t="str">
        <f t="shared" si="6"/>
        <v>Str (+4)</v>
      </c>
      <c r="F39" s="102" t="s">
        <v>64</v>
      </c>
      <c r="G39" s="102">
        <f t="shared" si="4"/>
        <v>4</v>
      </c>
      <c r="H39" s="85">
        <f t="shared" ca="1" si="7"/>
        <v>12</v>
      </c>
      <c r="I39" s="102">
        <f t="shared" ca="1" si="5"/>
        <v>16</v>
      </c>
      <c r="J39" s="134"/>
    </row>
    <row r="40" spans="1:10" ht="16.8">
      <c r="A40" s="176" t="s">
        <v>60</v>
      </c>
      <c r="B40" s="177">
        <v>0</v>
      </c>
      <c r="C40" s="178" t="s">
        <v>36</v>
      </c>
      <c r="D40" s="179" t="str">
        <f>IF(C40="Str",'Personal File'!$C$8,IF(C40="Dex",'Personal File'!$C$9,IF(C40="Con",'Personal File'!$C$10,IF(C40="Int",'Personal File'!$C$11,IF(C40="Wis",'Personal File'!$C$12,IF(C40="Cha",'Personal File'!$C$13))))))</f>
        <v>+5</v>
      </c>
      <c r="E40" s="180" t="str">
        <f t="shared" si="6"/>
        <v>Dex (+5)</v>
      </c>
      <c r="F40" s="131" t="s">
        <v>64</v>
      </c>
      <c r="G40" s="131">
        <f t="shared" si="4"/>
        <v>5</v>
      </c>
      <c r="H40" s="85">
        <f t="shared" ca="1" si="7"/>
        <v>3</v>
      </c>
      <c r="I40" s="131">
        <f t="shared" ca="1" si="5"/>
        <v>8</v>
      </c>
      <c r="J40" s="536"/>
    </row>
    <row r="41" spans="1:10" ht="16.8">
      <c r="A41" s="181" t="s">
        <v>61</v>
      </c>
      <c r="B41" s="127">
        <v>0</v>
      </c>
      <c r="C41" s="182" t="s">
        <v>32</v>
      </c>
      <c r="D41" s="183" t="str">
        <f>IF(C41="Str",'Personal File'!$C$8,IF(C41="Dex",'Personal File'!$C$9,IF(C41="Con",'Personal File'!$C$10,IF(C41="Int",'Personal File'!$C$11,IF(C41="Wis",'Personal File'!$C$12,IF(C41="Cha",'Personal File'!$C$13))))))</f>
        <v>+0</v>
      </c>
      <c r="E41" s="184" t="str">
        <f t="shared" si="6"/>
        <v>Cha (+0)</v>
      </c>
      <c r="F41" s="131" t="s">
        <v>64</v>
      </c>
      <c r="G41" s="131">
        <f t="shared" si="4"/>
        <v>0</v>
      </c>
      <c r="H41" s="85">
        <f t="shared" ca="1" si="7"/>
        <v>10</v>
      </c>
      <c r="I41" s="131">
        <f t="shared" ca="1" si="5"/>
        <v>10</v>
      </c>
      <c r="J41" s="480"/>
    </row>
    <row r="42" spans="1:10" ht="17.399999999999999" thickBot="1">
      <c r="A42" s="185" t="s">
        <v>62</v>
      </c>
      <c r="B42" s="186">
        <v>0</v>
      </c>
      <c r="C42" s="187" t="s">
        <v>36</v>
      </c>
      <c r="D42" s="188" t="str">
        <f>IF(C42="Str",'Personal File'!$C$8,IF(C42="Dex",'Personal File'!$C$9,IF(C42="Con",'Personal File'!$C$10,IF(C42="Int",'Personal File'!$C$11,IF(C42="Wis",'Personal File'!$C$12,IF(C42="Cha",'Personal File'!$C$13))))))</f>
        <v>+5</v>
      </c>
      <c r="E42" s="189" t="str">
        <f t="shared" si="6"/>
        <v>Dex (+5)</v>
      </c>
      <c r="F42" s="190" t="s">
        <v>64</v>
      </c>
      <c r="G42" s="190">
        <f t="shared" si="4"/>
        <v>5</v>
      </c>
      <c r="H42" s="191">
        <f t="shared" ca="1" si="7"/>
        <v>11</v>
      </c>
      <c r="I42" s="190">
        <f t="shared" ca="1" si="5"/>
        <v>16</v>
      </c>
      <c r="J42" s="537"/>
    </row>
    <row r="43" spans="1:10" ht="16.2" thickTop="1">
      <c r="B43" s="192">
        <f>SUM(B6:B42)</f>
        <v>68</v>
      </c>
      <c r="E43" s="192">
        <f>SUM(E44:E53)</f>
        <v>68</v>
      </c>
      <c r="F43" s="193" t="s">
        <v>69</v>
      </c>
    </row>
    <row r="44" spans="1:10">
      <c r="B44" s="192"/>
      <c r="E44" s="192">
        <v>16</v>
      </c>
      <c r="F44" s="195" t="s">
        <v>193</v>
      </c>
    </row>
    <row r="45" spans="1:10">
      <c r="E45" s="192">
        <v>4</v>
      </c>
      <c r="F45" s="195" t="s">
        <v>326</v>
      </c>
    </row>
    <row r="46" spans="1:10">
      <c r="E46" s="192">
        <v>4</v>
      </c>
      <c r="F46" s="195" t="s">
        <v>341</v>
      </c>
    </row>
    <row r="47" spans="1:10">
      <c r="E47" s="192">
        <v>4</v>
      </c>
      <c r="F47" s="195" t="s">
        <v>349</v>
      </c>
    </row>
    <row r="48" spans="1:10">
      <c r="E48" s="192">
        <v>4</v>
      </c>
      <c r="F48" s="195" t="s">
        <v>350</v>
      </c>
    </row>
    <row r="49" spans="5:6">
      <c r="E49" s="192">
        <v>4</v>
      </c>
      <c r="F49" s="195" t="s">
        <v>365</v>
      </c>
    </row>
    <row r="50" spans="5:6">
      <c r="E50" s="192">
        <v>8</v>
      </c>
      <c r="F50" s="195" t="s">
        <v>366</v>
      </c>
    </row>
    <row r="51" spans="5:6">
      <c r="E51" s="192">
        <v>8</v>
      </c>
      <c r="F51" s="195" t="s">
        <v>535</v>
      </c>
    </row>
    <row r="52" spans="5:6">
      <c r="E52" s="192">
        <v>8</v>
      </c>
      <c r="F52" s="195" t="s">
        <v>536</v>
      </c>
    </row>
    <row r="53" spans="5:6">
      <c r="E53" s="192">
        <v>8</v>
      </c>
      <c r="F53" s="195" t="s">
        <v>542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7"/>
  <sheetViews>
    <sheetView showGridLines="0" workbookViewId="0">
      <pane ySplit="2" topLeftCell="A3" activePane="bottomLeft" state="frozen"/>
      <selection pane="bottomLeft" activeCell="A3" sqref="A3"/>
    </sheetView>
  </sheetViews>
  <sheetFormatPr defaultColWidth="13" defaultRowHeight="15.6"/>
  <cols>
    <col min="1" max="1" width="28.8984375" style="76" bestFit="1" customWidth="1"/>
    <col min="2" max="2" width="6.19921875" style="76" bestFit="1" customWidth="1"/>
    <col min="3" max="3" width="8.296875" style="77" bestFit="1" customWidth="1"/>
    <col min="4" max="4" width="13.59765625" style="77" bestFit="1" customWidth="1"/>
    <col min="5" max="5" width="15.3984375" style="194" bestFit="1" customWidth="1"/>
    <col min="6" max="6" width="10.5" style="77" bestFit="1" customWidth="1"/>
    <col min="7" max="7" width="13.19921875" style="77" bestFit="1" customWidth="1"/>
    <col min="8" max="8" width="13.19921875" style="76" bestFit="1" customWidth="1"/>
    <col min="9" max="9" width="23.296875" style="38" bestFit="1" customWidth="1"/>
    <col min="10" max="10" width="5.5" style="38" bestFit="1" customWidth="1"/>
    <col min="11" max="16384" width="13" style="38"/>
  </cols>
  <sheetData>
    <row r="1" spans="1:10" ht="25.8" thickBot="1">
      <c r="A1" s="196" t="s">
        <v>308</v>
      </c>
      <c r="B1" s="79"/>
      <c r="C1" s="79"/>
      <c r="D1" s="79"/>
      <c r="E1" s="80"/>
      <c r="F1" s="79"/>
      <c r="G1" s="79"/>
      <c r="H1" s="79"/>
      <c r="I1" s="79"/>
    </row>
    <row r="2" spans="1:10" s="9" customFormat="1" ht="17.399999999999999" thickBot="1">
      <c r="A2" s="504" t="s">
        <v>91</v>
      </c>
      <c r="B2" s="505" t="s">
        <v>4</v>
      </c>
      <c r="C2" s="506" t="s">
        <v>197</v>
      </c>
      <c r="D2" s="505" t="s">
        <v>94</v>
      </c>
      <c r="E2" s="505" t="s">
        <v>126</v>
      </c>
      <c r="F2" s="505" t="s">
        <v>127</v>
      </c>
      <c r="G2" s="505" t="s">
        <v>71</v>
      </c>
      <c r="H2" s="505" t="s">
        <v>26</v>
      </c>
      <c r="I2" s="507" t="s">
        <v>469</v>
      </c>
      <c r="J2" s="508" t="s">
        <v>470</v>
      </c>
    </row>
    <row r="3" spans="1:10" s="9" customFormat="1" ht="16.8">
      <c r="A3" s="197" t="s">
        <v>471</v>
      </c>
      <c r="B3" s="16">
        <v>0</v>
      </c>
      <c r="C3" s="17"/>
      <c r="D3" s="372" t="s">
        <v>199</v>
      </c>
      <c r="E3" s="14" t="s">
        <v>128</v>
      </c>
      <c r="F3" s="19" t="s">
        <v>129</v>
      </c>
      <c r="G3" s="19" t="s">
        <v>105</v>
      </c>
      <c r="H3" s="19" t="s">
        <v>84</v>
      </c>
      <c r="I3" s="19" t="s">
        <v>445</v>
      </c>
      <c r="J3" s="26">
        <v>9</v>
      </c>
    </row>
    <row r="4" spans="1:10" s="9" customFormat="1" ht="16.8">
      <c r="A4" s="197" t="s">
        <v>157</v>
      </c>
      <c r="B4" s="16">
        <v>0</v>
      </c>
      <c r="C4" s="17"/>
      <c r="D4" s="18" t="s">
        <v>85</v>
      </c>
      <c r="E4" s="14" t="s">
        <v>128</v>
      </c>
      <c r="F4" s="14" t="s">
        <v>129</v>
      </c>
      <c r="G4" s="19" t="s">
        <v>105</v>
      </c>
      <c r="H4" s="19" t="s">
        <v>82</v>
      </c>
      <c r="I4" s="13" t="s">
        <v>441</v>
      </c>
      <c r="J4" s="26">
        <v>215</v>
      </c>
    </row>
    <row r="5" spans="1:10" s="9" customFormat="1" ht="16.8">
      <c r="A5" s="197" t="s">
        <v>161</v>
      </c>
      <c r="B5" s="16">
        <v>0</v>
      </c>
      <c r="C5" s="17"/>
      <c r="D5" s="20" t="s">
        <v>80</v>
      </c>
      <c r="E5" s="1" t="s">
        <v>128</v>
      </c>
      <c r="F5" s="535" t="s">
        <v>129</v>
      </c>
      <c r="G5" s="13" t="s">
        <v>78</v>
      </c>
      <c r="H5" s="13" t="s">
        <v>82</v>
      </c>
      <c r="I5" s="13" t="s">
        <v>441</v>
      </c>
      <c r="J5" s="26">
        <v>216</v>
      </c>
    </row>
    <row r="6" spans="1:10" s="9" customFormat="1" ht="16.8">
      <c r="A6" s="197" t="s">
        <v>162</v>
      </c>
      <c r="B6" s="16">
        <v>0</v>
      </c>
      <c r="C6" s="17"/>
      <c r="D6" s="18" t="s">
        <v>80</v>
      </c>
      <c r="E6" s="14" t="s">
        <v>128</v>
      </c>
      <c r="F6" s="14" t="s">
        <v>129</v>
      </c>
      <c r="G6" s="19" t="s">
        <v>95</v>
      </c>
      <c r="H6" s="19" t="s">
        <v>81</v>
      </c>
      <c r="I6" s="13" t="s">
        <v>441</v>
      </c>
      <c r="J6" s="26">
        <v>219</v>
      </c>
    </row>
    <row r="7" spans="1:10" s="9" customFormat="1" ht="16.8">
      <c r="A7" s="197" t="s">
        <v>158</v>
      </c>
      <c r="B7" s="16">
        <v>0</v>
      </c>
      <c r="C7" s="17"/>
      <c r="D7" s="18" t="s">
        <v>108</v>
      </c>
      <c r="E7" s="14" t="s">
        <v>128</v>
      </c>
      <c r="F7" s="14" t="s">
        <v>129</v>
      </c>
      <c r="G7" s="19" t="s">
        <v>105</v>
      </c>
      <c r="H7" s="19" t="s">
        <v>82</v>
      </c>
      <c r="I7" s="13" t="s">
        <v>441</v>
      </c>
      <c r="J7" s="26">
        <v>219</v>
      </c>
    </row>
    <row r="8" spans="1:10" s="9" customFormat="1" ht="16.8">
      <c r="A8" s="197" t="s">
        <v>163</v>
      </c>
      <c r="B8" s="198">
        <v>0</v>
      </c>
      <c r="C8" s="17"/>
      <c r="D8" s="18" t="s">
        <v>108</v>
      </c>
      <c r="E8" s="14" t="s">
        <v>128</v>
      </c>
      <c r="F8" s="14" t="s">
        <v>129</v>
      </c>
      <c r="G8" s="19" t="s">
        <v>78</v>
      </c>
      <c r="H8" s="19" t="s">
        <v>79</v>
      </c>
      <c r="I8" s="13" t="s">
        <v>441</v>
      </c>
      <c r="J8" s="27">
        <v>238</v>
      </c>
    </row>
    <row r="9" spans="1:10" s="9" customFormat="1" ht="16.8">
      <c r="A9" s="197" t="s">
        <v>159</v>
      </c>
      <c r="B9" s="198">
        <v>0</v>
      </c>
      <c r="C9" s="17"/>
      <c r="D9" s="20" t="s">
        <v>87</v>
      </c>
      <c r="E9" s="1" t="s">
        <v>167</v>
      </c>
      <c r="F9" s="1" t="s">
        <v>129</v>
      </c>
      <c r="G9" s="13" t="s">
        <v>78</v>
      </c>
      <c r="H9" s="13" t="s">
        <v>84</v>
      </c>
      <c r="I9" s="13" t="s">
        <v>441</v>
      </c>
      <c r="J9" s="26">
        <v>248</v>
      </c>
    </row>
    <row r="10" spans="1:10" s="9" customFormat="1" ht="16.8">
      <c r="A10" s="197" t="s">
        <v>164</v>
      </c>
      <c r="B10" s="198">
        <v>0</v>
      </c>
      <c r="C10" s="17"/>
      <c r="D10" s="20" t="s">
        <v>199</v>
      </c>
      <c r="E10" s="14" t="s">
        <v>128</v>
      </c>
      <c r="F10" s="14" t="s">
        <v>129</v>
      </c>
      <c r="G10" s="13" t="s">
        <v>96</v>
      </c>
      <c r="H10" s="13" t="s">
        <v>82</v>
      </c>
      <c r="I10" s="13" t="s">
        <v>441</v>
      </c>
      <c r="J10" s="26">
        <v>253</v>
      </c>
    </row>
    <row r="11" spans="1:10" s="9" customFormat="1" ht="16.8">
      <c r="A11" s="197" t="s">
        <v>200</v>
      </c>
      <c r="B11" s="198">
        <v>0</v>
      </c>
      <c r="C11" s="17"/>
      <c r="D11" s="12" t="s">
        <v>199</v>
      </c>
      <c r="E11" s="1" t="s">
        <v>152</v>
      </c>
      <c r="F11" s="199" t="s">
        <v>129</v>
      </c>
      <c r="G11" s="13" t="s">
        <v>136</v>
      </c>
      <c r="H11" s="13" t="s">
        <v>84</v>
      </c>
      <c r="I11" s="13" t="s">
        <v>441</v>
      </c>
      <c r="J11" s="26">
        <v>253</v>
      </c>
    </row>
    <row r="12" spans="1:10" s="9" customFormat="1" ht="16.8">
      <c r="A12" s="197" t="s">
        <v>472</v>
      </c>
      <c r="B12" s="198">
        <v>0</v>
      </c>
      <c r="C12" s="17"/>
      <c r="D12" s="372" t="s">
        <v>199</v>
      </c>
      <c r="E12" s="14" t="s">
        <v>128</v>
      </c>
      <c r="F12" s="19" t="s">
        <v>129</v>
      </c>
      <c r="G12" s="19" t="s">
        <v>105</v>
      </c>
      <c r="H12" s="19" t="s">
        <v>81</v>
      </c>
      <c r="I12" s="19" t="s">
        <v>438</v>
      </c>
      <c r="J12" s="373">
        <v>100</v>
      </c>
    </row>
    <row r="13" spans="1:10" s="9" customFormat="1" ht="16.8">
      <c r="A13" s="197" t="s">
        <v>201</v>
      </c>
      <c r="B13" s="198">
        <v>0</v>
      </c>
      <c r="C13" s="17"/>
      <c r="D13" s="20" t="s">
        <v>80</v>
      </c>
      <c r="E13" s="14" t="s">
        <v>128</v>
      </c>
      <c r="F13" s="14" t="s">
        <v>129</v>
      </c>
      <c r="G13" s="13" t="s">
        <v>96</v>
      </c>
      <c r="H13" s="13" t="s">
        <v>82</v>
      </c>
      <c r="I13" s="13" t="s">
        <v>441</v>
      </c>
      <c r="J13" s="26">
        <v>267</v>
      </c>
    </row>
    <row r="14" spans="1:10" s="9" customFormat="1" ht="16.8">
      <c r="A14" s="197" t="s">
        <v>165</v>
      </c>
      <c r="B14" s="16">
        <v>0</v>
      </c>
      <c r="C14" s="17"/>
      <c r="D14" s="18" t="s">
        <v>80</v>
      </c>
      <c r="E14" s="14" t="s">
        <v>152</v>
      </c>
      <c r="F14" s="14" t="s">
        <v>129</v>
      </c>
      <c r="G14" s="19" t="s">
        <v>83</v>
      </c>
      <c r="H14" s="19" t="s">
        <v>84</v>
      </c>
      <c r="I14" s="13" t="s">
        <v>441</v>
      </c>
      <c r="J14" s="26">
        <v>269</v>
      </c>
    </row>
    <row r="15" spans="1:10" s="9" customFormat="1" ht="16.8">
      <c r="A15" s="197" t="s">
        <v>166</v>
      </c>
      <c r="B15" s="16">
        <v>0</v>
      </c>
      <c r="C15" s="17"/>
      <c r="D15" s="18" t="s">
        <v>77</v>
      </c>
      <c r="E15" s="14" t="s">
        <v>134</v>
      </c>
      <c r="F15" s="14" t="s">
        <v>129</v>
      </c>
      <c r="G15" s="19" t="s">
        <v>78</v>
      </c>
      <c r="H15" s="19" t="s">
        <v>79</v>
      </c>
      <c r="I15" s="13" t="s">
        <v>441</v>
      </c>
      <c r="J15" s="26">
        <v>272</v>
      </c>
    </row>
    <row r="16" spans="1:10" s="9" customFormat="1" ht="16.8">
      <c r="A16" s="197" t="s">
        <v>286</v>
      </c>
      <c r="B16" s="198">
        <v>0</v>
      </c>
      <c r="C16" s="17"/>
      <c r="D16" s="20" t="s">
        <v>85</v>
      </c>
      <c r="E16" s="1" t="s">
        <v>128</v>
      </c>
      <c r="F16" s="199" t="s">
        <v>129</v>
      </c>
      <c r="G16" s="13" t="s">
        <v>202</v>
      </c>
      <c r="H16" s="13" t="s">
        <v>86</v>
      </c>
      <c r="I16" s="13" t="s">
        <v>443</v>
      </c>
      <c r="J16" s="26">
        <v>128</v>
      </c>
    </row>
    <row r="17" spans="1:10" s="9" customFormat="1" ht="16.8">
      <c r="A17" s="200" t="s">
        <v>473</v>
      </c>
      <c r="B17" s="205">
        <v>0</v>
      </c>
      <c r="C17" s="202"/>
      <c r="D17" s="377" t="s">
        <v>199</v>
      </c>
      <c r="E17" s="378" t="s">
        <v>131</v>
      </c>
      <c r="F17" s="378" t="s">
        <v>129</v>
      </c>
      <c r="G17" s="379" t="s">
        <v>78</v>
      </c>
      <c r="H17" s="379" t="s">
        <v>79</v>
      </c>
      <c r="I17" s="21" t="s">
        <v>441</v>
      </c>
      <c r="J17" s="207">
        <v>298</v>
      </c>
    </row>
    <row r="18" spans="1:10" s="9" customFormat="1" ht="16.8">
      <c r="A18" s="197" t="s">
        <v>474</v>
      </c>
      <c r="B18" s="16">
        <v>1</v>
      </c>
      <c r="C18" s="17"/>
      <c r="D18" s="18" t="s">
        <v>198</v>
      </c>
      <c r="E18" s="14" t="s">
        <v>128</v>
      </c>
      <c r="F18" s="19" t="s">
        <v>439</v>
      </c>
      <c r="G18" s="19" t="s">
        <v>78</v>
      </c>
      <c r="H18" s="19" t="s">
        <v>86</v>
      </c>
      <c r="I18" s="13" t="s">
        <v>468</v>
      </c>
      <c r="J18" s="380">
        <v>103</v>
      </c>
    </row>
    <row r="19" spans="1:10" s="9" customFormat="1" ht="16.8">
      <c r="A19" s="197" t="s">
        <v>334</v>
      </c>
      <c r="B19" s="16">
        <v>1</v>
      </c>
      <c r="C19" s="17"/>
      <c r="D19" s="20" t="s">
        <v>213</v>
      </c>
      <c r="E19" s="1" t="s">
        <v>131</v>
      </c>
      <c r="F19" s="535" t="s">
        <v>129</v>
      </c>
      <c r="G19" s="13" t="s">
        <v>189</v>
      </c>
      <c r="H19" s="13" t="s">
        <v>81</v>
      </c>
      <c r="I19" s="13" t="s">
        <v>441</v>
      </c>
      <c r="J19" s="27">
        <v>205</v>
      </c>
    </row>
    <row r="20" spans="1:10" s="9" customFormat="1" ht="16.8">
      <c r="A20" s="197" t="s">
        <v>300</v>
      </c>
      <c r="B20" s="16">
        <v>1</v>
      </c>
      <c r="C20" s="17"/>
      <c r="D20" s="20" t="s">
        <v>108</v>
      </c>
      <c r="E20" s="1" t="s">
        <v>128</v>
      </c>
      <c r="F20" s="355" t="s">
        <v>129</v>
      </c>
      <c r="G20" s="13" t="s">
        <v>95</v>
      </c>
      <c r="H20" s="13" t="s">
        <v>17</v>
      </c>
      <c r="I20" s="13" t="s">
        <v>447</v>
      </c>
      <c r="J20" s="26">
        <v>81</v>
      </c>
    </row>
    <row r="21" spans="1:10" ht="16.8">
      <c r="A21" s="197" t="s">
        <v>203</v>
      </c>
      <c r="B21" s="16">
        <v>1</v>
      </c>
      <c r="C21" s="17"/>
      <c r="D21" s="18" t="s">
        <v>213</v>
      </c>
      <c r="E21" s="14" t="s">
        <v>153</v>
      </c>
      <c r="F21" s="14" t="s">
        <v>129</v>
      </c>
      <c r="G21" s="19" t="s">
        <v>105</v>
      </c>
      <c r="H21" s="19" t="s">
        <v>155</v>
      </c>
      <c r="I21" s="13" t="s">
        <v>441</v>
      </c>
      <c r="J21" s="26">
        <v>211</v>
      </c>
    </row>
    <row r="22" spans="1:10" ht="16.8">
      <c r="A22" s="197" t="s">
        <v>204</v>
      </c>
      <c r="B22" s="16">
        <v>1</v>
      </c>
      <c r="C22" s="17"/>
      <c r="D22" s="18" t="s">
        <v>108</v>
      </c>
      <c r="E22" s="14" t="s">
        <v>134</v>
      </c>
      <c r="F22" s="14" t="s">
        <v>129</v>
      </c>
      <c r="G22" s="19" t="s">
        <v>83</v>
      </c>
      <c r="H22" s="19" t="s">
        <v>84</v>
      </c>
      <c r="I22" s="13" t="s">
        <v>441</v>
      </c>
      <c r="J22" s="26">
        <v>212</v>
      </c>
    </row>
    <row r="23" spans="1:10" ht="16.8">
      <c r="A23" s="197" t="s">
        <v>109</v>
      </c>
      <c r="B23" s="198">
        <v>1</v>
      </c>
      <c r="C23" s="17"/>
      <c r="D23" s="20" t="s">
        <v>80</v>
      </c>
      <c r="E23" s="1" t="s">
        <v>128</v>
      </c>
      <c r="F23" s="535" t="s">
        <v>129</v>
      </c>
      <c r="G23" s="13" t="s">
        <v>78</v>
      </c>
      <c r="H23" s="13" t="s">
        <v>82</v>
      </c>
      <c r="I23" s="13" t="s">
        <v>441</v>
      </c>
      <c r="J23" s="26">
        <v>216</v>
      </c>
    </row>
    <row r="24" spans="1:10" ht="16.8">
      <c r="A24" s="197" t="s">
        <v>205</v>
      </c>
      <c r="B24" s="16">
        <v>1</v>
      </c>
      <c r="C24" s="17"/>
      <c r="D24" s="18" t="s">
        <v>199</v>
      </c>
      <c r="E24" s="14" t="s">
        <v>132</v>
      </c>
      <c r="F24" s="14" t="s">
        <v>79</v>
      </c>
      <c r="G24" s="19" t="s">
        <v>78</v>
      </c>
      <c r="H24" s="19" t="s">
        <v>82</v>
      </c>
      <c r="I24" s="13" t="s">
        <v>441</v>
      </c>
      <c r="J24" s="26">
        <v>216</v>
      </c>
    </row>
    <row r="25" spans="1:10" ht="16.8">
      <c r="A25" s="197" t="s">
        <v>206</v>
      </c>
      <c r="B25" s="16">
        <v>1</v>
      </c>
      <c r="C25" s="17"/>
      <c r="D25" s="18" t="s">
        <v>198</v>
      </c>
      <c r="E25" s="14" t="s">
        <v>128</v>
      </c>
      <c r="F25" s="14" t="s">
        <v>129</v>
      </c>
      <c r="G25" s="19" t="s">
        <v>105</v>
      </c>
      <c r="H25" s="19" t="s">
        <v>84</v>
      </c>
      <c r="I25" s="13" t="s">
        <v>441</v>
      </c>
      <c r="J25" s="26">
        <v>217</v>
      </c>
    </row>
    <row r="26" spans="1:10" ht="16.8">
      <c r="A26" s="197" t="s">
        <v>281</v>
      </c>
      <c r="B26" s="16">
        <v>1</v>
      </c>
      <c r="C26" s="17"/>
      <c r="D26" s="18" t="s">
        <v>108</v>
      </c>
      <c r="E26" s="14" t="s">
        <v>131</v>
      </c>
      <c r="F26" s="14" t="s">
        <v>129</v>
      </c>
      <c r="G26" s="19" t="s">
        <v>95</v>
      </c>
      <c r="H26" s="19" t="s">
        <v>84</v>
      </c>
      <c r="I26" s="13" t="s">
        <v>441</v>
      </c>
      <c r="J26" s="26">
        <v>218</v>
      </c>
    </row>
    <row r="27" spans="1:10" ht="16.8">
      <c r="A27" s="197" t="s">
        <v>207</v>
      </c>
      <c r="B27" s="16">
        <v>1</v>
      </c>
      <c r="C27" s="17"/>
      <c r="D27" s="18" t="s">
        <v>108</v>
      </c>
      <c r="E27" s="14" t="s">
        <v>131</v>
      </c>
      <c r="F27" s="14" t="s">
        <v>129</v>
      </c>
      <c r="G27" s="19" t="s">
        <v>95</v>
      </c>
      <c r="H27" s="19" t="s">
        <v>84</v>
      </c>
      <c r="I27" s="13" t="s">
        <v>441</v>
      </c>
      <c r="J27" s="26">
        <v>218</v>
      </c>
    </row>
    <row r="28" spans="1:10" ht="16.8">
      <c r="A28" s="197" t="s">
        <v>208</v>
      </c>
      <c r="B28" s="16">
        <v>1</v>
      </c>
      <c r="C28" s="17"/>
      <c r="D28" s="18" t="s">
        <v>108</v>
      </c>
      <c r="E28" s="14" t="s">
        <v>134</v>
      </c>
      <c r="F28" s="14" t="s">
        <v>129</v>
      </c>
      <c r="G28" s="19" t="s">
        <v>95</v>
      </c>
      <c r="H28" s="19" t="s">
        <v>81</v>
      </c>
      <c r="I28" s="13" t="s">
        <v>441</v>
      </c>
      <c r="J28" s="26">
        <v>220</v>
      </c>
    </row>
    <row r="29" spans="1:10" ht="16.8">
      <c r="A29" s="197" t="s">
        <v>209</v>
      </c>
      <c r="B29" s="16">
        <v>1</v>
      </c>
      <c r="C29" s="17"/>
      <c r="D29" s="18" t="s">
        <v>87</v>
      </c>
      <c r="E29" s="14" t="s">
        <v>131</v>
      </c>
      <c r="F29" s="14" t="s">
        <v>129</v>
      </c>
      <c r="G29" s="19" t="s">
        <v>83</v>
      </c>
      <c r="H29" s="19" t="s">
        <v>79</v>
      </c>
      <c r="I29" s="13" t="s">
        <v>441</v>
      </c>
      <c r="J29" s="27">
        <v>224</v>
      </c>
    </row>
    <row r="30" spans="1:10" ht="16.8">
      <c r="A30" s="197" t="s">
        <v>210</v>
      </c>
      <c r="B30" s="16">
        <v>1</v>
      </c>
      <c r="C30" s="17"/>
      <c r="D30" s="18" t="s">
        <v>213</v>
      </c>
      <c r="E30" s="14" t="s">
        <v>131</v>
      </c>
      <c r="F30" s="14" t="s">
        <v>129</v>
      </c>
      <c r="G30" s="19" t="s">
        <v>136</v>
      </c>
      <c r="H30" s="19" t="s">
        <v>81</v>
      </c>
      <c r="I30" s="13" t="s">
        <v>441</v>
      </c>
      <c r="J30" s="26">
        <v>225</v>
      </c>
    </row>
    <row r="31" spans="1:10" ht="16.8">
      <c r="A31" s="197" t="s">
        <v>336</v>
      </c>
      <c r="B31" s="198">
        <v>1</v>
      </c>
      <c r="C31" s="17"/>
      <c r="D31" s="20" t="s">
        <v>199</v>
      </c>
      <c r="E31" s="14" t="s">
        <v>132</v>
      </c>
      <c r="F31" s="14" t="s">
        <v>129</v>
      </c>
      <c r="G31" s="13" t="s">
        <v>78</v>
      </c>
      <c r="H31" s="13" t="s">
        <v>84</v>
      </c>
      <c r="I31" s="13" t="s">
        <v>445</v>
      </c>
      <c r="J31" s="26">
        <v>77</v>
      </c>
    </row>
    <row r="32" spans="1:10" ht="16.8">
      <c r="A32" s="197" t="s">
        <v>110</v>
      </c>
      <c r="B32" s="16">
        <v>1</v>
      </c>
      <c r="C32" s="17"/>
      <c r="D32" s="18" t="s">
        <v>77</v>
      </c>
      <c r="E32" s="14" t="s">
        <v>128</v>
      </c>
      <c r="F32" s="14" t="s">
        <v>129</v>
      </c>
      <c r="G32" s="19" t="s">
        <v>78</v>
      </c>
      <c r="H32" s="19" t="s">
        <v>111</v>
      </c>
      <c r="I32" s="13" t="s">
        <v>441</v>
      </c>
      <c r="J32" s="26">
        <v>226</v>
      </c>
    </row>
    <row r="33" spans="1:10" ht="16.8">
      <c r="A33" s="197" t="s">
        <v>211</v>
      </c>
      <c r="B33" s="16">
        <v>1</v>
      </c>
      <c r="C33" s="17"/>
      <c r="D33" s="18" t="s">
        <v>77</v>
      </c>
      <c r="E33" s="14" t="s">
        <v>128</v>
      </c>
      <c r="F33" s="14" t="s">
        <v>129</v>
      </c>
      <c r="G33" s="19" t="s">
        <v>83</v>
      </c>
      <c r="H33" s="19" t="s">
        <v>81</v>
      </c>
      <c r="I33" s="13" t="s">
        <v>441</v>
      </c>
      <c r="J33" s="27">
        <v>227</v>
      </c>
    </row>
    <row r="34" spans="1:10" ht="16.8">
      <c r="A34" s="197" t="s">
        <v>335</v>
      </c>
      <c r="B34" s="198">
        <v>1</v>
      </c>
      <c r="C34" s="17"/>
      <c r="D34" s="20" t="s">
        <v>87</v>
      </c>
      <c r="E34" s="1" t="s">
        <v>128</v>
      </c>
      <c r="F34" s="1" t="s">
        <v>129</v>
      </c>
      <c r="G34" s="13" t="s">
        <v>116</v>
      </c>
      <c r="H34" s="13" t="s">
        <v>81</v>
      </c>
      <c r="I34" s="13" t="s">
        <v>445</v>
      </c>
      <c r="J34" s="26">
        <v>108</v>
      </c>
    </row>
    <row r="35" spans="1:10" ht="16.8">
      <c r="A35" s="197" t="s">
        <v>212</v>
      </c>
      <c r="B35" s="198">
        <v>1</v>
      </c>
      <c r="C35" s="17"/>
      <c r="D35" s="20" t="s">
        <v>213</v>
      </c>
      <c r="E35" s="1" t="s">
        <v>131</v>
      </c>
      <c r="F35" s="355" t="s">
        <v>129</v>
      </c>
      <c r="G35" s="13" t="s">
        <v>136</v>
      </c>
      <c r="H35" s="13" t="s">
        <v>86</v>
      </c>
      <c r="I35" s="13" t="s">
        <v>443</v>
      </c>
      <c r="J35" s="26">
        <v>122</v>
      </c>
    </row>
    <row r="36" spans="1:10" ht="16.8">
      <c r="A36" s="197" t="s">
        <v>338</v>
      </c>
      <c r="B36" s="198">
        <v>1</v>
      </c>
      <c r="C36" s="17"/>
      <c r="D36" s="20" t="s">
        <v>87</v>
      </c>
      <c r="E36" s="1" t="s">
        <v>128</v>
      </c>
      <c r="F36" s="355" t="s">
        <v>129</v>
      </c>
      <c r="G36" s="19" t="s">
        <v>136</v>
      </c>
      <c r="H36" s="13" t="s">
        <v>84</v>
      </c>
      <c r="I36" s="13" t="s">
        <v>446</v>
      </c>
      <c r="J36" s="26">
        <v>100</v>
      </c>
    </row>
    <row r="37" spans="1:10" ht="16.8">
      <c r="A37" s="197" t="s">
        <v>215</v>
      </c>
      <c r="B37" s="16">
        <v>1</v>
      </c>
      <c r="C37" s="18" t="s">
        <v>311</v>
      </c>
      <c r="D37" s="18" t="s">
        <v>199</v>
      </c>
      <c r="E37" s="14" t="s">
        <v>216</v>
      </c>
      <c r="F37" s="14" t="s">
        <v>129</v>
      </c>
      <c r="G37" s="19" t="s">
        <v>78</v>
      </c>
      <c r="H37" s="19" t="s">
        <v>81</v>
      </c>
      <c r="I37" s="13" t="s">
        <v>441</v>
      </c>
      <c r="J37" s="370">
        <v>251</v>
      </c>
    </row>
    <row r="38" spans="1:10" ht="16.8">
      <c r="A38" s="197" t="s">
        <v>354</v>
      </c>
      <c r="B38" s="198">
        <v>1</v>
      </c>
      <c r="C38" s="17"/>
      <c r="D38" s="20" t="s">
        <v>77</v>
      </c>
      <c r="E38" s="14" t="s">
        <v>128</v>
      </c>
      <c r="F38" s="14" t="s">
        <v>129</v>
      </c>
      <c r="G38" s="13" t="s">
        <v>83</v>
      </c>
      <c r="H38" s="13" t="s">
        <v>81</v>
      </c>
      <c r="I38" s="13" t="s">
        <v>445</v>
      </c>
      <c r="J38" s="28">
        <v>148</v>
      </c>
    </row>
    <row r="39" spans="1:10" ht="16.8">
      <c r="A39" s="197" t="s">
        <v>353</v>
      </c>
      <c r="B39" s="198">
        <v>1</v>
      </c>
      <c r="C39" s="17"/>
      <c r="D39" s="20" t="s">
        <v>87</v>
      </c>
      <c r="E39" s="1" t="s">
        <v>131</v>
      </c>
      <c r="F39" s="14" t="s">
        <v>129</v>
      </c>
      <c r="G39" s="13" t="s">
        <v>83</v>
      </c>
      <c r="H39" s="13" t="s">
        <v>81</v>
      </c>
      <c r="I39" s="13" t="s">
        <v>467</v>
      </c>
      <c r="J39" s="26">
        <v>170</v>
      </c>
    </row>
    <row r="40" spans="1:10" ht="16.8">
      <c r="A40" s="197" t="s">
        <v>112</v>
      </c>
      <c r="B40" s="16">
        <v>1</v>
      </c>
      <c r="C40" s="17"/>
      <c r="D40" s="18" t="s">
        <v>85</v>
      </c>
      <c r="E40" s="14" t="s">
        <v>128</v>
      </c>
      <c r="F40" s="14" t="s">
        <v>129</v>
      </c>
      <c r="G40" s="19" t="s">
        <v>115</v>
      </c>
      <c r="H40" s="19" t="s">
        <v>81</v>
      </c>
      <c r="I40" s="13" t="s">
        <v>441</v>
      </c>
      <c r="J40" s="26">
        <v>258</v>
      </c>
    </row>
    <row r="41" spans="1:10" ht="16.8">
      <c r="A41" s="197" t="s">
        <v>282</v>
      </c>
      <c r="B41" s="16">
        <v>1</v>
      </c>
      <c r="C41" s="17"/>
      <c r="D41" s="18" t="s">
        <v>77</v>
      </c>
      <c r="E41" s="14" t="s">
        <v>134</v>
      </c>
      <c r="F41" s="14" t="s">
        <v>129</v>
      </c>
      <c r="G41" s="19" t="s">
        <v>78</v>
      </c>
      <c r="H41" s="19" t="s">
        <v>81</v>
      </c>
      <c r="I41" s="13" t="s">
        <v>441</v>
      </c>
      <c r="J41" s="27">
        <v>266</v>
      </c>
    </row>
    <row r="42" spans="1:10" ht="16.8">
      <c r="A42" s="197" t="s">
        <v>217</v>
      </c>
      <c r="B42" s="16">
        <v>1</v>
      </c>
      <c r="C42" s="17"/>
      <c r="D42" s="18" t="s">
        <v>77</v>
      </c>
      <c r="E42" s="14" t="s">
        <v>134</v>
      </c>
      <c r="F42" s="14" t="s">
        <v>129</v>
      </c>
      <c r="G42" s="19" t="s">
        <v>78</v>
      </c>
      <c r="H42" s="19" t="s">
        <v>81</v>
      </c>
      <c r="I42" s="13" t="s">
        <v>441</v>
      </c>
      <c r="J42" s="27">
        <v>266</v>
      </c>
    </row>
    <row r="43" spans="1:10" ht="16.8">
      <c r="A43" s="197" t="s">
        <v>218</v>
      </c>
      <c r="B43" s="16">
        <v>1</v>
      </c>
      <c r="C43" s="17"/>
      <c r="D43" s="18" t="s">
        <v>77</v>
      </c>
      <c r="E43" s="1" t="s">
        <v>131</v>
      </c>
      <c r="F43" s="1" t="s">
        <v>129</v>
      </c>
      <c r="G43" s="19" t="s">
        <v>78</v>
      </c>
      <c r="H43" s="19" t="s">
        <v>86</v>
      </c>
      <c r="I43" s="13" t="s">
        <v>441</v>
      </c>
      <c r="J43" s="26">
        <v>274</v>
      </c>
    </row>
    <row r="44" spans="1:10" ht="16.8">
      <c r="A44" s="197" t="s">
        <v>196</v>
      </c>
      <c r="B44" s="16">
        <v>1</v>
      </c>
      <c r="C44" s="17"/>
      <c r="D44" s="18" t="s">
        <v>77</v>
      </c>
      <c r="E44" s="14" t="s">
        <v>132</v>
      </c>
      <c r="F44" s="14" t="s">
        <v>129</v>
      </c>
      <c r="G44" s="19" t="s">
        <v>78</v>
      </c>
      <c r="H44" s="19" t="s">
        <v>81</v>
      </c>
      <c r="I44" s="13" t="s">
        <v>441</v>
      </c>
      <c r="J44" s="27">
        <v>278</v>
      </c>
    </row>
    <row r="45" spans="1:10" ht="16.8">
      <c r="A45" s="197" t="s">
        <v>337</v>
      </c>
      <c r="B45" s="198">
        <v>1</v>
      </c>
      <c r="C45" s="17"/>
      <c r="D45" s="20"/>
      <c r="E45" s="1"/>
      <c r="F45" s="14" t="s">
        <v>129</v>
      </c>
      <c r="G45" s="13"/>
      <c r="H45" s="13"/>
      <c r="I45" s="13"/>
      <c r="J45" s="26"/>
    </row>
    <row r="46" spans="1:10" ht="16.8">
      <c r="A46" s="197" t="s">
        <v>219</v>
      </c>
      <c r="B46" s="16">
        <v>1</v>
      </c>
      <c r="C46" s="17"/>
      <c r="D46" s="18" t="s">
        <v>85</v>
      </c>
      <c r="E46" s="14" t="s">
        <v>134</v>
      </c>
      <c r="F46" s="14" t="s">
        <v>151</v>
      </c>
      <c r="G46" s="19" t="s">
        <v>105</v>
      </c>
      <c r="H46" s="19" t="s">
        <v>86</v>
      </c>
      <c r="I46" s="13" t="s">
        <v>441</v>
      </c>
      <c r="J46" s="370">
        <v>285</v>
      </c>
    </row>
    <row r="47" spans="1:10" ht="16.8">
      <c r="A47" s="197" t="s">
        <v>220</v>
      </c>
      <c r="B47" s="16">
        <v>1</v>
      </c>
      <c r="C47" s="17"/>
      <c r="D47" s="18" t="s">
        <v>85</v>
      </c>
      <c r="E47" s="14" t="s">
        <v>134</v>
      </c>
      <c r="F47" s="14" t="s">
        <v>151</v>
      </c>
      <c r="G47" s="19" t="s">
        <v>105</v>
      </c>
      <c r="H47" s="19" t="s">
        <v>86</v>
      </c>
      <c r="I47" s="13" t="s">
        <v>462</v>
      </c>
      <c r="J47" s="370">
        <v>71</v>
      </c>
    </row>
    <row r="48" spans="1:10" ht="16.8">
      <c r="A48" s="197" t="s">
        <v>301</v>
      </c>
      <c r="B48" s="16">
        <v>1</v>
      </c>
      <c r="C48" s="18" t="s">
        <v>313</v>
      </c>
      <c r="D48" s="25" t="s">
        <v>108</v>
      </c>
      <c r="E48" s="1" t="s">
        <v>312</v>
      </c>
      <c r="F48" s="1" t="s">
        <v>129</v>
      </c>
      <c r="G48" s="19" t="s">
        <v>83</v>
      </c>
      <c r="H48" s="19" t="s">
        <v>142</v>
      </c>
      <c r="I48" s="13" t="s">
        <v>441</v>
      </c>
      <c r="J48" s="26">
        <v>296</v>
      </c>
    </row>
    <row r="49" spans="1:10" ht="16.8">
      <c r="A49" s="204" t="s">
        <v>221</v>
      </c>
      <c r="B49" s="205">
        <v>1</v>
      </c>
      <c r="C49" s="202"/>
      <c r="D49" s="203" t="s">
        <v>85</v>
      </c>
      <c r="E49" s="15" t="s">
        <v>132</v>
      </c>
      <c r="F49" s="206" t="s">
        <v>129</v>
      </c>
      <c r="G49" s="21" t="s">
        <v>105</v>
      </c>
      <c r="H49" s="21" t="s">
        <v>130</v>
      </c>
      <c r="I49" s="21" t="s">
        <v>441</v>
      </c>
      <c r="J49" s="207">
        <v>297</v>
      </c>
    </row>
    <row r="50" spans="1:10" ht="16.8">
      <c r="A50" s="197" t="s">
        <v>195</v>
      </c>
      <c r="B50" s="198">
        <v>2</v>
      </c>
      <c r="C50" s="17"/>
      <c r="D50" s="20" t="s">
        <v>213</v>
      </c>
      <c r="E50" s="1" t="s">
        <v>131</v>
      </c>
      <c r="F50" s="1" t="s">
        <v>129</v>
      </c>
      <c r="G50" s="13" t="s">
        <v>78</v>
      </c>
      <c r="H50" s="13" t="s">
        <v>81</v>
      </c>
      <c r="I50" s="13" t="s">
        <v>441</v>
      </c>
      <c r="J50" s="27">
        <v>196</v>
      </c>
    </row>
    <row r="51" spans="1:10" ht="16.8">
      <c r="A51" s="197" t="s">
        <v>544</v>
      </c>
      <c r="B51" s="198">
        <v>2</v>
      </c>
      <c r="C51" s="17"/>
      <c r="D51" s="20" t="s">
        <v>199</v>
      </c>
      <c r="E51" s="1" t="s">
        <v>131</v>
      </c>
      <c r="F51" s="1" t="s">
        <v>129</v>
      </c>
      <c r="G51" s="13" t="s">
        <v>78</v>
      </c>
      <c r="H51" s="13" t="s">
        <v>81</v>
      </c>
      <c r="I51" s="13" t="s">
        <v>441</v>
      </c>
      <c r="J51" s="27">
        <v>197</v>
      </c>
    </row>
    <row r="52" spans="1:10" ht="16.8">
      <c r="A52" s="197" t="s">
        <v>222</v>
      </c>
      <c r="B52" s="198">
        <v>2</v>
      </c>
      <c r="C52" s="17"/>
      <c r="D52" s="20" t="s">
        <v>108</v>
      </c>
      <c r="E52" s="1" t="s">
        <v>152</v>
      </c>
      <c r="F52" s="1" t="s">
        <v>129</v>
      </c>
      <c r="G52" s="13" t="s">
        <v>83</v>
      </c>
      <c r="H52" s="13" t="s">
        <v>82</v>
      </c>
      <c r="I52" s="13" t="s">
        <v>441</v>
      </c>
      <c r="J52" s="26">
        <v>202</v>
      </c>
    </row>
    <row r="53" spans="1:10" ht="16.8">
      <c r="A53" s="197" t="s">
        <v>223</v>
      </c>
      <c r="B53" s="198">
        <v>2</v>
      </c>
      <c r="C53" s="17"/>
      <c r="D53" s="20" t="s">
        <v>224</v>
      </c>
      <c r="E53" s="1" t="s">
        <v>131</v>
      </c>
      <c r="F53" s="199" t="s">
        <v>129</v>
      </c>
      <c r="G53" s="13" t="s">
        <v>105</v>
      </c>
      <c r="H53" s="13" t="s">
        <v>86</v>
      </c>
      <c r="I53" s="13" t="s">
        <v>443</v>
      </c>
      <c r="J53" s="26">
        <v>116</v>
      </c>
    </row>
    <row r="54" spans="1:10" ht="16.8">
      <c r="A54" s="197" t="s">
        <v>225</v>
      </c>
      <c r="B54" s="198">
        <v>2</v>
      </c>
      <c r="C54" s="17"/>
      <c r="D54" s="20" t="s">
        <v>224</v>
      </c>
      <c r="E54" s="1" t="s">
        <v>131</v>
      </c>
      <c r="F54" s="199" t="s">
        <v>129</v>
      </c>
      <c r="G54" s="13" t="s">
        <v>105</v>
      </c>
      <c r="H54" s="13" t="s">
        <v>86</v>
      </c>
      <c r="I54" s="13" t="s">
        <v>443</v>
      </c>
      <c r="J54" s="26">
        <v>117</v>
      </c>
    </row>
    <row r="55" spans="1:10" ht="16.8">
      <c r="A55" s="197" t="s">
        <v>149</v>
      </c>
      <c r="B55" s="198">
        <v>2</v>
      </c>
      <c r="C55" s="17"/>
      <c r="D55" s="20" t="s">
        <v>77</v>
      </c>
      <c r="E55" s="1" t="s">
        <v>131</v>
      </c>
      <c r="F55" s="199" t="s">
        <v>129</v>
      </c>
      <c r="G55" s="13" t="s">
        <v>78</v>
      </c>
      <c r="H55" s="13" t="s">
        <v>81</v>
      </c>
      <c r="I55" s="13" t="s">
        <v>443</v>
      </c>
      <c r="J55" s="26">
        <v>117</v>
      </c>
    </row>
    <row r="56" spans="1:10" ht="16.8">
      <c r="A56" s="197" t="s">
        <v>133</v>
      </c>
      <c r="B56" s="198">
        <v>2</v>
      </c>
      <c r="C56" s="17"/>
      <c r="D56" s="20" t="s">
        <v>199</v>
      </c>
      <c r="E56" s="1" t="s">
        <v>134</v>
      </c>
      <c r="F56" s="1" t="s">
        <v>129</v>
      </c>
      <c r="G56" s="13" t="s">
        <v>78</v>
      </c>
      <c r="H56" s="13" t="s">
        <v>81</v>
      </c>
      <c r="I56" s="13" t="s">
        <v>441</v>
      </c>
      <c r="J56" s="26">
        <v>207</v>
      </c>
    </row>
    <row r="57" spans="1:10" ht="16.8">
      <c r="A57" s="197" t="s">
        <v>226</v>
      </c>
      <c r="B57" s="198">
        <v>2</v>
      </c>
      <c r="C57" s="17"/>
      <c r="D57" s="20" t="s">
        <v>213</v>
      </c>
      <c r="E57" s="1" t="s">
        <v>131</v>
      </c>
      <c r="F57" s="1" t="s">
        <v>129</v>
      </c>
      <c r="G57" s="13" t="s">
        <v>136</v>
      </c>
      <c r="H57" s="13" t="s">
        <v>86</v>
      </c>
      <c r="I57" s="13" t="s">
        <v>441</v>
      </c>
      <c r="J57" s="26">
        <v>207</v>
      </c>
    </row>
    <row r="58" spans="1:10" ht="16.8">
      <c r="A58" s="197" t="s">
        <v>314</v>
      </c>
      <c r="B58" s="198">
        <v>2</v>
      </c>
      <c r="C58" s="20" t="s">
        <v>313</v>
      </c>
      <c r="D58" s="20" t="s">
        <v>199</v>
      </c>
      <c r="E58" s="1" t="s">
        <v>132</v>
      </c>
      <c r="F58" s="535" t="s">
        <v>129</v>
      </c>
      <c r="G58" s="13" t="s">
        <v>78</v>
      </c>
      <c r="H58" s="13" t="s">
        <v>81</v>
      </c>
      <c r="I58" s="13" t="s">
        <v>441</v>
      </c>
      <c r="J58" s="27">
        <v>208</v>
      </c>
    </row>
    <row r="59" spans="1:10" ht="16.8">
      <c r="A59" s="197" t="s">
        <v>227</v>
      </c>
      <c r="B59" s="198">
        <v>2</v>
      </c>
      <c r="C59" s="17"/>
      <c r="D59" s="20" t="s">
        <v>85</v>
      </c>
      <c r="E59" s="1" t="s">
        <v>128</v>
      </c>
      <c r="F59" s="199" t="s">
        <v>129</v>
      </c>
      <c r="G59" s="13" t="s">
        <v>83</v>
      </c>
      <c r="H59" s="13" t="s">
        <v>84</v>
      </c>
      <c r="I59" s="13" t="s">
        <v>443</v>
      </c>
      <c r="J59" s="26">
        <v>118</v>
      </c>
    </row>
    <row r="60" spans="1:10" ht="16.8">
      <c r="A60" s="197" t="s">
        <v>475</v>
      </c>
      <c r="B60" s="198">
        <v>2</v>
      </c>
      <c r="C60" s="17"/>
      <c r="D60" s="20" t="s">
        <v>87</v>
      </c>
      <c r="E60" s="1" t="s">
        <v>134</v>
      </c>
      <c r="F60" s="355" t="s">
        <v>129</v>
      </c>
      <c r="G60" s="13" t="s">
        <v>105</v>
      </c>
      <c r="H60" s="13" t="s">
        <v>145</v>
      </c>
      <c r="I60" s="13" t="s">
        <v>441</v>
      </c>
      <c r="J60" s="26">
        <v>212</v>
      </c>
    </row>
    <row r="61" spans="1:10" ht="16.8">
      <c r="A61" s="197" t="s">
        <v>138</v>
      </c>
      <c r="B61" s="198">
        <v>2</v>
      </c>
      <c r="C61" s="17"/>
      <c r="D61" s="20" t="s">
        <v>80</v>
      </c>
      <c r="E61" s="1" t="s">
        <v>128</v>
      </c>
      <c r="F61" s="535" t="s">
        <v>129</v>
      </c>
      <c r="G61" s="13" t="s">
        <v>78</v>
      </c>
      <c r="H61" s="13" t="s">
        <v>82</v>
      </c>
      <c r="I61" s="13" t="s">
        <v>441</v>
      </c>
      <c r="J61" s="26">
        <v>216</v>
      </c>
    </row>
    <row r="62" spans="1:10" ht="16.8">
      <c r="A62" s="197" t="s">
        <v>228</v>
      </c>
      <c r="B62" s="198">
        <v>2</v>
      </c>
      <c r="C62" s="17"/>
      <c r="D62" s="20" t="s">
        <v>87</v>
      </c>
      <c r="E62" s="1" t="s">
        <v>229</v>
      </c>
      <c r="F62" s="1" t="s">
        <v>129</v>
      </c>
      <c r="G62" s="13" t="s">
        <v>78</v>
      </c>
      <c r="H62" s="13" t="s">
        <v>84</v>
      </c>
      <c r="I62" s="13" t="s">
        <v>441</v>
      </c>
      <c r="J62" s="26">
        <v>216</v>
      </c>
    </row>
    <row r="63" spans="1:10" ht="16.8">
      <c r="A63" s="197" t="s">
        <v>139</v>
      </c>
      <c r="B63" s="198">
        <v>2</v>
      </c>
      <c r="C63" s="17"/>
      <c r="D63" s="20" t="s">
        <v>87</v>
      </c>
      <c r="E63" s="1" t="s">
        <v>128</v>
      </c>
      <c r="F63" s="355" t="s">
        <v>129</v>
      </c>
      <c r="G63" s="13" t="s">
        <v>78</v>
      </c>
      <c r="H63" s="13" t="s">
        <v>84</v>
      </c>
      <c r="I63" s="13" t="s">
        <v>441</v>
      </c>
      <c r="J63" s="26">
        <v>216</v>
      </c>
    </row>
    <row r="64" spans="1:10" ht="16.8">
      <c r="A64" s="197" t="s">
        <v>139</v>
      </c>
      <c r="B64" s="198">
        <v>2</v>
      </c>
      <c r="C64" s="17"/>
      <c r="D64" s="20" t="s">
        <v>87</v>
      </c>
      <c r="E64" s="1" t="s">
        <v>128</v>
      </c>
      <c r="F64" s="1" t="s">
        <v>129</v>
      </c>
      <c r="G64" s="13" t="s">
        <v>78</v>
      </c>
      <c r="H64" s="13" t="s">
        <v>84</v>
      </c>
      <c r="I64" s="13" t="s">
        <v>256</v>
      </c>
      <c r="J64" s="26"/>
    </row>
    <row r="65" spans="1:10" ht="16.8">
      <c r="A65" s="197" t="s">
        <v>230</v>
      </c>
      <c r="B65" s="198">
        <v>2</v>
      </c>
      <c r="C65" s="17"/>
      <c r="D65" s="20" t="s">
        <v>198</v>
      </c>
      <c r="E65" s="1" t="s">
        <v>128</v>
      </c>
      <c r="F65" s="1" t="s">
        <v>129</v>
      </c>
      <c r="G65" s="13" t="s">
        <v>78</v>
      </c>
      <c r="H65" s="13" t="s">
        <v>142</v>
      </c>
      <c r="I65" s="13" t="s">
        <v>441</v>
      </c>
      <c r="J65" s="26">
        <v>217</v>
      </c>
    </row>
    <row r="66" spans="1:10" ht="16.8">
      <c r="A66" s="197" t="s">
        <v>478</v>
      </c>
      <c r="B66" s="198">
        <v>2</v>
      </c>
      <c r="C66" s="17"/>
      <c r="D66" s="20" t="s">
        <v>85</v>
      </c>
      <c r="E66" s="1" t="s">
        <v>131</v>
      </c>
      <c r="F66" s="355" t="s">
        <v>129</v>
      </c>
      <c r="G66" s="13" t="s">
        <v>105</v>
      </c>
      <c r="H66" s="13" t="s">
        <v>82</v>
      </c>
      <c r="I66" s="13" t="s">
        <v>467</v>
      </c>
      <c r="J66" s="26">
        <v>161</v>
      </c>
    </row>
    <row r="67" spans="1:10" ht="16.8">
      <c r="A67" s="197" t="s">
        <v>135</v>
      </c>
      <c r="B67" s="198">
        <v>2</v>
      </c>
      <c r="C67" s="17"/>
      <c r="D67" s="20" t="s">
        <v>85</v>
      </c>
      <c r="E67" s="1" t="s">
        <v>131</v>
      </c>
      <c r="F67" s="1" t="s">
        <v>129</v>
      </c>
      <c r="G67" s="13" t="s">
        <v>78</v>
      </c>
      <c r="H67" s="13" t="s">
        <v>214</v>
      </c>
      <c r="I67" s="13" t="s">
        <v>441</v>
      </c>
      <c r="J67" s="26">
        <v>217</v>
      </c>
    </row>
    <row r="68" spans="1:10" ht="16.8">
      <c r="A68" s="197" t="s">
        <v>231</v>
      </c>
      <c r="B68" s="198">
        <v>2</v>
      </c>
      <c r="C68" s="17"/>
      <c r="D68" s="20" t="s">
        <v>87</v>
      </c>
      <c r="E68" s="1" t="s">
        <v>134</v>
      </c>
      <c r="F68" s="1" t="s">
        <v>129</v>
      </c>
      <c r="G68" s="13" t="s">
        <v>105</v>
      </c>
      <c r="H68" s="13" t="s">
        <v>145</v>
      </c>
      <c r="I68" s="13" t="s">
        <v>441</v>
      </c>
      <c r="J68" s="26">
        <v>218</v>
      </c>
    </row>
    <row r="69" spans="1:10" ht="16.8">
      <c r="A69" s="197" t="s">
        <v>476</v>
      </c>
      <c r="B69" s="198">
        <v>2</v>
      </c>
      <c r="C69" s="17"/>
      <c r="D69" s="20" t="s">
        <v>77</v>
      </c>
      <c r="E69" s="1" t="s">
        <v>128</v>
      </c>
      <c r="F69" s="355" t="s">
        <v>129</v>
      </c>
      <c r="G69" s="13" t="s">
        <v>477</v>
      </c>
      <c r="H69" s="19" t="s">
        <v>86</v>
      </c>
      <c r="I69" s="19" t="s">
        <v>447</v>
      </c>
      <c r="J69" s="26">
        <v>85</v>
      </c>
    </row>
    <row r="70" spans="1:10" ht="16.8">
      <c r="A70" s="197" t="s">
        <v>479</v>
      </c>
      <c r="B70" s="198">
        <v>2</v>
      </c>
      <c r="C70" s="17"/>
      <c r="D70" s="20" t="s">
        <v>108</v>
      </c>
      <c r="E70" s="1" t="s">
        <v>131</v>
      </c>
      <c r="F70" s="355" t="s">
        <v>129</v>
      </c>
      <c r="G70" s="13" t="s">
        <v>83</v>
      </c>
      <c r="H70" s="13" t="s">
        <v>130</v>
      </c>
      <c r="I70" s="19" t="s">
        <v>480</v>
      </c>
      <c r="J70" s="26">
        <v>146</v>
      </c>
    </row>
    <row r="71" spans="1:10" ht="16.8">
      <c r="A71" s="197" t="s">
        <v>150</v>
      </c>
      <c r="B71" s="198">
        <v>2</v>
      </c>
      <c r="C71" s="17"/>
      <c r="D71" s="20" t="s">
        <v>199</v>
      </c>
      <c r="E71" s="1" t="s">
        <v>128</v>
      </c>
      <c r="F71" s="199" t="s">
        <v>129</v>
      </c>
      <c r="G71" s="13" t="s">
        <v>83</v>
      </c>
      <c r="H71" s="13" t="s">
        <v>84</v>
      </c>
      <c r="I71" s="13" t="s">
        <v>443</v>
      </c>
      <c r="J71" s="26">
        <v>119</v>
      </c>
    </row>
    <row r="72" spans="1:10" ht="16.8">
      <c r="A72" s="197" t="s">
        <v>481</v>
      </c>
      <c r="B72" s="198">
        <v>2</v>
      </c>
      <c r="C72" s="17"/>
      <c r="D72" s="20" t="s">
        <v>77</v>
      </c>
      <c r="E72" s="1" t="s">
        <v>128</v>
      </c>
      <c r="F72" s="355" t="s">
        <v>129</v>
      </c>
      <c r="G72" s="13" t="s">
        <v>477</v>
      </c>
      <c r="H72" s="19" t="s">
        <v>86</v>
      </c>
      <c r="I72" s="19" t="s">
        <v>447</v>
      </c>
      <c r="J72" s="26">
        <v>85</v>
      </c>
    </row>
    <row r="73" spans="1:10" ht="16.8">
      <c r="A73" s="197" t="s">
        <v>482</v>
      </c>
      <c r="B73" s="198">
        <v>2</v>
      </c>
      <c r="C73" s="17"/>
      <c r="D73" s="20" t="s">
        <v>199</v>
      </c>
      <c r="E73" s="1" t="s">
        <v>134</v>
      </c>
      <c r="F73" s="355" t="s">
        <v>129</v>
      </c>
      <c r="G73" s="13" t="s">
        <v>78</v>
      </c>
      <c r="H73" s="13" t="s">
        <v>81</v>
      </c>
      <c r="I73" s="13" t="s">
        <v>441</v>
      </c>
      <c r="J73" s="26">
        <v>225</v>
      </c>
    </row>
    <row r="74" spans="1:10" ht="16.8">
      <c r="A74" s="197" t="s">
        <v>483</v>
      </c>
      <c r="B74" s="198">
        <v>2</v>
      </c>
      <c r="C74" s="17"/>
      <c r="D74" s="20" t="s">
        <v>85</v>
      </c>
      <c r="E74" s="1" t="s">
        <v>484</v>
      </c>
      <c r="F74" s="13" t="s">
        <v>129</v>
      </c>
      <c r="G74" s="13" t="s">
        <v>78</v>
      </c>
      <c r="H74" s="13" t="s">
        <v>82</v>
      </c>
      <c r="I74" s="13" t="s">
        <v>449</v>
      </c>
      <c r="J74" s="26">
        <v>97</v>
      </c>
    </row>
    <row r="75" spans="1:10" ht="16.8">
      <c r="A75" s="197" t="s">
        <v>232</v>
      </c>
      <c r="B75" s="198">
        <v>2</v>
      </c>
      <c r="C75" s="17"/>
      <c r="D75" s="20" t="s">
        <v>213</v>
      </c>
      <c r="E75" s="1" t="s">
        <v>128</v>
      </c>
      <c r="F75" s="355" t="s">
        <v>129</v>
      </c>
      <c r="G75" s="13" t="s">
        <v>136</v>
      </c>
      <c r="H75" s="13" t="s">
        <v>156</v>
      </c>
      <c r="I75" s="13" t="s">
        <v>441</v>
      </c>
      <c r="J75" s="26">
        <v>227</v>
      </c>
    </row>
    <row r="76" spans="1:10" ht="16.8">
      <c r="A76" s="197" t="s">
        <v>485</v>
      </c>
      <c r="B76" s="198">
        <v>2</v>
      </c>
      <c r="C76" s="17"/>
      <c r="D76" s="20" t="s">
        <v>85</v>
      </c>
      <c r="E76" s="1" t="s">
        <v>152</v>
      </c>
      <c r="F76" s="13" t="s">
        <v>151</v>
      </c>
      <c r="G76" s="13" t="s">
        <v>202</v>
      </c>
      <c r="H76" s="13" t="s">
        <v>82</v>
      </c>
      <c r="I76" s="13" t="s">
        <v>449</v>
      </c>
      <c r="J76" s="26">
        <v>99</v>
      </c>
    </row>
    <row r="77" spans="1:10" ht="16.8">
      <c r="A77" s="197" t="s">
        <v>233</v>
      </c>
      <c r="B77" s="198">
        <v>2</v>
      </c>
      <c r="C77" s="17"/>
      <c r="D77" s="20" t="s">
        <v>198</v>
      </c>
      <c r="E77" s="1" t="s">
        <v>131</v>
      </c>
      <c r="F77" s="199" t="s">
        <v>129</v>
      </c>
      <c r="G77" s="13" t="s">
        <v>78</v>
      </c>
      <c r="H77" s="13" t="s">
        <v>84</v>
      </c>
      <c r="I77" s="13" t="s">
        <v>443</v>
      </c>
      <c r="J77" s="26">
        <v>120</v>
      </c>
    </row>
    <row r="78" spans="1:10" ht="16.8">
      <c r="A78" s="197" t="s">
        <v>234</v>
      </c>
      <c r="B78" s="198">
        <v>2</v>
      </c>
      <c r="C78" s="17"/>
      <c r="D78" s="20" t="s">
        <v>108</v>
      </c>
      <c r="E78" s="1" t="s">
        <v>128</v>
      </c>
      <c r="F78" s="355" t="s">
        <v>129</v>
      </c>
      <c r="G78" s="13" t="s">
        <v>136</v>
      </c>
      <c r="H78" s="13" t="s">
        <v>81</v>
      </c>
      <c r="I78" s="13" t="s">
        <v>441</v>
      </c>
      <c r="J78" s="26">
        <v>230</v>
      </c>
    </row>
    <row r="79" spans="1:10" ht="16.8">
      <c r="A79" s="197" t="s">
        <v>235</v>
      </c>
      <c r="B79" s="198">
        <v>2</v>
      </c>
      <c r="C79" s="17"/>
      <c r="D79" s="20" t="s">
        <v>198</v>
      </c>
      <c r="E79" s="1" t="s">
        <v>134</v>
      </c>
      <c r="F79" s="1" t="s">
        <v>129</v>
      </c>
      <c r="G79" s="13" t="s">
        <v>78</v>
      </c>
      <c r="H79" s="13" t="s">
        <v>113</v>
      </c>
      <c r="I79" s="13" t="s">
        <v>441</v>
      </c>
      <c r="J79" s="26">
        <v>235</v>
      </c>
    </row>
    <row r="80" spans="1:10" ht="16.8">
      <c r="A80" s="197" t="s">
        <v>236</v>
      </c>
      <c r="B80" s="198">
        <v>2</v>
      </c>
      <c r="C80" s="17"/>
      <c r="D80" s="20" t="s">
        <v>213</v>
      </c>
      <c r="E80" s="1" t="s">
        <v>131</v>
      </c>
      <c r="F80" s="1" t="s">
        <v>129</v>
      </c>
      <c r="G80" s="13" t="s">
        <v>136</v>
      </c>
      <c r="H80" s="13" t="s">
        <v>86</v>
      </c>
      <c r="I80" s="13" t="s">
        <v>441</v>
      </c>
      <c r="J80" s="26">
        <v>241</v>
      </c>
    </row>
    <row r="81" spans="1:10" ht="16.8">
      <c r="A81" s="197" t="s">
        <v>486</v>
      </c>
      <c r="B81" s="198">
        <v>2</v>
      </c>
      <c r="C81" s="17"/>
      <c r="D81" s="20" t="s">
        <v>213</v>
      </c>
      <c r="E81" s="1" t="s">
        <v>131</v>
      </c>
      <c r="F81" s="355" t="s">
        <v>151</v>
      </c>
      <c r="G81" s="13" t="s">
        <v>455</v>
      </c>
      <c r="H81" s="13" t="s">
        <v>86</v>
      </c>
      <c r="I81" s="13" t="s">
        <v>443</v>
      </c>
      <c r="J81" s="26">
        <v>123</v>
      </c>
    </row>
    <row r="82" spans="1:10" ht="16.8">
      <c r="A82" s="197" t="s">
        <v>237</v>
      </c>
      <c r="B82" s="198">
        <v>2</v>
      </c>
      <c r="C82" s="17"/>
      <c r="D82" s="20" t="s">
        <v>108</v>
      </c>
      <c r="E82" s="1" t="s">
        <v>128</v>
      </c>
      <c r="F82" s="355" t="s">
        <v>129</v>
      </c>
      <c r="G82" s="13" t="s">
        <v>78</v>
      </c>
      <c r="H82" s="13" t="s">
        <v>84</v>
      </c>
      <c r="I82" s="13" t="s">
        <v>443</v>
      </c>
      <c r="J82" s="26">
        <v>124</v>
      </c>
    </row>
    <row r="83" spans="1:10" ht="16.8">
      <c r="A83" s="197" t="s">
        <v>238</v>
      </c>
      <c r="B83" s="198">
        <v>2</v>
      </c>
      <c r="C83" s="17"/>
      <c r="D83" s="20" t="s">
        <v>199</v>
      </c>
      <c r="E83" s="1" t="s">
        <v>128</v>
      </c>
      <c r="F83" s="355" t="s">
        <v>129</v>
      </c>
      <c r="G83" s="13" t="s">
        <v>105</v>
      </c>
      <c r="H83" s="13" t="s">
        <v>82</v>
      </c>
      <c r="I83" s="13" t="s">
        <v>441</v>
      </c>
      <c r="J83" s="26">
        <v>252</v>
      </c>
    </row>
    <row r="84" spans="1:10" ht="16.8">
      <c r="A84" s="197" t="s">
        <v>489</v>
      </c>
      <c r="B84" s="198">
        <v>2</v>
      </c>
      <c r="C84" s="17"/>
      <c r="D84" s="20" t="s">
        <v>199</v>
      </c>
      <c r="E84" s="1" t="s">
        <v>128</v>
      </c>
      <c r="F84" s="355" t="s">
        <v>129</v>
      </c>
      <c r="G84" s="13" t="s">
        <v>83</v>
      </c>
      <c r="H84" s="13" t="s">
        <v>86</v>
      </c>
      <c r="I84" s="13" t="s">
        <v>443</v>
      </c>
      <c r="J84" s="26">
        <v>125</v>
      </c>
    </row>
    <row r="85" spans="1:10" ht="16.8">
      <c r="A85" s="197" t="s">
        <v>488</v>
      </c>
      <c r="B85" s="198">
        <v>2</v>
      </c>
      <c r="C85" s="17"/>
      <c r="D85" s="20" t="s">
        <v>199</v>
      </c>
      <c r="E85" s="1" t="s">
        <v>134</v>
      </c>
      <c r="F85" s="355" t="s">
        <v>129</v>
      </c>
      <c r="G85" s="13" t="s">
        <v>78</v>
      </c>
      <c r="H85" s="13" t="s">
        <v>81</v>
      </c>
      <c r="I85" s="13" t="s">
        <v>441</v>
      </c>
      <c r="J85" s="26">
        <v>259</v>
      </c>
    </row>
    <row r="86" spans="1:10" ht="16.8">
      <c r="A86" s="197" t="s">
        <v>490</v>
      </c>
      <c r="B86" s="198">
        <v>2</v>
      </c>
      <c r="C86" s="17"/>
      <c r="D86" s="369" t="s">
        <v>199</v>
      </c>
      <c r="E86" s="366" t="s">
        <v>132</v>
      </c>
      <c r="F86" s="368" t="s">
        <v>129</v>
      </c>
      <c r="G86" s="367" t="s">
        <v>78</v>
      </c>
      <c r="H86" s="367" t="s">
        <v>86</v>
      </c>
      <c r="I86" s="367" t="s">
        <v>458</v>
      </c>
      <c r="J86" s="381">
        <v>56</v>
      </c>
    </row>
    <row r="87" spans="1:10" ht="16.8">
      <c r="A87" s="197" t="s">
        <v>239</v>
      </c>
      <c r="B87" s="198">
        <v>2</v>
      </c>
      <c r="C87" s="17"/>
      <c r="D87" s="20" t="s">
        <v>85</v>
      </c>
      <c r="E87" s="1" t="s">
        <v>128</v>
      </c>
      <c r="F87" s="355" t="s">
        <v>129</v>
      </c>
      <c r="G87" s="13" t="s">
        <v>105</v>
      </c>
      <c r="H87" s="13" t="s">
        <v>82</v>
      </c>
      <c r="I87" s="13" t="s">
        <v>441</v>
      </c>
      <c r="J87" s="26">
        <v>271</v>
      </c>
    </row>
    <row r="88" spans="1:10" ht="16.8">
      <c r="A88" s="197" t="s">
        <v>491</v>
      </c>
      <c r="B88" s="198">
        <v>2</v>
      </c>
      <c r="C88" s="17"/>
      <c r="D88" s="20" t="s">
        <v>77</v>
      </c>
      <c r="E88" s="1" t="s">
        <v>131</v>
      </c>
      <c r="F88" s="355" t="s">
        <v>129</v>
      </c>
      <c r="G88" s="13" t="s">
        <v>78</v>
      </c>
      <c r="H88" s="13" t="s">
        <v>84</v>
      </c>
      <c r="I88" s="13" t="s">
        <v>441</v>
      </c>
      <c r="J88" s="26">
        <v>272</v>
      </c>
    </row>
    <row r="89" spans="1:10" ht="16.8">
      <c r="A89" s="197" t="s">
        <v>487</v>
      </c>
      <c r="B89" s="198">
        <v>2</v>
      </c>
      <c r="C89" s="17"/>
      <c r="D89" s="20" t="s">
        <v>85</v>
      </c>
      <c r="E89" s="1" t="s">
        <v>128</v>
      </c>
      <c r="F89" s="355" t="s">
        <v>129</v>
      </c>
      <c r="G89" s="13" t="s">
        <v>78</v>
      </c>
      <c r="H89" s="13" t="s">
        <v>82</v>
      </c>
      <c r="I89" s="13" t="s">
        <v>441</v>
      </c>
      <c r="J89" s="26">
        <v>272</v>
      </c>
    </row>
    <row r="90" spans="1:10" ht="16.8">
      <c r="A90" s="197" t="s">
        <v>240</v>
      </c>
      <c r="B90" s="198">
        <v>2</v>
      </c>
      <c r="C90" s="17"/>
      <c r="D90" s="20" t="s">
        <v>87</v>
      </c>
      <c r="E90" s="1" t="s">
        <v>134</v>
      </c>
      <c r="F90" s="1" t="s">
        <v>129</v>
      </c>
      <c r="G90" s="13" t="s">
        <v>105</v>
      </c>
      <c r="H90" s="13" t="s">
        <v>82</v>
      </c>
      <c r="I90" s="13" t="s">
        <v>441</v>
      </c>
      <c r="J90" s="26">
        <v>278</v>
      </c>
    </row>
    <row r="91" spans="1:10" ht="16.8">
      <c r="A91" s="197" t="s">
        <v>241</v>
      </c>
      <c r="B91" s="198">
        <v>2</v>
      </c>
      <c r="C91" s="17"/>
      <c r="D91" s="20" t="s">
        <v>77</v>
      </c>
      <c r="E91" s="1" t="s">
        <v>152</v>
      </c>
      <c r="F91" s="1" t="s">
        <v>129</v>
      </c>
      <c r="G91" s="13" t="s">
        <v>105</v>
      </c>
      <c r="H91" s="13" t="s">
        <v>214</v>
      </c>
      <c r="I91" s="13" t="s">
        <v>441</v>
      </c>
      <c r="J91" s="26">
        <v>278</v>
      </c>
    </row>
    <row r="92" spans="1:10" ht="16.8">
      <c r="A92" s="197" t="s">
        <v>242</v>
      </c>
      <c r="B92" s="198">
        <v>2</v>
      </c>
      <c r="C92" s="17"/>
      <c r="D92" s="20" t="s">
        <v>224</v>
      </c>
      <c r="E92" s="1" t="s">
        <v>128</v>
      </c>
      <c r="F92" s="1" t="s">
        <v>129</v>
      </c>
      <c r="G92" s="13" t="s">
        <v>116</v>
      </c>
      <c r="H92" s="13" t="s">
        <v>81</v>
      </c>
      <c r="I92" s="13" t="s">
        <v>441</v>
      </c>
      <c r="J92" s="26">
        <v>279</v>
      </c>
    </row>
    <row r="93" spans="1:10" ht="16.8">
      <c r="A93" s="197" t="s">
        <v>492</v>
      </c>
      <c r="B93" s="198">
        <v>2</v>
      </c>
      <c r="C93" s="17"/>
      <c r="D93" s="20" t="s">
        <v>77</v>
      </c>
      <c r="E93" s="1" t="s">
        <v>131</v>
      </c>
      <c r="F93" s="355" t="s">
        <v>129</v>
      </c>
      <c r="G93" s="13" t="s">
        <v>78</v>
      </c>
      <c r="H93" s="13" t="s">
        <v>81</v>
      </c>
      <c r="I93" s="13" t="s">
        <v>443</v>
      </c>
      <c r="J93" s="26">
        <v>127</v>
      </c>
    </row>
    <row r="94" spans="1:10" ht="16.8">
      <c r="A94" s="197" t="s">
        <v>243</v>
      </c>
      <c r="B94" s="198">
        <v>2</v>
      </c>
      <c r="C94" s="17"/>
      <c r="D94" s="20" t="s">
        <v>87</v>
      </c>
      <c r="E94" s="1" t="s">
        <v>216</v>
      </c>
      <c r="F94" s="1" t="s">
        <v>129</v>
      </c>
      <c r="G94" s="13" t="s">
        <v>105</v>
      </c>
      <c r="H94" s="13" t="s">
        <v>82</v>
      </c>
      <c r="I94" s="13" t="s">
        <v>441</v>
      </c>
      <c r="J94" s="26">
        <v>281</v>
      </c>
    </row>
    <row r="95" spans="1:10" ht="16.8">
      <c r="A95" s="197" t="s">
        <v>114</v>
      </c>
      <c r="B95" s="198">
        <v>2</v>
      </c>
      <c r="C95" s="17"/>
      <c r="D95" s="20" t="s">
        <v>108</v>
      </c>
      <c r="E95" s="1" t="s">
        <v>128</v>
      </c>
      <c r="F95" s="1" t="s">
        <v>129</v>
      </c>
      <c r="G95" s="13" t="s">
        <v>83</v>
      </c>
      <c r="H95" s="13" t="s">
        <v>81</v>
      </c>
      <c r="I95" s="13" t="s">
        <v>441</v>
      </c>
      <c r="J95" s="26">
        <v>281</v>
      </c>
    </row>
    <row r="96" spans="1:10" ht="16.8">
      <c r="A96" s="197" t="s">
        <v>244</v>
      </c>
      <c r="B96" s="198">
        <v>2</v>
      </c>
      <c r="C96" s="20" t="s">
        <v>311</v>
      </c>
      <c r="D96" s="20" t="s">
        <v>87</v>
      </c>
      <c r="E96" s="1" t="s">
        <v>131</v>
      </c>
      <c r="F96" s="1" t="s">
        <v>129</v>
      </c>
      <c r="G96" s="13" t="s">
        <v>136</v>
      </c>
      <c r="H96" s="13" t="s">
        <v>86</v>
      </c>
      <c r="I96" s="13" t="s">
        <v>441</v>
      </c>
      <c r="J96" s="26">
        <v>283</v>
      </c>
    </row>
    <row r="97" spans="1:10" ht="16.8">
      <c r="A97" s="197" t="s">
        <v>494</v>
      </c>
      <c r="B97" s="198">
        <v>2</v>
      </c>
      <c r="C97" s="17"/>
      <c r="D97" s="20" t="s">
        <v>108</v>
      </c>
      <c r="E97" s="1" t="s">
        <v>128</v>
      </c>
      <c r="F97" s="355" t="s">
        <v>129</v>
      </c>
      <c r="G97" s="13" t="s">
        <v>78</v>
      </c>
      <c r="H97" s="13" t="s">
        <v>130</v>
      </c>
      <c r="I97" s="13" t="s">
        <v>441</v>
      </c>
      <c r="J97" s="26">
        <v>284</v>
      </c>
    </row>
    <row r="98" spans="1:10" ht="16.8">
      <c r="A98" s="197" t="s">
        <v>493</v>
      </c>
      <c r="B98" s="198">
        <v>2</v>
      </c>
      <c r="C98" s="17"/>
      <c r="D98" s="20" t="s">
        <v>213</v>
      </c>
      <c r="E98" s="1" t="s">
        <v>153</v>
      </c>
      <c r="F98" s="371" t="s">
        <v>129</v>
      </c>
      <c r="G98" s="13" t="s">
        <v>136</v>
      </c>
      <c r="H98" s="13" t="s">
        <v>82</v>
      </c>
      <c r="I98" s="13" t="s">
        <v>468</v>
      </c>
      <c r="J98" s="26">
        <v>126</v>
      </c>
    </row>
    <row r="99" spans="1:10" ht="16.8">
      <c r="A99" s="197" t="s">
        <v>245</v>
      </c>
      <c r="B99" s="198">
        <v>2</v>
      </c>
      <c r="C99" s="17"/>
      <c r="D99" s="20" t="s">
        <v>199</v>
      </c>
      <c r="E99" s="1" t="s">
        <v>131</v>
      </c>
      <c r="F99" s="199" t="s">
        <v>160</v>
      </c>
      <c r="G99" s="13" t="s">
        <v>83</v>
      </c>
      <c r="H99" s="13" t="s">
        <v>113</v>
      </c>
      <c r="I99" s="13" t="s">
        <v>443</v>
      </c>
      <c r="J99" s="26">
        <v>128</v>
      </c>
    </row>
    <row r="100" spans="1:10" ht="16.8">
      <c r="A100" s="197" t="s">
        <v>246</v>
      </c>
      <c r="B100" s="198">
        <v>2</v>
      </c>
      <c r="C100" s="17"/>
      <c r="D100" s="20" t="s">
        <v>85</v>
      </c>
      <c r="E100" s="1" t="s">
        <v>134</v>
      </c>
      <c r="F100" s="1" t="s">
        <v>151</v>
      </c>
      <c r="G100" s="13" t="s">
        <v>105</v>
      </c>
      <c r="H100" s="13" t="s">
        <v>86</v>
      </c>
      <c r="I100" s="13" t="s">
        <v>441</v>
      </c>
      <c r="J100" s="370">
        <v>286</v>
      </c>
    </row>
    <row r="101" spans="1:10" ht="16.8">
      <c r="A101" s="197" t="s">
        <v>247</v>
      </c>
      <c r="B101" s="198">
        <v>2</v>
      </c>
      <c r="C101" s="17"/>
      <c r="D101" s="20" t="s">
        <v>85</v>
      </c>
      <c r="E101" s="1" t="s">
        <v>216</v>
      </c>
      <c r="F101" s="208" t="s">
        <v>129</v>
      </c>
      <c r="G101" s="13" t="s">
        <v>105</v>
      </c>
      <c r="H101" s="13" t="s">
        <v>86</v>
      </c>
      <c r="I101" s="13" t="s">
        <v>462</v>
      </c>
      <c r="J101" s="370">
        <v>71</v>
      </c>
    </row>
    <row r="102" spans="1:10" ht="16.8">
      <c r="A102" s="197" t="s">
        <v>495</v>
      </c>
      <c r="B102" s="198">
        <v>2</v>
      </c>
      <c r="C102" s="17"/>
      <c r="D102" s="20" t="s">
        <v>108</v>
      </c>
      <c r="E102" s="1" t="s">
        <v>128</v>
      </c>
      <c r="F102" s="355" t="s">
        <v>129</v>
      </c>
      <c r="G102" s="367" t="s">
        <v>116</v>
      </c>
      <c r="H102" s="13" t="s">
        <v>82</v>
      </c>
      <c r="I102" s="13" t="s">
        <v>447</v>
      </c>
      <c r="J102" s="26">
        <v>90</v>
      </c>
    </row>
    <row r="103" spans="1:10" ht="16.8">
      <c r="A103" s="197" t="s">
        <v>248</v>
      </c>
      <c r="B103" s="198">
        <v>2</v>
      </c>
      <c r="C103" s="17"/>
      <c r="D103" s="20" t="s">
        <v>213</v>
      </c>
      <c r="E103" s="1" t="s">
        <v>131</v>
      </c>
      <c r="F103" s="199" t="s">
        <v>129</v>
      </c>
      <c r="G103" s="13" t="s">
        <v>83</v>
      </c>
      <c r="H103" s="13" t="s">
        <v>154</v>
      </c>
      <c r="I103" s="13" t="s">
        <v>443</v>
      </c>
      <c r="J103" s="26">
        <v>129</v>
      </c>
    </row>
    <row r="104" spans="1:10" ht="16.8">
      <c r="A104" s="197" t="s">
        <v>249</v>
      </c>
      <c r="B104" s="198">
        <v>2</v>
      </c>
      <c r="C104" s="17"/>
      <c r="D104" s="20" t="s">
        <v>77</v>
      </c>
      <c r="E104" s="1" t="s">
        <v>128</v>
      </c>
      <c r="F104" s="1" t="s">
        <v>129</v>
      </c>
      <c r="G104" s="13" t="s">
        <v>105</v>
      </c>
      <c r="H104" s="13" t="s">
        <v>111</v>
      </c>
      <c r="I104" s="13" t="s">
        <v>169</v>
      </c>
      <c r="J104" s="26"/>
    </row>
    <row r="105" spans="1:10" ht="16.8">
      <c r="A105" s="197" t="s">
        <v>496</v>
      </c>
      <c r="B105" s="198">
        <v>2</v>
      </c>
      <c r="C105" s="17"/>
      <c r="D105" s="20" t="s">
        <v>213</v>
      </c>
      <c r="E105" s="1" t="s">
        <v>497</v>
      </c>
      <c r="F105" s="1" t="s">
        <v>129</v>
      </c>
      <c r="G105" s="13" t="s">
        <v>105</v>
      </c>
      <c r="H105" s="13" t="s">
        <v>86</v>
      </c>
      <c r="I105" s="13" t="s">
        <v>467</v>
      </c>
      <c r="J105" s="26">
        <v>188</v>
      </c>
    </row>
    <row r="106" spans="1:10" ht="16.8">
      <c r="A106" s="200" t="s">
        <v>250</v>
      </c>
      <c r="B106" s="201">
        <v>2</v>
      </c>
      <c r="C106" s="202"/>
      <c r="D106" s="203" t="s">
        <v>213</v>
      </c>
      <c r="E106" s="15" t="s">
        <v>134</v>
      </c>
      <c r="F106" s="382" t="s">
        <v>129</v>
      </c>
      <c r="G106" s="21" t="s">
        <v>105</v>
      </c>
      <c r="H106" s="21" t="s">
        <v>81</v>
      </c>
      <c r="I106" s="21" t="s">
        <v>441</v>
      </c>
      <c r="J106" s="207">
        <v>303</v>
      </c>
    </row>
    <row r="107" spans="1:10" ht="16.8">
      <c r="A107" s="197" t="s">
        <v>498</v>
      </c>
      <c r="B107" s="198">
        <v>3</v>
      </c>
      <c r="C107" s="17"/>
      <c r="D107" s="20" t="s">
        <v>198</v>
      </c>
      <c r="E107" s="1" t="s">
        <v>128</v>
      </c>
      <c r="F107" s="13" t="s">
        <v>129</v>
      </c>
      <c r="G107" s="13" t="s">
        <v>78</v>
      </c>
      <c r="H107" s="13" t="s">
        <v>82</v>
      </c>
      <c r="I107" s="13" t="s">
        <v>449</v>
      </c>
      <c r="J107" s="26">
        <v>89</v>
      </c>
    </row>
    <row r="108" spans="1:10" ht="16.8">
      <c r="A108" s="197" t="s">
        <v>251</v>
      </c>
      <c r="B108" s="198">
        <v>3</v>
      </c>
      <c r="C108" s="17"/>
      <c r="D108" s="20" t="s">
        <v>198</v>
      </c>
      <c r="E108" s="1" t="s">
        <v>132</v>
      </c>
      <c r="F108" s="1" t="s">
        <v>129</v>
      </c>
      <c r="G108" s="13" t="s">
        <v>78</v>
      </c>
      <c r="H108" s="13" t="s">
        <v>82</v>
      </c>
      <c r="I108" s="13" t="s">
        <v>441</v>
      </c>
      <c r="J108" s="26">
        <v>198</v>
      </c>
    </row>
    <row r="109" spans="1:10" ht="16.8">
      <c r="A109" s="197" t="s">
        <v>499</v>
      </c>
      <c r="B109" s="198">
        <v>3</v>
      </c>
      <c r="C109" s="17"/>
      <c r="D109" s="20" t="s">
        <v>199</v>
      </c>
      <c r="E109" s="366" t="s">
        <v>134</v>
      </c>
      <c r="F109" s="13" t="s">
        <v>129</v>
      </c>
      <c r="G109" s="367" t="s">
        <v>78</v>
      </c>
      <c r="H109" s="13" t="s">
        <v>145</v>
      </c>
      <c r="I109" s="13" t="s">
        <v>446</v>
      </c>
      <c r="J109" s="103">
        <v>94</v>
      </c>
    </row>
    <row r="110" spans="1:10" ht="16.8">
      <c r="A110" s="197" t="s">
        <v>252</v>
      </c>
      <c r="B110" s="198">
        <v>3</v>
      </c>
      <c r="C110" s="17"/>
      <c r="D110" s="20" t="s">
        <v>199</v>
      </c>
      <c r="E110" s="1" t="s">
        <v>128</v>
      </c>
      <c r="F110" s="1" t="s">
        <v>129</v>
      </c>
      <c r="G110" s="13" t="s">
        <v>78</v>
      </c>
      <c r="H110" s="13" t="s">
        <v>168</v>
      </c>
      <c r="I110" s="13" t="s">
        <v>441</v>
      </c>
      <c r="J110" s="26">
        <v>203</v>
      </c>
    </row>
    <row r="111" spans="1:10" ht="16.8">
      <c r="A111" s="197" t="s">
        <v>500</v>
      </c>
      <c r="B111" s="198">
        <v>3</v>
      </c>
      <c r="C111" s="17"/>
      <c r="D111" s="20" t="s">
        <v>199</v>
      </c>
      <c r="E111" s="366" t="s">
        <v>132</v>
      </c>
      <c r="F111" s="368" t="s">
        <v>129</v>
      </c>
      <c r="G111" s="367" t="s">
        <v>78</v>
      </c>
      <c r="H111" s="367" t="s">
        <v>86</v>
      </c>
      <c r="I111" s="367" t="s">
        <v>456</v>
      </c>
      <c r="J111" s="103">
        <v>48</v>
      </c>
    </row>
    <row r="112" spans="1:10" ht="16.8">
      <c r="A112" s="197" t="s">
        <v>300</v>
      </c>
      <c r="B112" s="198">
        <v>3</v>
      </c>
      <c r="C112" s="17"/>
      <c r="D112" s="20" t="s">
        <v>108</v>
      </c>
      <c r="E112" s="1" t="s">
        <v>128</v>
      </c>
      <c r="F112" s="355" t="s">
        <v>129</v>
      </c>
      <c r="G112" s="13" t="s">
        <v>95</v>
      </c>
      <c r="H112" s="13" t="s">
        <v>17</v>
      </c>
      <c r="I112" s="13" t="s">
        <v>447</v>
      </c>
      <c r="J112" s="26">
        <v>81</v>
      </c>
    </row>
    <row r="113" spans="1:10" ht="16.8">
      <c r="A113" s="197" t="s">
        <v>501</v>
      </c>
      <c r="B113" s="198">
        <v>3</v>
      </c>
      <c r="C113" s="17"/>
      <c r="D113" s="20" t="s">
        <v>108</v>
      </c>
      <c r="E113" s="1" t="s">
        <v>128</v>
      </c>
      <c r="F113" s="13" t="s">
        <v>129</v>
      </c>
      <c r="G113" s="13" t="s">
        <v>83</v>
      </c>
      <c r="H113" s="13" t="s">
        <v>81</v>
      </c>
      <c r="I113" s="13" t="s">
        <v>449</v>
      </c>
      <c r="J113" s="26">
        <v>92</v>
      </c>
    </row>
    <row r="114" spans="1:10" ht="16.8">
      <c r="A114" s="197" t="s">
        <v>502</v>
      </c>
      <c r="B114" s="198">
        <v>3</v>
      </c>
      <c r="C114" s="17"/>
      <c r="D114" s="20" t="s">
        <v>198</v>
      </c>
      <c r="E114" s="1" t="s">
        <v>153</v>
      </c>
      <c r="F114" s="355" t="s">
        <v>129</v>
      </c>
      <c r="G114" s="19" t="s">
        <v>136</v>
      </c>
      <c r="H114" s="13" t="s">
        <v>168</v>
      </c>
      <c r="I114" s="13" t="s">
        <v>441</v>
      </c>
      <c r="J114" s="26">
        <v>206</v>
      </c>
    </row>
    <row r="115" spans="1:10" ht="16.8">
      <c r="A115" s="197" t="s">
        <v>253</v>
      </c>
      <c r="B115" s="198">
        <v>3</v>
      </c>
      <c r="C115" s="17"/>
      <c r="D115" s="20" t="s">
        <v>77</v>
      </c>
      <c r="E115" s="1" t="s">
        <v>128</v>
      </c>
      <c r="F115" s="199" t="s">
        <v>129</v>
      </c>
      <c r="G115" s="13" t="s">
        <v>78</v>
      </c>
      <c r="H115" s="13" t="s">
        <v>84</v>
      </c>
      <c r="I115" s="13" t="s">
        <v>443</v>
      </c>
      <c r="J115" s="26">
        <v>117</v>
      </c>
    </row>
    <row r="116" spans="1:10" ht="16.8">
      <c r="A116" s="197" t="s">
        <v>503</v>
      </c>
      <c r="B116" s="198">
        <v>3</v>
      </c>
      <c r="C116" s="17"/>
      <c r="D116" s="20" t="s">
        <v>199</v>
      </c>
      <c r="E116" s="1" t="s">
        <v>131</v>
      </c>
      <c r="F116" s="355" t="s">
        <v>129</v>
      </c>
      <c r="G116" s="13" t="s">
        <v>136</v>
      </c>
      <c r="H116" s="13" t="s">
        <v>81</v>
      </c>
      <c r="I116" s="13" t="s">
        <v>447</v>
      </c>
      <c r="J116" s="26">
        <v>83</v>
      </c>
    </row>
    <row r="117" spans="1:10" ht="16.8">
      <c r="A117" s="197" t="s">
        <v>504</v>
      </c>
      <c r="B117" s="198">
        <v>3</v>
      </c>
      <c r="C117" s="17"/>
      <c r="D117" s="20" t="s">
        <v>108</v>
      </c>
      <c r="E117" s="1" t="s">
        <v>128</v>
      </c>
      <c r="F117" s="355" t="s">
        <v>129</v>
      </c>
      <c r="G117" s="13" t="s">
        <v>78</v>
      </c>
      <c r="H117" s="19" t="s">
        <v>130</v>
      </c>
      <c r="I117" s="19" t="s">
        <v>447</v>
      </c>
      <c r="J117" s="26">
        <v>84</v>
      </c>
    </row>
    <row r="118" spans="1:10" ht="16.8">
      <c r="A118" s="197" t="s">
        <v>505</v>
      </c>
      <c r="B118" s="198">
        <v>3</v>
      </c>
      <c r="C118" s="17"/>
      <c r="D118" s="369" t="s">
        <v>108</v>
      </c>
      <c r="E118" s="366" t="s">
        <v>128</v>
      </c>
      <c r="F118" s="368" t="s">
        <v>79</v>
      </c>
      <c r="G118" s="367" t="s">
        <v>83</v>
      </c>
      <c r="H118" s="367" t="s">
        <v>82</v>
      </c>
      <c r="I118" s="367" t="s">
        <v>448</v>
      </c>
      <c r="J118" s="381">
        <v>84</v>
      </c>
    </row>
    <row r="119" spans="1:10" ht="16.8">
      <c r="A119" s="197" t="s">
        <v>137</v>
      </c>
      <c r="B119" s="198">
        <v>3</v>
      </c>
      <c r="C119" s="17"/>
      <c r="D119" s="20" t="s">
        <v>198</v>
      </c>
      <c r="E119" s="1" t="s">
        <v>128</v>
      </c>
      <c r="F119" s="1" t="s">
        <v>129</v>
      </c>
      <c r="G119" s="13" t="s">
        <v>78</v>
      </c>
      <c r="H119" s="13" t="s">
        <v>82</v>
      </c>
      <c r="I119" s="13" t="s">
        <v>441</v>
      </c>
      <c r="J119" s="26">
        <v>213</v>
      </c>
    </row>
    <row r="120" spans="1:10" ht="16.8">
      <c r="A120" s="197" t="s">
        <v>254</v>
      </c>
      <c r="B120" s="198">
        <v>3</v>
      </c>
      <c r="C120" s="17"/>
      <c r="D120" s="20" t="s">
        <v>224</v>
      </c>
      <c r="E120" s="1" t="s">
        <v>132</v>
      </c>
      <c r="F120" s="355" t="s">
        <v>129</v>
      </c>
      <c r="G120" s="13" t="s">
        <v>78</v>
      </c>
      <c r="H120" s="13" t="s">
        <v>168</v>
      </c>
      <c r="I120" s="13" t="s">
        <v>441</v>
      </c>
      <c r="J120" s="26">
        <v>213</v>
      </c>
    </row>
    <row r="121" spans="1:10" ht="16.8">
      <c r="A121" s="197" t="s">
        <v>255</v>
      </c>
      <c r="B121" s="198">
        <v>3</v>
      </c>
      <c r="C121" s="17"/>
      <c r="D121" s="20" t="s">
        <v>85</v>
      </c>
      <c r="E121" s="1" t="s">
        <v>128</v>
      </c>
      <c r="F121" s="355" t="s">
        <v>154</v>
      </c>
      <c r="G121" s="13" t="s">
        <v>105</v>
      </c>
      <c r="H121" s="13" t="s">
        <v>111</v>
      </c>
      <c r="I121" s="13" t="s">
        <v>441</v>
      </c>
      <c r="J121" s="26">
        <v>214</v>
      </c>
    </row>
    <row r="122" spans="1:10" ht="16.8">
      <c r="A122" s="197" t="s">
        <v>147</v>
      </c>
      <c r="B122" s="198">
        <v>3</v>
      </c>
      <c r="C122" s="17"/>
      <c r="D122" s="20" t="s">
        <v>80</v>
      </c>
      <c r="E122" s="1" t="s">
        <v>128</v>
      </c>
      <c r="F122" s="355" t="s">
        <v>129</v>
      </c>
      <c r="G122" s="13" t="s">
        <v>78</v>
      </c>
      <c r="H122" s="13" t="s">
        <v>82</v>
      </c>
      <c r="I122" s="13" t="s">
        <v>441</v>
      </c>
      <c r="J122" s="26">
        <v>216</v>
      </c>
    </row>
    <row r="123" spans="1:10" ht="16.8">
      <c r="A123" s="197" t="s">
        <v>506</v>
      </c>
      <c r="B123" s="198">
        <v>3</v>
      </c>
      <c r="C123" s="17"/>
      <c r="D123" s="20" t="s">
        <v>199</v>
      </c>
      <c r="E123" s="1" t="s">
        <v>128</v>
      </c>
      <c r="F123" s="355" t="s">
        <v>129</v>
      </c>
      <c r="G123" s="13" t="s">
        <v>78</v>
      </c>
      <c r="H123" s="19" t="s">
        <v>86</v>
      </c>
      <c r="I123" s="19" t="s">
        <v>447</v>
      </c>
      <c r="J123" s="26">
        <v>84</v>
      </c>
    </row>
    <row r="124" spans="1:10" ht="16.8">
      <c r="A124" s="197" t="s">
        <v>257</v>
      </c>
      <c r="B124" s="198">
        <v>3</v>
      </c>
      <c r="C124" s="17"/>
      <c r="D124" s="20" t="s">
        <v>87</v>
      </c>
      <c r="E124" s="1" t="s">
        <v>128</v>
      </c>
      <c r="F124" s="1" t="s">
        <v>129</v>
      </c>
      <c r="G124" s="13" t="s">
        <v>78</v>
      </c>
      <c r="H124" s="13" t="s">
        <v>113</v>
      </c>
      <c r="I124" s="13" t="s">
        <v>441</v>
      </c>
      <c r="J124" s="26">
        <v>217</v>
      </c>
    </row>
    <row r="125" spans="1:10" ht="16.8">
      <c r="A125" s="197" t="s">
        <v>258</v>
      </c>
      <c r="B125" s="198">
        <v>3</v>
      </c>
      <c r="C125" s="17"/>
      <c r="D125" s="20" t="s">
        <v>199</v>
      </c>
      <c r="E125" s="1" t="s">
        <v>131</v>
      </c>
      <c r="F125" s="199" t="s">
        <v>129</v>
      </c>
      <c r="G125" s="13" t="s">
        <v>78</v>
      </c>
      <c r="H125" s="13" t="s">
        <v>86</v>
      </c>
      <c r="I125" s="13" t="s">
        <v>443</v>
      </c>
      <c r="J125" s="26">
        <v>119</v>
      </c>
    </row>
    <row r="126" spans="1:10" ht="16.8">
      <c r="A126" s="197" t="s">
        <v>148</v>
      </c>
      <c r="B126" s="198">
        <v>3</v>
      </c>
      <c r="C126" s="17"/>
      <c r="D126" s="20" t="s">
        <v>77</v>
      </c>
      <c r="E126" s="1" t="s">
        <v>128</v>
      </c>
      <c r="F126" s="1" t="s">
        <v>129</v>
      </c>
      <c r="G126" s="13" t="s">
        <v>136</v>
      </c>
      <c r="H126" s="13" t="s">
        <v>82</v>
      </c>
      <c r="I126" s="13" t="s">
        <v>441</v>
      </c>
      <c r="J126" s="26">
        <v>223</v>
      </c>
    </row>
    <row r="127" spans="1:10" ht="16.8">
      <c r="A127" s="197" t="s">
        <v>507</v>
      </c>
      <c r="B127" s="198">
        <v>3</v>
      </c>
      <c r="C127" s="17"/>
      <c r="D127" s="20" t="s">
        <v>199</v>
      </c>
      <c r="E127" s="366" t="s">
        <v>132</v>
      </c>
      <c r="F127" s="13" t="s">
        <v>129</v>
      </c>
      <c r="G127" s="13" t="s">
        <v>105</v>
      </c>
      <c r="H127" s="13" t="s">
        <v>82</v>
      </c>
      <c r="I127" s="13" t="s">
        <v>449</v>
      </c>
      <c r="J127" s="26">
        <v>98</v>
      </c>
    </row>
    <row r="128" spans="1:10" ht="16.8">
      <c r="A128" s="197" t="s">
        <v>508</v>
      </c>
      <c r="B128" s="198">
        <v>3</v>
      </c>
      <c r="C128" s="17"/>
      <c r="D128" s="20" t="s">
        <v>87</v>
      </c>
      <c r="E128" s="1" t="s">
        <v>132</v>
      </c>
      <c r="F128" s="355" t="s">
        <v>129</v>
      </c>
      <c r="G128" s="13" t="s">
        <v>78</v>
      </c>
      <c r="H128" s="19" t="s">
        <v>86</v>
      </c>
      <c r="I128" s="19" t="s">
        <v>447</v>
      </c>
      <c r="J128" s="26">
        <v>86</v>
      </c>
    </row>
    <row r="129" spans="1:10" ht="16.8">
      <c r="A129" s="197" t="s">
        <v>259</v>
      </c>
      <c r="B129" s="198">
        <v>3</v>
      </c>
      <c r="C129" s="17"/>
      <c r="D129" s="20" t="s">
        <v>199</v>
      </c>
      <c r="E129" s="1" t="s">
        <v>131</v>
      </c>
      <c r="F129" s="355" t="s">
        <v>129</v>
      </c>
      <c r="G129" s="13" t="s">
        <v>83</v>
      </c>
      <c r="H129" s="13" t="s">
        <v>86</v>
      </c>
      <c r="I129" s="13" t="s">
        <v>443</v>
      </c>
      <c r="J129" s="26">
        <v>120</v>
      </c>
    </row>
    <row r="130" spans="1:10" ht="16.8">
      <c r="A130" s="197" t="s">
        <v>509</v>
      </c>
      <c r="B130" s="198">
        <v>3</v>
      </c>
      <c r="C130" s="17"/>
      <c r="D130" s="20" t="s">
        <v>108</v>
      </c>
      <c r="E130" s="1" t="s">
        <v>131</v>
      </c>
      <c r="F130" s="355" t="s">
        <v>79</v>
      </c>
      <c r="G130" s="13" t="s">
        <v>510</v>
      </c>
      <c r="H130" s="13" t="s">
        <v>81</v>
      </c>
      <c r="I130" s="13" t="s">
        <v>443</v>
      </c>
      <c r="J130" s="26">
        <v>121</v>
      </c>
    </row>
    <row r="131" spans="1:10" ht="16.8">
      <c r="A131" s="197" t="s">
        <v>260</v>
      </c>
      <c r="B131" s="198">
        <v>3</v>
      </c>
      <c r="C131" s="17"/>
      <c r="D131" s="20" t="s">
        <v>77</v>
      </c>
      <c r="E131" s="1" t="s">
        <v>453</v>
      </c>
      <c r="F131" s="355" t="s">
        <v>129</v>
      </c>
      <c r="G131" s="13" t="s">
        <v>78</v>
      </c>
      <c r="H131" s="13" t="s">
        <v>261</v>
      </c>
      <c r="I131" s="13" t="s">
        <v>441</v>
      </c>
      <c r="J131" s="26">
        <v>236</v>
      </c>
    </row>
    <row r="132" spans="1:10" ht="16.8">
      <c r="A132" s="197" t="s">
        <v>511</v>
      </c>
      <c r="B132" s="198">
        <v>3</v>
      </c>
      <c r="C132" s="17"/>
      <c r="D132" s="20" t="s">
        <v>213</v>
      </c>
      <c r="E132" s="1" t="s">
        <v>131</v>
      </c>
      <c r="F132" s="13" t="s">
        <v>129</v>
      </c>
      <c r="G132" s="13" t="s">
        <v>105</v>
      </c>
      <c r="H132" s="13" t="s">
        <v>168</v>
      </c>
      <c r="I132" s="13" t="s">
        <v>449</v>
      </c>
      <c r="J132" s="26">
        <v>100</v>
      </c>
    </row>
    <row r="133" spans="1:10" ht="16.8">
      <c r="A133" s="197" t="s">
        <v>512</v>
      </c>
      <c r="B133" s="198">
        <v>3</v>
      </c>
      <c r="C133" s="17"/>
      <c r="D133" s="383" t="s">
        <v>213</v>
      </c>
      <c r="E133" s="1" t="s">
        <v>128</v>
      </c>
      <c r="F133" s="371" t="s">
        <v>513</v>
      </c>
      <c r="G133" s="13" t="s">
        <v>105</v>
      </c>
      <c r="H133" s="13" t="s">
        <v>86</v>
      </c>
      <c r="I133" s="13" t="s">
        <v>468</v>
      </c>
      <c r="J133" s="26">
        <v>114</v>
      </c>
    </row>
    <row r="134" spans="1:10" ht="16.8">
      <c r="A134" s="197" t="s">
        <v>262</v>
      </c>
      <c r="B134" s="198">
        <v>3</v>
      </c>
      <c r="C134" s="17"/>
      <c r="D134" s="20"/>
      <c r="E134" s="1"/>
      <c r="F134" s="1"/>
      <c r="G134" s="13"/>
      <c r="H134" s="13"/>
      <c r="I134" s="13"/>
      <c r="J134" s="26"/>
    </row>
    <row r="135" spans="1:10" ht="16.8">
      <c r="A135" s="197" t="s">
        <v>514</v>
      </c>
      <c r="B135" s="198">
        <v>3</v>
      </c>
      <c r="C135" s="17"/>
      <c r="D135" s="20" t="s">
        <v>213</v>
      </c>
      <c r="E135" s="1" t="s">
        <v>153</v>
      </c>
      <c r="F135" s="13" t="s">
        <v>129</v>
      </c>
      <c r="G135" s="13" t="s">
        <v>515</v>
      </c>
      <c r="H135" s="13" t="s">
        <v>17</v>
      </c>
      <c r="I135" s="13" t="s">
        <v>449</v>
      </c>
      <c r="J135" s="26">
        <v>101</v>
      </c>
    </row>
    <row r="136" spans="1:10" ht="16.8">
      <c r="A136" s="197" t="s">
        <v>263</v>
      </c>
      <c r="B136" s="198">
        <v>3</v>
      </c>
      <c r="C136" s="17"/>
      <c r="D136" s="20" t="s">
        <v>87</v>
      </c>
      <c r="E136" s="1" t="s">
        <v>128</v>
      </c>
      <c r="F136" s="355" t="s">
        <v>129</v>
      </c>
      <c r="G136" s="13" t="s">
        <v>83</v>
      </c>
      <c r="H136" s="13" t="s">
        <v>81</v>
      </c>
      <c r="I136" s="13" t="s">
        <v>441</v>
      </c>
      <c r="J136" s="26">
        <v>245</v>
      </c>
    </row>
    <row r="137" spans="1:10" ht="16.8">
      <c r="A137" s="197" t="s">
        <v>264</v>
      </c>
      <c r="B137" s="198">
        <v>3</v>
      </c>
      <c r="C137" s="17"/>
      <c r="D137" s="20" t="s">
        <v>77</v>
      </c>
      <c r="E137" s="1" t="s">
        <v>131</v>
      </c>
      <c r="F137" s="355" t="s">
        <v>129</v>
      </c>
      <c r="G137" s="13" t="s">
        <v>78</v>
      </c>
      <c r="H137" s="13" t="s">
        <v>86</v>
      </c>
      <c r="I137" s="13" t="s">
        <v>443</v>
      </c>
      <c r="J137" s="26">
        <v>124</v>
      </c>
    </row>
    <row r="138" spans="1:10" ht="16.8">
      <c r="A138" s="197" t="s">
        <v>265</v>
      </c>
      <c r="B138" s="198">
        <v>3</v>
      </c>
      <c r="C138" s="17"/>
      <c r="D138" s="20" t="s">
        <v>108</v>
      </c>
      <c r="E138" s="1" t="s">
        <v>216</v>
      </c>
      <c r="F138" s="355" t="s">
        <v>129</v>
      </c>
      <c r="G138" s="13" t="s">
        <v>116</v>
      </c>
      <c r="H138" s="13" t="s">
        <v>81</v>
      </c>
      <c r="I138" s="13" t="s">
        <v>441</v>
      </c>
      <c r="J138" s="26">
        <v>249</v>
      </c>
    </row>
    <row r="139" spans="1:10" ht="16.8">
      <c r="A139" s="197" t="s">
        <v>283</v>
      </c>
      <c r="B139" s="198">
        <v>3</v>
      </c>
      <c r="C139" s="17"/>
      <c r="D139" s="20" t="s">
        <v>77</v>
      </c>
      <c r="E139" s="1" t="s">
        <v>266</v>
      </c>
      <c r="F139" s="355" t="s">
        <v>129</v>
      </c>
      <c r="G139" s="13" t="s">
        <v>267</v>
      </c>
      <c r="H139" s="13" t="s">
        <v>84</v>
      </c>
      <c r="I139" s="13" t="s">
        <v>441</v>
      </c>
      <c r="J139" s="26">
        <v>250</v>
      </c>
    </row>
    <row r="140" spans="1:10" ht="16.8">
      <c r="A140" s="197" t="s">
        <v>268</v>
      </c>
      <c r="B140" s="198">
        <v>3</v>
      </c>
      <c r="C140" s="17"/>
      <c r="D140" s="20" t="s">
        <v>77</v>
      </c>
      <c r="E140" s="1" t="s">
        <v>266</v>
      </c>
      <c r="F140" s="355" t="s">
        <v>129</v>
      </c>
      <c r="G140" s="13" t="s">
        <v>267</v>
      </c>
      <c r="H140" s="13" t="s">
        <v>84</v>
      </c>
      <c r="I140" s="13" t="s">
        <v>441</v>
      </c>
      <c r="J140" s="26">
        <v>250</v>
      </c>
    </row>
    <row r="141" spans="1:10" ht="16.8">
      <c r="A141" s="197" t="s">
        <v>269</v>
      </c>
      <c r="B141" s="198">
        <v>3</v>
      </c>
      <c r="C141" s="20" t="s">
        <v>311</v>
      </c>
      <c r="D141" s="20" t="s">
        <v>199</v>
      </c>
      <c r="E141" s="1" t="s">
        <v>131</v>
      </c>
      <c r="F141" s="355" t="s">
        <v>129</v>
      </c>
      <c r="G141" s="13" t="s">
        <v>78</v>
      </c>
      <c r="H141" s="13" t="s">
        <v>130</v>
      </c>
      <c r="I141" s="13" t="s">
        <v>441</v>
      </c>
      <c r="J141" s="370">
        <v>251</v>
      </c>
    </row>
    <row r="142" spans="1:10" ht="16.8">
      <c r="A142" s="197" t="s">
        <v>140</v>
      </c>
      <c r="B142" s="198">
        <v>3</v>
      </c>
      <c r="C142" s="17"/>
      <c r="D142" s="20" t="s">
        <v>199</v>
      </c>
      <c r="E142" s="1" t="s">
        <v>131</v>
      </c>
      <c r="F142" s="355" t="s">
        <v>129</v>
      </c>
      <c r="G142" s="13" t="s">
        <v>83</v>
      </c>
      <c r="H142" s="13" t="s">
        <v>84</v>
      </c>
      <c r="I142" s="13" t="s">
        <v>441</v>
      </c>
      <c r="J142" s="26">
        <v>252</v>
      </c>
    </row>
    <row r="143" spans="1:10" ht="16.8">
      <c r="A143" s="197" t="s">
        <v>270</v>
      </c>
      <c r="B143" s="198">
        <v>3</v>
      </c>
      <c r="C143" s="17"/>
      <c r="D143" s="20" t="s">
        <v>77</v>
      </c>
      <c r="E143" s="1" t="s">
        <v>134</v>
      </c>
      <c r="F143" s="355" t="s">
        <v>129</v>
      </c>
      <c r="G143" s="13" t="s">
        <v>78</v>
      </c>
      <c r="H143" s="13" t="s">
        <v>271</v>
      </c>
      <c r="I143" s="13" t="s">
        <v>441</v>
      </c>
      <c r="J143" s="26">
        <v>258</v>
      </c>
    </row>
    <row r="144" spans="1:10" ht="16.8">
      <c r="A144" s="197" t="s">
        <v>272</v>
      </c>
      <c r="B144" s="198">
        <v>3</v>
      </c>
      <c r="C144" s="17"/>
      <c r="D144" s="20" t="s">
        <v>85</v>
      </c>
      <c r="E144" s="1" t="s">
        <v>131</v>
      </c>
      <c r="F144" s="355" t="s">
        <v>129</v>
      </c>
      <c r="G144" s="13" t="s">
        <v>188</v>
      </c>
      <c r="H144" s="13" t="s">
        <v>86</v>
      </c>
      <c r="I144" s="13" t="s">
        <v>441</v>
      </c>
      <c r="J144" s="27">
        <v>263</v>
      </c>
    </row>
    <row r="145" spans="1:10" ht="16.8">
      <c r="A145" s="197" t="s">
        <v>516</v>
      </c>
      <c r="B145" s="198">
        <v>3</v>
      </c>
      <c r="C145" s="17"/>
      <c r="D145" s="20" t="s">
        <v>77</v>
      </c>
      <c r="E145" s="1" t="s">
        <v>131</v>
      </c>
      <c r="F145" s="355" t="s">
        <v>129</v>
      </c>
      <c r="G145" s="13" t="s">
        <v>78</v>
      </c>
      <c r="H145" s="13" t="s">
        <v>84</v>
      </c>
      <c r="I145" s="13" t="s">
        <v>441</v>
      </c>
      <c r="J145" s="26">
        <v>266</v>
      </c>
    </row>
    <row r="146" spans="1:10" ht="16.8">
      <c r="A146" s="197" t="s">
        <v>517</v>
      </c>
      <c r="B146" s="198">
        <v>3</v>
      </c>
      <c r="C146" s="17"/>
      <c r="D146" s="20" t="s">
        <v>85</v>
      </c>
      <c r="E146" s="1" t="s">
        <v>128</v>
      </c>
      <c r="F146" s="13" t="s">
        <v>129</v>
      </c>
      <c r="G146" s="13" t="s">
        <v>455</v>
      </c>
      <c r="H146" s="13" t="s">
        <v>82</v>
      </c>
      <c r="I146" s="13" t="s">
        <v>449</v>
      </c>
      <c r="J146" s="26">
        <v>105</v>
      </c>
    </row>
    <row r="147" spans="1:10" ht="16.8">
      <c r="A147" s="197" t="s">
        <v>273</v>
      </c>
      <c r="B147" s="198">
        <v>3</v>
      </c>
      <c r="C147" s="17"/>
      <c r="D147" s="20" t="s">
        <v>85</v>
      </c>
      <c r="E147" s="1" t="s">
        <v>128</v>
      </c>
      <c r="F147" s="355" t="s">
        <v>129</v>
      </c>
      <c r="G147" s="13" t="s">
        <v>78</v>
      </c>
      <c r="H147" s="13" t="s">
        <v>82</v>
      </c>
      <c r="I147" s="13" t="s">
        <v>441</v>
      </c>
      <c r="J147" s="26">
        <v>270</v>
      </c>
    </row>
    <row r="148" spans="1:10" ht="16.8">
      <c r="A148" s="197" t="s">
        <v>274</v>
      </c>
      <c r="B148" s="198">
        <v>3</v>
      </c>
      <c r="C148" s="17"/>
      <c r="D148" s="20" t="s">
        <v>77</v>
      </c>
      <c r="E148" s="1" t="s">
        <v>128</v>
      </c>
      <c r="F148" s="355" t="s">
        <v>129</v>
      </c>
      <c r="G148" s="13" t="s">
        <v>78</v>
      </c>
      <c r="H148" s="13" t="s">
        <v>82</v>
      </c>
      <c r="I148" s="13" t="s">
        <v>441</v>
      </c>
      <c r="J148" s="26">
        <v>270</v>
      </c>
    </row>
    <row r="149" spans="1:10" ht="16.8">
      <c r="A149" s="197" t="s">
        <v>141</v>
      </c>
      <c r="B149" s="198">
        <v>3</v>
      </c>
      <c r="C149" s="17"/>
      <c r="D149" s="20" t="s">
        <v>85</v>
      </c>
      <c r="E149" s="1" t="s">
        <v>128</v>
      </c>
      <c r="F149" s="355" t="s">
        <v>129</v>
      </c>
      <c r="G149" s="13" t="s">
        <v>78</v>
      </c>
      <c r="H149" s="13" t="s">
        <v>82</v>
      </c>
      <c r="I149" s="13" t="s">
        <v>441</v>
      </c>
      <c r="J149" s="26">
        <v>271</v>
      </c>
    </row>
    <row r="150" spans="1:10" ht="16.8">
      <c r="A150" s="197" t="s">
        <v>518</v>
      </c>
      <c r="B150" s="198">
        <v>3</v>
      </c>
      <c r="C150" s="17"/>
      <c r="D150" s="20" t="s">
        <v>85</v>
      </c>
      <c r="E150" s="1" t="s">
        <v>464</v>
      </c>
      <c r="F150" s="13" t="s">
        <v>129</v>
      </c>
      <c r="G150" s="13" t="s">
        <v>78</v>
      </c>
      <c r="H150" s="13" t="s">
        <v>82</v>
      </c>
      <c r="I150" s="13" t="s">
        <v>449</v>
      </c>
      <c r="J150" s="26">
        <v>105</v>
      </c>
    </row>
    <row r="151" spans="1:10" ht="16.8">
      <c r="A151" s="197" t="s">
        <v>519</v>
      </c>
      <c r="B151" s="198">
        <v>3</v>
      </c>
      <c r="C151" s="17"/>
      <c r="D151" s="20" t="s">
        <v>77</v>
      </c>
      <c r="E151" s="1" t="s">
        <v>131</v>
      </c>
      <c r="F151" s="355" t="s">
        <v>129</v>
      </c>
      <c r="G151" s="13" t="s">
        <v>105</v>
      </c>
      <c r="H151" s="13" t="s">
        <v>84</v>
      </c>
      <c r="I151" s="13" t="s">
        <v>444</v>
      </c>
      <c r="J151" s="103">
        <v>120</v>
      </c>
    </row>
    <row r="152" spans="1:10" ht="16.8">
      <c r="A152" s="197" t="s">
        <v>520</v>
      </c>
      <c r="B152" s="198">
        <v>3</v>
      </c>
      <c r="C152" s="17"/>
      <c r="D152" s="20" t="s">
        <v>85</v>
      </c>
      <c r="E152" s="1" t="s">
        <v>132</v>
      </c>
      <c r="F152" s="355" t="s">
        <v>129</v>
      </c>
      <c r="G152" s="367" t="s">
        <v>83</v>
      </c>
      <c r="H152" s="13" t="s">
        <v>81</v>
      </c>
      <c r="I152" s="13" t="s">
        <v>444</v>
      </c>
      <c r="J152" s="103">
        <v>121</v>
      </c>
    </row>
    <row r="153" spans="1:10" ht="16.8">
      <c r="A153" s="197" t="s">
        <v>275</v>
      </c>
      <c r="B153" s="198">
        <v>3</v>
      </c>
      <c r="C153" s="17"/>
      <c r="D153" s="20" t="s">
        <v>87</v>
      </c>
      <c r="E153" s="1" t="s">
        <v>128</v>
      </c>
      <c r="F153" s="355" t="s">
        <v>129</v>
      </c>
      <c r="G153" s="13" t="s">
        <v>136</v>
      </c>
      <c r="H153" s="13" t="s">
        <v>82</v>
      </c>
      <c r="I153" s="13" t="s">
        <v>441</v>
      </c>
      <c r="J153" s="26">
        <v>275</v>
      </c>
    </row>
    <row r="154" spans="1:10" ht="16.8">
      <c r="A154" s="197" t="s">
        <v>315</v>
      </c>
      <c r="B154" s="198">
        <v>3</v>
      </c>
      <c r="C154" s="20" t="s">
        <v>313</v>
      </c>
      <c r="D154" s="20" t="s">
        <v>199</v>
      </c>
      <c r="E154" s="1" t="s">
        <v>131</v>
      </c>
      <c r="F154" s="355" t="s">
        <v>129</v>
      </c>
      <c r="G154" s="13" t="s">
        <v>78</v>
      </c>
      <c r="H154" s="13" t="s">
        <v>142</v>
      </c>
      <c r="I154" s="13" t="s">
        <v>441</v>
      </c>
      <c r="J154" s="26">
        <v>280</v>
      </c>
    </row>
    <row r="155" spans="1:10" ht="16.8">
      <c r="A155" s="197" t="s">
        <v>276</v>
      </c>
      <c r="B155" s="198">
        <v>3</v>
      </c>
      <c r="C155" s="17"/>
      <c r="D155" s="20" t="s">
        <v>198</v>
      </c>
      <c r="E155" s="1" t="s">
        <v>131</v>
      </c>
      <c r="F155" s="355" t="s">
        <v>129</v>
      </c>
      <c r="G155" s="13" t="s">
        <v>96</v>
      </c>
      <c r="H155" s="13" t="s">
        <v>81</v>
      </c>
      <c r="I155" s="13" t="s">
        <v>441</v>
      </c>
      <c r="J155" s="26">
        <v>281</v>
      </c>
    </row>
    <row r="156" spans="1:10" ht="16.8">
      <c r="A156" s="197" t="s">
        <v>143</v>
      </c>
      <c r="B156" s="198">
        <v>3</v>
      </c>
      <c r="C156" s="17"/>
      <c r="D156" s="20" t="s">
        <v>199</v>
      </c>
      <c r="E156" s="1" t="s">
        <v>134</v>
      </c>
      <c r="F156" s="355" t="s">
        <v>129</v>
      </c>
      <c r="G156" s="13" t="s">
        <v>78</v>
      </c>
      <c r="H156" s="13" t="s">
        <v>82</v>
      </c>
      <c r="I156" s="13" t="s">
        <v>441</v>
      </c>
      <c r="J156" s="26">
        <v>284</v>
      </c>
    </row>
    <row r="157" spans="1:10" ht="16.8">
      <c r="A157" s="197" t="s">
        <v>277</v>
      </c>
      <c r="B157" s="198">
        <v>3</v>
      </c>
      <c r="C157" s="17"/>
      <c r="D157" s="20" t="s">
        <v>77</v>
      </c>
      <c r="E157" s="1" t="s">
        <v>128</v>
      </c>
      <c r="F157" s="355" t="s">
        <v>129</v>
      </c>
      <c r="G157" s="13" t="s">
        <v>78</v>
      </c>
      <c r="H157" s="13" t="s">
        <v>84</v>
      </c>
      <c r="I157" s="13" t="s">
        <v>443</v>
      </c>
      <c r="J157" s="26">
        <v>128</v>
      </c>
    </row>
    <row r="158" spans="1:10" ht="16.8">
      <c r="A158" s="197" t="s">
        <v>278</v>
      </c>
      <c r="B158" s="198">
        <v>3</v>
      </c>
      <c r="C158" s="17"/>
      <c r="D158" s="20" t="s">
        <v>85</v>
      </c>
      <c r="E158" s="1" t="s">
        <v>134</v>
      </c>
      <c r="F158" s="355" t="s">
        <v>151</v>
      </c>
      <c r="G158" s="13" t="s">
        <v>105</v>
      </c>
      <c r="H158" s="13" t="s">
        <v>86</v>
      </c>
      <c r="I158" s="13" t="s">
        <v>441</v>
      </c>
      <c r="J158" s="370">
        <v>286</v>
      </c>
    </row>
    <row r="159" spans="1:10" ht="16.8">
      <c r="A159" s="197" t="s">
        <v>521</v>
      </c>
      <c r="B159" s="198">
        <v>3</v>
      </c>
      <c r="C159" s="17"/>
      <c r="D159" s="18" t="s">
        <v>85</v>
      </c>
      <c r="E159" s="14" t="s">
        <v>216</v>
      </c>
      <c r="F159" s="371" t="s">
        <v>129</v>
      </c>
      <c r="G159" s="13" t="s">
        <v>105</v>
      </c>
      <c r="H159" s="13" t="s">
        <v>86</v>
      </c>
      <c r="I159" s="13" t="s">
        <v>462</v>
      </c>
      <c r="J159" s="384">
        <v>71</v>
      </c>
    </row>
    <row r="160" spans="1:10" ht="16.8">
      <c r="A160" s="197" t="s">
        <v>279</v>
      </c>
      <c r="B160" s="198">
        <v>3</v>
      </c>
      <c r="C160" s="17"/>
      <c r="D160" s="20" t="s">
        <v>108</v>
      </c>
      <c r="E160" s="1" t="s">
        <v>229</v>
      </c>
      <c r="F160" s="355" t="s">
        <v>129</v>
      </c>
      <c r="G160" s="13" t="s">
        <v>78</v>
      </c>
      <c r="H160" s="13" t="s">
        <v>84</v>
      </c>
      <c r="I160" s="13" t="s">
        <v>441</v>
      </c>
      <c r="J160" s="26">
        <v>294</v>
      </c>
    </row>
    <row r="161" spans="1:10" ht="16.8">
      <c r="A161" s="197" t="s">
        <v>144</v>
      </c>
      <c r="B161" s="198">
        <v>3</v>
      </c>
      <c r="C161" s="17"/>
      <c r="D161" s="20" t="s">
        <v>199</v>
      </c>
      <c r="E161" s="1" t="s">
        <v>134</v>
      </c>
      <c r="F161" s="355" t="s">
        <v>129</v>
      </c>
      <c r="G161" s="13" t="s">
        <v>78</v>
      </c>
      <c r="H161" s="13" t="s">
        <v>145</v>
      </c>
      <c r="I161" s="13" t="s">
        <v>441</v>
      </c>
      <c r="J161" s="26">
        <v>300</v>
      </c>
    </row>
    <row r="162" spans="1:10" ht="16.8">
      <c r="A162" s="197" t="s">
        <v>280</v>
      </c>
      <c r="B162" s="198">
        <v>3</v>
      </c>
      <c r="C162" s="17"/>
      <c r="D162" s="20" t="s">
        <v>199</v>
      </c>
      <c r="E162" s="1" t="s">
        <v>134</v>
      </c>
      <c r="F162" s="355" t="s">
        <v>129</v>
      </c>
      <c r="G162" s="13" t="s">
        <v>78</v>
      </c>
      <c r="H162" s="13" t="s">
        <v>84</v>
      </c>
      <c r="I162" s="13" t="s">
        <v>441</v>
      </c>
      <c r="J162" s="26">
        <v>300</v>
      </c>
    </row>
    <row r="163" spans="1:10" ht="16.8">
      <c r="A163" s="385" t="s">
        <v>146</v>
      </c>
      <c r="B163" s="201">
        <v>3</v>
      </c>
      <c r="C163" s="374"/>
      <c r="D163" s="203" t="s">
        <v>87</v>
      </c>
      <c r="E163" s="15" t="s">
        <v>134</v>
      </c>
      <c r="F163" s="382" t="s">
        <v>129</v>
      </c>
      <c r="G163" s="21" t="s">
        <v>136</v>
      </c>
      <c r="H163" s="21" t="s">
        <v>86</v>
      </c>
      <c r="I163" s="21" t="s">
        <v>441</v>
      </c>
      <c r="J163" s="207">
        <v>302</v>
      </c>
    </row>
    <row r="164" spans="1:10" ht="16.8">
      <c r="A164" s="225" t="s">
        <v>370</v>
      </c>
      <c r="B164" s="198">
        <v>4</v>
      </c>
      <c r="C164" s="17"/>
      <c r="D164" s="20" t="s">
        <v>85</v>
      </c>
      <c r="E164" s="1" t="s">
        <v>437</v>
      </c>
      <c r="F164" s="355" t="s">
        <v>129</v>
      </c>
      <c r="G164" s="13" t="s">
        <v>83</v>
      </c>
      <c r="H164" s="13" t="s">
        <v>81</v>
      </c>
      <c r="I164" s="13" t="s">
        <v>438</v>
      </c>
      <c r="J164" s="26">
        <v>84</v>
      </c>
    </row>
    <row r="165" spans="1:10" ht="16.8">
      <c r="A165" s="225" t="s">
        <v>371</v>
      </c>
      <c r="B165" s="198">
        <v>4</v>
      </c>
      <c r="C165" s="17"/>
      <c r="D165" s="25" t="s">
        <v>199</v>
      </c>
      <c r="E165" s="1" t="s">
        <v>153</v>
      </c>
      <c r="F165" s="19" t="s">
        <v>439</v>
      </c>
      <c r="G165" s="19" t="s">
        <v>83</v>
      </c>
      <c r="H165" s="19" t="s">
        <v>81</v>
      </c>
      <c r="I165" s="13" t="s">
        <v>440</v>
      </c>
      <c r="J165" s="26">
        <v>174</v>
      </c>
    </row>
    <row r="166" spans="1:10" ht="16.8">
      <c r="A166" s="225" t="s">
        <v>372</v>
      </c>
      <c r="B166" s="198">
        <v>4</v>
      </c>
      <c r="C166" s="17"/>
      <c r="D166" s="20" t="s">
        <v>199</v>
      </c>
      <c r="E166" s="1" t="s">
        <v>131</v>
      </c>
      <c r="F166" s="355" t="s">
        <v>129</v>
      </c>
      <c r="G166" s="13" t="s">
        <v>78</v>
      </c>
      <c r="H166" s="13" t="s">
        <v>84</v>
      </c>
      <c r="I166" s="13" t="s">
        <v>441</v>
      </c>
      <c r="J166" s="26">
        <v>196</v>
      </c>
    </row>
    <row r="167" spans="1:10" ht="16.8">
      <c r="A167" s="225" t="s">
        <v>373</v>
      </c>
      <c r="B167" s="198">
        <v>4</v>
      </c>
      <c r="C167" s="17"/>
      <c r="D167" s="20" t="s">
        <v>77</v>
      </c>
      <c r="E167" s="1" t="s">
        <v>131</v>
      </c>
      <c r="F167" s="355" t="s">
        <v>129</v>
      </c>
      <c r="G167" s="13" t="s">
        <v>442</v>
      </c>
      <c r="H167" s="13" t="s">
        <v>86</v>
      </c>
      <c r="I167" s="13" t="s">
        <v>443</v>
      </c>
      <c r="J167" s="26">
        <v>116</v>
      </c>
    </row>
    <row r="168" spans="1:10" ht="16.8">
      <c r="A168" s="225" t="s">
        <v>374</v>
      </c>
      <c r="B168" s="198">
        <v>4</v>
      </c>
      <c r="C168" s="17"/>
      <c r="D168" s="20" t="s">
        <v>108</v>
      </c>
      <c r="E168" s="366" t="s">
        <v>128</v>
      </c>
      <c r="F168" s="355" t="s">
        <v>439</v>
      </c>
      <c r="G168" s="367" t="s">
        <v>83</v>
      </c>
      <c r="H168" s="13" t="s">
        <v>86</v>
      </c>
      <c r="I168" s="13" t="s">
        <v>444</v>
      </c>
      <c r="J168" s="26">
        <v>98</v>
      </c>
    </row>
    <row r="169" spans="1:10" ht="16.8">
      <c r="A169" s="225" t="s">
        <v>375</v>
      </c>
      <c r="B169" s="198">
        <v>4</v>
      </c>
      <c r="C169" s="17"/>
      <c r="D169" s="25" t="s">
        <v>108</v>
      </c>
      <c r="E169" s="1" t="s">
        <v>128</v>
      </c>
      <c r="F169" s="19" t="s">
        <v>439</v>
      </c>
      <c r="G169" s="19" t="s">
        <v>83</v>
      </c>
      <c r="H169" s="19" t="s">
        <v>86</v>
      </c>
      <c r="I169" s="13" t="s">
        <v>445</v>
      </c>
      <c r="J169" s="26">
        <v>17</v>
      </c>
    </row>
    <row r="170" spans="1:10" ht="16.8">
      <c r="A170" s="225" t="s">
        <v>376</v>
      </c>
      <c r="B170" s="198">
        <v>4</v>
      </c>
      <c r="C170" s="17"/>
      <c r="D170" s="20" t="s">
        <v>85</v>
      </c>
      <c r="E170" s="366" t="s">
        <v>132</v>
      </c>
      <c r="F170" s="13" t="s">
        <v>129</v>
      </c>
      <c r="G170" s="367" t="s">
        <v>105</v>
      </c>
      <c r="H170" s="13" t="s">
        <v>113</v>
      </c>
      <c r="I170" s="13" t="s">
        <v>446</v>
      </c>
      <c r="J170" s="26">
        <v>93</v>
      </c>
    </row>
    <row r="171" spans="1:10" ht="16.8">
      <c r="A171" s="225" t="s">
        <v>377</v>
      </c>
      <c r="B171" s="198">
        <v>4</v>
      </c>
      <c r="C171" s="17"/>
      <c r="D171" s="20" t="s">
        <v>199</v>
      </c>
      <c r="E171" s="1" t="s">
        <v>132</v>
      </c>
      <c r="F171" s="355" t="s">
        <v>129</v>
      </c>
      <c r="G171" s="13" t="s">
        <v>83</v>
      </c>
      <c r="H171" s="19" t="s">
        <v>86</v>
      </c>
      <c r="I171" s="13" t="s">
        <v>447</v>
      </c>
      <c r="J171" s="26">
        <v>81</v>
      </c>
    </row>
    <row r="172" spans="1:10" ht="16.8">
      <c r="A172" s="225" t="s">
        <v>378</v>
      </c>
      <c r="B172" s="198">
        <v>4</v>
      </c>
      <c r="C172" s="17"/>
      <c r="D172" s="20" t="s">
        <v>198</v>
      </c>
      <c r="E172" s="366" t="s">
        <v>131</v>
      </c>
      <c r="F172" s="355" t="s">
        <v>129</v>
      </c>
      <c r="G172" s="13" t="s">
        <v>78</v>
      </c>
      <c r="H172" s="13" t="s">
        <v>82</v>
      </c>
      <c r="I172" s="13" t="s">
        <v>441</v>
      </c>
      <c r="J172" s="26">
        <v>206</v>
      </c>
    </row>
    <row r="173" spans="1:10" ht="16.8">
      <c r="A173" s="225" t="s">
        <v>379</v>
      </c>
      <c r="B173" s="198">
        <v>4</v>
      </c>
      <c r="C173" s="17"/>
      <c r="D173" s="20" t="s">
        <v>199</v>
      </c>
      <c r="E173" s="366" t="s">
        <v>128</v>
      </c>
      <c r="F173" s="368" t="s">
        <v>129</v>
      </c>
      <c r="G173" s="367" t="s">
        <v>78</v>
      </c>
      <c r="H173" s="367" t="s">
        <v>130</v>
      </c>
      <c r="I173" s="13" t="s">
        <v>448</v>
      </c>
      <c r="J173" s="26">
        <v>82</v>
      </c>
    </row>
    <row r="174" spans="1:10" ht="16.8">
      <c r="A174" s="225" t="s">
        <v>380</v>
      </c>
      <c r="B174" s="198">
        <v>4</v>
      </c>
      <c r="C174" s="17"/>
      <c r="D174" s="20" t="s">
        <v>198</v>
      </c>
      <c r="E174" s="1" t="s">
        <v>128</v>
      </c>
      <c r="F174" s="13" t="s">
        <v>129</v>
      </c>
      <c r="G174" s="367" t="s">
        <v>136</v>
      </c>
      <c r="H174" s="13" t="s">
        <v>82</v>
      </c>
      <c r="I174" s="13" t="s">
        <v>449</v>
      </c>
      <c r="J174" s="26">
        <v>92</v>
      </c>
    </row>
    <row r="175" spans="1:10" ht="16.8">
      <c r="A175" s="225" t="s">
        <v>381</v>
      </c>
      <c r="B175" s="198">
        <v>4</v>
      </c>
      <c r="C175" s="17"/>
      <c r="D175" s="20" t="s">
        <v>87</v>
      </c>
      <c r="E175" s="1" t="s">
        <v>153</v>
      </c>
      <c r="F175" s="355" t="s">
        <v>129</v>
      </c>
      <c r="G175" s="13" t="s">
        <v>96</v>
      </c>
      <c r="H175" s="13" t="s">
        <v>82</v>
      </c>
      <c r="I175" s="13" t="s">
        <v>447</v>
      </c>
      <c r="J175" s="26">
        <v>83</v>
      </c>
    </row>
    <row r="176" spans="1:10" ht="16.8">
      <c r="A176" s="225" t="s">
        <v>382</v>
      </c>
      <c r="B176" s="198">
        <v>4</v>
      </c>
      <c r="C176" s="17"/>
      <c r="D176" s="20" t="s">
        <v>87</v>
      </c>
      <c r="E176" s="1" t="s">
        <v>128</v>
      </c>
      <c r="F176" s="13" t="s">
        <v>129</v>
      </c>
      <c r="G176" s="13" t="s">
        <v>78</v>
      </c>
      <c r="H176" s="13" t="s">
        <v>113</v>
      </c>
      <c r="I176" s="13" t="s">
        <v>449</v>
      </c>
      <c r="J176" s="26">
        <v>94</v>
      </c>
    </row>
    <row r="177" spans="1:10" ht="16.8">
      <c r="A177" s="225" t="s">
        <v>383</v>
      </c>
      <c r="B177" s="198">
        <v>4</v>
      </c>
      <c r="C177" s="17"/>
      <c r="D177" s="20" t="s">
        <v>199</v>
      </c>
      <c r="E177" s="1" t="s">
        <v>128</v>
      </c>
      <c r="F177" s="355" t="s">
        <v>129</v>
      </c>
      <c r="G177" s="13" t="s">
        <v>78</v>
      </c>
      <c r="H177" s="13" t="s">
        <v>84</v>
      </c>
      <c r="I177" s="13" t="s">
        <v>438</v>
      </c>
      <c r="J177" s="26">
        <v>88</v>
      </c>
    </row>
    <row r="178" spans="1:10" ht="16.8">
      <c r="A178" s="225" t="s">
        <v>384</v>
      </c>
      <c r="B178" s="198">
        <v>4</v>
      </c>
      <c r="C178" s="17"/>
      <c r="D178" s="20" t="s">
        <v>213</v>
      </c>
      <c r="E178" s="1" t="s">
        <v>131</v>
      </c>
      <c r="F178" s="355" t="s">
        <v>129</v>
      </c>
      <c r="G178" s="13" t="s">
        <v>105</v>
      </c>
      <c r="H178" s="13" t="s">
        <v>86</v>
      </c>
      <c r="I178" s="13" t="s">
        <v>443</v>
      </c>
      <c r="J178" s="26">
        <v>118</v>
      </c>
    </row>
    <row r="179" spans="1:10" ht="16.8">
      <c r="A179" s="225" t="s">
        <v>385</v>
      </c>
      <c r="B179" s="198">
        <v>4</v>
      </c>
      <c r="C179" s="17"/>
      <c r="D179" s="20" t="s">
        <v>199</v>
      </c>
      <c r="E179" s="1" t="s">
        <v>134</v>
      </c>
      <c r="F179" s="355" t="s">
        <v>129</v>
      </c>
      <c r="G179" s="13" t="s">
        <v>116</v>
      </c>
      <c r="H179" s="13" t="s">
        <v>84</v>
      </c>
      <c r="I179" s="13" t="s">
        <v>441</v>
      </c>
      <c r="J179" s="26">
        <v>214</v>
      </c>
    </row>
    <row r="180" spans="1:10" ht="16.8">
      <c r="A180" s="225" t="s">
        <v>386</v>
      </c>
      <c r="B180" s="198">
        <v>4</v>
      </c>
      <c r="C180" s="17"/>
      <c r="D180" s="369" t="s">
        <v>85</v>
      </c>
      <c r="E180" s="366" t="s">
        <v>128</v>
      </c>
      <c r="F180" s="367" t="s">
        <v>129</v>
      </c>
      <c r="G180" s="367" t="s">
        <v>78</v>
      </c>
      <c r="H180" s="367" t="s">
        <v>82</v>
      </c>
      <c r="I180" s="13" t="s">
        <v>441</v>
      </c>
      <c r="J180" s="26">
        <v>215</v>
      </c>
    </row>
    <row r="181" spans="1:10" ht="16.8">
      <c r="A181" s="225" t="s">
        <v>387</v>
      </c>
      <c r="B181" s="198">
        <v>4</v>
      </c>
      <c r="C181" s="17"/>
      <c r="D181" s="20" t="s">
        <v>77</v>
      </c>
      <c r="E181" s="1" t="s">
        <v>131</v>
      </c>
      <c r="F181" s="355" t="s">
        <v>129</v>
      </c>
      <c r="G181" s="13" t="s">
        <v>78</v>
      </c>
      <c r="H181" s="13" t="s">
        <v>86</v>
      </c>
      <c r="I181" s="13" t="s">
        <v>443</v>
      </c>
      <c r="J181" s="26">
        <v>118</v>
      </c>
    </row>
    <row r="182" spans="1:10" ht="16.8">
      <c r="A182" s="225" t="s">
        <v>388</v>
      </c>
      <c r="B182" s="198">
        <v>4</v>
      </c>
      <c r="C182" s="17"/>
      <c r="D182" s="369" t="s">
        <v>198</v>
      </c>
      <c r="E182" s="366" t="s">
        <v>131</v>
      </c>
      <c r="F182" s="367" t="s">
        <v>129</v>
      </c>
      <c r="G182" s="367" t="s">
        <v>78</v>
      </c>
      <c r="H182" s="367" t="s">
        <v>81</v>
      </c>
      <c r="I182" s="13" t="s">
        <v>441</v>
      </c>
      <c r="J182" s="26">
        <v>217</v>
      </c>
    </row>
    <row r="183" spans="1:10" ht="16.8">
      <c r="A183" s="225" t="s">
        <v>389</v>
      </c>
      <c r="B183" s="198">
        <v>4</v>
      </c>
      <c r="C183" s="17"/>
      <c r="D183" s="20" t="s">
        <v>77</v>
      </c>
      <c r="E183" s="1" t="s">
        <v>128</v>
      </c>
      <c r="F183" s="355" t="s">
        <v>129</v>
      </c>
      <c r="G183" s="13" t="s">
        <v>136</v>
      </c>
      <c r="H183" s="13" t="s">
        <v>81</v>
      </c>
      <c r="I183" s="13" t="s">
        <v>441</v>
      </c>
      <c r="J183" s="26">
        <v>221</v>
      </c>
    </row>
    <row r="184" spans="1:10" ht="16.8">
      <c r="A184" s="225" t="s">
        <v>390</v>
      </c>
      <c r="B184" s="198">
        <v>4</v>
      </c>
      <c r="C184" s="17"/>
      <c r="D184" s="20" t="s">
        <v>108</v>
      </c>
      <c r="E184" s="1" t="s">
        <v>131</v>
      </c>
      <c r="F184" s="355" t="s">
        <v>129</v>
      </c>
      <c r="G184" s="13" t="s">
        <v>105</v>
      </c>
      <c r="H184" s="13" t="s">
        <v>86</v>
      </c>
      <c r="I184" s="13" t="s">
        <v>441</v>
      </c>
      <c r="J184" s="26">
        <v>221</v>
      </c>
    </row>
    <row r="185" spans="1:10" ht="16.8">
      <c r="A185" s="225" t="s">
        <v>391</v>
      </c>
      <c r="B185" s="198">
        <v>4</v>
      </c>
      <c r="C185" s="17"/>
      <c r="D185" s="20" t="s">
        <v>77</v>
      </c>
      <c r="E185" s="1" t="s">
        <v>216</v>
      </c>
      <c r="F185" s="355" t="s">
        <v>129</v>
      </c>
      <c r="G185" s="13" t="s">
        <v>105</v>
      </c>
      <c r="H185" s="13" t="s">
        <v>82</v>
      </c>
      <c r="I185" s="13" t="s">
        <v>441</v>
      </c>
      <c r="J185" s="26">
        <v>222</v>
      </c>
    </row>
    <row r="186" spans="1:10" ht="16.8">
      <c r="A186" s="225" t="s">
        <v>108</v>
      </c>
      <c r="B186" s="198">
        <v>4</v>
      </c>
      <c r="C186" s="17"/>
      <c r="D186" s="20" t="s">
        <v>108</v>
      </c>
      <c r="E186" s="1" t="s">
        <v>132</v>
      </c>
      <c r="F186" s="355" t="s">
        <v>154</v>
      </c>
      <c r="G186" s="13" t="s">
        <v>83</v>
      </c>
      <c r="H186" s="13" t="s">
        <v>82</v>
      </c>
      <c r="I186" s="13" t="s">
        <v>441</v>
      </c>
      <c r="J186" s="26">
        <v>224</v>
      </c>
    </row>
    <row r="187" spans="1:10" ht="16.8">
      <c r="A187" s="225" t="s">
        <v>367</v>
      </c>
      <c r="B187" s="198">
        <v>4</v>
      </c>
      <c r="C187" s="17"/>
      <c r="D187" s="20" t="s">
        <v>87</v>
      </c>
      <c r="E187" s="1" t="s">
        <v>131</v>
      </c>
      <c r="F187" s="355" t="s">
        <v>129</v>
      </c>
      <c r="G187" s="13" t="s">
        <v>83</v>
      </c>
      <c r="H187" s="13" t="s">
        <v>86</v>
      </c>
      <c r="I187" s="13" t="s">
        <v>441</v>
      </c>
      <c r="J187" s="26">
        <v>224</v>
      </c>
    </row>
    <row r="188" spans="1:10" ht="16.8">
      <c r="A188" s="225" t="s">
        <v>392</v>
      </c>
      <c r="B188" s="198">
        <v>4</v>
      </c>
      <c r="C188" s="17"/>
      <c r="D188" s="20" t="s">
        <v>87</v>
      </c>
      <c r="E188" s="1" t="s">
        <v>131</v>
      </c>
      <c r="F188" s="355" t="s">
        <v>151</v>
      </c>
      <c r="G188" s="13" t="s">
        <v>105</v>
      </c>
      <c r="H188" s="13" t="s">
        <v>17</v>
      </c>
      <c r="I188" s="13" t="s">
        <v>447</v>
      </c>
      <c r="J188" s="26">
        <v>85</v>
      </c>
    </row>
    <row r="189" spans="1:10" ht="16.8">
      <c r="A189" s="225" t="s">
        <v>393</v>
      </c>
      <c r="B189" s="198">
        <v>4</v>
      </c>
      <c r="C189" s="17"/>
      <c r="D189" s="20" t="s">
        <v>87</v>
      </c>
      <c r="E189" s="366" t="s">
        <v>128</v>
      </c>
      <c r="F189" s="368" t="s">
        <v>129</v>
      </c>
      <c r="G189" s="367" t="s">
        <v>136</v>
      </c>
      <c r="H189" s="367" t="s">
        <v>142</v>
      </c>
      <c r="I189" s="13" t="s">
        <v>450</v>
      </c>
      <c r="J189" s="26">
        <v>114</v>
      </c>
    </row>
    <row r="190" spans="1:10" ht="16.8">
      <c r="A190" s="225" t="s">
        <v>394</v>
      </c>
      <c r="B190" s="198">
        <v>4</v>
      </c>
      <c r="C190" s="17"/>
      <c r="D190" s="25" t="s">
        <v>199</v>
      </c>
      <c r="E190" s="1" t="s">
        <v>131</v>
      </c>
      <c r="F190" s="19" t="s">
        <v>129</v>
      </c>
      <c r="G190" s="19" t="s">
        <v>105</v>
      </c>
      <c r="H190" s="19" t="s">
        <v>82</v>
      </c>
      <c r="I190" s="13" t="s">
        <v>440</v>
      </c>
      <c r="J190" s="26">
        <v>174</v>
      </c>
    </row>
    <row r="191" spans="1:10" ht="16.8">
      <c r="A191" s="225" t="s">
        <v>395</v>
      </c>
      <c r="B191" s="198">
        <v>4</v>
      </c>
      <c r="C191" s="17"/>
      <c r="D191" s="20" t="s">
        <v>199</v>
      </c>
      <c r="E191" s="366" t="s">
        <v>128</v>
      </c>
      <c r="F191" s="355" t="s">
        <v>129</v>
      </c>
      <c r="G191" s="367" t="s">
        <v>78</v>
      </c>
      <c r="H191" s="367" t="s">
        <v>81</v>
      </c>
      <c r="I191" s="13" t="s">
        <v>446</v>
      </c>
      <c r="J191" s="26">
        <v>98</v>
      </c>
    </row>
    <row r="192" spans="1:10" ht="16.8">
      <c r="A192" s="225" t="s">
        <v>396</v>
      </c>
      <c r="B192" s="198">
        <v>4</v>
      </c>
      <c r="C192" s="17"/>
      <c r="D192" s="20" t="s">
        <v>77</v>
      </c>
      <c r="E192" s="1" t="s">
        <v>134</v>
      </c>
      <c r="F192" s="355" t="s">
        <v>129</v>
      </c>
      <c r="G192" s="13" t="s">
        <v>78</v>
      </c>
      <c r="H192" s="13" t="s">
        <v>84</v>
      </c>
      <c r="I192" s="13" t="s">
        <v>441</v>
      </c>
      <c r="J192" s="26">
        <v>233</v>
      </c>
    </row>
    <row r="193" spans="1:10" ht="16.8">
      <c r="A193" s="225" t="s">
        <v>397</v>
      </c>
      <c r="B193" s="198">
        <v>4</v>
      </c>
      <c r="C193" s="17"/>
      <c r="D193" s="20" t="s">
        <v>199</v>
      </c>
      <c r="E193" s="1" t="s">
        <v>131</v>
      </c>
      <c r="F193" s="355" t="s">
        <v>129</v>
      </c>
      <c r="G193" s="13" t="s">
        <v>105</v>
      </c>
      <c r="H193" s="13" t="s">
        <v>81</v>
      </c>
      <c r="I193" s="13" t="s">
        <v>441</v>
      </c>
      <c r="J193" s="26">
        <v>235</v>
      </c>
    </row>
    <row r="194" spans="1:10" ht="16.8">
      <c r="A194" s="225" t="s">
        <v>398</v>
      </c>
      <c r="B194" s="198">
        <v>4</v>
      </c>
      <c r="C194" s="17"/>
      <c r="D194" s="20" t="s">
        <v>108</v>
      </c>
      <c r="E194" s="1" t="s">
        <v>131</v>
      </c>
      <c r="F194" s="13" t="s">
        <v>129</v>
      </c>
      <c r="G194" s="13" t="s">
        <v>78</v>
      </c>
      <c r="H194" s="13" t="s">
        <v>130</v>
      </c>
      <c r="I194" s="13" t="s">
        <v>449</v>
      </c>
      <c r="J194" s="26">
        <v>100</v>
      </c>
    </row>
    <row r="195" spans="1:10" ht="16.8">
      <c r="A195" s="225" t="s">
        <v>399</v>
      </c>
      <c r="B195" s="198">
        <v>4</v>
      </c>
      <c r="C195" s="17"/>
      <c r="D195" s="20" t="s">
        <v>85</v>
      </c>
      <c r="E195" s="1" t="s">
        <v>128</v>
      </c>
      <c r="F195" s="355" t="s">
        <v>129</v>
      </c>
      <c r="G195" s="13" t="s">
        <v>105</v>
      </c>
      <c r="H195" s="19" t="s">
        <v>86</v>
      </c>
      <c r="I195" s="13" t="s">
        <v>447</v>
      </c>
      <c r="J195" s="26">
        <v>87</v>
      </c>
    </row>
    <row r="196" spans="1:10" ht="16.8">
      <c r="A196" s="225" t="s">
        <v>400</v>
      </c>
      <c r="B196" s="198">
        <v>4</v>
      </c>
      <c r="C196" s="17"/>
      <c r="D196" s="20" t="s">
        <v>85</v>
      </c>
      <c r="E196" s="1" t="s">
        <v>451</v>
      </c>
      <c r="F196" s="355" t="s">
        <v>129</v>
      </c>
      <c r="G196" s="13" t="s">
        <v>83</v>
      </c>
      <c r="H196" s="13" t="s">
        <v>84</v>
      </c>
      <c r="I196" s="13" t="s">
        <v>438</v>
      </c>
      <c r="J196" s="26">
        <v>97</v>
      </c>
    </row>
    <row r="197" spans="1:10" ht="16.8">
      <c r="A197" s="225" t="s">
        <v>564</v>
      </c>
      <c r="B197" s="198">
        <v>4</v>
      </c>
      <c r="C197" s="17"/>
      <c r="D197" s="20" t="s">
        <v>199</v>
      </c>
      <c r="E197" s="1" t="s">
        <v>131</v>
      </c>
      <c r="F197" s="355" t="s">
        <v>129</v>
      </c>
      <c r="G197" s="13" t="s">
        <v>83</v>
      </c>
      <c r="H197" s="13" t="s">
        <v>86</v>
      </c>
      <c r="I197" s="13" t="s">
        <v>445</v>
      </c>
      <c r="J197" s="26">
        <v>116</v>
      </c>
    </row>
    <row r="198" spans="1:10" ht="16.8">
      <c r="A198" s="225" t="s">
        <v>401</v>
      </c>
      <c r="B198" s="198">
        <v>4</v>
      </c>
      <c r="C198" s="17"/>
      <c r="D198" s="20" t="s">
        <v>108</v>
      </c>
      <c r="E198" s="1" t="s">
        <v>452</v>
      </c>
      <c r="F198" s="355" t="s">
        <v>154</v>
      </c>
      <c r="G198" s="13" t="s">
        <v>83</v>
      </c>
      <c r="H198" s="13" t="s">
        <v>82</v>
      </c>
      <c r="I198" s="13" t="s">
        <v>438</v>
      </c>
      <c r="J198" s="26">
        <v>97</v>
      </c>
    </row>
    <row r="199" spans="1:10" ht="16.8">
      <c r="A199" s="225" t="s">
        <v>402</v>
      </c>
      <c r="B199" s="198">
        <v>4</v>
      </c>
      <c r="C199" s="17"/>
      <c r="D199" s="20" t="s">
        <v>87</v>
      </c>
      <c r="E199" s="1" t="s">
        <v>453</v>
      </c>
      <c r="F199" s="355" t="s">
        <v>129</v>
      </c>
      <c r="G199" s="13" t="s">
        <v>78</v>
      </c>
      <c r="H199" s="13" t="s">
        <v>142</v>
      </c>
      <c r="I199" s="13" t="s">
        <v>441</v>
      </c>
      <c r="J199" s="26">
        <v>243</v>
      </c>
    </row>
    <row r="200" spans="1:10" ht="16.8">
      <c r="A200" s="225" t="s">
        <v>403</v>
      </c>
      <c r="B200" s="198">
        <v>4</v>
      </c>
      <c r="C200" s="17"/>
      <c r="D200" s="20" t="s">
        <v>198</v>
      </c>
      <c r="E200" s="1" t="s">
        <v>128</v>
      </c>
      <c r="F200" s="13" t="s">
        <v>129</v>
      </c>
      <c r="G200" s="13" t="s">
        <v>78</v>
      </c>
      <c r="H200" s="13" t="s">
        <v>82</v>
      </c>
      <c r="I200" s="13" t="s">
        <v>441</v>
      </c>
      <c r="J200" s="26">
        <v>244</v>
      </c>
    </row>
    <row r="201" spans="1:10" ht="16.8">
      <c r="A201" s="225" t="s">
        <v>404</v>
      </c>
      <c r="B201" s="198">
        <v>4</v>
      </c>
      <c r="C201" s="17"/>
      <c r="D201" s="20" t="s">
        <v>77</v>
      </c>
      <c r="E201" s="1" t="s">
        <v>131</v>
      </c>
      <c r="F201" s="355" t="s">
        <v>129</v>
      </c>
      <c r="G201" s="13" t="s">
        <v>78</v>
      </c>
      <c r="H201" s="13" t="s">
        <v>86</v>
      </c>
      <c r="I201" s="13" t="s">
        <v>443</v>
      </c>
      <c r="J201" s="26">
        <v>123</v>
      </c>
    </row>
    <row r="202" spans="1:10" ht="16.8">
      <c r="A202" s="225" t="s">
        <v>405</v>
      </c>
      <c r="B202" s="198">
        <v>4</v>
      </c>
      <c r="C202" s="17"/>
      <c r="D202" s="369" t="s">
        <v>199</v>
      </c>
      <c r="E202" s="366" t="s">
        <v>216</v>
      </c>
      <c r="F202" s="367" t="s">
        <v>129</v>
      </c>
      <c r="G202" s="367" t="s">
        <v>105</v>
      </c>
      <c r="H202" s="367" t="s">
        <v>130</v>
      </c>
      <c r="I202" s="13" t="s">
        <v>441</v>
      </c>
      <c r="J202" s="26">
        <v>251</v>
      </c>
    </row>
    <row r="203" spans="1:10" ht="16.8">
      <c r="A203" s="225" t="s">
        <v>406</v>
      </c>
      <c r="B203" s="198">
        <v>4</v>
      </c>
      <c r="C203" s="17"/>
      <c r="D203" s="20" t="s">
        <v>77</v>
      </c>
      <c r="E203" s="1" t="s">
        <v>128</v>
      </c>
      <c r="F203" s="355" t="s">
        <v>129</v>
      </c>
      <c r="G203" s="13" t="s">
        <v>105</v>
      </c>
      <c r="H203" s="13" t="s">
        <v>111</v>
      </c>
      <c r="I203" s="13" t="s">
        <v>443</v>
      </c>
      <c r="J203" s="26">
        <v>125</v>
      </c>
    </row>
    <row r="204" spans="1:10" ht="16.8">
      <c r="A204" s="225" t="s">
        <v>407</v>
      </c>
      <c r="B204" s="198">
        <v>4</v>
      </c>
      <c r="C204" s="17"/>
      <c r="D204" s="20" t="s">
        <v>87</v>
      </c>
      <c r="E204" s="1" t="s">
        <v>152</v>
      </c>
      <c r="F204" s="368" t="s">
        <v>129</v>
      </c>
      <c r="G204" s="367" t="s">
        <v>78</v>
      </c>
      <c r="H204" s="367" t="s">
        <v>168</v>
      </c>
      <c r="I204" s="13" t="s">
        <v>454</v>
      </c>
      <c r="J204" s="26">
        <v>107</v>
      </c>
    </row>
    <row r="205" spans="1:10" ht="16.8">
      <c r="A205" s="225" t="s">
        <v>408</v>
      </c>
      <c r="B205" s="198">
        <v>4</v>
      </c>
      <c r="C205" s="17"/>
      <c r="D205" s="20" t="s">
        <v>85</v>
      </c>
      <c r="E205" s="1" t="s">
        <v>134</v>
      </c>
      <c r="F205" s="355" t="s">
        <v>129</v>
      </c>
      <c r="G205" s="13" t="s">
        <v>78</v>
      </c>
      <c r="H205" s="13" t="s">
        <v>82</v>
      </c>
      <c r="I205" s="13" t="s">
        <v>441</v>
      </c>
      <c r="J205" s="26">
        <v>257</v>
      </c>
    </row>
    <row r="206" spans="1:10" ht="16.8">
      <c r="A206" s="225" t="s">
        <v>409</v>
      </c>
      <c r="B206" s="198">
        <v>4</v>
      </c>
      <c r="C206" s="17"/>
      <c r="D206" s="20" t="s">
        <v>85</v>
      </c>
      <c r="E206" s="1" t="s">
        <v>131</v>
      </c>
      <c r="F206" s="355" t="s">
        <v>129</v>
      </c>
      <c r="G206" s="13" t="s">
        <v>105</v>
      </c>
      <c r="H206" s="13" t="s">
        <v>82</v>
      </c>
      <c r="I206" s="13" t="s">
        <v>441</v>
      </c>
      <c r="J206" s="26">
        <v>261</v>
      </c>
    </row>
    <row r="207" spans="1:10" ht="16.8">
      <c r="A207" s="225" t="s">
        <v>410</v>
      </c>
      <c r="B207" s="198">
        <v>4</v>
      </c>
      <c r="C207" s="17"/>
      <c r="D207" s="20" t="s">
        <v>77</v>
      </c>
      <c r="E207" s="1" t="s">
        <v>153</v>
      </c>
      <c r="F207" s="13" t="s">
        <v>129</v>
      </c>
      <c r="G207" s="13" t="s">
        <v>455</v>
      </c>
      <c r="H207" s="13" t="s">
        <v>130</v>
      </c>
      <c r="I207" s="13" t="s">
        <v>446</v>
      </c>
      <c r="J207" s="26">
        <v>101</v>
      </c>
    </row>
    <row r="208" spans="1:10" ht="16.8">
      <c r="A208" s="225" t="s">
        <v>411</v>
      </c>
      <c r="B208" s="198">
        <v>4</v>
      </c>
      <c r="C208" s="17"/>
      <c r="D208" s="20" t="s">
        <v>198</v>
      </c>
      <c r="E208" s="366" t="s">
        <v>131</v>
      </c>
      <c r="F208" s="13" t="s">
        <v>129</v>
      </c>
      <c r="G208" s="13" t="s">
        <v>78</v>
      </c>
      <c r="H208" s="13" t="s">
        <v>82</v>
      </c>
      <c r="I208" s="13" t="s">
        <v>441</v>
      </c>
      <c r="J208" s="26">
        <v>262</v>
      </c>
    </row>
    <row r="209" spans="1:10" ht="16.8">
      <c r="A209" s="225" t="s">
        <v>412</v>
      </c>
      <c r="B209" s="198">
        <v>4</v>
      </c>
      <c r="C209" s="17"/>
      <c r="D209" s="20" t="s">
        <v>77</v>
      </c>
      <c r="E209" s="1" t="s">
        <v>134</v>
      </c>
      <c r="F209" s="355" t="s">
        <v>154</v>
      </c>
      <c r="G209" s="13" t="s">
        <v>105</v>
      </c>
      <c r="H209" s="13" t="s">
        <v>130</v>
      </c>
      <c r="I209" s="13" t="s">
        <v>438</v>
      </c>
      <c r="J209" s="26">
        <v>101</v>
      </c>
    </row>
    <row r="210" spans="1:10" ht="16.8">
      <c r="A210" s="225" t="s">
        <v>413</v>
      </c>
      <c r="B210" s="198">
        <v>4</v>
      </c>
      <c r="C210" s="17"/>
      <c r="D210" s="20" t="s">
        <v>77</v>
      </c>
      <c r="E210" s="1" t="s">
        <v>131</v>
      </c>
      <c r="F210" s="368" t="s">
        <v>129</v>
      </c>
      <c r="G210" s="367" t="s">
        <v>95</v>
      </c>
      <c r="H210" s="367" t="s">
        <v>86</v>
      </c>
      <c r="I210" s="13" t="s">
        <v>456</v>
      </c>
      <c r="J210" s="26">
        <v>52</v>
      </c>
    </row>
    <row r="211" spans="1:10" ht="16.8">
      <c r="A211" s="225" t="s">
        <v>414</v>
      </c>
      <c r="B211" s="198">
        <v>4</v>
      </c>
      <c r="C211" s="17"/>
      <c r="D211" s="20" t="s">
        <v>199</v>
      </c>
      <c r="E211" s="1" t="s">
        <v>457</v>
      </c>
      <c r="F211" s="13" t="s">
        <v>154</v>
      </c>
      <c r="G211" s="13" t="s">
        <v>83</v>
      </c>
      <c r="H211" s="13" t="s">
        <v>82</v>
      </c>
      <c r="I211" s="13" t="s">
        <v>449</v>
      </c>
      <c r="J211" s="26">
        <v>105</v>
      </c>
    </row>
    <row r="212" spans="1:10" ht="16.8">
      <c r="A212" s="225" t="s">
        <v>415</v>
      </c>
      <c r="B212" s="198">
        <v>4</v>
      </c>
      <c r="C212" s="17"/>
      <c r="D212" s="20" t="s">
        <v>77</v>
      </c>
      <c r="E212" s="1" t="s">
        <v>131</v>
      </c>
      <c r="F212" s="355" t="s">
        <v>129</v>
      </c>
      <c r="G212" s="13" t="s">
        <v>96</v>
      </c>
      <c r="H212" s="13" t="s">
        <v>84</v>
      </c>
      <c r="I212" s="13" t="s">
        <v>441</v>
      </c>
      <c r="J212" s="26">
        <v>271</v>
      </c>
    </row>
    <row r="213" spans="1:10" ht="16.8">
      <c r="A213" s="225" t="s">
        <v>416</v>
      </c>
      <c r="B213" s="198">
        <v>4</v>
      </c>
      <c r="C213" s="17"/>
      <c r="D213" s="20" t="s">
        <v>85</v>
      </c>
      <c r="E213" s="1" t="s">
        <v>132</v>
      </c>
      <c r="F213" s="355" t="s">
        <v>129</v>
      </c>
      <c r="G213" s="13" t="s">
        <v>78</v>
      </c>
      <c r="H213" s="13" t="s">
        <v>82</v>
      </c>
      <c r="I213" s="13" t="s">
        <v>441</v>
      </c>
      <c r="J213" s="26">
        <v>272</v>
      </c>
    </row>
    <row r="214" spans="1:10" ht="16.8">
      <c r="A214" s="225" t="s">
        <v>417</v>
      </c>
      <c r="B214" s="198">
        <v>4</v>
      </c>
      <c r="C214" s="17"/>
      <c r="D214" s="20" t="s">
        <v>108</v>
      </c>
      <c r="E214" s="366" t="s">
        <v>132</v>
      </c>
      <c r="F214" s="355" t="s">
        <v>151</v>
      </c>
      <c r="G214" s="367" t="s">
        <v>136</v>
      </c>
      <c r="H214" s="367" t="s">
        <v>155</v>
      </c>
      <c r="I214" s="13" t="s">
        <v>450</v>
      </c>
      <c r="J214" s="26">
        <v>117</v>
      </c>
    </row>
    <row r="215" spans="1:10" ht="16.8">
      <c r="A215" s="386" t="s">
        <v>418</v>
      </c>
      <c r="B215" s="198">
        <v>4</v>
      </c>
      <c r="C215" s="17"/>
      <c r="D215" s="369" t="s">
        <v>85</v>
      </c>
      <c r="E215" s="366" t="s">
        <v>132</v>
      </c>
      <c r="F215" s="368" t="s">
        <v>129</v>
      </c>
      <c r="G215" s="367" t="s">
        <v>105</v>
      </c>
      <c r="H215" s="367" t="s">
        <v>168</v>
      </c>
      <c r="I215" s="13" t="s">
        <v>458</v>
      </c>
      <c r="J215" s="26">
        <v>57</v>
      </c>
    </row>
    <row r="216" spans="1:10" ht="16.8">
      <c r="A216" s="225" t="s">
        <v>419</v>
      </c>
      <c r="B216" s="198">
        <v>4</v>
      </c>
      <c r="C216" s="17"/>
      <c r="D216" s="20" t="s">
        <v>199</v>
      </c>
      <c r="E216" s="1" t="s">
        <v>131</v>
      </c>
      <c r="F216" s="355" t="s">
        <v>129</v>
      </c>
      <c r="G216" s="13" t="s">
        <v>78</v>
      </c>
      <c r="H216" s="13" t="s">
        <v>168</v>
      </c>
      <c r="I216" s="13" t="s">
        <v>443</v>
      </c>
      <c r="J216" s="26">
        <v>126</v>
      </c>
    </row>
    <row r="217" spans="1:10" ht="16.8">
      <c r="A217" s="225" t="s">
        <v>420</v>
      </c>
      <c r="B217" s="198">
        <v>4</v>
      </c>
      <c r="C217" s="17"/>
      <c r="D217" s="20" t="s">
        <v>85</v>
      </c>
      <c r="E217" s="1" t="s">
        <v>131</v>
      </c>
      <c r="F217" s="355" t="s">
        <v>129</v>
      </c>
      <c r="G217" s="13" t="s">
        <v>78</v>
      </c>
      <c r="H217" s="13" t="s">
        <v>459</v>
      </c>
      <c r="I217" s="13" t="s">
        <v>443</v>
      </c>
      <c r="J217" s="26">
        <v>127</v>
      </c>
    </row>
    <row r="218" spans="1:10" ht="16.8">
      <c r="A218" s="225" t="s">
        <v>421</v>
      </c>
      <c r="B218" s="198">
        <v>4</v>
      </c>
      <c r="C218" s="17"/>
      <c r="D218" s="20" t="s">
        <v>87</v>
      </c>
      <c r="E218" s="1" t="s">
        <v>134</v>
      </c>
      <c r="F218" s="355" t="s">
        <v>154</v>
      </c>
      <c r="G218" s="13" t="s">
        <v>105</v>
      </c>
      <c r="H218" s="13" t="s">
        <v>460</v>
      </c>
      <c r="I218" s="13" t="s">
        <v>441</v>
      </c>
      <c r="J218" s="26">
        <v>275</v>
      </c>
    </row>
    <row r="219" spans="1:10" ht="16.8">
      <c r="A219" s="225" t="s">
        <v>568</v>
      </c>
      <c r="B219" s="198">
        <v>4</v>
      </c>
      <c r="C219" s="17"/>
      <c r="D219" s="20" t="s">
        <v>77</v>
      </c>
      <c r="E219" s="1" t="s">
        <v>132</v>
      </c>
      <c r="F219" s="355" t="s">
        <v>129</v>
      </c>
      <c r="G219" s="13" t="s">
        <v>188</v>
      </c>
      <c r="H219" s="13" t="s">
        <v>81</v>
      </c>
      <c r="I219" s="13" t="s">
        <v>579</v>
      </c>
      <c r="J219" s="27" t="s">
        <v>579</v>
      </c>
    </row>
    <row r="220" spans="1:10" ht="16.8">
      <c r="A220" s="225" t="s">
        <v>422</v>
      </c>
      <c r="B220" s="198">
        <v>4</v>
      </c>
      <c r="C220" s="17"/>
      <c r="D220" s="20" t="s">
        <v>77</v>
      </c>
      <c r="E220" s="1" t="s">
        <v>131</v>
      </c>
      <c r="F220" s="355" t="s">
        <v>129</v>
      </c>
      <c r="G220" s="13" t="s">
        <v>78</v>
      </c>
      <c r="H220" s="13" t="s">
        <v>84</v>
      </c>
      <c r="I220" s="13" t="s">
        <v>441</v>
      </c>
      <c r="J220" s="26">
        <v>282</v>
      </c>
    </row>
    <row r="221" spans="1:10" ht="16.8">
      <c r="A221" s="225" t="s">
        <v>423</v>
      </c>
      <c r="B221" s="198">
        <v>4</v>
      </c>
      <c r="C221" s="17"/>
      <c r="D221" s="20" t="s">
        <v>108</v>
      </c>
      <c r="E221" s="1" t="s">
        <v>128</v>
      </c>
      <c r="F221" s="355" t="s">
        <v>129</v>
      </c>
      <c r="G221" s="13" t="s">
        <v>83</v>
      </c>
      <c r="H221" s="13" t="s">
        <v>86</v>
      </c>
      <c r="I221" s="13" t="s">
        <v>443</v>
      </c>
      <c r="J221" s="26">
        <v>127</v>
      </c>
    </row>
    <row r="222" spans="1:10" ht="16.8">
      <c r="A222" s="225" t="s">
        <v>424</v>
      </c>
      <c r="B222" s="198">
        <v>4</v>
      </c>
      <c r="C222" s="17"/>
      <c r="D222" s="20" t="s">
        <v>87</v>
      </c>
      <c r="E222" s="1" t="s">
        <v>128</v>
      </c>
      <c r="F222" s="13" t="s">
        <v>129</v>
      </c>
      <c r="G222" s="19" t="s">
        <v>105</v>
      </c>
      <c r="H222" s="19" t="s">
        <v>81</v>
      </c>
      <c r="I222" s="13" t="s">
        <v>449</v>
      </c>
      <c r="J222" s="26">
        <v>108</v>
      </c>
    </row>
    <row r="223" spans="1:10" ht="16.8">
      <c r="A223" s="386" t="s">
        <v>425</v>
      </c>
      <c r="B223" s="198">
        <v>4</v>
      </c>
      <c r="C223" s="17"/>
      <c r="D223" s="369" t="s">
        <v>87</v>
      </c>
      <c r="E223" s="366" t="s">
        <v>128</v>
      </c>
      <c r="F223" s="368" t="s">
        <v>129</v>
      </c>
      <c r="G223" s="367" t="s">
        <v>105</v>
      </c>
      <c r="H223" s="367" t="s">
        <v>81</v>
      </c>
      <c r="I223" s="13" t="s">
        <v>458</v>
      </c>
      <c r="J223" s="26">
        <v>59</v>
      </c>
    </row>
    <row r="224" spans="1:10" ht="16.8">
      <c r="A224" s="386" t="s">
        <v>426</v>
      </c>
      <c r="B224" s="198">
        <v>4</v>
      </c>
      <c r="C224" s="17"/>
      <c r="D224" s="369" t="s">
        <v>87</v>
      </c>
      <c r="E224" s="366" t="s">
        <v>128</v>
      </c>
      <c r="F224" s="368" t="s">
        <v>129</v>
      </c>
      <c r="G224" s="367" t="s">
        <v>105</v>
      </c>
      <c r="H224" s="367" t="s">
        <v>81</v>
      </c>
      <c r="I224" s="13" t="s">
        <v>458</v>
      </c>
      <c r="J224" s="26">
        <v>59</v>
      </c>
    </row>
    <row r="225" spans="1:10" ht="16.8">
      <c r="A225" s="225" t="s">
        <v>427</v>
      </c>
      <c r="B225" s="198">
        <v>4</v>
      </c>
      <c r="C225" s="17"/>
      <c r="D225" s="20" t="s">
        <v>198</v>
      </c>
      <c r="E225" s="1" t="s">
        <v>461</v>
      </c>
      <c r="F225" s="355" t="s">
        <v>129</v>
      </c>
      <c r="G225" s="13" t="s">
        <v>78</v>
      </c>
      <c r="H225" s="13" t="s">
        <v>82</v>
      </c>
      <c r="I225" s="13" t="s">
        <v>438</v>
      </c>
      <c r="J225" s="26">
        <v>106</v>
      </c>
    </row>
    <row r="226" spans="1:10" ht="16.8">
      <c r="A226" s="225" t="s">
        <v>428</v>
      </c>
      <c r="B226" s="198">
        <v>4</v>
      </c>
      <c r="C226" s="17"/>
      <c r="D226" s="20" t="s">
        <v>85</v>
      </c>
      <c r="E226" s="1" t="s">
        <v>134</v>
      </c>
      <c r="F226" s="355" t="s">
        <v>151</v>
      </c>
      <c r="G226" s="13" t="s">
        <v>105</v>
      </c>
      <c r="H226" s="13" t="s">
        <v>86</v>
      </c>
      <c r="I226" s="13" t="s">
        <v>441</v>
      </c>
      <c r="J226" s="26">
        <v>286</v>
      </c>
    </row>
    <row r="227" spans="1:10" ht="16.8">
      <c r="A227" s="225" t="s">
        <v>429</v>
      </c>
      <c r="B227" s="198">
        <v>4</v>
      </c>
      <c r="C227" s="17"/>
      <c r="D227" s="18" t="s">
        <v>85</v>
      </c>
      <c r="E227" s="14" t="s">
        <v>216</v>
      </c>
      <c r="F227" s="371" t="s">
        <v>129</v>
      </c>
      <c r="G227" s="13" t="s">
        <v>105</v>
      </c>
      <c r="H227" s="13" t="s">
        <v>86</v>
      </c>
      <c r="I227" s="13" t="s">
        <v>462</v>
      </c>
      <c r="J227" s="26">
        <v>72</v>
      </c>
    </row>
    <row r="228" spans="1:10" ht="16.8">
      <c r="A228" s="225" t="s">
        <v>430</v>
      </c>
      <c r="B228" s="198">
        <v>4</v>
      </c>
      <c r="C228" s="17"/>
      <c r="D228" s="20" t="s">
        <v>199</v>
      </c>
      <c r="E228" s="366" t="s">
        <v>132</v>
      </c>
      <c r="F228" s="13" t="s">
        <v>129</v>
      </c>
      <c r="G228" s="13" t="s">
        <v>78</v>
      </c>
      <c r="H228" s="13" t="s">
        <v>463</v>
      </c>
      <c r="I228" s="13" t="s">
        <v>449</v>
      </c>
      <c r="J228" s="26">
        <v>109</v>
      </c>
    </row>
    <row r="229" spans="1:10" ht="16.8">
      <c r="A229" s="225" t="s">
        <v>431</v>
      </c>
      <c r="B229" s="198">
        <v>4</v>
      </c>
      <c r="C229" s="17"/>
      <c r="D229" s="20" t="s">
        <v>213</v>
      </c>
      <c r="E229" s="1" t="s">
        <v>464</v>
      </c>
      <c r="F229" s="13" t="s">
        <v>129</v>
      </c>
      <c r="G229" s="19" t="s">
        <v>105</v>
      </c>
      <c r="H229" s="13" t="s">
        <v>82</v>
      </c>
      <c r="I229" s="13" t="s">
        <v>449</v>
      </c>
      <c r="J229" s="26">
        <v>109</v>
      </c>
    </row>
    <row r="230" spans="1:10" ht="16.8">
      <c r="A230" s="225" t="s">
        <v>279</v>
      </c>
      <c r="B230" s="198">
        <v>4</v>
      </c>
      <c r="C230" s="17"/>
      <c r="D230" s="20" t="s">
        <v>108</v>
      </c>
      <c r="E230" s="1" t="s">
        <v>229</v>
      </c>
      <c r="F230" s="355" t="s">
        <v>129</v>
      </c>
      <c r="G230" s="13" t="s">
        <v>78</v>
      </c>
      <c r="H230" s="13" t="s">
        <v>84</v>
      </c>
      <c r="I230" s="13" t="s">
        <v>441</v>
      </c>
      <c r="J230" s="26">
        <v>294</v>
      </c>
    </row>
    <row r="231" spans="1:10" ht="16.8">
      <c r="A231" s="225" t="s">
        <v>432</v>
      </c>
      <c r="B231" s="198">
        <v>4</v>
      </c>
      <c r="C231" s="17"/>
      <c r="D231" s="20" t="s">
        <v>199</v>
      </c>
      <c r="E231" s="1" t="s">
        <v>128</v>
      </c>
      <c r="F231" s="355" t="s">
        <v>151</v>
      </c>
      <c r="G231" s="13" t="s">
        <v>78</v>
      </c>
      <c r="H231" s="13" t="s">
        <v>113</v>
      </c>
      <c r="I231" s="13" t="s">
        <v>447</v>
      </c>
      <c r="J231" s="26">
        <v>91</v>
      </c>
    </row>
    <row r="232" spans="1:10" ht="16.8">
      <c r="A232" s="225" t="s">
        <v>433</v>
      </c>
      <c r="B232" s="198">
        <v>4</v>
      </c>
      <c r="C232" s="17"/>
      <c r="D232" s="25" t="s">
        <v>87</v>
      </c>
      <c r="E232" s="1" t="s">
        <v>134</v>
      </c>
      <c r="F232" s="355" t="s">
        <v>129</v>
      </c>
      <c r="G232" s="13" t="s">
        <v>105</v>
      </c>
      <c r="H232" s="19" t="s">
        <v>84</v>
      </c>
      <c r="I232" s="13" t="s">
        <v>445</v>
      </c>
      <c r="J232" s="26">
        <v>233</v>
      </c>
    </row>
    <row r="233" spans="1:10" ht="16.8">
      <c r="A233" s="225" t="s">
        <v>434</v>
      </c>
      <c r="B233" s="198">
        <v>4</v>
      </c>
      <c r="C233" s="17"/>
      <c r="D233" s="20" t="s">
        <v>85</v>
      </c>
      <c r="E233" s="1" t="s">
        <v>134</v>
      </c>
      <c r="F233" s="368" t="s">
        <v>129</v>
      </c>
      <c r="G233" s="367" t="s">
        <v>136</v>
      </c>
      <c r="H233" s="367" t="s">
        <v>465</v>
      </c>
      <c r="I233" s="13" t="s">
        <v>454</v>
      </c>
      <c r="J233" s="26">
        <v>118</v>
      </c>
    </row>
    <row r="234" spans="1:10" ht="16.8">
      <c r="A234" s="225" t="s">
        <v>435</v>
      </c>
      <c r="B234" s="198">
        <v>4</v>
      </c>
      <c r="C234" s="17"/>
      <c r="D234" s="20" t="s">
        <v>199</v>
      </c>
      <c r="E234" s="1" t="s">
        <v>464</v>
      </c>
      <c r="F234" s="355" t="s">
        <v>129</v>
      </c>
      <c r="G234" s="13" t="s">
        <v>83</v>
      </c>
      <c r="H234" s="19" t="s">
        <v>86</v>
      </c>
      <c r="I234" s="13" t="s">
        <v>447</v>
      </c>
      <c r="J234" s="26">
        <v>92</v>
      </c>
    </row>
    <row r="235" spans="1:10" ht="16.8">
      <c r="A235" s="256" t="s">
        <v>436</v>
      </c>
      <c r="B235" s="201">
        <v>4</v>
      </c>
      <c r="C235" s="202"/>
      <c r="D235" s="203" t="s">
        <v>108</v>
      </c>
      <c r="E235" s="15" t="s">
        <v>128</v>
      </c>
      <c r="F235" s="382" t="s">
        <v>129</v>
      </c>
      <c r="G235" s="21" t="s">
        <v>466</v>
      </c>
      <c r="H235" s="379" t="s">
        <v>82</v>
      </c>
      <c r="I235" s="21" t="s">
        <v>447</v>
      </c>
      <c r="J235" s="207">
        <v>92</v>
      </c>
    </row>
    <row r="236" spans="1:10" ht="17.399999999999999" thickBot="1">
      <c r="A236" s="387" t="s">
        <v>545</v>
      </c>
      <c r="B236" s="388">
        <v>5</v>
      </c>
      <c r="C236" s="375"/>
      <c r="D236" s="209" t="s">
        <v>213</v>
      </c>
      <c r="E236" s="30" t="s">
        <v>131</v>
      </c>
      <c r="F236" s="376" t="s">
        <v>129</v>
      </c>
      <c r="G236" s="210" t="s">
        <v>188</v>
      </c>
      <c r="H236" s="210" t="s">
        <v>86</v>
      </c>
      <c r="I236" s="210" t="s">
        <v>445</v>
      </c>
      <c r="J236" s="389">
        <v>177</v>
      </c>
    </row>
    <row r="237" spans="1:10" ht="16.2"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showGridLines="0" workbookViewId="0"/>
  </sheetViews>
  <sheetFormatPr defaultColWidth="13" defaultRowHeight="16.8"/>
  <cols>
    <col min="1" max="1" width="28.59765625" style="268" bestFit="1" customWidth="1"/>
    <col min="2" max="2" width="6.19921875" style="268" bestFit="1" customWidth="1"/>
    <col min="3" max="3" width="4.09765625" style="268" bestFit="1" customWidth="1"/>
    <col min="4" max="4" width="6.3984375" style="266" bestFit="1" customWidth="1"/>
    <col min="5" max="5" width="2.19921875" style="266" bestFit="1" customWidth="1"/>
    <col min="6" max="6" width="13.5" style="214" bestFit="1" customWidth="1"/>
    <col min="7" max="7" width="3.5" style="214" bestFit="1" customWidth="1"/>
    <col min="8" max="8" width="3.3984375" style="214" bestFit="1" customWidth="1"/>
    <col min="9" max="9" width="3.8984375" style="214" bestFit="1" customWidth="1"/>
    <col min="10" max="10" width="3.59765625" style="214" bestFit="1" customWidth="1"/>
    <col min="11" max="14" width="3.5" style="214" bestFit="1" customWidth="1"/>
    <col min="15" max="16384" width="13" style="214"/>
  </cols>
  <sheetData>
    <row r="1" spans="1:14" ht="24" thickTop="1" thickBot="1">
      <c r="A1" s="211" t="s">
        <v>106</v>
      </c>
      <c r="B1" s="212"/>
      <c r="C1" s="212"/>
      <c r="D1" s="213"/>
      <c r="E1" s="214"/>
      <c r="F1" s="215"/>
      <c r="G1" s="216" t="s">
        <v>176</v>
      </c>
      <c r="H1" s="217"/>
      <c r="I1" s="217"/>
      <c r="J1" s="218"/>
      <c r="K1" s="217"/>
      <c r="L1" s="217"/>
      <c r="M1" s="217"/>
      <c r="N1" s="218"/>
    </row>
    <row r="2" spans="1:14" ht="17.399999999999999" thickTop="1">
      <c r="A2" s="219" t="s">
        <v>91</v>
      </c>
      <c r="B2" s="220" t="s">
        <v>4</v>
      </c>
      <c r="C2" s="220" t="s">
        <v>123</v>
      </c>
      <c r="D2" s="221" t="s">
        <v>92</v>
      </c>
      <c r="E2" s="48"/>
      <c r="F2" s="215"/>
      <c r="G2" s="222" t="s">
        <v>177</v>
      </c>
      <c r="H2" s="223"/>
      <c r="I2" s="223"/>
      <c r="J2" s="223"/>
      <c r="K2" s="223"/>
      <c r="L2" s="223"/>
      <c r="M2" s="223"/>
      <c r="N2" s="224"/>
    </row>
    <row r="3" spans="1:14" ht="31.8" thickBot="1">
      <c r="A3" s="225" t="s">
        <v>162</v>
      </c>
      <c r="B3" s="226">
        <v>0</v>
      </c>
      <c r="C3" s="481">
        <f>10+B3+'Personal File'!$C$12</f>
        <v>13</v>
      </c>
      <c r="D3" s="227" t="s">
        <v>580</v>
      </c>
      <c r="E3" s="48"/>
      <c r="F3" s="215"/>
      <c r="G3" s="228" t="s">
        <v>178</v>
      </c>
      <c r="H3" s="229" t="s">
        <v>170</v>
      </c>
      <c r="I3" s="229" t="s">
        <v>171</v>
      </c>
      <c r="J3" s="229" t="s">
        <v>172</v>
      </c>
      <c r="K3" s="229" t="s">
        <v>173</v>
      </c>
      <c r="L3" s="229" t="s">
        <v>174</v>
      </c>
      <c r="M3" s="229" t="s">
        <v>175</v>
      </c>
      <c r="N3" s="230" t="s">
        <v>179</v>
      </c>
    </row>
    <row r="4" spans="1:14" ht="17.399999999999999" thickTop="1">
      <c r="A4" s="225" t="s">
        <v>162</v>
      </c>
      <c r="B4" s="226">
        <v>0</v>
      </c>
      <c r="C4" s="481">
        <f>10+B4+'Personal File'!$C$12</f>
        <v>13</v>
      </c>
      <c r="D4" s="227" t="s">
        <v>580</v>
      </c>
      <c r="E4" s="48"/>
      <c r="F4" s="231" t="s">
        <v>192</v>
      </c>
      <c r="G4" s="232">
        <v>6</v>
      </c>
      <c r="H4" s="233">
        <v>4</v>
      </c>
      <c r="I4" s="233">
        <v>3</v>
      </c>
      <c r="J4" s="233">
        <v>3</v>
      </c>
      <c r="K4" s="233">
        <v>3</v>
      </c>
      <c r="L4" s="233">
        <v>2</v>
      </c>
      <c r="M4" s="234">
        <v>0</v>
      </c>
      <c r="N4" s="235">
        <v>0</v>
      </c>
    </row>
    <row r="5" spans="1:14">
      <c r="A5" s="225" t="s">
        <v>159</v>
      </c>
      <c r="B5" s="226">
        <v>0</v>
      </c>
      <c r="C5" s="481">
        <f>10+B5+'Personal File'!$C$12</f>
        <v>13</v>
      </c>
      <c r="D5" s="227" t="s">
        <v>580</v>
      </c>
      <c r="E5" s="48"/>
      <c r="F5" s="236" t="s">
        <v>180</v>
      </c>
      <c r="G5" s="237">
        <v>0</v>
      </c>
      <c r="H5" s="238">
        <v>1</v>
      </c>
      <c r="I5" s="238">
        <v>1</v>
      </c>
      <c r="J5" s="238">
        <v>1</v>
      </c>
      <c r="K5" s="238">
        <v>0</v>
      </c>
      <c r="L5" s="238">
        <v>0</v>
      </c>
      <c r="M5" s="239">
        <v>0</v>
      </c>
      <c r="N5" s="240">
        <v>0</v>
      </c>
    </row>
    <row r="6" spans="1:14">
      <c r="A6" s="252" t="s">
        <v>159</v>
      </c>
      <c r="B6" s="226">
        <v>0</v>
      </c>
      <c r="C6" s="481">
        <f>10+B6+'Personal File'!$C$12</f>
        <v>13</v>
      </c>
      <c r="D6" s="227" t="s">
        <v>580</v>
      </c>
      <c r="E6" s="48"/>
      <c r="F6" s="236" t="s">
        <v>294</v>
      </c>
      <c r="G6" s="237">
        <v>0</v>
      </c>
      <c r="H6" s="238">
        <v>1</v>
      </c>
      <c r="I6" s="238">
        <v>1</v>
      </c>
      <c r="J6" s="238">
        <v>1</v>
      </c>
      <c r="K6" s="238">
        <v>1</v>
      </c>
      <c r="L6" s="238">
        <v>1</v>
      </c>
      <c r="M6" s="239">
        <v>0</v>
      </c>
      <c r="N6" s="240">
        <v>0</v>
      </c>
    </row>
    <row r="7" spans="1:14" ht="17.399999999999999" thickBot="1">
      <c r="A7" s="225" t="s">
        <v>165</v>
      </c>
      <c r="B7" s="226">
        <v>0</v>
      </c>
      <c r="C7" s="481">
        <f>10+B7+'Personal File'!$C$12</f>
        <v>13</v>
      </c>
      <c r="D7" s="227" t="s">
        <v>580</v>
      </c>
      <c r="E7" s="48"/>
      <c r="F7" s="243" t="s">
        <v>181</v>
      </c>
      <c r="G7" s="244">
        <f t="shared" ref="G7" si="0">SUM(G4:G6)</f>
        <v>6</v>
      </c>
      <c r="H7" s="245">
        <f>SUM(H4:H6)</f>
        <v>6</v>
      </c>
      <c r="I7" s="245">
        <f>SUM(I4:I6)</f>
        <v>5</v>
      </c>
      <c r="J7" s="245">
        <f>SUM(J4:J6)</f>
        <v>5</v>
      </c>
      <c r="K7" s="245">
        <f>SUM(K4:K6)</f>
        <v>4</v>
      </c>
      <c r="L7" s="245">
        <f>SUM(L4:L6)</f>
        <v>3</v>
      </c>
      <c r="M7" s="246">
        <f t="shared" ref="M7:N7" si="1">SUM(M5:M6)</f>
        <v>0</v>
      </c>
      <c r="N7" s="247">
        <f t="shared" si="1"/>
        <v>0</v>
      </c>
    </row>
    <row r="8" spans="1:14" ht="18" thickTop="1" thickBot="1">
      <c r="A8" s="256" t="s">
        <v>286</v>
      </c>
      <c r="B8" s="242">
        <v>0</v>
      </c>
      <c r="C8" s="482">
        <f>10+B8+'Personal File'!$C$12</f>
        <v>13</v>
      </c>
      <c r="D8" s="391" t="s">
        <v>580</v>
      </c>
      <c r="E8" s="48"/>
    </row>
    <row r="9" spans="1:14" ht="23.4" thickTop="1">
      <c r="A9" s="259" t="s">
        <v>565</v>
      </c>
      <c r="B9" s="226">
        <v>1</v>
      </c>
      <c r="C9" s="481">
        <f>10+B9+'Personal File'!$C$12</f>
        <v>14</v>
      </c>
      <c r="D9" s="227" t="s">
        <v>580</v>
      </c>
      <c r="E9" s="48"/>
      <c r="F9" s="248" t="s">
        <v>342</v>
      </c>
      <c r="G9" s="249"/>
      <c r="H9" s="250"/>
      <c r="I9" s="251"/>
    </row>
    <row r="10" spans="1:14">
      <c r="A10" s="225" t="s">
        <v>565</v>
      </c>
      <c r="B10" s="226">
        <v>1</v>
      </c>
      <c r="C10" s="481">
        <f>10+B10+'Personal File'!$C$12</f>
        <v>14</v>
      </c>
      <c r="D10" s="227" t="s">
        <v>580</v>
      </c>
      <c r="E10" s="48"/>
      <c r="F10" s="253"/>
      <c r="G10" s="254"/>
      <c r="H10" s="254" t="s">
        <v>293</v>
      </c>
      <c r="I10" s="255">
        <f>'Personal File'!E3</f>
        <v>6</v>
      </c>
    </row>
    <row r="11" spans="1:14">
      <c r="A11" s="225" t="s">
        <v>354</v>
      </c>
      <c r="B11" s="226">
        <v>1</v>
      </c>
      <c r="C11" s="481">
        <f>10+B11+'Personal File'!$C$12</f>
        <v>14</v>
      </c>
      <c r="D11" s="227" t="s">
        <v>578</v>
      </c>
      <c r="E11" s="48"/>
      <c r="F11" s="253"/>
      <c r="G11" s="254"/>
      <c r="H11" s="254" t="s">
        <v>289</v>
      </c>
      <c r="I11" s="263">
        <f>3+'Personal File'!$C$13</f>
        <v>3</v>
      </c>
    </row>
    <row r="12" spans="1:14">
      <c r="A12" s="252" t="s">
        <v>209</v>
      </c>
      <c r="B12" s="226">
        <v>1</v>
      </c>
      <c r="C12" s="481">
        <f>10+B12+'Personal File'!$C$12</f>
        <v>14</v>
      </c>
      <c r="D12" s="227" t="s">
        <v>580</v>
      </c>
      <c r="E12" s="48"/>
      <c r="F12" s="528"/>
      <c r="G12" s="529"/>
      <c r="H12" s="529" t="s">
        <v>287</v>
      </c>
      <c r="I12" s="530">
        <f ca="1">RANDBETWEEN(1,20)</f>
        <v>18</v>
      </c>
    </row>
    <row r="13" spans="1:14">
      <c r="A13" s="225" t="s">
        <v>282</v>
      </c>
      <c r="B13" s="226">
        <v>1</v>
      </c>
      <c r="C13" s="481">
        <f>10+B13+'Personal File'!$C$12</f>
        <v>14</v>
      </c>
      <c r="D13" s="227" t="s">
        <v>578</v>
      </c>
      <c r="E13" s="48"/>
      <c r="F13" s="257"/>
      <c r="G13" s="22"/>
      <c r="H13" s="22" t="s">
        <v>290</v>
      </c>
      <c r="I13" s="258">
        <f ca="1">I12+'Personal File'!$C$13+2</f>
        <v>20</v>
      </c>
    </row>
    <row r="14" spans="1:14">
      <c r="A14" s="241" t="s">
        <v>336</v>
      </c>
      <c r="B14" s="242">
        <v>1</v>
      </c>
      <c r="C14" s="482">
        <f>10+B14+'Personal File'!$C$12</f>
        <v>14</v>
      </c>
      <c r="D14" s="391" t="s">
        <v>580</v>
      </c>
      <c r="E14" s="48"/>
      <c r="F14" s="260"/>
      <c r="G14" s="24"/>
      <c r="H14" s="24" t="s">
        <v>288</v>
      </c>
      <c r="I14" s="261">
        <f ca="1">RANDBETWEEN(1,6)+RANDBETWEEN(1,6)</f>
        <v>6</v>
      </c>
    </row>
    <row r="15" spans="1:14">
      <c r="A15" s="259" t="s">
        <v>570</v>
      </c>
      <c r="B15" s="83">
        <v>2</v>
      </c>
      <c r="C15" s="483">
        <f>10+B15+'Personal File'!$C$12</f>
        <v>15</v>
      </c>
      <c r="D15" s="227" t="s">
        <v>578</v>
      </c>
      <c r="E15" s="48"/>
      <c r="F15" s="262"/>
      <c r="G15" s="22"/>
      <c r="H15" s="22" t="s">
        <v>291</v>
      </c>
      <c r="I15" s="263">
        <f ca="1">I10+I14+'Personal File'!C13</f>
        <v>12</v>
      </c>
    </row>
    <row r="16" spans="1:14" ht="17.399999999999999" thickBot="1">
      <c r="A16" s="225" t="s">
        <v>133</v>
      </c>
      <c r="B16" s="83">
        <v>2</v>
      </c>
      <c r="C16" s="483">
        <f>10+B16+'Personal File'!$C$12</f>
        <v>15</v>
      </c>
      <c r="D16" s="227" t="s">
        <v>578</v>
      </c>
      <c r="E16" s="48"/>
      <c r="F16" s="264"/>
      <c r="G16" s="23"/>
      <c r="H16" s="23" t="s">
        <v>292</v>
      </c>
      <c r="I16" s="265">
        <v>0</v>
      </c>
    </row>
    <row r="17" spans="1:6" ht="17.399999999999999" thickTop="1">
      <c r="A17" s="225" t="s">
        <v>242</v>
      </c>
      <c r="B17" s="83">
        <v>2</v>
      </c>
      <c r="C17" s="483">
        <f>10+B17+'Personal File'!$C$12</f>
        <v>15</v>
      </c>
      <c r="D17" s="227" t="s">
        <v>580</v>
      </c>
      <c r="E17" s="48"/>
    </row>
    <row r="18" spans="1:6">
      <c r="A18" s="225" t="s">
        <v>238</v>
      </c>
      <c r="B18" s="83">
        <v>2</v>
      </c>
      <c r="C18" s="483">
        <f>10+B18+'Personal File'!$C$12</f>
        <v>15</v>
      </c>
      <c r="D18" s="227" t="s">
        <v>580</v>
      </c>
      <c r="E18" s="48"/>
      <c r="F18" s="71"/>
    </row>
    <row r="19" spans="1:6">
      <c r="A19" s="256" t="s">
        <v>238</v>
      </c>
      <c r="B19" s="91">
        <v>2</v>
      </c>
      <c r="C19" s="484">
        <f>10+B19+'Personal File'!$C$12</f>
        <v>15</v>
      </c>
      <c r="D19" s="391" t="s">
        <v>580</v>
      </c>
    </row>
    <row r="20" spans="1:6">
      <c r="A20" s="259" t="s">
        <v>566</v>
      </c>
      <c r="B20" s="83">
        <v>3</v>
      </c>
      <c r="C20" s="483">
        <f>10+B20+'Personal File'!$C$12</f>
        <v>16</v>
      </c>
      <c r="D20" s="227" t="s">
        <v>580</v>
      </c>
      <c r="F20" s="71"/>
    </row>
    <row r="21" spans="1:6">
      <c r="A21" s="225" t="s">
        <v>538</v>
      </c>
      <c r="B21" s="83">
        <v>3</v>
      </c>
      <c r="C21" s="483">
        <f>10+B21+'Personal File'!$C$12</f>
        <v>16</v>
      </c>
      <c r="D21" s="227" t="s">
        <v>578</v>
      </c>
      <c r="F21" s="71"/>
    </row>
    <row r="22" spans="1:6">
      <c r="A22" s="225" t="s">
        <v>148</v>
      </c>
      <c r="B22" s="83">
        <v>3</v>
      </c>
      <c r="C22" s="483">
        <f>10+B22+'Personal File'!$C$12</f>
        <v>16</v>
      </c>
      <c r="D22" s="227" t="s">
        <v>580</v>
      </c>
    </row>
    <row r="23" spans="1:6">
      <c r="A23" s="225" t="s">
        <v>148</v>
      </c>
      <c r="B23" s="83">
        <v>3</v>
      </c>
      <c r="C23" s="483">
        <f>10+B23+'Personal File'!$C$12</f>
        <v>16</v>
      </c>
      <c r="D23" s="227" t="s">
        <v>580</v>
      </c>
    </row>
    <row r="24" spans="1:6">
      <c r="A24" s="256" t="s">
        <v>148</v>
      </c>
      <c r="B24" s="91">
        <v>3</v>
      </c>
      <c r="C24" s="484">
        <f>10+B24+'Personal File'!$C$12</f>
        <v>16</v>
      </c>
      <c r="D24" s="391" t="s">
        <v>580</v>
      </c>
    </row>
    <row r="25" spans="1:6">
      <c r="A25" s="259" t="s">
        <v>567</v>
      </c>
      <c r="B25" s="83">
        <v>4</v>
      </c>
      <c r="C25" s="483">
        <f>10+B25+'Personal File'!$C$12</f>
        <v>17</v>
      </c>
      <c r="D25" s="227" t="s">
        <v>580</v>
      </c>
    </row>
    <row r="26" spans="1:6">
      <c r="A26" s="225" t="s">
        <v>396</v>
      </c>
      <c r="B26" s="83">
        <v>4</v>
      </c>
      <c r="C26" s="483">
        <f>10+B26+'Personal File'!$C$12</f>
        <v>17</v>
      </c>
      <c r="D26" s="227" t="s">
        <v>580</v>
      </c>
    </row>
    <row r="27" spans="1:6">
      <c r="A27" s="225" t="s">
        <v>568</v>
      </c>
      <c r="B27" s="83">
        <v>4</v>
      </c>
      <c r="C27" s="483">
        <f>10+B27+'Personal File'!$C$12</f>
        <v>17</v>
      </c>
      <c r="D27" s="227" t="s">
        <v>578</v>
      </c>
    </row>
    <row r="28" spans="1:6">
      <c r="A28" s="256" t="s">
        <v>564</v>
      </c>
      <c r="B28" s="91">
        <v>4</v>
      </c>
      <c r="C28" s="484">
        <f>10+B28+'Personal File'!$C$12</f>
        <v>17</v>
      </c>
      <c r="D28" s="391" t="s">
        <v>580</v>
      </c>
      <c r="F28" s="71"/>
    </row>
    <row r="29" spans="1:6">
      <c r="A29" s="259" t="s">
        <v>569</v>
      </c>
      <c r="B29" s="83">
        <v>5</v>
      </c>
      <c r="C29" s="483">
        <f>10+B29+'Personal File'!$C$12</f>
        <v>18</v>
      </c>
      <c r="D29" s="227" t="s">
        <v>578</v>
      </c>
    </row>
    <row r="30" spans="1:6">
      <c r="A30" s="225" t="s">
        <v>563</v>
      </c>
      <c r="B30" s="83">
        <v>5</v>
      </c>
      <c r="C30" s="483">
        <f>10+B30+'Personal File'!$C$12</f>
        <v>18</v>
      </c>
      <c r="D30" s="227" t="s">
        <v>580</v>
      </c>
    </row>
    <row r="31" spans="1:6" ht="17.399999999999999" thickBot="1">
      <c r="A31" s="387" t="s">
        <v>545</v>
      </c>
      <c r="B31" s="267">
        <v>5</v>
      </c>
      <c r="C31" s="485">
        <f>10+B31+'Personal File'!$C$12</f>
        <v>18</v>
      </c>
      <c r="D31" s="390" t="s">
        <v>580</v>
      </c>
    </row>
    <row r="32" spans="1:6" ht="17.399999999999999" thickTop="1"/>
  </sheetData>
  <sortState ref="A3:D27">
    <sortCondition ref="B3:B27"/>
    <sortCondition ref="A3:A27"/>
  </sortState>
  <conditionalFormatting sqref="D27:D31 D3:D25">
    <cfRule type="cellIs" dxfId="1180" priority="1313" stopIfTrue="1" operator="equal">
      <formula>"þ"</formula>
    </cfRule>
  </conditionalFormatting>
  <conditionalFormatting sqref="D9">
    <cfRule type="cellIs" dxfId="1179" priority="1290" stopIfTrue="1" operator="equal">
      <formula>"þ"</formula>
    </cfRule>
  </conditionalFormatting>
  <conditionalFormatting sqref="D9">
    <cfRule type="cellIs" dxfId="1178" priority="1282" stopIfTrue="1" operator="equal">
      <formula>"þ"</formula>
    </cfRule>
  </conditionalFormatting>
  <conditionalFormatting sqref="D8">
    <cfRule type="cellIs" dxfId="1177" priority="1280" stopIfTrue="1" operator="equal">
      <formula>"þ"</formula>
    </cfRule>
  </conditionalFormatting>
  <conditionalFormatting sqref="D7">
    <cfRule type="cellIs" dxfId="1176" priority="1273" stopIfTrue="1" operator="equal">
      <formula>"þ"</formula>
    </cfRule>
  </conditionalFormatting>
  <conditionalFormatting sqref="D9">
    <cfRule type="cellIs" dxfId="1175" priority="1270" stopIfTrue="1" operator="equal">
      <formula>"þ"</formula>
    </cfRule>
  </conditionalFormatting>
  <conditionalFormatting sqref="D11:D16">
    <cfRule type="cellIs" dxfId="1174" priority="1269" stopIfTrue="1" operator="equal">
      <formula>"þ"</formula>
    </cfRule>
  </conditionalFormatting>
  <conditionalFormatting sqref="D8">
    <cfRule type="cellIs" dxfId="1173" priority="1268" stopIfTrue="1" operator="equal">
      <formula>"þ"</formula>
    </cfRule>
  </conditionalFormatting>
  <conditionalFormatting sqref="D9">
    <cfRule type="cellIs" dxfId="1172" priority="1265" stopIfTrue="1" operator="equal">
      <formula>"þ"</formula>
    </cfRule>
  </conditionalFormatting>
  <conditionalFormatting sqref="D11:D16">
    <cfRule type="cellIs" dxfId="1171" priority="1264" stopIfTrue="1" operator="equal">
      <formula>"þ"</formula>
    </cfRule>
  </conditionalFormatting>
  <conditionalFormatting sqref="D11:D16">
    <cfRule type="cellIs" dxfId="1170" priority="1263" stopIfTrue="1" operator="equal">
      <formula>"þ"</formula>
    </cfRule>
  </conditionalFormatting>
  <conditionalFormatting sqref="D11:D16">
    <cfRule type="cellIs" dxfId="1169" priority="1262" stopIfTrue="1" operator="equal">
      <formula>"þ"</formula>
    </cfRule>
  </conditionalFormatting>
  <conditionalFormatting sqref="D13">
    <cfRule type="cellIs" dxfId="1168" priority="1260" stopIfTrue="1" operator="equal">
      <formula>"þ"</formula>
    </cfRule>
  </conditionalFormatting>
  <conditionalFormatting sqref="D9">
    <cfRule type="cellIs" dxfId="1167" priority="1259" stopIfTrue="1" operator="equal">
      <formula>"þ"</formula>
    </cfRule>
  </conditionalFormatting>
  <conditionalFormatting sqref="D9">
    <cfRule type="cellIs" dxfId="1166" priority="1256" stopIfTrue="1" operator="equal">
      <formula>"þ"</formula>
    </cfRule>
  </conditionalFormatting>
  <conditionalFormatting sqref="D11">
    <cfRule type="cellIs" dxfId="1165" priority="1255" stopIfTrue="1" operator="equal">
      <formula>"þ"</formula>
    </cfRule>
  </conditionalFormatting>
  <conditionalFormatting sqref="D8">
    <cfRule type="cellIs" dxfId="1164" priority="1254" stopIfTrue="1" operator="equal">
      <formula>"þ"</formula>
    </cfRule>
  </conditionalFormatting>
  <conditionalFormatting sqref="D11">
    <cfRule type="cellIs" dxfId="1163" priority="1253" stopIfTrue="1" operator="equal">
      <formula>"þ"</formula>
    </cfRule>
  </conditionalFormatting>
  <conditionalFormatting sqref="D11">
    <cfRule type="cellIs" dxfId="1162" priority="1252" stopIfTrue="1" operator="equal">
      <formula>"þ"</formula>
    </cfRule>
  </conditionalFormatting>
  <conditionalFormatting sqref="D9">
    <cfRule type="cellIs" dxfId="1161" priority="1250" stopIfTrue="1" operator="equal">
      <formula>"þ"</formula>
    </cfRule>
  </conditionalFormatting>
  <conditionalFormatting sqref="D11">
    <cfRule type="cellIs" dxfId="1160" priority="1249" stopIfTrue="1" operator="equal">
      <formula>"þ"</formula>
    </cfRule>
  </conditionalFormatting>
  <conditionalFormatting sqref="D11">
    <cfRule type="cellIs" dxfId="1159" priority="1248" stopIfTrue="1" operator="equal">
      <formula>"þ"</formula>
    </cfRule>
  </conditionalFormatting>
  <conditionalFormatting sqref="D11">
    <cfRule type="cellIs" dxfId="1158" priority="1246" stopIfTrue="1" operator="equal">
      <formula>"þ"</formula>
    </cfRule>
  </conditionalFormatting>
  <conditionalFormatting sqref="D14">
    <cfRule type="cellIs" dxfId="1157" priority="1245" stopIfTrue="1" operator="equal">
      <formula>"þ"</formula>
    </cfRule>
  </conditionalFormatting>
  <conditionalFormatting sqref="D11">
    <cfRule type="cellIs" dxfId="1156" priority="1243" stopIfTrue="1" operator="equal">
      <formula>"þ"</formula>
    </cfRule>
  </conditionalFormatting>
  <conditionalFormatting sqref="D11">
    <cfRule type="cellIs" dxfId="1155" priority="1242" stopIfTrue="1" operator="equal">
      <formula>"þ"</formula>
    </cfRule>
  </conditionalFormatting>
  <conditionalFormatting sqref="D11">
    <cfRule type="cellIs" dxfId="1154" priority="1241" stopIfTrue="1" operator="equal">
      <formula>"þ"</formula>
    </cfRule>
  </conditionalFormatting>
  <conditionalFormatting sqref="D11">
    <cfRule type="cellIs" dxfId="1153" priority="1240" stopIfTrue="1" operator="equal">
      <formula>"þ"</formula>
    </cfRule>
  </conditionalFormatting>
  <conditionalFormatting sqref="D11">
    <cfRule type="cellIs" dxfId="1152" priority="1239" stopIfTrue="1" operator="equal">
      <formula>"þ"</formula>
    </cfRule>
  </conditionalFormatting>
  <conditionalFormatting sqref="D11">
    <cfRule type="cellIs" dxfId="1151" priority="1238" stopIfTrue="1" operator="equal">
      <formula>"þ"</formula>
    </cfRule>
  </conditionalFormatting>
  <conditionalFormatting sqref="D14">
    <cfRule type="cellIs" dxfId="1150" priority="1237" stopIfTrue="1" operator="equal">
      <formula>"þ"</formula>
    </cfRule>
  </conditionalFormatting>
  <conditionalFormatting sqref="D11">
    <cfRule type="cellIs" dxfId="1149" priority="1236" stopIfTrue="1" operator="equal">
      <formula>"þ"</formula>
    </cfRule>
  </conditionalFormatting>
  <conditionalFormatting sqref="D11">
    <cfRule type="cellIs" dxfId="1148" priority="1235" stopIfTrue="1" operator="equal">
      <formula>"þ"</formula>
    </cfRule>
  </conditionalFormatting>
  <conditionalFormatting sqref="D12">
    <cfRule type="cellIs" dxfId="1147" priority="1234" stopIfTrue="1" operator="equal">
      <formula>"þ"</formula>
    </cfRule>
  </conditionalFormatting>
  <conditionalFormatting sqref="D12">
    <cfRule type="cellIs" dxfId="1146" priority="1233" stopIfTrue="1" operator="equal">
      <formula>"þ"</formula>
    </cfRule>
  </conditionalFormatting>
  <conditionalFormatting sqref="D12">
    <cfRule type="cellIs" dxfId="1145" priority="1232" stopIfTrue="1" operator="equal">
      <formula>"þ"</formula>
    </cfRule>
  </conditionalFormatting>
  <conditionalFormatting sqref="D11">
    <cfRule type="cellIs" dxfId="1144" priority="1231" stopIfTrue="1" operator="equal">
      <formula>"þ"</formula>
    </cfRule>
  </conditionalFormatting>
  <conditionalFormatting sqref="D12">
    <cfRule type="cellIs" dxfId="1143" priority="1230" stopIfTrue="1" operator="equal">
      <formula>"þ"</formula>
    </cfRule>
  </conditionalFormatting>
  <conditionalFormatting sqref="D12">
    <cfRule type="cellIs" dxfId="1142" priority="1229" stopIfTrue="1" operator="equal">
      <formula>"þ"</formula>
    </cfRule>
  </conditionalFormatting>
  <conditionalFormatting sqref="D11">
    <cfRule type="cellIs" dxfId="1141" priority="1228" stopIfTrue="1" operator="equal">
      <formula>"þ"</formula>
    </cfRule>
  </conditionalFormatting>
  <conditionalFormatting sqref="D12">
    <cfRule type="cellIs" dxfId="1140" priority="1227" stopIfTrue="1" operator="equal">
      <formula>"þ"</formula>
    </cfRule>
  </conditionalFormatting>
  <conditionalFormatting sqref="D11">
    <cfRule type="cellIs" dxfId="1139" priority="1225" stopIfTrue="1" operator="equal">
      <formula>"þ"</formula>
    </cfRule>
  </conditionalFormatting>
  <conditionalFormatting sqref="D18">
    <cfRule type="cellIs" dxfId="1138" priority="1216" stopIfTrue="1" operator="equal">
      <formula>"þ"</formula>
    </cfRule>
  </conditionalFormatting>
  <conditionalFormatting sqref="D18">
    <cfRule type="cellIs" dxfId="1137" priority="1215" stopIfTrue="1" operator="equal">
      <formula>"þ"</formula>
    </cfRule>
  </conditionalFormatting>
  <conditionalFormatting sqref="D18">
    <cfRule type="cellIs" dxfId="1136" priority="1214" stopIfTrue="1" operator="equal">
      <formula>"þ"</formula>
    </cfRule>
  </conditionalFormatting>
  <conditionalFormatting sqref="D18">
    <cfRule type="cellIs" dxfId="1135" priority="1213" stopIfTrue="1" operator="equal">
      <formula>"þ"</formula>
    </cfRule>
  </conditionalFormatting>
  <conditionalFormatting sqref="D18">
    <cfRule type="cellIs" dxfId="1134" priority="1212" stopIfTrue="1" operator="equal">
      <formula>"þ"</formula>
    </cfRule>
  </conditionalFormatting>
  <conditionalFormatting sqref="D18">
    <cfRule type="cellIs" dxfId="1133" priority="1211" stopIfTrue="1" operator="equal">
      <formula>"þ"</formula>
    </cfRule>
  </conditionalFormatting>
  <conditionalFormatting sqref="D19">
    <cfRule type="cellIs" dxfId="1132" priority="1210" stopIfTrue="1" operator="equal">
      <formula>"þ"</formula>
    </cfRule>
  </conditionalFormatting>
  <conditionalFormatting sqref="D16">
    <cfRule type="cellIs" dxfId="1131" priority="1203" stopIfTrue="1" operator="equal">
      <formula>"þ"</formula>
    </cfRule>
  </conditionalFormatting>
  <conditionalFormatting sqref="D16">
    <cfRule type="cellIs" dxfId="1130" priority="1202" stopIfTrue="1" operator="equal">
      <formula>"þ"</formula>
    </cfRule>
  </conditionalFormatting>
  <conditionalFormatting sqref="D16">
    <cfRule type="cellIs" dxfId="1129" priority="1201" stopIfTrue="1" operator="equal">
      <formula>"þ"</formula>
    </cfRule>
  </conditionalFormatting>
  <conditionalFormatting sqref="D16">
    <cfRule type="cellIs" dxfId="1128" priority="1200" stopIfTrue="1" operator="equal">
      <formula>"þ"</formula>
    </cfRule>
  </conditionalFormatting>
  <conditionalFormatting sqref="D16">
    <cfRule type="cellIs" dxfId="1127" priority="1199" stopIfTrue="1" operator="equal">
      <formula>"þ"</formula>
    </cfRule>
  </conditionalFormatting>
  <conditionalFormatting sqref="D16">
    <cfRule type="cellIs" dxfId="1126" priority="1198" stopIfTrue="1" operator="equal">
      <formula>"þ"</formula>
    </cfRule>
  </conditionalFormatting>
  <conditionalFormatting sqref="D10">
    <cfRule type="cellIs" dxfId="1125" priority="1197" stopIfTrue="1" operator="equal">
      <formula>"þ"</formula>
    </cfRule>
  </conditionalFormatting>
  <conditionalFormatting sqref="D10">
    <cfRule type="cellIs" dxfId="1124" priority="1196" stopIfTrue="1" operator="equal">
      <formula>"þ"</formula>
    </cfRule>
  </conditionalFormatting>
  <conditionalFormatting sqref="D10">
    <cfRule type="cellIs" dxfId="1123" priority="1195" stopIfTrue="1" operator="equal">
      <formula>"þ"</formula>
    </cfRule>
  </conditionalFormatting>
  <conditionalFormatting sqref="D10">
    <cfRule type="cellIs" dxfId="1122" priority="1194" stopIfTrue="1" operator="equal">
      <formula>"þ"</formula>
    </cfRule>
  </conditionalFormatting>
  <conditionalFormatting sqref="D10">
    <cfRule type="cellIs" dxfId="1121" priority="1193" stopIfTrue="1" operator="equal">
      <formula>"þ"</formula>
    </cfRule>
  </conditionalFormatting>
  <conditionalFormatting sqref="D10">
    <cfRule type="cellIs" dxfId="1120" priority="1192" stopIfTrue="1" operator="equal">
      <formula>"þ"</formula>
    </cfRule>
  </conditionalFormatting>
  <conditionalFormatting sqref="D19">
    <cfRule type="cellIs" dxfId="1119" priority="1191" stopIfTrue="1" operator="equal">
      <formula>"þ"</formula>
    </cfRule>
  </conditionalFormatting>
  <conditionalFormatting sqref="D20">
    <cfRule type="cellIs" dxfId="1118" priority="1190" stopIfTrue="1" operator="equal">
      <formula>"þ"</formula>
    </cfRule>
  </conditionalFormatting>
  <conditionalFormatting sqref="D19">
    <cfRule type="cellIs" dxfId="1117" priority="1189" stopIfTrue="1" operator="equal">
      <formula>"þ"</formula>
    </cfRule>
  </conditionalFormatting>
  <conditionalFormatting sqref="D19">
    <cfRule type="cellIs" dxfId="1116" priority="1188" stopIfTrue="1" operator="equal">
      <formula>"þ"</formula>
    </cfRule>
  </conditionalFormatting>
  <conditionalFormatting sqref="D19">
    <cfRule type="cellIs" dxfId="1115" priority="1187" stopIfTrue="1" operator="equal">
      <formula>"þ"</formula>
    </cfRule>
  </conditionalFormatting>
  <conditionalFormatting sqref="D19">
    <cfRule type="cellIs" dxfId="1114" priority="1186" stopIfTrue="1" operator="equal">
      <formula>"þ"</formula>
    </cfRule>
  </conditionalFormatting>
  <conditionalFormatting sqref="D19">
    <cfRule type="cellIs" dxfId="1113" priority="1185" stopIfTrue="1" operator="equal">
      <formula>"þ"</formula>
    </cfRule>
  </conditionalFormatting>
  <conditionalFormatting sqref="D19">
    <cfRule type="cellIs" dxfId="1112" priority="1184" stopIfTrue="1" operator="equal">
      <formula>"þ"</formula>
    </cfRule>
  </conditionalFormatting>
  <conditionalFormatting sqref="D10">
    <cfRule type="cellIs" dxfId="1111" priority="1183" stopIfTrue="1" operator="equal">
      <formula>"þ"</formula>
    </cfRule>
  </conditionalFormatting>
  <conditionalFormatting sqref="D10">
    <cfRule type="cellIs" dxfId="1110" priority="1182" stopIfTrue="1" operator="equal">
      <formula>"þ"</formula>
    </cfRule>
  </conditionalFormatting>
  <conditionalFormatting sqref="D9">
    <cfRule type="cellIs" dxfId="1109" priority="1181" stopIfTrue="1" operator="equal">
      <formula>"þ"</formula>
    </cfRule>
  </conditionalFormatting>
  <conditionalFormatting sqref="D8">
    <cfRule type="cellIs" dxfId="1108" priority="1180" stopIfTrue="1" operator="equal">
      <formula>"þ"</formula>
    </cfRule>
  </conditionalFormatting>
  <conditionalFormatting sqref="D10">
    <cfRule type="cellIs" dxfId="1107" priority="1179" stopIfTrue="1" operator="equal">
      <formula>"þ"</formula>
    </cfRule>
  </conditionalFormatting>
  <conditionalFormatting sqref="D9">
    <cfRule type="cellIs" dxfId="1106" priority="1178" stopIfTrue="1" operator="equal">
      <formula>"þ"</formula>
    </cfRule>
  </conditionalFormatting>
  <conditionalFormatting sqref="D10">
    <cfRule type="cellIs" dxfId="1105" priority="1177" stopIfTrue="1" operator="equal">
      <formula>"þ"</formula>
    </cfRule>
  </conditionalFormatting>
  <conditionalFormatting sqref="D14">
    <cfRule type="cellIs" dxfId="1104" priority="1176" stopIfTrue="1" operator="equal">
      <formula>"þ"</formula>
    </cfRule>
  </conditionalFormatting>
  <conditionalFormatting sqref="D10">
    <cfRule type="cellIs" dxfId="1103" priority="1175" stopIfTrue="1" operator="equal">
      <formula>"þ"</formula>
    </cfRule>
  </conditionalFormatting>
  <conditionalFormatting sqref="D10">
    <cfRule type="cellIs" dxfId="1102" priority="1174" stopIfTrue="1" operator="equal">
      <formula>"þ"</formula>
    </cfRule>
  </conditionalFormatting>
  <conditionalFormatting sqref="D12">
    <cfRule type="cellIs" dxfId="1101" priority="1173" stopIfTrue="1" operator="equal">
      <formula>"þ"</formula>
    </cfRule>
  </conditionalFormatting>
  <conditionalFormatting sqref="D9">
    <cfRule type="cellIs" dxfId="1100" priority="1172" stopIfTrue="1" operator="equal">
      <formula>"þ"</formula>
    </cfRule>
  </conditionalFormatting>
  <conditionalFormatting sqref="D12">
    <cfRule type="cellIs" dxfId="1099" priority="1171" stopIfTrue="1" operator="equal">
      <formula>"þ"</formula>
    </cfRule>
  </conditionalFormatting>
  <conditionalFormatting sqref="D12">
    <cfRule type="cellIs" dxfId="1098" priority="1170" stopIfTrue="1" operator="equal">
      <formula>"þ"</formula>
    </cfRule>
  </conditionalFormatting>
  <conditionalFormatting sqref="D10">
    <cfRule type="cellIs" dxfId="1097" priority="1169" stopIfTrue="1" operator="equal">
      <formula>"þ"</formula>
    </cfRule>
  </conditionalFormatting>
  <conditionalFormatting sqref="D12">
    <cfRule type="cellIs" dxfId="1096" priority="1168" stopIfTrue="1" operator="equal">
      <formula>"þ"</formula>
    </cfRule>
  </conditionalFormatting>
  <conditionalFormatting sqref="D12">
    <cfRule type="cellIs" dxfId="1095" priority="1167" stopIfTrue="1" operator="equal">
      <formula>"þ"</formula>
    </cfRule>
  </conditionalFormatting>
  <conditionalFormatting sqref="D12">
    <cfRule type="cellIs" dxfId="1094" priority="1166" stopIfTrue="1" operator="equal">
      <formula>"þ"</formula>
    </cfRule>
  </conditionalFormatting>
  <conditionalFormatting sqref="D15">
    <cfRule type="cellIs" dxfId="1093" priority="1165" stopIfTrue="1" operator="equal">
      <formula>"þ"</formula>
    </cfRule>
  </conditionalFormatting>
  <conditionalFormatting sqref="D12">
    <cfRule type="cellIs" dxfId="1092" priority="1164" stopIfTrue="1" operator="equal">
      <formula>"þ"</formula>
    </cfRule>
  </conditionalFormatting>
  <conditionalFormatting sqref="D12">
    <cfRule type="cellIs" dxfId="1091" priority="1163" stopIfTrue="1" operator="equal">
      <formula>"þ"</formula>
    </cfRule>
  </conditionalFormatting>
  <conditionalFormatting sqref="D12">
    <cfRule type="cellIs" dxfId="1090" priority="1162" stopIfTrue="1" operator="equal">
      <formula>"þ"</formula>
    </cfRule>
  </conditionalFormatting>
  <conditionalFormatting sqref="D12">
    <cfRule type="cellIs" dxfId="1089" priority="1161" stopIfTrue="1" operator="equal">
      <formula>"þ"</formula>
    </cfRule>
  </conditionalFormatting>
  <conditionalFormatting sqref="D12">
    <cfRule type="cellIs" dxfId="1088" priority="1160" stopIfTrue="1" operator="equal">
      <formula>"þ"</formula>
    </cfRule>
  </conditionalFormatting>
  <conditionalFormatting sqref="D12">
    <cfRule type="cellIs" dxfId="1087" priority="1159" stopIfTrue="1" operator="equal">
      <formula>"þ"</formula>
    </cfRule>
  </conditionalFormatting>
  <conditionalFormatting sqref="D15">
    <cfRule type="cellIs" dxfId="1086" priority="1158" stopIfTrue="1" operator="equal">
      <formula>"þ"</formula>
    </cfRule>
  </conditionalFormatting>
  <conditionalFormatting sqref="D12">
    <cfRule type="cellIs" dxfId="1085" priority="1157" stopIfTrue="1" operator="equal">
      <formula>"þ"</formula>
    </cfRule>
  </conditionalFormatting>
  <conditionalFormatting sqref="D12">
    <cfRule type="cellIs" dxfId="1084" priority="1156" stopIfTrue="1" operator="equal">
      <formula>"þ"</formula>
    </cfRule>
  </conditionalFormatting>
  <conditionalFormatting sqref="D13">
    <cfRule type="cellIs" dxfId="1083" priority="1155" stopIfTrue="1" operator="equal">
      <formula>"þ"</formula>
    </cfRule>
  </conditionalFormatting>
  <conditionalFormatting sqref="D13">
    <cfRule type="cellIs" dxfId="1082" priority="1154" stopIfTrue="1" operator="equal">
      <formula>"þ"</formula>
    </cfRule>
  </conditionalFormatting>
  <conditionalFormatting sqref="D13">
    <cfRule type="cellIs" dxfId="1081" priority="1153" stopIfTrue="1" operator="equal">
      <formula>"þ"</formula>
    </cfRule>
  </conditionalFormatting>
  <conditionalFormatting sqref="D12">
    <cfRule type="cellIs" dxfId="1080" priority="1152" stopIfTrue="1" operator="equal">
      <formula>"þ"</formula>
    </cfRule>
  </conditionalFormatting>
  <conditionalFormatting sqref="D13">
    <cfRule type="cellIs" dxfId="1079" priority="1151" stopIfTrue="1" operator="equal">
      <formula>"þ"</formula>
    </cfRule>
  </conditionalFormatting>
  <conditionalFormatting sqref="D13">
    <cfRule type="cellIs" dxfId="1078" priority="1150" stopIfTrue="1" operator="equal">
      <formula>"þ"</formula>
    </cfRule>
  </conditionalFormatting>
  <conditionalFormatting sqref="D12">
    <cfRule type="cellIs" dxfId="1077" priority="1149" stopIfTrue="1" operator="equal">
      <formula>"þ"</formula>
    </cfRule>
  </conditionalFormatting>
  <conditionalFormatting sqref="D13">
    <cfRule type="cellIs" dxfId="1076" priority="1148" stopIfTrue="1" operator="equal">
      <formula>"þ"</formula>
    </cfRule>
  </conditionalFormatting>
  <conditionalFormatting sqref="D12">
    <cfRule type="cellIs" dxfId="1075" priority="1147" stopIfTrue="1" operator="equal">
      <formula>"þ"</formula>
    </cfRule>
  </conditionalFormatting>
  <conditionalFormatting sqref="D19">
    <cfRule type="cellIs" dxfId="1074" priority="1146" stopIfTrue="1" operator="equal">
      <formula>"þ"</formula>
    </cfRule>
  </conditionalFormatting>
  <conditionalFormatting sqref="D20">
    <cfRule type="cellIs" dxfId="1073" priority="1139" stopIfTrue="1" operator="equal">
      <formula>"þ"</formula>
    </cfRule>
  </conditionalFormatting>
  <conditionalFormatting sqref="D19">
    <cfRule type="cellIs" dxfId="1072" priority="1138" stopIfTrue="1" operator="equal">
      <formula>"þ"</formula>
    </cfRule>
  </conditionalFormatting>
  <conditionalFormatting sqref="D19">
    <cfRule type="cellIs" dxfId="1071" priority="1137" stopIfTrue="1" operator="equal">
      <formula>"þ"</formula>
    </cfRule>
  </conditionalFormatting>
  <conditionalFormatting sqref="D19">
    <cfRule type="cellIs" dxfId="1070" priority="1136" stopIfTrue="1" operator="equal">
      <formula>"þ"</formula>
    </cfRule>
  </conditionalFormatting>
  <conditionalFormatting sqref="D19">
    <cfRule type="cellIs" dxfId="1069" priority="1135" stopIfTrue="1" operator="equal">
      <formula>"þ"</formula>
    </cfRule>
  </conditionalFormatting>
  <conditionalFormatting sqref="D19">
    <cfRule type="cellIs" dxfId="1068" priority="1134" stopIfTrue="1" operator="equal">
      <formula>"þ"</formula>
    </cfRule>
  </conditionalFormatting>
  <conditionalFormatting sqref="D19">
    <cfRule type="cellIs" dxfId="1067" priority="1133" stopIfTrue="1" operator="equal">
      <formula>"þ"</formula>
    </cfRule>
  </conditionalFormatting>
  <conditionalFormatting sqref="D17">
    <cfRule type="cellIs" dxfId="1066" priority="1132" stopIfTrue="1" operator="equal">
      <formula>"þ"</formula>
    </cfRule>
  </conditionalFormatting>
  <conditionalFormatting sqref="D17">
    <cfRule type="cellIs" dxfId="1065" priority="1131" stopIfTrue="1" operator="equal">
      <formula>"þ"</formula>
    </cfRule>
  </conditionalFormatting>
  <conditionalFormatting sqref="D17">
    <cfRule type="cellIs" dxfId="1064" priority="1130" stopIfTrue="1" operator="equal">
      <formula>"þ"</formula>
    </cfRule>
  </conditionalFormatting>
  <conditionalFormatting sqref="D17">
    <cfRule type="cellIs" dxfId="1063" priority="1129" stopIfTrue="1" operator="equal">
      <formula>"þ"</formula>
    </cfRule>
  </conditionalFormatting>
  <conditionalFormatting sqref="D17">
    <cfRule type="cellIs" dxfId="1062" priority="1128" stopIfTrue="1" operator="equal">
      <formula>"þ"</formula>
    </cfRule>
  </conditionalFormatting>
  <conditionalFormatting sqref="D17">
    <cfRule type="cellIs" dxfId="1061" priority="1127" stopIfTrue="1" operator="equal">
      <formula>"þ"</formula>
    </cfRule>
  </conditionalFormatting>
  <conditionalFormatting sqref="D11">
    <cfRule type="cellIs" dxfId="1060" priority="1126" stopIfTrue="1" operator="equal">
      <formula>"þ"</formula>
    </cfRule>
  </conditionalFormatting>
  <conditionalFormatting sqref="D11">
    <cfRule type="cellIs" dxfId="1059" priority="1125" stopIfTrue="1" operator="equal">
      <formula>"þ"</formula>
    </cfRule>
  </conditionalFormatting>
  <conditionalFormatting sqref="D11">
    <cfRule type="cellIs" dxfId="1058" priority="1124" stopIfTrue="1" operator="equal">
      <formula>"þ"</formula>
    </cfRule>
  </conditionalFormatting>
  <conditionalFormatting sqref="D11">
    <cfRule type="cellIs" dxfId="1057" priority="1123" stopIfTrue="1" operator="equal">
      <formula>"þ"</formula>
    </cfRule>
  </conditionalFormatting>
  <conditionalFormatting sqref="D11">
    <cfRule type="cellIs" dxfId="1056" priority="1122" stopIfTrue="1" operator="equal">
      <formula>"þ"</formula>
    </cfRule>
  </conditionalFormatting>
  <conditionalFormatting sqref="D11">
    <cfRule type="cellIs" dxfId="1055" priority="1121" stopIfTrue="1" operator="equal">
      <formula>"þ"</formula>
    </cfRule>
  </conditionalFormatting>
  <conditionalFormatting sqref="D20">
    <cfRule type="cellIs" dxfId="1054" priority="1120" stopIfTrue="1" operator="equal">
      <formula>"þ"</formula>
    </cfRule>
  </conditionalFormatting>
  <conditionalFormatting sqref="D21">
    <cfRule type="cellIs" dxfId="1053" priority="1119" stopIfTrue="1" operator="equal">
      <formula>"þ"</formula>
    </cfRule>
  </conditionalFormatting>
  <conditionalFormatting sqref="D20">
    <cfRule type="cellIs" dxfId="1052" priority="1118" stopIfTrue="1" operator="equal">
      <formula>"þ"</formula>
    </cfRule>
  </conditionalFormatting>
  <conditionalFormatting sqref="D20">
    <cfRule type="cellIs" dxfId="1051" priority="1117" stopIfTrue="1" operator="equal">
      <formula>"þ"</formula>
    </cfRule>
  </conditionalFormatting>
  <conditionalFormatting sqref="D20">
    <cfRule type="cellIs" dxfId="1050" priority="1116" stopIfTrue="1" operator="equal">
      <formula>"þ"</formula>
    </cfRule>
  </conditionalFormatting>
  <conditionalFormatting sqref="D20">
    <cfRule type="cellIs" dxfId="1049" priority="1115" stopIfTrue="1" operator="equal">
      <formula>"þ"</formula>
    </cfRule>
  </conditionalFormatting>
  <conditionalFormatting sqref="D20">
    <cfRule type="cellIs" dxfId="1048" priority="1114" stopIfTrue="1" operator="equal">
      <formula>"þ"</formula>
    </cfRule>
  </conditionalFormatting>
  <conditionalFormatting sqref="D20">
    <cfRule type="cellIs" dxfId="1047" priority="1113" stopIfTrue="1" operator="equal">
      <formula>"þ"</formula>
    </cfRule>
  </conditionalFormatting>
  <conditionalFormatting sqref="D14">
    <cfRule type="cellIs" dxfId="1046" priority="1112" stopIfTrue="1" operator="equal">
      <formula>"þ"</formula>
    </cfRule>
  </conditionalFormatting>
  <conditionalFormatting sqref="D12">
    <cfRule type="cellIs" dxfId="1045" priority="1111" stopIfTrue="1" operator="equal">
      <formula>"þ"</formula>
    </cfRule>
  </conditionalFormatting>
  <conditionalFormatting sqref="D12">
    <cfRule type="cellIs" dxfId="1044" priority="1110" stopIfTrue="1" operator="equal">
      <formula>"þ"</formula>
    </cfRule>
  </conditionalFormatting>
  <conditionalFormatting sqref="D12">
    <cfRule type="cellIs" dxfId="1043" priority="1109" stopIfTrue="1" operator="equal">
      <formula>"þ"</formula>
    </cfRule>
  </conditionalFormatting>
  <conditionalFormatting sqref="D12">
    <cfRule type="cellIs" dxfId="1042" priority="1108" stopIfTrue="1" operator="equal">
      <formula>"þ"</formula>
    </cfRule>
  </conditionalFormatting>
  <conditionalFormatting sqref="D12">
    <cfRule type="cellIs" dxfId="1041" priority="1107" stopIfTrue="1" operator="equal">
      <formula>"þ"</formula>
    </cfRule>
  </conditionalFormatting>
  <conditionalFormatting sqref="D12">
    <cfRule type="cellIs" dxfId="1040" priority="1106" stopIfTrue="1" operator="equal">
      <formula>"þ"</formula>
    </cfRule>
  </conditionalFormatting>
  <conditionalFormatting sqref="D15">
    <cfRule type="cellIs" dxfId="1039" priority="1105" stopIfTrue="1" operator="equal">
      <formula>"þ"</formula>
    </cfRule>
  </conditionalFormatting>
  <conditionalFormatting sqref="D12">
    <cfRule type="cellIs" dxfId="1038" priority="1104" stopIfTrue="1" operator="equal">
      <formula>"þ"</formula>
    </cfRule>
  </conditionalFormatting>
  <conditionalFormatting sqref="D12">
    <cfRule type="cellIs" dxfId="1037" priority="1103" stopIfTrue="1" operator="equal">
      <formula>"þ"</formula>
    </cfRule>
  </conditionalFormatting>
  <conditionalFormatting sqref="D12">
    <cfRule type="cellIs" dxfId="1036" priority="1102" stopIfTrue="1" operator="equal">
      <formula>"þ"</formula>
    </cfRule>
  </conditionalFormatting>
  <conditionalFormatting sqref="D12">
    <cfRule type="cellIs" dxfId="1035" priority="1101" stopIfTrue="1" operator="equal">
      <formula>"þ"</formula>
    </cfRule>
  </conditionalFormatting>
  <conditionalFormatting sqref="D12">
    <cfRule type="cellIs" dxfId="1034" priority="1100" stopIfTrue="1" operator="equal">
      <formula>"þ"</formula>
    </cfRule>
  </conditionalFormatting>
  <conditionalFormatting sqref="D12">
    <cfRule type="cellIs" dxfId="1033" priority="1099" stopIfTrue="1" operator="equal">
      <formula>"þ"</formula>
    </cfRule>
  </conditionalFormatting>
  <conditionalFormatting sqref="D15">
    <cfRule type="cellIs" dxfId="1032" priority="1098" stopIfTrue="1" operator="equal">
      <formula>"þ"</formula>
    </cfRule>
  </conditionalFormatting>
  <conditionalFormatting sqref="D12">
    <cfRule type="cellIs" dxfId="1031" priority="1097" stopIfTrue="1" operator="equal">
      <formula>"þ"</formula>
    </cfRule>
  </conditionalFormatting>
  <conditionalFormatting sqref="D12">
    <cfRule type="cellIs" dxfId="1030" priority="1096" stopIfTrue="1" operator="equal">
      <formula>"þ"</formula>
    </cfRule>
  </conditionalFormatting>
  <conditionalFormatting sqref="D13">
    <cfRule type="cellIs" dxfId="1029" priority="1095" stopIfTrue="1" operator="equal">
      <formula>"þ"</formula>
    </cfRule>
  </conditionalFormatting>
  <conditionalFormatting sqref="D13">
    <cfRule type="cellIs" dxfId="1028" priority="1094" stopIfTrue="1" operator="equal">
      <formula>"þ"</formula>
    </cfRule>
  </conditionalFormatting>
  <conditionalFormatting sqref="D13">
    <cfRule type="cellIs" dxfId="1027" priority="1093" stopIfTrue="1" operator="equal">
      <formula>"þ"</formula>
    </cfRule>
  </conditionalFormatting>
  <conditionalFormatting sqref="D12">
    <cfRule type="cellIs" dxfId="1026" priority="1092" stopIfTrue="1" operator="equal">
      <formula>"þ"</formula>
    </cfRule>
  </conditionalFormatting>
  <conditionalFormatting sqref="D13">
    <cfRule type="cellIs" dxfId="1025" priority="1091" stopIfTrue="1" operator="equal">
      <formula>"þ"</formula>
    </cfRule>
  </conditionalFormatting>
  <conditionalFormatting sqref="D13">
    <cfRule type="cellIs" dxfId="1024" priority="1090" stopIfTrue="1" operator="equal">
      <formula>"þ"</formula>
    </cfRule>
  </conditionalFormatting>
  <conditionalFormatting sqref="D12">
    <cfRule type="cellIs" dxfId="1023" priority="1089" stopIfTrue="1" operator="equal">
      <formula>"þ"</formula>
    </cfRule>
  </conditionalFormatting>
  <conditionalFormatting sqref="D13">
    <cfRule type="cellIs" dxfId="1022" priority="1088" stopIfTrue="1" operator="equal">
      <formula>"þ"</formula>
    </cfRule>
  </conditionalFormatting>
  <conditionalFormatting sqref="D12">
    <cfRule type="cellIs" dxfId="1021" priority="1087" stopIfTrue="1" operator="equal">
      <formula>"þ"</formula>
    </cfRule>
  </conditionalFormatting>
  <conditionalFormatting sqref="D19">
    <cfRule type="cellIs" dxfId="1020" priority="1086" stopIfTrue="1" operator="equal">
      <formula>"þ"</formula>
    </cfRule>
  </conditionalFormatting>
  <conditionalFormatting sqref="D20">
    <cfRule type="cellIs" dxfId="1019" priority="1079" stopIfTrue="1" operator="equal">
      <formula>"þ"</formula>
    </cfRule>
  </conditionalFormatting>
  <conditionalFormatting sqref="D19">
    <cfRule type="cellIs" dxfId="1018" priority="1078" stopIfTrue="1" operator="equal">
      <formula>"þ"</formula>
    </cfRule>
  </conditionalFormatting>
  <conditionalFormatting sqref="D19">
    <cfRule type="cellIs" dxfId="1017" priority="1077" stopIfTrue="1" operator="equal">
      <formula>"þ"</formula>
    </cfRule>
  </conditionalFormatting>
  <conditionalFormatting sqref="D19">
    <cfRule type="cellIs" dxfId="1016" priority="1076" stopIfTrue="1" operator="equal">
      <formula>"þ"</formula>
    </cfRule>
  </conditionalFormatting>
  <conditionalFormatting sqref="D19">
    <cfRule type="cellIs" dxfId="1015" priority="1075" stopIfTrue="1" operator="equal">
      <formula>"þ"</formula>
    </cfRule>
  </conditionalFormatting>
  <conditionalFormatting sqref="D19">
    <cfRule type="cellIs" dxfId="1014" priority="1074" stopIfTrue="1" operator="equal">
      <formula>"þ"</formula>
    </cfRule>
  </conditionalFormatting>
  <conditionalFormatting sqref="D19">
    <cfRule type="cellIs" dxfId="1013" priority="1073" stopIfTrue="1" operator="equal">
      <formula>"þ"</formula>
    </cfRule>
  </conditionalFormatting>
  <conditionalFormatting sqref="D17">
    <cfRule type="cellIs" dxfId="1012" priority="1072" stopIfTrue="1" operator="equal">
      <formula>"þ"</formula>
    </cfRule>
  </conditionalFormatting>
  <conditionalFormatting sqref="D17">
    <cfRule type="cellIs" dxfId="1011" priority="1071" stopIfTrue="1" operator="equal">
      <formula>"þ"</formula>
    </cfRule>
  </conditionalFormatting>
  <conditionalFormatting sqref="D17">
    <cfRule type="cellIs" dxfId="1010" priority="1070" stopIfTrue="1" operator="equal">
      <formula>"þ"</formula>
    </cfRule>
  </conditionalFormatting>
  <conditionalFormatting sqref="D17">
    <cfRule type="cellIs" dxfId="1009" priority="1069" stopIfTrue="1" operator="equal">
      <formula>"þ"</formula>
    </cfRule>
  </conditionalFormatting>
  <conditionalFormatting sqref="D17">
    <cfRule type="cellIs" dxfId="1008" priority="1068" stopIfTrue="1" operator="equal">
      <formula>"þ"</formula>
    </cfRule>
  </conditionalFormatting>
  <conditionalFormatting sqref="D17">
    <cfRule type="cellIs" dxfId="1007" priority="1067" stopIfTrue="1" operator="equal">
      <formula>"þ"</formula>
    </cfRule>
  </conditionalFormatting>
  <conditionalFormatting sqref="D20">
    <cfRule type="cellIs" dxfId="1006" priority="1066" stopIfTrue="1" operator="equal">
      <formula>"þ"</formula>
    </cfRule>
  </conditionalFormatting>
  <conditionalFormatting sqref="D21">
    <cfRule type="cellIs" dxfId="1005" priority="1065" stopIfTrue="1" operator="equal">
      <formula>"þ"</formula>
    </cfRule>
  </conditionalFormatting>
  <conditionalFormatting sqref="D20">
    <cfRule type="cellIs" dxfId="1004" priority="1064" stopIfTrue="1" operator="equal">
      <formula>"þ"</formula>
    </cfRule>
  </conditionalFormatting>
  <conditionalFormatting sqref="D20">
    <cfRule type="cellIs" dxfId="1003" priority="1063" stopIfTrue="1" operator="equal">
      <formula>"þ"</formula>
    </cfRule>
  </conditionalFormatting>
  <conditionalFormatting sqref="D20">
    <cfRule type="cellIs" dxfId="1002" priority="1062" stopIfTrue="1" operator="equal">
      <formula>"þ"</formula>
    </cfRule>
  </conditionalFormatting>
  <conditionalFormatting sqref="D20">
    <cfRule type="cellIs" dxfId="1001" priority="1061" stopIfTrue="1" operator="equal">
      <formula>"þ"</formula>
    </cfRule>
  </conditionalFormatting>
  <conditionalFormatting sqref="D20">
    <cfRule type="cellIs" dxfId="1000" priority="1060" stopIfTrue="1" operator="equal">
      <formula>"þ"</formula>
    </cfRule>
  </conditionalFormatting>
  <conditionalFormatting sqref="D20">
    <cfRule type="cellIs" dxfId="999" priority="1059" stopIfTrue="1" operator="equal">
      <formula>"þ"</formula>
    </cfRule>
  </conditionalFormatting>
  <conditionalFormatting sqref="D15">
    <cfRule type="cellIs" dxfId="998" priority="1058" stopIfTrue="1" operator="equal">
      <formula>"þ"</formula>
    </cfRule>
  </conditionalFormatting>
  <conditionalFormatting sqref="D13">
    <cfRule type="cellIs" dxfId="997" priority="1057" stopIfTrue="1" operator="equal">
      <formula>"þ"</formula>
    </cfRule>
  </conditionalFormatting>
  <conditionalFormatting sqref="D13">
    <cfRule type="cellIs" dxfId="996" priority="1056" stopIfTrue="1" operator="equal">
      <formula>"þ"</formula>
    </cfRule>
  </conditionalFormatting>
  <conditionalFormatting sqref="D13">
    <cfRule type="cellIs" dxfId="995" priority="1055" stopIfTrue="1" operator="equal">
      <formula>"þ"</formula>
    </cfRule>
  </conditionalFormatting>
  <conditionalFormatting sqref="D13">
    <cfRule type="cellIs" dxfId="994" priority="1054" stopIfTrue="1" operator="equal">
      <formula>"þ"</formula>
    </cfRule>
  </conditionalFormatting>
  <conditionalFormatting sqref="D13">
    <cfRule type="cellIs" dxfId="993" priority="1053" stopIfTrue="1" operator="equal">
      <formula>"þ"</formula>
    </cfRule>
  </conditionalFormatting>
  <conditionalFormatting sqref="D13">
    <cfRule type="cellIs" dxfId="992" priority="1052" stopIfTrue="1" operator="equal">
      <formula>"þ"</formula>
    </cfRule>
  </conditionalFormatting>
  <conditionalFormatting sqref="D16">
    <cfRule type="cellIs" dxfId="991" priority="1051" stopIfTrue="1" operator="equal">
      <formula>"þ"</formula>
    </cfRule>
  </conditionalFormatting>
  <conditionalFormatting sqref="D13">
    <cfRule type="cellIs" dxfId="990" priority="1050" stopIfTrue="1" operator="equal">
      <formula>"þ"</formula>
    </cfRule>
  </conditionalFormatting>
  <conditionalFormatting sqref="D13">
    <cfRule type="cellIs" dxfId="989" priority="1049" stopIfTrue="1" operator="equal">
      <formula>"þ"</formula>
    </cfRule>
  </conditionalFormatting>
  <conditionalFormatting sqref="D13">
    <cfRule type="cellIs" dxfId="988" priority="1048" stopIfTrue="1" operator="equal">
      <formula>"þ"</formula>
    </cfRule>
  </conditionalFormatting>
  <conditionalFormatting sqref="D13">
    <cfRule type="cellIs" dxfId="987" priority="1047" stopIfTrue="1" operator="equal">
      <formula>"þ"</formula>
    </cfRule>
  </conditionalFormatting>
  <conditionalFormatting sqref="D13">
    <cfRule type="cellIs" dxfId="986" priority="1046" stopIfTrue="1" operator="equal">
      <formula>"þ"</formula>
    </cfRule>
  </conditionalFormatting>
  <conditionalFormatting sqref="D13">
    <cfRule type="cellIs" dxfId="985" priority="1045" stopIfTrue="1" operator="equal">
      <formula>"þ"</formula>
    </cfRule>
  </conditionalFormatting>
  <conditionalFormatting sqref="D16">
    <cfRule type="cellIs" dxfId="984" priority="1044" stopIfTrue="1" operator="equal">
      <formula>"þ"</formula>
    </cfRule>
  </conditionalFormatting>
  <conditionalFormatting sqref="D13">
    <cfRule type="cellIs" dxfId="983" priority="1043" stopIfTrue="1" operator="equal">
      <formula>"þ"</formula>
    </cfRule>
  </conditionalFormatting>
  <conditionalFormatting sqref="D13">
    <cfRule type="cellIs" dxfId="982" priority="1042" stopIfTrue="1" operator="equal">
      <formula>"þ"</formula>
    </cfRule>
  </conditionalFormatting>
  <conditionalFormatting sqref="D14">
    <cfRule type="cellIs" dxfId="981" priority="1041" stopIfTrue="1" operator="equal">
      <formula>"þ"</formula>
    </cfRule>
  </conditionalFormatting>
  <conditionalFormatting sqref="D14">
    <cfRule type="cellIs" dxfId="980" priority="1040" stopIfTrue="1" operator="equal">
      <formula>"þ"</formula>
    </cfRule>
  </conditionalFormatting>
  <conditionalFormatting sqref="D14">
    <cfRule type="cellIs" dxfId="979" priority="1039" stopIfTrue="1" operator="equal">
      <formula>"þ"</formula>
    </cfRule>
  </conditionalFormatting>
  <conditionalFormatting sqref="D13">
    <cfRule type="cellIs" dxfId="978" priority="1038" stopIfTrue="1" operator="equal">
      <formula>"þ"</formula>
    </cfRule>
  </conditionalFormatting>
  <conditionalFormatting sqref="D14">
    <cfRule type="cellIs" dxfId="977" priority="1037" stopIfTrue="1" operator="equal">
      <formula>"þ"</formula>
    </cfRule>
  </conditionalFormatting>
  <conditionalFormatting sqref="D14">
    <cfRule type="cellIs" dxfId="976" priority="1036" stopIfTrue="1" operator="equal">
      <formula>"þ"</formula>
    </cfRule>
  </conditionalFormatting>
  <conditionalFormatting sqref="D13">
    <cfRule type="cellIs" dxfId="975" priority="1035" stopIfTrue="1" operator="equal">
      <formula>"þ"</formula>
    </cfRule>
  </conditionalFormatting>
  <conditionalFormatting sqref="D14">
    <cfRule type="cellIs" dxfId="974" priority="1034" stopIfTrue="1" operator="equal">
      <formula>"þ"</formula>
    </cfRule>
  </conditionalFormatting>
  <conditionalFormatting sqref="D13">
    <cfRule type="cellIs" dxfId="973" priority="1033" stopIfTrue="1" operator="equal">
      <formula>"þ"</formula>
    </cfRule>
  </conditionalFormatting>
  <conditionalFormatting sqref="D20">
    <cfRule type="cellIs" dxfId="972" priority="1032" stopIfTrue="1" operator="equal">
      <formula>"þ"</formula>
    </cfRule>
  </conditionalFormatting>
  <conditionalFormatting sqref="D19">
    <cfRule type="cellIs" dxfId="971" priority="1031" stopIfTrue="1" operator="equal">
      <formula>"þ"</formula>
    </cfRule>
  </conditionalFormatting>
  <conditionalFormatting sqref="D19">
    <cfRule type="cellIs" dxfId="970" priority="1030" stopIfTrue="1" operator="equal">
      <formula>"þ"</formula>
    </cfRule>
  </conditionalFormatting>
  <conditionalFormatting sqref="D19">
    <cfRule type="cellIs" dxfId="969" priority="1029" stopIfTrue="1" operator="equal">
      <formula>"þ"</formula>
    </cfRule>
  </conditionalFormatting>
  <conditionalFormatting sqref="D19">
    <cfRule type="cellIs" dxfId="968" priority="1028" stopIfTrue="1" operator="equal">
      <formula>"þ"</formula>
    </cfRule>
  </conditionalFormatting>
  <conditionalFormatting sqref="D19">
    <cfRule type="cellIs" dxfId="967" priority="1027" stopIfTrue="1" operator="equal">
      <formula>"þ"</formula>
    </cfRule>
  </conditionalFormatting>
  <conditionalFormatting sqref="D19">
    <cfRule type="cellIs" dxfId="966" priority="1026" stopIfTrue="1" operator="equal">
      <formula>"þ"</formula>
    </cfRule>
  </conditionalFormatting>
  <conditionalFormatting sqref="D21">
    <cfRule type="cellIs" dxfId="965" priority="1025" stopIfTrue="1" operator="equal">
      <formula>"þ"</formula>
    </cfRule>
  </conditionalFormatting>
  <conditionalFormatting sqref="D20">
    <cfRule type="cellIs" dxfId="964" priority="1024" stopIfTrue="1" operator="equal">
      <formula>"þ"</formula>
    </cfRule>
  </conditionalFormatting>
  <conditionalFormatting sqref="D20">
    <cfRule type="cellIs" dxfId="963" priority="1023" stopIfTrue="1" operator="equal">
      <formula>"þ"</formula>
    </cfRule>
  </conditionalFormatting>
  <conditionalFormatting sqref="D20">
    <cfRule type="cellIs" dxfId="962" priority="1022" stopIfTrue="1" operator="equal">
      <formula>"þ"</formula>
    </cfRule>
  </conditionalFormatting>
  <conditionalFormatting sqref="D20">
    <cfRule type="cellIs" dxfId="961" priority="1021" stopIfTrue="1" operator="equal">
      <formula>"þ"</formula>
    </cfRule>
  </conditionalFormatting>
  <conditionalFormatting sqref="D20">
    <cfRule type="cellIs" dxfId="960" priority="1020" stopIfTrue="1" operator="equal">
      <formula>"þ"</formula>
    </cfRule>
  </conditionalFormatting>
  <conditionalFormatting sqref="D20">
    <cfRule type="cellIs" dxfId="959" priority="1019" stopIfTrue="1" operator="equal">
      <formula>"þ"</formula>
    </cfRule>
  </conditionalFormatting>
  <conditionalFormatting sqref="D18">
    <cfRule type="cellIs" dxfId="958" priority="1018" stopIfTrue="1" operator="equal">
      <formula>"þ"</formula>
    </cfRule>
  </conditionalFormatting>
  <conditionalFormatting sqref="D18">
    <cfRule type="cellIs" dxfId="957" priority="1017" stopIfTrue="1" operator="equal">
      <formula>"þ"</formula>
    </cfRule>
  </conditionalFormatting>
  <conditionalFormatting sqref="D18">
    <cfRule type="cellIs" dxfId="956" priority="1016" stopIfTrue="1" operator="equal">
      <formula>"þ"</formula>
    </cfRule>
  </conditionalFormatting>
  <conditionalFormatting sqref="D18">
    <cfRule type="cellIs" dxfId="955" priority="1015" stopIfTrue="1" operator="equal">
      <formula>"þ"</formula>
    </cfRule>
  </conditionalFormatting>
  <conditionalFormatting sqref="D18">
    <cfRule type="cellIs" dxfId="954" priority="1014" stopIfTrue="1" operator="equal">
      <formula>"þ"</formula>
    </cfRule>
  </conditionalFormatting>
  <conditionalFormatting sqref="D18">
    <cfRule type="cellIs" dxfId="953" priority="1013" stopIfTrue="1" operator="equal">
      <formula>"þ"</formula>
    </cfRule>
  </conditionalFormatting>
  <conditionalFormatting sqref="D12">
    <cfRule type="cellIs" dxfId="952" priority="1012" stopIfTrue="1" operator="equal">
      <formula>"þ"</formula>
    </cfRule>
  </conditionalFormatting>
  <conditionalFormatting sqref="D12">
    <cfRule type="cellIs" dxfId="951" priority="1011" stopIfTrue="1" operator="equal">
      <formula>"þ"</formula>
    </cfRule>
  </conditionalFormatting>
  <conditionalFormatting sqref="D12">
    <cfRule type="cellIs" dxfId="950" priority="1010" stopIfTrue="1" operator="equal">
      <formula>"þ"</formula>
    </cfRule>
  </conditionalFormatting>
  <conditionalFormatting sqref="D12">
    <cfRule type="cellIs" dxfId="949" priority="1009" stopIfTrue="1" operator="equal">
      <formula>"þ"</formula>
    </cfRule>
  </conditionalFormatting>
  <conditionalFormatting sqref="D12">
    <cfRule type="cellIs" dxfId="948" priority="1008" stopIfTrue="1" operator="equal">
      <formula>"þ"</formula>
    </cfRule>
  </conditionalFormatting>
  <conditionalFormatting sqref="D12">
    <cfRule type="cellIs" dxfId="947" priority="1007" stopIfTrue="1" operator="equal">
      <formula>"þ"</formula>
    </cfRule>
  </conditionalFormatting>
  <conditionalFormatting sqref="D21">
    <cfRule type="cellIs" dxfId="946" priority="1006" stopIfTrue="1" operator="equal">
      <formula>"þ"</formula>
    </cfRule>
  </conditionalFormatting>
  <conditionalFormatting sqref="D22">
    <cfRule type="cellIs" dxfId="945" priority="1005" stopIfTrue="1" operator="equal">
      <formula>"þ"</formula>
    </cfRule>
  </conditionalFormatting>
  <conditionalFormatting sqref="D21">
    <cfRule type="cellIs" dxfId="944" priority="1004" stopIfTrue="1" operator="equal">
      <formula>"þ"</formula>
    </cfRule>
  </conditionalFormatting>
  <conditionalFormatting sqref="D21">
    <cfRule type="cellIs" dxfId="943" priority="1003" stopIfTrue="1" operator="equal">
      <formula>"þ"</formula>
    </cfRule>
  </conditionalFormatting>
  <conditionalFormatting sqref="D21">
    <cfRule type="cellIs" dxfId="942" priority="1002" stopIfTrue="1" operator="equal">
      <formula>"þ"</formula>
    </cfRule>
  </conditionalFormatting>
  <conditionalFormatting sqref="D21">
    <cfRule type="cellIs" dxfId="941" priority="1001" stopIfTrue="1" operator="equal">
      <formula>"þ"</formula>
    </cfRule>
  </conditionalFormatting>
  <conditionalFormatting sqref="D21">
    <cfRule type="cellIs" dxfId="940" priority="1000" stopIfTrue="1" operator="equal">
      <formula>"þ"</formula>
    </cfRule>
  </conditionalFormatting>
  <conditionalFormatting sqref="D21">
    <cfRule type="cellIs" dxfId="939" priority="999" stopIfTrue="1" operator="equal">
      <formula>"þ"</formula>
    </cfRule>
  </conditionalFormatting>
  <conditionalFormatting sqref="D23">
    <cfRule type="cellIs" dxfId="938" priority="998" stopIfTrue="1" operator="equal">
      <formula>"þ"</formula>
    </cfRule>
  </conditionalFormatting>
  <conditionalFormatting sqref="D23">
    <cfRule type="cellIs" dxfId="937" priority="997" stopIfTrue="1" operator="equal">
      <formula>"þ"</formula>
    </cfRule>
  </conditionalFormatting>
  <conditionalFormatting sqref="D23">
    <cfRule type="cellIs" dxfId="936" priority="996" stopIfTrue="1" operator="equal">
      <formula>"þ"</formula>
    </cfRule>
  </conditionalFormatting>
  <conditionalFormatting sqref="D23">
    <cfRule type="cellIs" dxfId="935" priority="995" stopIfTrue="1" operator="equal">
      <formula>"þ"</formula>
    </cfRule>
  </conditionalFormatting>
  <conditionalFormatting sqref="D24">
    <cfRule type="cellIs" dxfId="934" priority="994" stopIfTrue="1" operator="equal">
      <formula>"þ"</formula>
    </cfRule>
  </conditionalFormatting>
  <conditionalFormatting sqref="D23">
    <cfRule type="cellIs" dxfId="933" priority="993" stopIfTrue="1" operator="equal">
      <formula>"þ"</formula>
    </cfRule>
  </conditionalFormatting>
  <conditionalFormatting sqref="D23">
    <cfRule type="cellIs" dxfId="932" priority="992" stopIfTrue="1" operator="equal">
      <formula>"þ"</formula>
    </cfRule>
  </conditionalFormatting>
  <conditionalFormatting sqref="D23">
    <cfRule type="cellIs" dxfId="931" priority="991" stopIfTrue="1" operator="equal">
      <formula>"þ"</formula>
    </cfRule>
  </conditionalFormatting>
  <conditionalFormatting sqref="D23">
    <cfRule type="cellIs" dxfId="930" priority="990" stopIfTrue="1" operator="equal">
      <formula>"þ"</formula>
    </cfRule>
  </conditionalFormatting>
  <conditionalFormatting sqref="D23">
    <cfRule type="cellIs" dxfId="929" priority="989" stopIfTrue="1" operator="equal">
      <formula>"þ"</formula>
    </cfRule>
  </conditionalFormatting>
  <conditionalFormatting sqref="D23">
    <cfRule type="cellIs" dxfId="928" priority="988" stopIfTrue="1" operator="equal">
      <formula>"þ"</formula>
    </cfRule>
  </conditionalFormatting>
  <conditionalFormatting sqref="D22">
    <cfRule type="cellIs" dxfId="927" priority="987" stopIfTrue="1" operator="equal">
      <formula>"þ"</formula>
    </cfRule>
  </conditionalFormatting>
  <conditionalFormatting sqref="D22">
    <cfRule type="cellIs" dxfId="926" priority="986" stopIfTrue="1" operator="equal">
      <formula>"þ"</formula>
    </cfRule>
  </conditionalFormatting>
  <conditionalFormatting sqref="D22">
    <cfRule type="cellIs" dxfId="925" priority="985" stopIfTrue="1" operator="equal">
      <formula>"þ"</formula>
    </cfRule>
  </conditionalFormatting>
  <conditionalFormatting sqref="D22">
    <cfRule type="cellIs" dxfId="924" priority="984" stopIfTrue="1" operator="equal">
      <formula>"þ"</formula>
    </cfRule>
  </conditionalFormatting>
  <conditionalFormatting sqref="D23">
    <cfRule type="cellIs" dxfId="923" priority="983" stopIfTrue="1" operator="equal">
      <formula>"þ"</formula>
    </cfRule>
  </conditionalFormatting>
  <conditionalFormatting sqref="D22">
    <cfRule type="cellIs" dxfId="922" priority="982" stopIfTrue="1" operator="equal">
      <formula>"þ"</formula>
    </cfRule>
  </conditionalFormatting>
  <conditionalFormatting sqref="D22">
    <cfRule type="cellIs" dxfId="921" priority="981" stopIfTrue="1" operator="equal">
      <formula>"þ"</formula>
    </cfRule>
  </conditionalFormatting>
  <conditionalFormatting sqref="D22">
    <cfRule type="cellIs" dxfId="920" priority="980" stopIfTrue="1" operator="equal">
      <formula>"þ"</formula>
    </cfRule>
  </conditionalFormatting>
  <conditionalFormatting sqref="D22">
    <cfRule type="cellIs" dxfId="919" priority="979" stopIfTrue="1" operator="equal">
      <formula>"þ"</formula>
    </cfRule>
  </conditionalFormatting>
  <conditionalFormatting sqref="D22">
    <cfRule type="cellIs" dxfId="918" priority="978" stopIfTrue="1" operator="equal">
      <formula>"þ"</formula>
    </cfRule>
  </conditionalFormatting>
  <conditionalFormatting sqref="D22">
    <cfRule type="cellIs" dxfId="917" priority="977" stopIfTrue="1" operator="equal">
      <formula>"þ"</formula>
    </cfRule>
  </conditionalFormatting>
  <conditionalFormatting sqref="D24">
    <cfRule type="cellIs" dxfId="916" priority="976" stopIfTrue="1" operator="equal">
      <formula>"þ"</formula>
    </cfRule>
  </conditionalFormatting>
  <conditionalFormatting sqref="D24">
    <cfRule type="cellIs" dxfId="915" priority="975" stopIfTrue="1" operator="equal">
      <formula>"þ"</formula>
    </cfRule>
  </conditionalFormatting>
  <conditionalFormatting sqref="D24">
    <cfRule type="cellIs" dxfId="914" priority="974" stopIfTrue="1" operator="equal">
      <formula>"þ"</formula>
    </cfRule>
  </conditionalFormatting>
  <conditionalFormatting sqref="D24">
    <cfRule type="cellIs" dxfId="913" priority="973" stopIfTrue="1" operator="equal">
      <formula>"þ"</formula>
    </cfRule>
  </conditionalFormatting>
  <conditionalFormatting sqref="D25 D27">
    <cfRule type="cellIs" dxfId="912" priority="972" stopIfTrue="1" operator="equal">
      <formula>"þ"</formula>
    </cfRule>
  </conditionalFormatting>
  <conditionalFormatting sqref="D24">
    <cfRule type="cellIs" dxfId="911" priority="971" stopIfTrue="1" operator="equal">
      <formula>"þ"</formula>
    </cfRule>
  </conditionalFormatting>
  <conditionalFormatting sqref="D24">
    <cfRule type="cellIs" dxfId="910" priority="970" stopIfTrue="1" operator="equal">
      <formula>"þ"</formula>
    </cfRule>
  </conditionalFormatting>
  <conditionalFormatting sqref="D24">
    <cfRule type="cellIs" dxfId="909" priority="969" stopIfTrue="1" operator="equal">
      <formula>"þ"</formula>
    </cfRule>
  </conditionalFormatting>
  <conditionalFormatting sqref="D24">
    <cfRule type="cellIs" dxfId="908" priority="968" stopIfTrue="1" operator="equal">
      <formula>"þ"</formula>
    </cfRule>
  </conditionalFormatting>
  <conditionalFormatting sqref="D24">
    <cfRule type="cellIs" dxfId="907" priority="967" stopIfTrue="1" operator="equal">
      <formula>"þ"</formula>
    </cfRule>
  </conditionalFormatting>
  <conditionalFormatting sqref="D24">
    <cfRule type="cellIs" dxfId="906" priority="966" stopIfTrue="1" operator="equal">
      <formula>"þ"</formula>
    </cfRule>
  </conditionalFormatting>
  <conditionalFormatting sqref="D15">
    <cfRule type="cellIs" dxfId="905" priority="953" stopIfTrue="1" operator="equal">
      <formula>"þ"</formula>
    </cfRule>
  </conditionalFormatting>
  <conditionalFormatting sqref="D15">
    <cfRule type="cellIs" dxfId="904" priority="952" stopIfTrue="1" operator="equal">
      <formula>"þ"</formula>
    </cfRule>
  </conditionalFormatting>
  <conditionalFormatting sqref="D16">
    <cfRule type="cellIs" dxfId="903" priority="951" stopIfTrue="1" operator="equal">
      <formula>"þ"</formula>
    </cfRule>
  </conditionalFormatting>
  <conditionalFormatting sqref="D15">
    <cfRule type="cellIs" dxfId="902" priority="950" stopIfTrue="1" operator="equal">
      <formula>"þ"</formula>
    </cfRule>
  </conditionalFormatting>
  <conditionalFormatting sqref="D15">
    <cfRule type="cellIs" dxfId="901" priority="949" stopIfTrue="1" operator="equal">
      <formula>"þ"</formula>
    </cfRule>
  </conditionalFormatting>
  <conditionalFormatting sqref="D15">
    <cfRule type="cellIs" dxfId="900" priority="948" stopIfTrue="1" operator="equal">
      <formula>"þ"</formula>
    </cfRule>
  </conditionalFormatting>
  <conditionalFormatting sqref="D15">
    <cfRule type="cellIs" dxfId="899" priority="947" stopIfTrue="1" operator="equal">
      <formula>"þ"</formula>
    </cfRule>
  </conditionalFormatting>
  <conditionalFormatting sqref="D15">
    <cfRule type="cellIs" dxfId="898" priority="946" stopIfTrue="1" operator="equal">
      <formula>"þ"</formula>
    </cfRule>
  </conditionalFormatting>
  <conditionalFormatting sqref="D15">
    <cfRule type="cellIs" dxfId="897" priority="945" stopIfTrue="1" operator="equal">
      <formula>"þ"</formula>
    </cfRule>
  </conditionalFormatting>
  <conditionalFormatting sqref="D15">
    <cfRule type="cellIs" dxfId="896" priority="944" stopIfTrue="1" operator="equal">
      <formula>"þ"</formula>
    </cfRule>
  </conditionalFormatting>
  <conditionalFormatting sqref="D16">
    <cfRule type="cellIs" dxfId="895" priority="943" stopIfTrue="1" operator="equal">
      <formula>"þ"</formula>
    </cfRule>
  </conditionalFormatting>
  <conditionalFormatting sqref="D15">
    <cfRule type="cellIs" dxfId="894" priority="942" stopIfTrue="1" operator="equal">
      <formula>"þ"</formula>
    </cfRule>
  </conditionalFormatting>
  <conditionalFormatting sqref="D15">
    <cfRule type="cellIs" dxfId="893" priority="941" stopIfTrue="1" operator="equal">
      <formula>"þ"</formula>
    </cfRule>
  </conditionalFormatting>
  <conditionalFormatting sqref="D15">
    <cfRule type="cellIs" dxfId="892" priority="940" stopIfTrue="1" operator="equal">
      <formula>"þ"</formula>
    </cfRule>
  </conditionalFormatting>
  <conditionalFormatting sqref="D15">
    <cfRule type="cellIs" dxfId="891" priority="939" stopIfTrue="1" operator="equal">
      <formula>"þ"</formula>
    </cfRule>
  </conditionalFormatting>
  <conditionalFormatting sqref="D15">
    <cfRule type="cellIs" dxfId="890" priority="938" stopIfTrue="1" operator="equal">
      <formula>"þ"</formula>
    </cfRule>
  </conditionalFormatting>
  <conditionalFormatting sqref="D15">
    <cfRule type="cellIs" dxfId="889" priority="937" stopIfTrue="1" operator="equal">
      <formula>"þ"</formula>
    </cfRule>
  </conditionalFormatting>
  <conditionalFormatting sqref="D16">
    <cfRule type="cellIs" dxfId="888" priority="936" stopIfTrue="1" operator="equal">
      <formula>"þ"</formula>
    </cfRule>
  </conditionalFormatting>
  <conditionalFormatting sqref="D16">
    <cfRule type="cellIs" dxfId="887" priority="935" stopIfTrue="1" operator="equal">
      <formula>"þ"</formula>
    </cfRule>
  </conditionalFormatting>
  <conditionalFormatting sqref="D16">
    <cfRule type="cellIs" dxfId="886" priority="934" stopIfTrue="1" operator="equal">
      <formula>"þ"</formula>
    </cfRule>
  </conditionalFormatting>
  <conditionalFormatting sqref="D16">
    <cfRule type="cellIs" dxfId="885" priority="933" stopIfTrue="1" operator="equal">
      <formula>"þ"</formula>
    </cfRule>
  </conditionalFormatting>
  <conditionalFormatting sqref="D16">
    <cfRule type="cellIs" dxfId="884" priority="932" stopIfTrue="1" operator="equal">
      <formula>"þ"</formula>
    </cfRule>
  </conditionalFormatting>
  <conditionalFormatting sqref="D16">
    <cfRule type="cellIs" dxfId="883" priority="931" stopIfTrue="1" operator="equal">
      <formula>"þ"</formula>
    </cfRule>
  </conditionalFormatting>
  <conditionalFormatting sqref="D16">
    <cfRule type="cellIs" dxfId="882" priority="930" stopIfTrue="1" operator="equal">
      <formula>"þ"</formula>
    </cfRule>
  </conditionalFormatting>
  <conditionalFormatting sqref="D15">
    <cfRule type="cellIs" dxfId="881" priority="929" stopIfTrue="1" operator="equal">
      <formula>"þ"</formula>
    </cfRule>
  </conditionalFormatting>
  <conditionalFormatting sqref="D16">
    <cfRule type="cellIs" dxfId="880" priority="928" stopIfTrue="1" operator="equal">
      <formula>"þ"</formula>
    </cfRule>
  </conditionalFormatting>
  <conditionalFormatting sqref="D15">
    <cfRule type="cellIs" dxfId="879" priority="927" stopIfTrue="1" operator="equal">
      <formula>"þ"</formula>
    </cfRule>
  </conditionalFormatting>
  <conditionalFormatting sqref="D15">
    <cfRule type="cellIs" dxfId="878" priority="926" stopIfTrue="1" operator="equal">
      <formula>"þ"</formula>
    </cfRule>
  </conditionalFormatting>
  <conditionalFormatting sqref="D15">
    <cfRule type="cellIs" dxfId="877" priority="925" stopIfTrue="1" operator="equal">
      <formula>"þ"</formula>
    </cfRule>
  </conditionalFormatting>
  <conditionalFormatting sqref="D15">
    <cfRule type="cellIs" dxfId="876" priority="924" stopIfTrue="1" operator="equal">
      <formula>"þ"</formula>
    </cfRule>
  </conditionalFormatting>
  <conditionalFormatting sqref="D15">
    <cfRule type="cellIs" dxfId="875" priority="923" stopIfTrue="1" operator="equal">
      <formula>"þ"</formula>
    </cfRule>
  </conditionalFormatting>
  <conditionalFormatting sqref="D15">
    <cfRule type="cellIs" dxfId="874" priority="922" stopIfTrue="1" operator="equal">
      <formula>"þ"</formula>
    </cfRule>
  </conditionalFormatting>
  <conditionalFormatting sqref="D16">
    <cfRule type="cellIs" dxfId="873" priority="921" stopIfTrue="1" operator="equal">
      <formula>"þ"</formula>
    </cfRule>
  </conditionalFormatting>
  <conditionalFormatting sqref="D16">
    <cfRule type="cellIs" dxfId="872" priority="920" stopIfTrue="1" operator="equal">
      <formula>"þ"</formula>
    </cfRule>
  </conditionalFormatting>
  <conditionalFormatting sqref="D16">
    <cfRule type="cellIs" dxfId="871" priority="919" stopIfTrue="1" operator="equal">
      <formula>"þ"</formula>
    </cfRule>
  </conditionalFormatting>
  <conditionalFormatting sqref="D16">
    <cfRule type="cellIs" dxfId="870" priority="918" stopIfTrue="1" operator="equal">
      <formula>"þ"</formula>
    </cfRule>
  </conditionalFormatting>
  <conditionalFormatting sqref="D16">
    <cfRule type="cellIs" dxfId="869" priority="917" stopIfTrue="1" operator="equal">
      <formula>"þ"</formula>
    </cfRule>
  </conditionalFormatting>
  <conditionalFormatting sqref="D16">
    <cfRule type="cellIs" dxfId="868" priority="916" stopIfTrue="1" operator="equal">
      <formula>"þ"</formula>
    </cfRule>
  </conditionalFormatting>
  <conditionalFormatting sqref="D16">
    <cfRule type="cellIs" dxfId="867" priority="915" stopIfTrue="1" operator="equal">
      <formula>"þ"</formula>
    </cfRule>
  </conditionalFormatting>
  <conditionalFormatting sqref="D16">
    <cfRule type="cellIs" dxfId="866" priority="914" stopIfTrue="1" operator="equal">
      <formula>"þ"</formula>
    </cfRule>
  </conditionalFormatting>
  <conditionalFormatting sqref="D15">
    <cfRule type="cellIs" dxfId="865" priority="913" stopIfTrue="1" operator="equal">
      <formula>"þ"</formula>
    </cfRule>
  </conditionalFormatting>
  <conditionalFormatting sqref="D15">
    <cfRule type="cellIs" dxfId="864" priority="912" stopIfTrue="1" operator="equal">
      <formula>"þ"</formula>
    </cfRule>
  </conditionalFormatting>
  <conditionalFormatting sqref="D15">
    <cfRule type="cellIs" dxfId="863" priority="911" stopIfTrue="1" operator="equal">
      <formula>"þ"</formula>
    </cfRule>
  </conditionalFormatting>
  <conditionalFormatting sqref="D15">
    <cfRule type="cellIs" dxfId="862" priority="910" stopIfTrue="1" operator="equal">
      <formula>"þ"</formula>
    </cfRule>
  </conditionalFormatting>
  <conditionalFormatting sqref="D15">
    <cfRule type="cellIs" dxfId="861" priority="909" stopIfTrue="1" operator="equal">
      <formula>"þ"</formula>
    </cfRule>
  </conditionalFormatting>
  <conditionalFormatting sqref="D15">
    <cfRule type="cellIs" dxfId="860" priority="908" stopIfTrue="1" operator="equal">
      <formula>"þ"</formula>
    </cfRule>
  </conditionalFormatting>
  <conditionalFormatting sqref="D16">
    <cfRule type="cellIs" dxfId="859" priority="907" stopIfTrue="1" operator="equal">
      <formula>"þ"</formula>
    </cfRule>
  </conditionalFormatting>
  <conditionalFormatting sqref="D16">
    <cfRule type="cellIs" dxfId="858" priority="906" stopIfTrue="1" operator="equal">
      <formula>"þ"</formula>
    </cfRule>
  </conditionalFormatting>
  <conditionalFormatting sqref="D16">
    <cfRule type="cellIs" dxfId="857" priority="905" stopIfTrue="1" operator="equal">
      <formula>"þ"</formula>
    </cfRule>
  </conditionalFormatting>
  <conditionalFormatting sqref="D16">
    <cfRule type="cellIs" dxfId="856" priority="904" stopIfTrue="1" operator="equal">
      <formula>"þ"</formula>
    </cfRule>
  </conditionalFormatting>
  <conditionalFormatting sqref="D16">
    <cfRule type="cellIs" dxfId="855" priority="903" stopIfTrue="1" operator="equal">
      <formula>"þ"</formula>
    </cfRule>
  </conditionalFormatting>
  <conditionalFormatting sqref="D16">
    <cfRule type="cellIs" dxfId="854" priority="902" stopIfTrue="1" operator="equal">
      <formula>"þ"</formula>
    </cfRule>
  </conditionalFormatting>
  <conditionalFormatting sqref="D13">
    <cfRule type="cellIs" dxfId="853" priority="901" stopIfTrue="1" operator="equal">
      <formula>"þ"</formula>
    </cfRule>
  </conditionalFormatting>
  <conditionalFormatting sqref="D13">
    <cfRule type="cellIs" dxfId="852" priority="900" stopIfTrue="1" operator="equal">
      <formula>"þ"</formula>
    </cfRule>
  </conditionalFormatting>
  <conditionalFormatting sqref="D13">
    <cfRule type="cellIs" dxfId="851" priority="899" stopIfTrue="1" operator="equal">
      <formula>"þ"</formula>
    </cfRule>
  </conditionalFormatting>
  <conditionalFormatting sqref="D13">
    <cfRule type="cellIs" dxfId="850" priority="898" stopIfTrue="1" operator="equal">
      <formula>"þ"</formula>
    </cfRule>
  </conditionalFormatting>
  <conditionalFormatting sqref="D13">
    <cfRule type="cellIs" dxfId="849" priority="897" stopIfTrue="1" operator="equal">
      <formula>"þ"</formula>
    </cfRule>
  </conditionalFormatting>
  <conditionalFormatting sqref="D13">
    <cfRule type="cellIs" dxfId="848" priority="896" stopIfTrue="1" operator="equal">
      <formula>"þ"</formula>
    </cfRule>
  </conditionalFormatting>
  <conditionalFormatting sqref="D13">
    <cfRule type="cellIs" dxfId="847" priority="895" stopIfTrue="1" operator="equal">
      <formula>"þ"</formula>
    </cfRule>
  </conditionalFormatting>
  <conditionalFormatting sqref="D13">
    <cfRule type="cellIs" dxfId="846" priority="894" stopIfTrue="1" operator="equal">
      <formula>"þ"</formula>
    </cfRule>
  </conditionalFormatting>
  <conditionalFormatting sqref="D13">
    <cfRule type="cellIs" dxfId="845" priority="893" stopIfTrue="1" operator="equal">
      <formula>"þ"</formula>
    </cfRule>
  </conditionalFormatting>
  <conditionalFormatting sqref="D13">
    <cfRule type="cellIs" dxfId="844" priority="892" stopIfTrue="1" operator="equal">
      <formula>"þ"</formula>
    </cfRule>
  </conditionalFormatting>
  <conditionalFormatting sqref="D13">
    <cfRule type="cellIs" dxfId="843" priority="891" stopIfTrue="1" operator="equal">
      <formula>"þ"</formula>
    </cfRule>
  </conditionalFormatting>
  <conditionalFormatting sqref="D13">
    <cfRule type="cellIs" dxfId="842" priority="890" stopIfTrue="1" operator="equal">
      <formula>"þ"</formula>
    </cfRule>
  </conditionalFormatting>
  <conditionalFormatting sqref="D13">
    <cfRule type="cellIs" dxfId="841" priority="889" stopIfTrue="1" operator="equal">
      <formula>"þ"</formula>
    </cfRule>
  </conditionalFormatting>
  <conditionalFormatting sqref="D13">
    <cfRule type="cellIs" dxfId="840" priority="888" stopIfTrue="1" operator="equal">
      <formula>"þ"</formula>
    </cfRule>
  </conditionalFormatting>
  <conditionalFormatting sqref="D13">
    <cfRule type="cellIs" dxfId="839" priority="887" stopIfTrue="1" operator="equal">
      <formula>"þ"</formula>
    </cfRule>
  </conditionalFormatting>
  <conditionalFormatting sqref="D13">
    <cfRule type="cellIs" dxfId="838" priority="886" stopIfTrue="1" operator="equal">
      <formula>"þ"</formula>
    </cfRule>
  </conditionalFormatting>
  <conditionalFormatting sqref="D13">
    <cfRule type="cellIs" dxfId="837" priority="885" stopIfTrue="1" operator="equal">
      <formula>"þ"</formula>
    </cfRule>
  </conditionalFormatting>
  <conditionalFormatting sqref="D13">
    <cfRule type="cellIs" dxfId="836" priority="884" stopIfTrue="1" operator="equal">
      <formula>"þ"</formula>
    </cfRule>
  </conditionalFormatting>
  <conditionalFormatting sqref="D13">
    <cfRule type="cellIs" dxfId="835" priority="883" stopIfTrue="1" operator="equal">
      <formula>"þ"</formula>
    </cfRule>
  </conditionalFormatting>
  <conditionalFormatting sqref="D13">
    <cfRule type="cellIs" dxfId="834" priority="882" stopIfTrue="1" operator="equal">
      <formula>"þ"</formula>
    </cfRule>
  </conditionalFormatting>
  <conditionalFormatting sqref="D13">
    <cfRule type="cellIs" dxfId="833" priority="881" stopIfTrue="1" operator="equal">
      <formula>"þ"</formula>
    </cfRule>
  </conditionalFormatting>
  <conditionalFormatting sqref="D13">
    <cfRule type="cellIs" dxfId="832" priority="880" stopIfTrue="1" operator="equal">
      <formula>"þ"</formula>
    </cfRule>
  </conditionalFormatting>
  <conditionalFormatting sqref="D13">
    <cfRule type="cellIs" dxfId="831" priority="879" stopIfTrue="1" operator="equal">
      <formula>"þ"</formula>
    </cfRule>
  </conditionalFormatting>
  <conditionalFormatting sqref="D13">
    <cfRule type="cellIs" dxfId="830" priority="878" stopIfTrue="1" operator="equal">
      <formula>"þ"</formula>
    </cfRule>
  </conditionalFormatting>
  <conditionalFormatting sqref="D13">
    <cfRule type="cellIs" dxfId="829" priority="877" stopIfTrue="1" operator="equal">
      <formula>"þ"</formula>
    </cfRule>
  </conditionalFormatting>
  <conditionalFormatting sqref="D13">
    <cfRule type="cellIs" dxfId="828" priority="876" stopIfTrue="1" operator="equal">
      <formula>"þ"</formula>
    </cfRule>
  </conditionalFormatting>
  <conditionalFormatting sqref="D13">
    <cfRule type="cellIs" dxfId="827" priority="875" stopIfTrue="1" operator="equal">
      <formula>"þ"</formula>
    </cfRule>
  </conditionalFormatting>
  <conditionalFormatting sqref="D13">
    <cfRule type="cellIs" dxfId="826" priority="874" stopIfTrue="1" operator="equal">
      <formula>"þ"</formula>
    </cfRule>
  </conditionalFormatting>
  <conditionalFormatting sqref="D13">
    <cfRule type="cellIs" dxfId="825" priority="873" stopIfTrue="1" operator="equal">
      <formula>"þ"</formula>
    </cfRule>
  </conditionalFormatting>
  <conditionalFormatting sqref="D13">
    <cfRule type="cellIs" dxfId="824" priority="872" stopIfTrue="1" operator="equal">
      <formula>"þ"</formula>
    </cfRule>
  </conditionalFormatting>
  <conditionalFormatting sqref="D13">
    <cfRule type="cellIs" dxfId="823" priority="871" stopIfTrue="1" operator="equal">
      <formula>"þ"</formula>
    </cfRule>
  </conditionalFormatting>
  <conditionalFormatting sqref="D13">
    <cfRule type="cellIs" dxfId="822" priority="870" stopIfTrue="1" operator="equal">
      <formula>"þ"</formula>
    </cfRule>
  </conditionalFormatting>
  <conditionalFormatting sqref="D13">
    <cfRule type="cellIs" dxfId="821" priority="869" stopIfTrue="1" operator="equal">
      <formula>"þ"</formula>
    </cfRule>
  </conditionalFormatting>
  <conditionalFormatting sqref="D13">
    <cfRule type="cellIs" dxfId="820" priority="868" stopIfTrue="1" operator="equal">
      <formula>"þ"</formula>
    </cfRule>
  </conditionalFormatting>
  <conditionalFormatting sqref="D13">
    <cfRule type="cellIs" dxfId="819" priority="867" stopIfTrue="1" operator="equal">
      <formula>"þ"</formula>
    </cfRule>
  </conditionalFormatting>
  <conditionalFormatting sqref="D13">
    <cfRule type="cellIs" dxfId="818" priority="866" stopIfTrue="1" operator="equal">
      <formula>"þ"</formula>
    </cfRule>
  </conditionalFormatting>
  <conditionalFormatting sqref="D13">
    <cfRule type="cellIs" dxfId="817" priority="865" stopIfTrue="1" operator="equal">
      <formula>"þ"</formula>
    </cfRule>
  </conditionalFormatting>
  <conditionalFormatting sqref="D13">
    <cfRule type="cellIs" dxfId="816" priority="864" stopIfTrue="1" operator="equal">
      <formula>"þ"</formula>
    </cfRule>
  </conditionalFormatting>
  <conditionalFormatting sqref="D13">
    <cfRule type="cellIs" dxfId="815" priority="863" stopIfTrue="1" operator="equal">
      <formula>"þ"</formula>
    </cfRule>
  </conditionalFormatting>
  <conditionalFormatting sqref="D13">
    <cfRule type="cellIs" dxfId="814" priority="862" stopIfTrue="1" operator="equal">
      <formula>"þ"</formula>
    </cfRule>
  </conditionalFormatting>
  <conditionalFormatting sqref="D13">
    <cfRule type="cellIs" dxfId="813" priority="861" stopIfTrue="1" operator="equal">
      <formula>"þ"</formula>
    </cfRule>
  </conditionalFormatting>
  <conditionalFormatting sqref="D13">
    <cfRule type="cellIs" dxfId="812" priority="860" stopIfTrue="1" operator="equal">
      <formula>"þ"</formula>
    </cfRule>
  </conditionalFormatting>
  <conditionalFormatting sqref="D13">
    <cfRule type="cellIs" dxfId="811" priority="859" stopIfTrue="1" operator="equal">
      <formula>"þ"</formula>
    </cfRule>
  </conditionalFormatting>
  <conditionalFormatting sqref="D13">
    <cfRule type="cellIs" dxfId="810" priority="858" stopIfTrue="1" operator="equal">
      <formula>"þ"</formula>
    </cfRule>
  </conditionalFormatting>
  <conditionalFormatting sqref="D13">
    <cfRule type="cellIs" dxfId="809" priority="857" stopIfTrue="1" operator="equal">
      <formula>"þ"</formula>
    </cfRule>
  </conditionalFormatting>
  <conditionalFormatting sqref="D13">
    <cfRule type="cellIs" dxfId="808" priority="856" stopIfTrue="1" operator="equal">
      <formula>"þ"</formula>
    </cfRule>
  </conditionalFormatting>
  <conditionalFormatting sqref="D25 D27">
    <cfRule type="cellIs" dxfId="807" priority="854" stopIfTrue="1" operator="equal">
      <formula>"þ"</formula>
    </cfRule>
  </conditionalFormatting>
  <conditionalFormatting sqref="D25 D27">
    <cfRule type="cellIs" dxfId="806" priority="853" stopIfTrue="1" operator="equal">
      <formula>"þ"</formula>
    </cfRule>
  </conditionalFormatting>
  <conditionalFormatting sqref="D25 D27">
    <cfRule type="cellIs" dxfId="805" priority="852" stopIfTrue="1" operator="equal">
      <formula>"þ"</formula>
    </cfRule>
  </conditionalFormatting>
  <conditionalFormatting sqref="D25 D27">
    <cfRule type="cellIs" dxfId="804" priority="851" stopIfTrue="1" operator="equal">
      <formula>"þ"</formula>
    </cfRule>
  </conditionalFormatting>
  <conditionalFormatting sqref="D25 D27">
    <cfRule type="cellIs" dxfId="803" priority="849" stopIfTrue="1" operator="equal">
      <formula>"þ"</formula>
    </cfRule>
  </conditionalFormatting>
  <conditionalFormatting sqref="D25 D27">
    <cfRule type="cellIs" dxfId="802" priority="848" stopIfTrue="1" operator="equal">
      <formula>"þ"</formula>
    </cfRule>
  </conditionalFormatting>
  <conditionalFormatting sqref="D25 D27">
    <cfRule type="cellIs" dxfId="801" priority="847" stopIfTrue="1" operator="equal">
      <formula>"þ"</formula>
    </cfRule>
  </conditionalFormatting>
  <conditionalFormatting sqref="D25 D27">
    <cfRule type="cellIs" dxfId="800" priority="846" stopIfTrue="1" operator="equal">
      <formula>"þ"</formula>
    </cfRule>
  </conditionalFormatting>
  <conditionalFormatting sqref="D25 D27">
    <cfRule type="cellIs" dxfId="799" priority="845" stopIfTrue="1" operator="equal">
      <formula>"þ"</formula>
    </cfRule>
  </conditionalFormatting>
  <conditionalFormatting sqref="D25 D27">
    <cfRule type="cellIs" dxfId="798" priority="844" stopIfTrue="1" operator="equal">
      <formula>"þ"</formula>
    </cfRule>
  </conditionalFormatting>
  <conditionalFormatting sqref="D25 D27">
    <cfRule type="cellIs" dxfId="797" priority="839" stopIfTrue="1" operator="equal">
      <formula>"þ"</formula>
    </cfRule>
  </conditionalFormatting>
  <conditionalFormatting sqref="D28:D30">
    <cfRule type="cellIs" dxfId="796" priority="828" stopIfTrue="1" operator="equal">
      <formula>"þ"</formula>
    </cfRule>
  </conditionalFormatting>
  <conditionalFormatting sqref="D19">
    <cfRule type="cellIs" dxfId="795" priority="809" stopIfTrue="1" operator="equal">
      <formula>"þ"</formula>
    </cfRule>
  </conditionalFormatting>
  <conditionalFormatting sqref="D20">
    <cfRule type="cellIs" dxfId="794" priority="802" stopIfTrue="1" operator="equal">
      <formula>"þ"</formula>
    </cfRule>
  </conditionalFormatting>
  <conditionalFormatting sqref="D19">
    <cfRule type="cellIs" dxfId="793" priority="801" stopIfTrue="1" operator="equal">
      <formula>"þ"</formula>
    </cfRule>
  </conditionalFormatting>
  <conditionalFormatting sqref="D19">
    <cfRule type="cellIs" dxfId="792" priority="800" stopIfTrue="1" operator="equal">
      <formula>"þ"</formula>
    </cfRule>
  </conditionalFormatting>
  <conditionalFormatting sqref="D19">
    <cfRule type="cellIs" dxfId="791" priority="799" stopIfTrue="1" operator="equal">
      <formula>"þ"</formula>
    </cfRule>
  </conditionalFormatting>
  <conditionalFormatting sqref="D19">
    <cfRule type="cellIs" dxfId="790" priority="798" stopIfTrue="1" operator="equal">
      <formula>"þ"</formula>
    </cfRule>
  </conditionalFormatting>
  <conditionalFormatting sqref="D19">
    <cfRule type="cellIs" dxfId="789" priority="797" stopIfTrue="1" operator="equal">
      <formula>"þ"</formula>
    </cfRule>
  </conditionalFormatting>
  <conditionalFormatting sqref="D19">
    <cfRule type="cellIs" dxfId="788" priority="796" stopIfTrue="1" operator="equal">
      <formula>"þ"</formula>
    </cfRule>
  </conditionalFormatting>
  <conditionalFormatting sqref="D20">
    <cfRule type="cellIs" dxfId="787" priority="795" stopIfTrue="1" operator="equal">
      <formula>"þ"</formula>
    </cfRule>
  </conditionalFormatting>
  <conditionalFormatting sqref="D21">
    <cfRule type="cellIs" dxfId="786" priority="794" stopIfTrue="1" operator="equal">
      <formula>"þ"</formula>
    </cfRule>
  </conditionalFormatting>
  <conditionalFormatting sqref="D20">
    <cfRule type="cellIs" dxfId="785" priority="793" stopIfTrue="1" operator="equal">
      <formula>"þ"</formula>
    </cfRule>
  </conditionalFormatting>
  <conditionalFormatting sqref="D20">
    <cfRule type="cellIs" dxfId="784" priority="792" stopIfTrue="1" operator="equal">
      <formula>"þ"</formula>
    </cfRule>
  </conditionalFormatting>
  <conditionalFormatting sqref="D20">
    <cfRule type="cellIs" dxfId="783" priority="791" stopIfTrue="1" operator="equal">
      <formula>"þ"</formula>
    </cfRule>
  </conditionalFormatting>
  <conditionalFormatting sqref="D20">
    <cfRule type="cellIs" dxfId="782" priority="790" stopIfTrue="1" operator="equal">
      <formula>"þ"</formula>
    </cfRule>
  </conditionalFormatting>
  <conditionalFormatting sqref="D20">
    <cfRule type="cellIs" dxfId="781" priority="789" stopIfTrue="1" operator="equal">
      <formula>"þ"</formula>
    </cfRule>
  </conditionalFormatting>
  <conditionalFormatting sqref="D20">
    <cfRule type="cellIs" dxfId="780" priority="788" stopIfTrue="1" operator="equal">
      <formula>"þ"</formula>
    </cfRule>
  </conditionalFormatting>
  <conditionalFormatting sqref="D20">
    <cfRule type="cellIs" dxfId="779" priority="787" stopIfTrue="1" operator="equal">
      <formula>"þ"</formula>
    </cfRule>
  </conditionalFormatting>
  <conditionalFormatting sqref="D19">
    <cfRule type="cellIs" dxfId="778" priority="786" stopIfTrue="1" operator="equal">
      <formula>"þ"</formula>
    </cfRule>
  </conditionalFormatting>
  <conditionalFormatting sqref="D19">
    <cfRule type="cellIs" dxfId="777" priority="785" stopIfTrue="1" operator="equal">
      <formula>"þ"</formula>
    </cfRule>
  </conditionalFormatting>
  <conditionalFormatting sqref="D19">
    <cfRule type="cellIs" dxfId="776" priority="784" stopIfTrue="1" operator="equal">
      <formula>"þ"</formula>
    </cfRule>
  </conditionalFormatting>
  <conditionalFormatting sqref="D19">
    <cfRule type="cellIs" dxfId="775" priority="783" stopIfTrue="1" operator="equal">
      <formula>"þ"</formula>
    </cfRule>
  </conditionalFormatting>
  <conditionalFormatting sqref="D19">
    <cfRule type="cellIs" dxfId="774" priority="782" stopIfTrue="1" operator="equal">
      <formula>"þ"</formula>
    </cfRule>
  </conditionalFormatting>
  <conditionalFormatting sqref="D19">
    <cfRule type="cellIs" dxfId="773" priority="781" stopIfTrue="1" operator="equal">
      <formula>"þ"</formula>
    </cfRule>
  </conditionalFormatting>
  <conditionalFormatting sqref="D21">
    <cfRule type="cellIs" dxfId="772" priority="780" stopIfTrue="1" operator="equal">
      <formula>"þ"</formula>
    </cfRule>
  </conditionalFormatting>
  <conditionalFormatting sqref="D20">
    <cfRule type="cellIs" dxfId="771" priority="779" stopIfTrue="1" operator="equal">
      <formula>"þ"</formula>
    </cfRule>
  </conditionalFormatting>
  <conditionalFormatting sqref="D20">
    <cfRule type="cellIs" dxfId="770" priority="778" stopIfTrue="1" operator="equal">
      <formula>"þ"</formula>
    </cfRule>
  </conditionalFormatting>
  <conditionalFormatting sqref="D20">
    <cfRule type="cellIs" dxfId="769" priority="777" stopIfTrue="1" operator="equal">
      <formula>"þ"</formula>
    </cfRule>
  </conditionalFormatting>
  <conditionalFormatting sqref="D20">
    <cfRule type="cellIs" dxfId="768" priority="776" stopIfTrue="1" operator="equal">
      <formula>"þ"</formula>
    </cfRule>
  </conditionalFormatting>
  <conditionalFormatting sqref="D20">
    <cfRule type="cellIs" dxfId="767" priority="775" stopIfTrue="1" operator="equal">
      <formula>"þ"</formula>
    </cfRule>
  </conditionalFormatting>
  <conditionalFormatting sqref="D20">
    <cfRule type="cellIs" dxfId="766" priority="774" stopIfTrue="1" operator="equal">
      <formula>"þ"</formula>
    </cfRule>
  </conditionalFormatting>
  <conditionalFormatting sqref="D21">
    <cfRule type="cellIs" dxfId="765" priority="773" stopIfTrue="1" operator="equal">
      <formula>"þ"</formula>
    </cfRule>
  </conditionalFormatting>
  <conditionalFormatting sqref="D22">
    <cfRule type="cellIs" dxfId="764" priority="772" stopIfTrue="1" operator="equal">
      <formula>"þ"</formula>
    </cfRule>
  </conditionalFormatting>
  <conditionalFormatting sqref="D21">
    <cfRule type="cellIs" dxfId="763" priority="771" stopIfTrue="1" operator="equal">
      <formula>"þ"</formula>
    </cfRule>
  </conditionalFormatting>
  <conditionalFormatting sqref="D21">
    <cfRule type="cellIs" dxfId="762" priority="770" stopIfTrue="1" operator="equal">
      <formula>"þ"</formula>
    </cfRule>
  </conditionalFormatting>
  <conditionalFormatting sqref="D21">
    <cfRule type="cellIs" dxfId="761" priority="769" stopIfTrue="1" operator="equal">
      <formula>"þ"</formula>
    </cfRule>
  </conditionalFormatting>
  <conditionalFormatting sqref="D21">
    <cfRule type="cellIs" dxfId="760" priority="768" stopIfTrue="1" operator="equal">
      <formula>"þ"</formula>
    </cfRule>
  </conditionalFormatting>
  <conditionalFormatting sqref="D21">
    <cfRule type="cellIs" dxfId="759" priority="767" stopIfTrue="1" operator="equal">
      <formula>"þ"</formula>
    </cfRule>
  </conditionalFormatting>
  <conditionalFormatting sqref="D21">
    <cfRule type="cellIs" dxfId="758" priority="766" stopIfTrue="1" operator="equal">
      <formula>"þ"</formula>
    </cfRule>
  </conditionalFormatting>
  <conditionalFormatting sqref="D20">
    <cfRule type="cellIs" dxfId="757" priority="765" stopIfTrue="1" operator="equal">
      <formula>"þ"</formula>
    </cfRule>
  </conditionalFormatting>
  <conditionalFormatting sqref="D19">
    <cfRule type="cellIs" dxfId="756" priority="764" stopIfTrue="1" operator="equal">
      <formula>"þ"</formula>
    </cfRule>
  </conditionalFormatting>
  <conditionalFormatting sqref="D19">
    <cfRule type="cellIs" dxfId="755" priority="763" stopIfTrue="1" operator="equal">
      <formula>"þ"</formula>
    </cfRule>
  </conditionalFormatting>
  <conditionalFormatting sqref="D19">
    <cfRule type="cellIs" dxfId="754" priority="762" stopIfTrue="1" operator="equal">
      <formula>"þ"</formula>
    </cfRule>
  </conditionalFormatting>
  <conditionalFormatting sqref="D19">
    <cfRule type="cellIs" dxfId="753" priority="761" stopIfTrue="1" operator="equal">
      <formula>"þ"</formula>
    </cfRule>
  </conditionalFormatting>
  <conditionalFormatting sqref="D19">
    <cfRule type="cellIs" dxfId="752" priority="760" stopIfTrue="1" operator="equal">
      <formula>"þ"</formula>
    </cfRule>
  </conditionalFormatting>
  <conditionalFormatting sqref="D19">
    <cfRule type="cellIs" dxfId="751" priority="759" stopIfTrue="1" operator="equal">
      <formula>"þ"</formula>
    </cfRule>
  </conditionalFormatting>
  <conditionalFormatting sqref="D21">
    <cfRule type="cellIs" dxfId="750" priority="758" stopIfTrue="1" operator="equal">
      <formula>"þ"</formula>
    </cfRule>
  </conditionalFormatting>
  <conditionalFormatting sqref="D20">
    <cfRule type="cellIs" dxfId="749" priority="757" stopIfTrue="1" operator="equal">
      <formula>"þ"</formula>
    </cfRule>
  </conditionalFormatting>
  <conditionalFormatting sqref="D20">
    <cfRule type="cellIs" dxfId="748" priority="756" stopIfTrue="1" operator="equal">
      <formula>"þ"</formula>
    </cfRule>
  </conditionalFormatting>
  <conditionalFormatting sqref="D20">
    <cfRule type="cellIs" dxfId="747" priority="755" stopIfTrue="1" operator="equal">
      <formula>"þ"</formula>
    </cfRule>
  </conditionalFormatting>
  <conditionalFormatting sqref="D20">
    <cfRule type="cellIs" dxfId="746" priority="754" stopIfTrue="1" operator="equal">
      <formula>"þ"</formula>
    </cfRule>
  </conditionalFormatting>
  <conditionalFormatting sqref="D20">
    <cfRule type="cellIs" dxfId="745" priority="753" stopIfTrue="1" operator="equal">
      <formula>"þ"</formula>
    </cfRule>
  </conditionalFormatting>
  <conditionalFormatting sqref="D20">
    <cfRule type="cellIs" dxfId="744" priority="752" stopIfTrue="1" operator="equal">
      <formula>"þ"</formula>
    </cfRule>
  </conditionalFormatting>
  <conditionalFormatting sqref="D21">
    <cfRule type="cellIs" dxfId="743" priority="751" stopIfTrue="1" operator="equal">
      <formula>"þ"</formula>
    </cfRule>
  </conditionalFormatting>
  <conditionalFormatting sqref="D22">
    <cfRule type="cellIs" dxfId="742" priority="750" stopIfTrue="1" operator="equal">
      <formula>"þ"</formula>
    </cfRule>
  </conditionalFormatting>
  <conditionalFormatting sqref="D21">
    <cfRule type="cellIs" dxfId="741" priority="749" stopIfTrue="1" operator="equal">
      <formula>"þ"</formula>
    </cfRule>
  </conditionalFormatting>
  <conditionalFormatting sqref="D21">
    <cfRule type="cellIs" dxfId="740" priority="748" stopIfTrue="1" operator="equal">
      <formula>"þ"</formula>
    </cfRule>
  </conditionalFormatting>
  <conditionalFormatting sqref="D21">
    <cfRule type="cellIs" dxfId="739" priority="747" stopIfTrue="1" operator="equal">
      <formula>"þ"</formula>
    </cfRule>
  </conditionalFormatting>
  <conditionalFormatting sqref="D21">
    <cfRule type="cellIs" dxfId="738" priority="746" stopIfTrue="1" operator="equal">
      <formula>"þ"</formula>
    </cfRule>
  </conditionalFormatting>
  <conditionalFormatting sqref="D21">
    <cfRule type="cellIs" dxfId="737" priority="745" stopIfTrue="1" operator="equal">
      <formula>"þ"</formula>
    </cfRule>
  </conditionalFormatting>
  <conditionalFormatting sqref="D21">
    <cfRule type="cellIs" dxfId="736" priority="744" stopIfTrue="1" operator="equal">
      <formula>"þ"</formula>
    </cfRule>
  </conditionalFormatting>
  <conditionalFormatting sqref="D21">
    <cfRule type="cellIs" dxfId="735" priority="743" stopIfTrue="1" operator="equal">
      <formula>"þ"</formula>
    </cfRule>
  </conditionalFormatting>
  <conditionalFormatting sqref="D20">
    <cfRule type="cellIs" dxfId="734" priority="742" stopIfTrue="1" operator="equal">
      <formula>"þ"</formula>
    </cfRule>
  </conditionalFormatting>
  <conditionalFormatting sqref="D20">
    <cfRule type="cellIs" dxfId="733" priority="741" stopIfTrue="1" operator="equal">
      <formula>"þ"</formula>
    </cfRule>
  </conditionalFormatting>
  <conditionalFormatting sqref="D20">
    <cfRule type="cellIs" dxfId="732" priority="740" stopIfTrue="1" operator="equal">
      <formula>"þ"</formula>
    </cfRule>
  </conditionalFormatting>
  <conditionalFormatting sqref="D20">
    <cfRule type="cellIs" dxfId="731" priority="739" stopIfTrue="1" operator="equal">
      <formula>"þ"</formula>
    </cfRule>
  </conditionalFormatting>
  <conditionalFormatting sqref="D20">
    <cfRule type="cellIs" dxfId="730" priority="738" stopIfTrue="1" operator="equal">
      <formula>"þ"</formula>
    </cfRule>
  </conditionalFormatting>
  <conditionalFormatting sqref="D20">
    <cfRule type="cellIs" dxfId="729" priority="737" stopIfTrue="1" operator="equal">
      <formula>"þ"</formula>
    </cfRule>
  </conditionalFormatting>
  <conditionalFormatting sqref="D22">
    <cfRule type="cellIs" dxfId="728" priority="736" stopIfTrue="1" operator="equal">
      <formula>"þ"</formula>
    </cfRule>
  </conditionalFormatting>
  <conditionalFormatting sqref="D21">
    <cfRule type="cellIs" dxfId="727" priority="735" stopIfTrue="1" operator="equal">
      <formula>"þ"</formula>
    </cfRule>
  </conditionalFormatting>
  <conditionalFormatting sqref="D21">
    <cfRule type="cellIs" dxfId="726" priority="734" stopIfTrue="1" operator="equal">
      <formula>"þ"</formula>
    </cfRule>
  </conditionalFormatting>
  <conditionalFormatting sqref="D21">
    <cfRule type="cellIs" dxfId="725" priority="733" stopIfTrue="1" operator="equal">
      <formula>"þ"</formula>
    </cfRule>
  </conditionalFormatting>
  <conditionalFormatting sqref="D21">
    <cfRule type="cellIs" dxfId="724" priority="732" stopIfTrue="1" operator="equal">
      <formula>"þ"</formula>
    </cfRule>
  </conditionalFormatting>
  <conditionalFormatting sqref="D21">
    <cfRule type="cellIs" dxfId="723" priority="731" stopIfTrue="1" operator="equal">
      <formula>"þ"</formula>
    </cfRule>
  </conditionalFormatting>
  <conditionalFormatting sqref="D21">
    <cfRule type="cellIs" dxfId="722" priority="730" stopIfTrue="1" operator="equal">
      <formula>"þ"</formula>
    </cfRule>
  </conditionalFormatting>
  <conditionalFormatting sqref="D22">
    <cfRule type="cellIs" dxfId="721" priority="723" stopIfTrue="1" operator="equal">
      <formula>"þ"</formula>
    </cfRule>
  </conditionalFormatting>
  <conditionalFormatting sqref="D23">
    <cfRule type="cellIs" dxfId="720" priority="722" stopIfTrue="1" operator="equal">
      <formula>"þ"</formula>
    </cfRule>
  </conditionalFormatting>
  <conditionalFormatting sqref="D22">
    <cfRule type="cellIs" dxfId="719" priority="721" stopIfTrue="1" operator="equal">
      <formula>"þ"</formula>
    </cfRule>
  </conditionalFormatting>
  <conditionalFormatting sqref="D22">
    <cfRule type="cellIs" dxfId="718" priority="720" stopIfTrue="1" operator="equal">
      <formula>"þ"</formula>
    </cfRule>
  </conditionalFormatting>
  <conditionalFormatting sqref="D22">
    <cfRule type="cellIs" dxfId="717" priority="719" stopIfTrue="1" operator="equal">
      <formula>"þ"</formula>
    </cfRule>
  </conditionalFormatting>
  <conditionalFormatting sqref="D22">
    <cfRule type="cellIs" dxfId="716" priority="718" stopIfTrue="1" operator="equal">
      <formula>"þ"</formula>
    </cfRule>
  </conditionalFormatting>
  <conditionalFormatting sqref="D22">
    <cfRule type="cellIs" dxfId="715" priority="717" stopIfTrue="1" operator="equal">
      <formula>"þ"</formula>
    </cfRule>
  </conditionalFormatting>
  <conditionalFormatting sqref="D22">
    <cfRule type="cellIs" dxfId="714" priority="716" stopIfTrue="1" operator="equal">
      <formula>"þ"</formula>
    </cfRule>
  </conditionalFormatting>
  <conditionalFormatting sqref="D24">
    <cfRule type="cellIs" dxfId="713" priority="715" stopIfTrue="1" operator="equal">
      <formula>"þ"</formula>
    </cfRule>
  </conditionalFormatting>
  <conditionalFormatting sqref="D24">
    <cfRule type="cellIs" dxfId="712" priority="714" stopIfTrue="1" operator="equal">
      <formula>"þ"</formula>
    </cfRule>
  </conditionalFormatting>
  <conditionalFormatting sqref="D24">
    <cfRule type="cellIs" dxfId="711" priority="713" stopIfTrue="1" operator="equal">
      <formula>"þ"</formula>
    </cfRule>
  </conditionalFormatting>
  <conditionalFormatting sqref="D24">
    <cfRule type="cellIs" dxfId="710" priority="712" stopIfTrue="1" operator="equal">
      <formula>"þ"</formula>
    </cfRule>
  </conditionalFormatting>
  <conditionalFormatting sqref="D25 D27">
    <cfRule type="cellIs" dxfId="709" priority="711" stopIfTrue="1" operator="equal">
      <formula>"þ"</formula>
    </cfRule>
  </conditionalFormatting>
  <conditionalFormatting sqref="D24">
    <cfRule type="cellIs" dxfId="708" priority="710" stopIfTrue="1" operator="equal">
      <formula>"þ"</formula>
    </cfRule>
  </conditionalFormatting>
  <conditionalFormatting sqref="D24">
    <cfRule type="cellIs" dxfId="707" priority="709" stopIfTrue="1" operator="equal">
      <formula>"þ"</formula>
    </cfRule>
  </conditionalFormatting>
  <conditionalFormatting sqref="D24">
    <cfRule type="cellIs" dxfId="706" priority="708" stopIfTrue="1" operator="equal">
      <formula>"þ"</formula>
    </cfRule>
  </conditionalFormatting>
  <conditionalFormatting sqref="D24">
    <cfRule type="cellIs" dxfId="705" priority="707" stopIfTrue="1" operator="equal">
      <formula>"þ"</formula>
    </cfRule>
  </conditionalFormatting>
  <conditionalFormatting sqref="D24">
    <cfRule type="cellIs" dxfId="704" priority="706" stopIfTrue="1" operator="equal">
      <formula>"þ"</formula>
    </cfRule>
  </conditionalFormatting>
  <conditionalFormatting sqref="D24">
    <cfRule type="cellIs" dxfId="703" priority="705" stopIfTrue="1" operator="equal">
      <formula>"þ"</formula>
    </cfRule>
  </conditionalFormatting>
  <conditionalFormatting sqref="D23">
    <cfRule type="cellIs" dxfId="702" priority="704" stopIfTrue="1" operator="equal">
      <formula>"þ"</formula>
    </cfRule>
  </conditionalFormatting>
  <conditionalFormatting sqref="D23">
    <cfRule type="cellIs" dxfId="701" priority="703" stopIfTrue="1" operator="equal">
      <formula>"þ"</formula>
    </cfRule>
  </conditionalFormatting>
  <conditionalFormatting sqref="D23">
    <cfRule type="cellIs" dxfId="700" priority="702" stopIfTrue="1" operator="equal">
      <formula>"þ"</formula>
    </cfRule>
  </conditionalFormatting>
  <conditionalFormatting sqref="D23">
    <cfRule type="cellIs" dxfId="699" priority="701" stopIfTrue="1" operator="equal">
      <formula>"þ"</formula>
    </cfRule>
  </conditionalFormatting>
  <conditionalFormatting sqref="D24">
    <cfRule type="cellIs" dxfId="698" priority="700" stopIfTrue="1" operator="equal">
      <formula>"þ"</formula>
    </cfRule>
  </conditionalFormatting>
  <conditionalFormatting sqref="D23">
    <cfRule type="cellIs" dxfId="697" priority="699" stopIfTrue="1" operator="equal">
      <formula>"þ"</formula>
    </cfRule>
  </conditionalFormatting>
  <conditionalFormatting sqref="D23">
    <cfRule type="cellIs" dxfId="696" priority="698" stopIfTrue="1" operator="equal">
      <formula>"þ"</formula>
    </cfRule>
  </conditionalFormatting>
  <conditionalFormatting sqref="D23">
    <cfRule type="cellIs" dxfId="695" priority="697" stopIfTrue="1" operator="equal">
      <formula>"þ"</formula>
    </cfRule>
  </conditionalFormatting>
  <conditionalFormatting sqref="D23">
    <cfRule type="cellIs" dxfId="694" priority="696" stopIfTrue="1" operator="equal">
      <formula>"þ"</formula>
    </cfRule>
  </conditionalFormatting>
  <conditionalFormatting sqref="D23">
    <cfRule type="cellIs" dxfId="693" priority="695" stopIfTrue="1" operator="equal">
      <formula>"þ"</formula>
    </cfRule>
  </conditionalFormatting>
  <conditionalFormatting sqref="D23">
    <cfRule type="cellIs" dxfId="692" priority="694" stopIfTrue="1" operator="equal">
      <formula>"þ"</formula>
    </cfRule>
  </conditionalFormatting>
  <conditionalFormatting sqref="D25 D27">
    <cfRule type="cellIs" dxfId="691" priority="693" stopIfTrue="1" operator="equal">
      <formula>"þ"</formula>
    </cfRule>
  </conditionalFormatting>
  <conditionalFormatting sqref="D25 D27">
    <cfRule type="cellIs" dxfId="690" priority="692" stopIfTrue="1" operator="equal">
      <formula>"þ"</formula>
    </cfRule>
  </conditionalFormatting>
  <conditionalFormatting sqref="D25 D27">
    <cfRule type="cellIs" dxfId="689" priority="691" stopIfTrue="1" operator="equal">
      <formula>"þ"</formula>
    </cfRule>
  </conditionalFormatting>
  <conditionalFormatting sqref="D25 D27">
    <cfRule type="cellIs" dxfId="688" priority="690" stopIfTrue="1" operator="equal">
      <formula>"þ"</formula>
    </cfRule>
  </conditionalFormatting>
  <conditionalFormatting sqref="D28:D30">
    <cfRule type="cellIs" dxfId="687" priority="689" stopIfTrue="1" operator="equal">
      <formula>"þ"</formula>
    </cfRule>
  </conditionalFormatting>
  <conditionalFormatting sqref="D25 D27">
    <cfRule type="cellIs" dxfId="686" priority="688" stopIfTrue="1" operator="equal">
      <formula>"þ"</formula>
    </cfRule>
  </conditionalFormatting>
  <conditionalFormatting sqref="D25 D27">
    <cfRule type="cellIs" dxfId="685" priority="687" stopIfTrue="1" operator="equal">
      <formula>"þ"</formula>
    </cfRule>
  </conditionalFormatting>
  <conditionalFormatting sqref="D25 D27">
    <cfRule type="cellIs" dxfId="684" priority="686" stopIfTrue="1" operator="equal">
      <formula>"þ"</formula>
    </cfRule>
  </conditionalFormatting>
  <conditionalFormatting sqref="D25 D27">
    <cfRule type="cellIs" dxfId="683" priority="685" stopIfTrue="1" operator="equal">
      <formula>"þ"</formula>
    </cfRule>
  </conditionalFormatting>
  <conditionalFormatting sqref="D25 D27">
    <cfRule type="cellIs" dxfId="682" priority="684" stopIfTrue="1" operator="equal">
      <formula>"þ"</formula>
    </cfRule>
  </conditionalFormatting>
  <conditionalFormatting sqref="D25 D27">
    <cfRule type="cellIs" dxfId="681" priority="683" stopIfTrue="1" operator="equal">
      <formula>"þ"</formula>
    </cfRule>
  </conditionalFormatting>
  <conditionalFormatting sqref="D28:D30">
    <cfRule type="cellIs" dxfId="680" priority="682" stopIfTrue="1" operator="equal">
      <formula>"þ"</formula>
    </cfRule>
  </conditionalFormatting>
  <conditionalFormatting sqref="D28:D30">
    <cfRule type="cellIs" dxfId="679" priority="681" stopIfTrue="1" operator="equal">
      <formula>"þ"</formula>
    </cfRule>
  </conditionalFormatting>
  <conditionalFormatting sqref="D28:D30">
    <cfRule type="cellIs" dxfId="678" priority="680" stopIfTrue="1" operator="equal">
      <formula>"þ"</formula>
    </cfRule>
  </conditionalFormatting>
  <conditionalFormatting sqref="D28:D30">
    <cfRule type="cellIs" dxfId="677" priority="679" stopIfTrue="1" operator="equal">
      <formula>"þ"</formula>
    </cfRule>
  </conditionalFormatting>
  <conditionalFormatting sqref="D28:D30">
    <cfRule type="cellIs" dxfId="676" priority="678" stopIfTrue="1" operator="equal">
      <formula>"þ"</formula>
    </cfRule>
  </conditionalFormatting>
  <conditionalFormatting sqref="D28:D30">
    <cfRule type="cellIs" dxfId="675" priority="677" stopIfTrue="1" operator="equal">
      <formula>"þ"</formula>
    </cfRule>
  </conditionalFormatting>
  <conditionalFormatting sqref="D28:D30">
    <cfRule type="cellIs" dxfId="674" priority="676" stopIfTrue="1" operator="equal">
      <formula>"þ"</formula>
    </cfRule>
  </conditionalFormatting>
  <conditionalFormatting sqref="D28:D30">
    <cfRule type="cellIs" dxfId="673" priority="675" stopIfTrue="1" operator="equal">
      <formula>"þ"</formula>
    </cfRule>
  </conditionalFormatting>
  <conditionalFormatting sqref="D28:D30">
    <cfRule type="cellIs" dxfId="672" priority="674" stopIfTrue="1" operator="equal">
      <formula>"þ"</formula>
    </cfRule>
  </conditionalFormatting>
  <conditionalFormatting sqref="D28:D30">
    <cfRule type="cellIs" dxfId="671" priority="673" stopIfTrue="1" operator="equal">
      <formula>"þ"</formula>
    </cfRule>
  </conditionalFormatting>
  <conditionalFormatting sqref="D28:D30">
    <cfRule type="cellIs" dxfId="670" priority="672" stopIfTrue="1" operator="equal">
      <formula>"þ"</formula>
    </cfRule>
  </conditionalFormatting>
  <conditionalFormatting sqref="D31">
    <cfRule type="cellIs" dxfId="669" priority="671" stopIfTrue="1" operator="equal">
      <formula>"þ"</formula>
    </cfRule>
  </conditionalFormatting>
  <conditionalFormatting sqref="D11">
    <cfRule type="cellIs" dxfId="668" priority="670" stopIfTrue="1" operator="equal">
      <formula>"þ"</formula>
    </cfRule>
  </conditionalFormatting>
  <conditionalFormatting sqref="D11">
    <cfRule type="cellIs" dxfId="667" priority="669" stopIfTrue="1" operator="equal">
      <formula>"þ"</formula>
    </cfRule>
  </conditionalFormatting>
  <conditionalFormatting sqref="D11">
    <cfRule type="cellIs" dxfId="666" priority="668" stopIfTrue="1" operator="equal">
      <formula>"þ"</formula>
    </cfRule>
  </conditionalFormatting>
  <conditionalFormatting sqref="D11">
    <cfRule type="cellIs" dxfId="665" priority="667" stopIfTrue="1" operator="equal">
      <formula>"þ"</formula>
    </cfRule>
  </conditionalFormatting>
  <conditionalFormatting sqref="D11">
    <cfRule type="cellIs" dxfId="664" priority="666" stopIfTrue="1" operator="equal">
      <formula>"þ"</formula>
    </cfRule>
  </conditionalFormatting>
  <conditionalFormatting sqref="D11">
    <cfRule type="cellIs" dxfId="663" priority="665" stopIfTrue="1" operator="equal">
      <formula>"þ"</formula>
    </cfRule>
  </conditionalFormatting>
  <conditionalFormatting sqref="D11">
    <cfRule type="cellIs" dxfId="662" priority="664" stopIfTrue="1" operator="equal">
      <formula>"þ"</formula>
    </cfRule>
  </conditionalFormatting>
  <conditionalFormatting sqref="D11">
    <cfRule type="cellIs" dxfId="661" priority="663" stopIfTrue="1" operator="equal">
      <formula>"þ"</formula>
    </cfRule>
  </conditionalFormatting>
  <conditionalFormatting sqref="D11">
    <cfRule type="cellIs" dxfId="660" priority="662" stopIfTrue="1" operator="equal">
      <formula>"þ"</formula>
    </cfRule>
  </conditionalFormatting>
  <conditionalFormatting sqref="D11">
    <cfRule type="cellIs" dxfId="659" priority="661" stopIfTrue="1" operator="equal">
      <formula>"þ"</formula>
    </cfRule>
  </conditionalFormatting>
  <conditionalFormatting sqref="D11">
    <cfRule type="cellIs" dxfId="658" priority="660" stopIfTrue="1" operator="equal">
      <formula>"þ"</formula>
    </cfRule>
  </conditionalFormatting>
  <conditionalFormatting sqref="D11">
    <cfRule type="cellIs" dxfId="657" priority="659" stopIfTrue="1" operator="equal">
      <formula>"þ"</formula>
    </cfRule>
  </conditionalFormatting>
  <conditionalFormatting sqref="D11">
    <cfRule type="cellIs" dxfId="656" priority="658" stopIfTrue="1" operator="equal">
      <formula>"þ"</formula>
    </cfRule>
  </conditionalFormatting>
  <conditionalFormatting sqref="D11">
    <cfRule type="cellIs" dxfId="655" priority="657" stopIfTrue="1" operator="equal">
      <formula>"þ"</formula>
    </cfRule>
  </conditionalFormatting>
  <conditionalFormatting sqref="D11">
    <cfRule type="cellIs" dxfId="654" priority="656" stopIfTrue="1" operator="equal">
      <formula>"þ"</formula>
    </cfRule>
  </conditionalFormatting>
  <conditionalFormatting sqref="D11">
    <cfRule type="cellIs" dxfId="653" priority="655" stopIfTrue="1" operator="equal">
      <formula>"þ"</formula>
    </cfRule>
  </conditionalFormatting>
  <conditionalFormatting sqref="D11">
    <cfRule type="cellIs" dxfId="652" priority="654" stopIfTrue="1" operator="equal">
      <formula>"þ"</formula>
    </cfRule>
  </conditionalFormatting>
  <conditionalFormatting sqref="D11">
    <cfRule type="cellIs" dxfId="651" priority="653" stopIfTrue="1" operator="equal">
      <formula>"þ"</formula>
    </cfRule>
  </conditionalFormatting>
  <conditionalFormatting sqref="D11">
    <cfRule type="cellIs" dxfId="650" priority="652" stopIfTrue="1" operator="equal">
      <formula>"þ"</formula>
    </cfRule>
  </conditionalFormatting>
  <conditionalFormatting sqref="D11">
    <cfRule type="cellIs" dxfId="649" priority="651" stopIfTrue="1" operator="equal">
      <formula>"þ"</formula>
    </cfRule>
  </conditionalFormatting>
  <conditionalFormatting sqref="D11">
    <cfRule type="cellIs" dxfId="648" priority="650" stopIfTrue="1" operator="equal">
      <formula>"þ"</formula>
    </cfRule>
  </conditionalFormatting>
  <conditionalFormatting sqref="D11">
    <cfRule type="cellIs" dxfId="647" priority="649" stopIfTrue="1" operator="equal">
      <formula>"þ"</formula>
    </cfRule>
  </conditionalFormatting>
  <conditionalFormatting sqref="D11">
    <cfRule type="cellIs" dxfId="646" priority="648" stopIfTrue="1" operator="equal">
      <formula>"þ"</formula>
    </cfRule>
  </conditionalFormatting>
  <conditionalFormatting sqref="D11">
    <cfRule type="cellIs" dxfId="645" priority="647" stopIfTrue="1" operator="equal">
      <formula>"þ"</formula>
    </cfRule>
  </conditionalFormatting>
  <conditionalFormatting sqref="D11">
    <cfRule type="cellIs" dxfId="644" priority="646" stopIfTrue="1" operator="equal">
      <formula>"þ"</formula>
    </cfRule>
  </conditionalFormatting>
  <conditionalFormatting sqref="D11">
    <cfRule type="cellIs" dxfId="643" priority="645" stopIfTrue="1" operator="equal">
      <formula>"þ"</formula>
    </cfRule>
  </conditionalFormatting>
  <conditionalFormatting sqref="D11">
    <cfRule type="cellIs" dxfId="642" priority="644" stopIfTrue="1" operator="equal">
      <formula>"þ"</formula>
    </cfRule>
  </conditionalFormatting>
  <conditionalFormatting sqref="D11">
    <cfRule type="cellIs" dxfId="641" priority="643" stopIfTrue="1" operator="equal">
      <formula>"þ"</formula>
    </cfRule>
  </conditionalFormatting>
  <conditionalFormatting sqref="D11">
    <cfRule type="cellIs" dxfId="640" priority="642" stopIfTrue="1" operator="equal">
      <formula>"þ"</formula>
    </cfRule>
  </conditionalFormatting>
  <conditionalFormatting sqref="D11">
    <cfRule type="cellIs" dxfId="639" priority="641" stopIfTrue="1" operator="equal">
      <formula>"þ"</formula>
    </cfRule>
  </conditionalFormatting>
  <conditionalFormatting sqref="D11">
    <cfRule type="cellIs" dxfId="638" priority="640" stopIfTrue="1" operator="equal">
      <formula>"þ"</formula>
    </cfRule>
  </conditionalFormatting>
  <conditionalFormatting sqref="D11">
    <cfRule type="cellIs" dxfId="637" priority="639" stopIfTrue="1" operator="equal">
      <formula>"þ"</formula>
    </cfRule>
  </conditionalFormatting>
  <conditionalFormatting sqref="D11">
    <cfRule type="cellIs" dxfId="636" priority="638" stopIfTrue="1" operator="equal">
      <formula>"þ"</formula>
    </cfRule>
  </conditionalFormatting>
  <conditionalFormatting sqref="D11">
    <cfRule type="cellIs" dxfId="635" priority="637" stopIfTrue="1" operator="equal">
      <formula>"þ"</formula>
    </cfRule>
  </conditionalFormatting>
  <conditionalFormatting sqref="D11">
    <cfRule type="cellIs" dxfId="634" priority="636" stopIfTrue="1" operator="equal">
      <formula>"þ"</formula>
    </cfRule>
  </conditionalFormatting>
  <conditionalFormatting sqref="D11">
    <cfRule type="cellIs" dxfId="633" priority="635" stopIfTrue="1" operator="equal">
      <formula>"þ"</formula>
    </cfRule>
  </conditionalFormatting>
  <conditionalFormatting sqref="D11">
    <cfRule type="cellIs" dxfId="632" priority="634" stopIfTrue="1" operator="equal">
      <formula>"þ"</formula>
    </cfRule>
  </conditionalFormatting>
  <conditionalFormatting sqref="D11">
    <cfRule type="cellIs" dxfId="631" priority="633" stopIfTrue="1" operator="equal">
      <formula>"þ"</formula>
    </cfRule>
  </conditionalFormatting>
  <conditionalFormatting sqref="D11">
    <cfRule type="cellIs" dxfId="630" priority="632" stopIfTrue="1" operator="equal">
      <formula>"þ"</formula>
    </cfRule>
  </conditionalFormatting>
  <conditionalFormatting sqref="D11">
    <cfRule type="cellIs" dxfId="629" priority="631" stopIfTrue="1" operator="equal">
      <formula>"þ"</formula>
    </cfRule>
  </conditionalFormatting>
  <conditionalFormatting sqref="D11">
    <cfRule type="cellIs" dxfId="628" priority="630" stopIfTrue="1" operator="equal">
      <formula>"þ"</formula>
    </cfRule>
  </conditionalFormatting>
  <conditionalFormatting sqref="D11">
    <cfRule type="cellIs" dxfId="627" priority="629" stopIfTrue="1" operator="equal">
      <formula>"þ"</formula>
    </cfRule>
  </conditionalFormatting>
  <conditionalFormatting sqref="D11">
    <cfRule type="cellIs" dxfId="626" priority="628" stopIfTrue="1" operator="equal">
      <formula>"þ"</formula>
    </cfRule>
  </conditionalFormatting>
  <conditionalFormatting sqref="D11">
    <cfRule type="cellIs" dxfId="625" priority="627" stopIfTrue="1" operator="equal">
      <formula>"þ"</formula>
    </cfRule>
  </conditionalFormatting>
  <conditionalFormatting sqref="D11">
    <cfRule type="cellIs" dxfId="624" priority="626" stopIfTrue="1" operator="equal">
      <formula>"þ"</formula>
    </cfRule>
  </conditionalFormatting>
  <conditionalFormatting sqref="D11">
    <cfRule type="cellIs" dxfId="623" priority="625" stopIfTrue="1" operator="equal">
      <formula>"þ"</formula>
    </cfRule>
  </conditionalFormatting>
  <conditionalFormatting sqref="D26">
    <cfRule type="cellIs" dxfId="622" priority="600" stopIfTrue="1" operator="equal">
      <formula>"þ"</formula>
    </cfRule>
  </conditionalFormatting>
  <conditionalFormatting sqref="D26">
    <cfRule type="cellIs" dxfId="621" priority="599" stopIfTrue="1" operator="equal">
      <formula>"þ"</formula>
    </cfRule>
  </conditionalFormatting>
  <conditionalFormatting sqref="D26">
    <cfRule type="cellIs" dxfId="620" priority="598" stopIfTrue="1" operator="equal">
      <formula>"þ"</formula>
    </cfRule>
  </conditionalFormatting>
  <conditionalFormatting sqref="D26">
    <cfRule type="cellIs" dxfId="619" priority="597" stopIfTrue="1" operator="equal">
      <formula>"þ"</formula>
    </cfRule>
  </conditionalFormatting>
  <conditionalFormatting sqref="D26">
    <cfRule type="cellIs" dxfId="618" priority="596" stopIfTrue="1" operator="equal">
      <formula>"þ"</formula>
    </cfRule>
  </conditionalFormatting>
  <conditionalFormatting sqref="D26">
    <cfRule type="cellIs" dxfId="617" priority="595" stopIfTrue="1" operator="equal">
      <formula>"þ"</formula>
    </cfRule>
  </conditionalFormatting>
  <conditionalFormatting sqref="D26">
    <cfRule type="cellIs" dxfId="616" priority="594" stopIfTrue="1" operator="equal">
      <formula>"þ"</formula>
    </cfRule>
  </conditionalFormatting>
  <conditionalFormatting sqref="D26">
    <cfRule type="cellIs" dxfId="615" priority="593" stopIfTrue="1" operator="equal">
      <formula>"þ"</formula>
    </cfRule>
  </conditionalFormatting>
  <conditionalFormatting sqref="D26">
    <cfRule type="cellIs" dxfId="614" priority="592" stopIfTrue="1" operator="equal">
      <formula>"þ"</formula>
    </cfRule>
  </conditionalFormatting>
  <conditionalFormatting sqref="D26">
    <cfRule type="cellIs" dxfId="613" priority="591" stopIfTrue="1" operator="equal">
      <formula>"þ"</formula>
    </cfRule>
  </conditionalFormatting>
  <conditionalFormatting sqref="D26">
    <cfRule type="cellIs" dxfId="612" priority="590" stopIfTrue="1" operator="equal">
      <formula>"þ"</formula>
    </cfRule>
  </conditionalFormatting>
  <conditionalFormatting sqref="D26">
    <cfRule type="cellIs" dxfId="611" priority="589" stopIfTrue="1" operator="equal">
      <formula>"þ"</formula>
    </cfRule>
  </conditionalFormatting>
  <conditionalFormatting sqref="D26">
    <cfRule type="cellIs" dxfId="610" priority="588" stopIfTrue="1" operator="equal">
      <formula>"þ"</formula>
    </cfRule>
  </conditionalFormatting>
  <conditionalFormatting sqref="D26">
    <cfRule type="cellIs" dxfId="609" priority="587" stopIfTrue="1" operator="equal">
      <formula>"þ"</formula>
    </cfRule>
  </conditionalFormatting>
  <conditionalFormatting sqref="D26">
    <cfRule type="cellIs" dxfId="608" priority="586" stopIfTrue="1" operator="equal">
      <formula>"þ"</formula>
    </cfRule>
  </conditionalFormatting>
  <conditionalFormatting sqref="D26">
    <cfRule type="cellIs" dxfId="607" priority="585" stopIfTrue="1" operator="equal">
      <formula>"þ"</formula>
    </cfRule>
  </conditionalFormatting>
  <conditionalFormatting sqref="D26">
    <cfRule type="cellIs" dxfId="606" priority="584" stopIfTrue="1" operator="equal">
      <formula>"þ"</formula>
    </cfRule>
  </conditionalFormatting>
  <conditionalFormatting sqref="D26">
    <cfRule type="cellIs" dxfId="605" priority="583" stopIfTrue="1" operator="equal">
      <formula>"þ"</formula>
    </cfRule>
  </conditionalFormatting>
  <conditionalFormatting sqref="D26">
    <cfRule type="cellIs" dxfId="604" priority="582" stopIfTrue="1" operator="equal">
      <formula>"þ"</formula>
    </cfRule>
  </conditionalFormatting>
  <conditionalFormatting sqref="D26">
    <cfRule type="cellIs" dxfId="603" priority="581" stopIfTrue="1" operator="equal">
      <formula>"þ"</formula>
    </cfRule>
  </conditionalFormatting>
  <conditionalFormatting sqref="D26">
    <cfRule type="cellIs" dxfId="602" priority="580" stopIfTrue="1" operator="equal">
      <formula>"þ"</formula>
    </cfRule>
  </conditionalFormatting>
  <conditionalFormatting sqref="D26">
    <cfRule type="cellIs" dxfId="601" priority="579" stopIfTrue="1" operator="equal">
      <formula>"þ"</formula>
    </cfRule>
  </conditionalFormatting>
  <conditionalFormatting sqref="D26">
    <cfRule type="cellIs" dxfId="600" priority="578" stopIfTrue="1" operator="equal">
      <formula>"þ"</formula>
    </cfRule>
  </conditionalFormatting>
  <conditionalFormatting sqref="D26">
    <cfRule type="cellIs" dxfId="599" priority="577" stopIfTrue="1" operator="equal">
      <formula>"þ"</formula>
    </cfRule>
  </conditionalFormatting>
  <conditionalFormatting sqref="D15">
    <cfRule type="cellIs" dxfId="598" priority="576" stopIfTrue="1" operator="equal">
      <formula>"þ"</formula>
    </cfRule>
  </conditionalFormatting>
  <conditionalFormatting sqref="D15">
    <cfRule type="cellIs" dxfId="597" priority="575" stopIfTrue="1" operator="equal">
      <formula>"þ"</formula>
    </cfRule>
  </conditionalFormatting>
  <conditionalFormatting sqref="D15">
    <cfRule type="cellIs" dxfId="596" priority="574" stopIfTrue="1" operator="equal">
      <formula>"þ"</formula>
    </cfRule>
  </conditionalFormatting>
  <conditionalFormatting sqref="D15">
    <cfRule type="cellIs" dxfId="595" priority="573" stopIfTrue="1" operator="equal">
      <formula>"þ"</formula>
    </cfRule>
  </conditionalFormatting>
  <conditionalFormatting sqref="D15">
    <cfRule type="cellIs" dxfId="594" priority="572" stopIfTrue="1" operator="equal">
      <formula>"þ"</formula>
    </cfRule>
  </conditionalFormatting>
  <conditionalFormatting sqref="D15">
    <cfRule type="cellIs" dxfId="593" priority="571" stopIfTrue="1" operator="equal">
      <formula>"þ"</formula>
    </cfRule>
  </conditionalFormatting>
  <conditionalFormatting sqref="D15">
    <cfRule type="cellIs" dxfId="592" priority="570" stopIfTrue="1" operator="equal">
      <formula>"þ"</formula>
    </cfRule>
  </conditionalFormatting>
  <conditionalFormatting sqref="D15">
    <cfRule type="cellIs" dxfId="591" priority="569" stopIfTrue="1" operator="equal">
      <formula>"þ"</formula>
    </cfRule>
  </conditionalFormatting>
  <conditionalFormatting sqref="D15">
    <cfRule type="cellIs" dxfId="590" priority="568" stopIfTrue="1" operator="equal">
      <formula>"þ"</formula>
    </cfRule>
  </conditionalFormatting>
  <conditionalFormatting sqref="D15">
    <cfRule type="cellIs" dxfId="589" priority="567" stopIfTrue="1" operator="equal">
      <formula>"þ"</formula>
    </cfRule>
  </conditionalFormatting>
  <conditionalFormatting sqref="D15">
    <cfRule type="cellIs" dxfId="588" priority="566" stopIfTrue="1" operator="equal">
      <formula>"þ"</formula>
    </cfRule>
  </conditionalFormatting>
  <conditionalFormatting sqref="D15">
    <cfRule type="cellIs" dxfId="587" priority="565" stopIfTrue="1" operator="equal">
      <formula>"þ"</formula>
    </cfRule>
  </conditionalFormatting>
  <conditionalFormatting sqref="D15">
    <cfRule type="cellIs" dxfId="586" priority="564" stopIfTrue="1" operator="equal">
      <formula>"þ"</formula>
    </cfRule>
  </conditionalFormatting>
  <conditionalFormatting sqref="D15">
    <cfRule type="cellIs" dxfId="585" priority="563" stopIfTrue="1" operator="equal">
      <formula>"þ"</formula>
    </cfRule>
  </conditionalFormatting>
  <conditionalFormatting sqref="D15">
    <cfRule type="cellIs" dxfId="584" priority="562" stopIfTrue="1" operator="equal">
      <formula>"þ"</formula>
    </cfRule>
  </conditionalFormatting>
  <conditionalFormatting sqref="D15">
    <cfRule type="cellIs" dxfId="583" priority="561" stopIfTrue="1" operator="equal">
      <formula>"þ"</formula>
    </cfRule>
  </conditionalFormatting>
  <conditionalFormatting sqref="D15">
    <cfRule type="cellIs" dxfId="582" priority="560" stopIfTrue="1" operator="equal">
      <formula>"þ"</formula>
    </cfRule>
  </conditionalFormatting>
  <conditionalFormatting sqref="D15">
    <cfRule type="cellIs" dxfId="581" priority="559" stopIfTrue="1" operator="equal">
      <formula>"þ"</formula>
    </cfRule>
  </conditionalFormatting>
  <conditionalFormatting sqref="D15">
    <cfRule type="cellIs" dxfId="580" priority="558" stopIfTrue="1" operator="equal">
      <formula>"þ"</formula>
    </cfRule>
  </conditionalFormatting>
  <conditionalFormatting sqref="D15">
    <cfRule type="cellIs" dxfId="579" priority="557" stopIfTrue="1" operator="equal">
      <formula>"þ"</formula>
    </cfRule>
  </conditionalFormatting>
  <conditionalFormatting sqref="D15">
    <cfRule type="cellIs" dxfId="578" priority="556" stopIfTrue="1" operator="equal">
      <formula>"þ"</formula>
    </cfRule>
  </conditionalFormatting>
  <conditionalFormatting sqref="D15">
    <cfRule type="cellIs" dxfId="577" priority="555" stopIfTrue="1" operator="equal">
      <formula>"þ"</formula>
    </cfRule>
  </conditionalFormatting>
  <conditionalFormatting sqref="D15">
    <cfRule type="cellIs" dxfId="576" priority="554" stopIfTrue="1" operator="equal">
      <formula>"þ"</formula>
    </cfRule>
  </conditionalFormatting>
  <conditionalFormatting sqref="D15">
    <cfRule type="cellIs" dxfId="575" priority="553" stopIfTrue="1" operator="equal">
      <formula>"þ"</formula>
    </cfRule>
  </conditionalFormatting>
  <conditionalFormatting sqref="D15">
    <cfRule type="cellIs" dxfId="574" priority="552" stopIfTrue="1" operator="equal">
      <formula>"þ"</formula>
    </cfRule>
  </conditionalFormatting>
  <conditionalFormatting sqref="D15">
    <cfRule type="cellIs" dxfId="573" priority="551" stopIfTrue="1" operator="equal">
      <formula>"þ"</formula>
    </cfRule>
  </conditionalFormatting>
  <conditionalFormatting sqref="D15">
    <cfRule type="cellIs" dxfId="572" priority="550" stopIfTrue="1" operator="equal">
      <formula>"þ"</formula>
    </cfRule>
  </conditionalFormatting>
  <conditionalFormatting sqref="D15">
    <cfRule type="cellIs" dxfId="571" priority="549" stopIfTrue="1" operator="equal">
      <formula>"þ"</formula>
    </cfRule>
  </conditionalFormatting>
  <conditionalFormatting sqref="D15">
    <cfRule type="cellIs" dxfId="570" priority="548" stopIfTrue="1" operator="equal">
      <formula>"þ"</formula>
    </cfRule>
  </conditionalFormatting>
  <conditionalFormatting sqref="D15">
    <cfRule type="cellIs" dxfId="569" priority="547" stopIfTrue="1" operator="equal">
      <formula>"þ"</formula>
    </cfRule>
  </conditionalFormatting>
  <conditionalFormatting sqref="D15">
    <cfRule type="cellIs" dxfId="568" priority="546" stopIfTrue="1" operator="equal">
      <formula>"þ"</formula>
    </cfRule>
  </conditionalFormatting>
  <conditionalFormatting sqref="D15">
    <cfRule type="cellIs" dxfId="567" priority="545" stopIfTrue="1" operator="equal">
      <formula>"þ"</formula>
    </cfRule>
  </conditionalFormatting>
  <conditionalFormatting sqref="D15">
    <cfRule type="cellIs" dxfId="566" priority="544" stopIfTrue="1" operator="equal">
      <formula>"þ"</formula>
    </cfRule>
  </conditionalFormatting>
  <conditionalFormatting sqref="D15">
    <cfRule type="cellIs" dxfId="565" priority="543" stopIfTrue="1" operator="equal">
      <formula>"þ"</formula>
    </cfRule>
  </conditionalFormatting>
  <conditionalFormatting sqref="D15">
    <cfRule type="cellIs" dxfId="564" priority="542" stopIfTrue="1" operator="equal">
      <formula>"þ"</formula>
    </cfRule>
  </conditionalFormatting>
  <conditionalFormatting sqref="D15">
    <cfRule type="cellIs" dxfId="563" priority="541" stopIfTrue="1" operator="equal">
      <formula>"þ"</formula>
    </cfRule>
  </conditionalFormatting>
  <conditionalFormatting sqref="D15">
    <cfRule type="cellIs" dxfId="562" priority="540" stopIfTrue="1" operator="equal">
      <formula>"þ"</formula>
    </cfRule>
  </conditionalFormatting>
  <conditionalFormatting sqref="D15">
    <cfRule type="cellIs" dxfId="561" priority="539" stopIfTrue="1" operator="equal">
      <formula>"þ"</formula>
    </cfRule>
  </conditionalFormatting>
  <conditionalFormatting sqref="D15">
    <cfRule type="cellIs" dxfId="560" priority="538" stopIfTrue="1" operator="equal">
      <formula>"þ"</formula>
    </cfRule>
  </conditionalFormatting>
  <conditionalFormatting sqref="D15">
    <cfRule type="cellIs" dxfId="559" priority="537" stopIfTrue="1" operator="equal">
      <formula>"þ"</formula>
    </cfRule>
  </conditionalFormatting>
  <conditionalFormatting sqref="D15">
    <cfRule type="cellIs" dxfId="558" priority="536" stopIfTrue="1" operator="equal">
      <formula>"þ"</formula>
    </cfRule>
  </conditionalFormatting>
  <conditionalFormatting sqref="D15">
    <cfRule type="cellIs" dxfId="557" priority="535" stopIfTrue="1" operator="equal">
      <formula>"þ"</formula>
    </cfRule>
  </conditionalFormatting>
  <conditionalFormatting sqref="D15">
    <cfRule type="cellIs" dxfId="556" priority="534" stopIfTrue="1" operator="equal">
      <formula>"þ"</formula>
    </cfRule>
  </conditionalFormatting>
  <conditionalFormatting sqref="D15">
    <cfRule type="cellIs" dxfId="555" priority="533" stopIfTrue="1" operator="equal">
      <formula>"þ"</formula>
    </cfRule>
  </conditionalFormatting>
  <conditionalFormatting sqref="D15">
    <cfRule type="cellIs" dxfId="554" priority="532" stopIfTrue="1" operator="equal">
      <formula>"þ"</formula>
    </cfRule>
  </conditionalFormatting>
  <conditionalFormatting sqref="D15">
    <cfRule type="cellIs" dxfId="553" priority="531" stopIfTrue="1" operator="equal">
      <formula>"þ"</formula>
    </cfRule>
  </conditionalFormatting>
  <conditionalFormatting sqref="D15">
    <cfRule type="cellIs" dxfId="552" priority="530" stopIfTrue="1" operator="equal">
      <formula>"þ"</formula>
    </cfRule>
  </conditionalFormatting>
  <conditionalFormatting sqref="D15">
    <cfRule type="cellIs" dxfId="551" priority="529" stopIfTrue="1" operator="equal">
      <formula>"þ"</formula>
    </cfRule>
  </conditionalFormatting>
  <conditionalFormatting sqref="D15">
    <cfRule type="cellIs" dxfId="550" priority="528" stopIfTrue="1" operator="equal">
      <formula>"þ"</formula>
    </cfRule>
  </conditionalFormatting>
  <conditionalFormatting sqref="D15">
    <cfRule type="cellIs" dxfId="549" priority="527" stopIfTrue="1" operator="equal">
      <formula>"þ"</formula>
    </cfRule>
  </conditionalFormatting>
  <conditionalFormatting sqref="D15">
    <cfRule type="cellIs" dxfId="548" priority="526" stopIfTrue="1" operator="equal">
      <formula>"þ"</formula>
    </cfRule>
  </conditionalFormatting>
  <conditionalFormatting sqref="D15">
    <cfRule type="cellIs" dxfId="547" priority="525" stopIfTrue="1" operator="equal">
      <formula>"þ"</formula>
    </cfRule>
  </conditionalFormatting>
  <conditionalFormatting sqref="D22">
    <cfRule type="cellIs" dxfId="546" priority="524" stopIfTrue="1" operator="equal">
      <formula>"þ"</formula>
    </cfRule>
  </conditionalFormatting>
  <conditionalFormatting sqref="D22">
    <cfRule type="cellIs" dxfId="545" priority="523" stopIfTrue="1" operator="equal">
      <formula>"þ"</formula>
    </cfRule>
  </conditionalFormatting>
  <conditionalFormatting sqref="D22">
    <cfRule type="cellIs" dxfId="544" priority="522" stopIfTrue="1" operator="equal">
      <formula>"þ"</formula>
    </cfRule>
  </conditionalFormatting>
  <conditionalFormatting sqref="D22">
    <cfRule type="cellIs" dxfId="543" priority="521" stopIfTrue="1" operator="equal">
      <formula>"þ"</formula>
    </cfRule>
  </conditionalFormatting>
  <conditionalFormatting sqref="D22">
    <cfRule type="cellIs" dxfId="542" priority="520" stopIfTrue="1" operator="equal">
      <formula>"þ"</formula>
    </cfRule>
  </conditionalFormatting>
  <conditionalFormatting sqref="D22">
    <cfRule type="cellIs" dxfId="541" priority="519" stopIfTrue="1" operator="equal">
      <formula>"þ"</formula>
    </cfRule>
  </conditionalFormatting>
  <conditionalFormatting sqref="D22">
    <cfRule type="cellIs" dxfId="540" priority="518" stopIfTrue="1" operator="equal">
      <formula>"þ"</formula>
    </cfRule>
  </conditionalFormatting>
  <conditionalFormatting sqref="D22">
    <cfRule type="cellIs" dxfId="539" priority="517" stopIfTrue="1" operator="equal">
      <formula>"þ"</formula>
    </cfRule>
  </conditionalFormatting>
  <conditionalFormatting sqref="D22">
    <cfRule type="cellIs" dxfId="538" priority="516" stopIfTrue="1" operator="equal">
      <formula>"þ"</formula>
    </cfRule>
  </conditionalFormatting>
  <conditionalFormatting sqref="D22">
    <cfRule type="cellIs" dxfId="537" priority="515" stopIfTrue="1" operator="equal">
      <formula>"þ"</formula>
    </cfRule>
  </conditionalFormatting>
  <conditionalFormatting sqref="D22">
    <cfRule type="cellIs" dxfId="536" priority="514" stopIfTrue="1" operator="equal">
      <formula>"þ"</formula>
    </cfRule>
  </conditionalFormatting>
  <conditionalFormatting sqref="D22">
    <cfRule type="cellIs" dxfId="535" priority="513" stopIfTrue="1" operator="equal">
      <formula>"þ"</formula>
    </cfRule>
  </conditionalFormatting>
  <conditionalFormatting sqref="D22">
    <cfRule type="cellIs" dxfId="534" priority="512" stopIfTrue="1" operator="equal">
      <formula>"þ"</formula>
    </cfRule>
  </conditionalFormatting>
  <conditionalFormatting sqref="D22">
    <cfRule type="cellIs" dxfId="533" priority="511" stopIfTrue="1" operator="equal">
      <formula>"þ"</formula>
    </cfRule>
  </conditionalFormatting>
  <conditionalFormatting sqref="D22">
    <cfRule type="cellIs" dxfId="532" priority="510" stopIfTrue="1" operator="equal">
      <formula>"þ"</formula>
    </cfRule>
  </conditionalFormatting>
  <conditionalFormatting sqref="D22">
    <cfRule type="cellIs" dxfId="531" priority="509" stopIfTrue="1" operator="equal">
      <formula>"þ"</formula>
    </cfRule>
  </conditionalFormatting>
  <conditionalFormatting sqref="D22">
    <cfRule type="cellIs" dxfId="530" priority="508" stopIfTrue="1" operator="equal">
      <formula>"þ"</formula>
    </cfRule>
  </conditionalFormatting>
  <conditionalFormatting sqref="D22">
    <cfRule type="cellIs" dxfId="529" priority="507" stopIfTrue="1" operator="equal">
      <formula>"þ"</formula>
    </cfRule>
  </conditionalFormatting>
  <conditionalFormatting sqref="D22">
    <cfRule type="cellIs" dxfId="528" priority="506" stopIfTrue="1" operator="equal">
      <formula>"þ"</formula>
    </cfRule>
  </conditionalFormatting>
  <conditionalFormatting sqref="D22">
    <cfRule type="cellIs" dxfId="527" priority="505" stopIfTrue="1" operator="equal">
      <formula>"þ"</formula>
    </cfRule>
  </conditionalFormatting>
  <conditionalFormatting sqref="D22">
    <cfRule type="cellIs" dxfId="526" priority="504" stopIfTrue="1" operator="equal">
      <formula>"þ"</formula>
    </cfRule>
  </conditionalFormatting>
  <conditionalFormatting sqref="D22">
    <cfRule type="cellIs" dxfId="525" priority="503" stopIfTrue="1" operator="equal">
      <formula>"þ"</formula>
    </cfRule>
  </conditionalFormatting>
  <conditionalFormatting sqref="D22">
    <cfRule type="cellIs" dxfId="524" priority="502" stopIfTrue="1" operator="equal">
      <formula>"þ"</formula>
    </cfRule>
  </conditionalFormatting>
  <conditionalFormatting sqref="D22">
    <cfRule type="cellIs" dxfId="523" priority="501" stopIfTrue="1" operator="equal">
      <formula>"þ"</formula>
    </cfRule>
  </conditionalFormatting>
  <conditionalFormatting sqref="D22">
    <cfRule type="cellIs" dxfId="522" priority="500" stopIfTrue="1" operator="equal">
      <formula>"þ"</formula>
    </cfRule>
  </conditionalFormatting>
  <conditionalFormatting sqref="D22">
    <cfRule type="cellIs" dxfId="521" priority="499" stopIfTrue="1" operator="equal">
      <formula>"þ"</formula>
    </cfRule>
  </conditionalFormatting>
  <conditionalFormatting sqref="D22">
    <cfRule type="cellIs" dxfId="520" priority="498" stopIfTrue="1" operator="equal">
      <formula>"þ"</formula>
    </cfRule>
  </conditionalFormatting>
  <conditionalFormatting sqref="D22">
    <cfRule type="cellIs" dxfId="519" priority="497" stopIfTrue="1" operator="equal">
      <formula>"þ"</formula>
    </cfRule>
  </conditionalFormatting>
  <conditionalFormatting sqref="D22">
    <cfRule type="cellIs" dxfId="518" priority="496" stopIfTrue="1" operator="equal">
      <formula>"þ"</formula>
    </cfRule>
  </conditionalFormatting>
  <conditionalFormatting sqref="D22">
    <cfRule type="cellIs" dxfId="517" priority="495" stopIfTrue="1" operator="equal">
      <formula>"þ"</formula>
    </cfRule>
  </conditionalFormatting>
  <conditionalFormatting sqref="D22">
    <cfRule type="cellIs" dxfId="516" priority="494" stopIfTrue="1" operator="equal">
      <formula>"þ"</formula>
    </cfRule>
  </conditionalFormatting>
  <conditionalFormatting sqref="D22">
    <cfRule type="cellIs" dxfId="515" priority="493" stopIfTrue="1" operator="equal">
      <formula>"þ"</formula>
    </cfRule>
  </conditionalFormatting>
  <conditionalFormatting sqref="D22">
    <cfRule type="cellIs" dxfId="514" priority="492" stopIfTrue="1" operator="equal">
      <formula>"þ"</formula>
    </cfRule>
  </conditionalFormatting>
  <conditionalFormatting sqref="D22">
    <cfRule type="cellIs" dxfId="513" priority="491" stopIfTrue="1" operator="equal">
      <formula>"þ"</formula>
    </cfRule>
  </conditionalFormatting>
  <conditionalFormatting sqref="D17:D18">
    <cfRule type="cellIs" dxfId="512" priority="490" stopIfTrue="1" operator="equal">
      <formula>"þ"</formula>
    </cfRule>
  </conditionalFormatting>
  <conditionalFormatting sqref="D17:D18">
    <cfRule type="cellIs" dxfId="511" priority="489" stopIfTrue="1" operator="equal">
      <formula>"þ"</formula>
    </cfRule>
  </conditionalFormatting>
  <conditionalFormatting sqref="D17:D18">
    <cfRule type="cellIs" dxfId="510" priority="488" stopIfTrue="1" operator="equal">
      <formula>"þ"</formula>
    </cfRule>
  </conditionalFormatting>
  <conditionalFormatting sqref="D17:D18">
    <cfRule type="cellIs" dxfId="509" priority="487" stopIfTrue="1" operator="equal">
      <formula>"þ"</formula>
    </cfRule>
  </conditionalFormatting>
  <conditionalFormatting sqref="D17:D18">
    <cfRule type="cellIs" dxfId="508" priority="486" stopIfTrue="1" operator="equal">
      <formula>"þ"</formula>
    </cfRule>
  </conditionalFormatting>
  <conditionalFormatting sqref="D17:D18">
    <cfRule type="cellIs" dxfId="507" priority="485" stopIfTrue="1" operator="equal">
      <formula>"þ"</formula>
    </cfRule>
  </conditionalFormatting>
  <conditionalFormatting sqref="D17:D18">
    <cfRule type="cellIs" dxfId="506" priority="484" stopIfTrue="1" operator="equal">
      <formula>"þ"</formula>
    </cfRule>
  </conditionalFormatting>
  <conditionalFormatting sqref="D17:D18">
    <cfRule type="cellIs" dxfId="505" priority="483" stopIfTrue="1" operator="equal">
      <formula>"þ"</formula>
    </cfRule>
  </conditionalFormatting>
  <conditionalFormatting sqref="D17:D18">
    <cfRule type="cellIs" dxfId="504" priority="482" stopIfTrue="1" operator="equal">
      <formula>"þ"</formula>
    </cfRule>
  </conditionalFormatting>
  <conditionalFormatting sqref="D17:D18">
    <cfRule type="cellIs" dxfId="503" priority="481" stopIfTrue="1" operator="equal">
      <formula>"þ"</formula>
    </cfRule>
  </conditionalFormatting>
  <conditionalFormatting sqref="D17:D18">
    <cfRule type="cellIs" dxfId="502" priority="480" stopIfTrue="1" operator="equal">
      <formula>"þ"</formula>
    </cfRule>
  </conditionalFormatting>
  <conditionalFormatting sqref="D17:D18">
    <cfRule type="cellIs" dxfId="501" priority="479" stopIfTrue="1" operator="equal">
      <formula>"þ"</formula>
    </cfRule>
  </conditionalFormatting>
  <conditionalFormatting sqref="D17:D18">
    <cfRule type="cellIs" dxfId="500" priority="478" stopIfTrue="1" operator="equal">
      <formula>"þ"</formula>
    </cfRule>
  </conditionalFormatting>
  <conditionalFormatting sqref="D17:D18">
    <cfRule type="cellIs" dxfId="499" priority="477" stopIfTrue="1" operator="equal">
      <formula>"þ"</formula>
    </cfRule>
  </conditionalFormatting>
  <conditionalFormatting sqref="D17:D18">
    <cfRule type="cellIs" dxfId="498" priority="476" stopIfTrue="1" operator="equal">
      <formula>"þ"</formula>
    </cfRule>
  </conditionalFormatting>
  <conditionalFormatting sqref="D17:D18">
    <cfRule type="cellIs" dxfId="497" priority="475" stopIfTrue="1" operator="equal">
      <formula>"þ"</formula>
    </cfRule>
  </conditionalFormatting>
  <conditionalFormatting sqref="D17:D18">
    <cfRule type="cellIs" dxfId="496" priority="474" stopIfTrue="1" operator="equal">
      <formula>"þ"</formula>
    </cfRule>
  </conditionalFormatting>
  <conditionalFormatting sqref="D17:D18">
    <cfRule type="cellIs" dxfId="495" priority="473" stopIfTrue="1" operator="equal">
      <formula>"þ"</formula>
    </cfRule>
  </conditionalFormatting>
  <conditionalFormatting sqref="D17:D18">
    <cfRule type="cellIs" dxfId="494" priority="472" stopIfTrue="1" operator="equal">
      <formula>"þ"</formula>
    </cfRule>
  </conditionalFormatting>
  <conditionalFormatting sqref="D17:D18">
    <cfRule type="cellIs" dxfId="493" priority="471" stopIfTrue="1" operator="equal">
      <formula>"þ"</formula>
    </cfRule>
  </conditionalFormatting>
  <conditionalFormatting sqref="D17:D18">
    <cfRule type="cellIs" dxfId="492" priority="470" stopIfTrue="1" operator="equal">
      <formula>"þ"</formula>
    </cfRule>
  </conditionalFormatting>
  <conditionalFormatting sqref="D17:D18">
    <cfRule type="cellIs" dxfId="491" priority="469" stopIfTrue="1" operator="equal">
      <formula>"þ"</formula>
    </cfRule>
  </conditionalFormatting>
  <conditionalFormatting sqref="D17:D18">
    <cfRule type="cellIs" dxfId="490" priority="468" stopIfTrue="1" operator="equal">
      <formula>"þ"</formula>
    </cfRule>
  </conditionalFormatting>
  <conditionalFormatting sqref="D17:D18">
    <cfRule type="cellIs" dxfId="489" priority="467" stopIfTrue="1" operator="equal">
      <formula>"þ"</formula>
    </cfRule>
  </conditionalFormatting>
  <conditionalFormatting sqref="D17:D18">
    <cfRule type="cellIs" dxfId="488" priority="466" stopIfTrue="1" operator="equal">
      <formula>"þ"</formula>
    </cfRule>
  </conditionalFormatting>
  <conditionalFormatting sqref="D17:D18">
    <cfRule type="cellIs" dxfId="487" priority="465" stopIfTrue="1" operator="equal">
      <formula>"þ"</formula>
    </cfRule>
  </conditionalFormatting>
  <conditionalFormatting sqref="D17:D18">
    <cfRule type="cellIs" dxfId="486" priority="464" stopIfTrue="1" operator="equal">
      <formula>"þ"</formula>
    </cfRule>
  </conditionalFormatting>
  <conditionalFormatting sqref="D17:D18">
    <cfRule type="cellIs" dxfId="485" priority="463" stopIfTrue="1" operator="equal">
      <formula>"þ"</formula>
    </cfRule>
  </conditionalFormatting>
  <conditionalFormatting sqref="D17:D18">
    <cfRule type="cellIs" dxfId="484" priority="462" stopIfTrue="1" operator="equal">
      <formula>"þ"</formula>
    </cfRule>
  </conditionalFormatting>
  <conditionalFormatting sqref="D17:D18">
    <cfRule type="cellIs" dxfId="483" priority="461" stopIfTrue="1" operator="equal">
      <formula>"þ"</formula>
    </cfRule>
  </conditionalFormatting>
  <conditionalFormatting sqref="D17:D18">
    <cfRule type="cellIs" dxfId="482" priority="460" stopIfTrue="1" operator="equal">
      <formula>"þ"</formula>
    </cfRule>
  </conditionalFormatting>
  <conditionalFormatting sqref="D17:D18">
    <cfRule type="cellIs" dxfId="481" priority="459" stopIfTrue="1" operator="equal">
      <formula>"þ"</formula>
    </cfRule>
  </conditionalFormatting>
  <conditionalFormatting sqref="D17:D18">
    <cfRule type="cellIs" dxfId="480" priority="458" stopIfTrue="1" operator="equal">
      <formula>"þ"</formula>
    </cfRule>
  </conditionalFormatting>
  <conditionalFormatting sqref="D17:D18">
    <cfRule type="cellIs" dxfId="479" priority="457" stopIfTrue="1" operator="equal">
      <formula>"þ"</formula>
    </cfRule>
  </conditionalFormatting>
  <conditionalFormatting sqref="D17:D18">
    <cfRule type="cellIs" dxfId="478" priority="456" stopIfTrue="1" operator="equal">
      <formula>"þ"</formula>
    </cfRule>
  </conditionalFormatting>
  <conditionalFormatting sqref="D17:D18">
    <cfRule type="cellIs" dxfId="477" priority="455" stopIfTrue="1" operator="equal">
      <formula>"þ"</formula>
    </cfRule>
  </conditionalFormatting>
  <conditionalFormatting sqref="D12">
    <cfRule type="cellIs" dxfId="476" priority="454" stopIfTrue="1" operator="equal">
      <formula>"þ"</formula>
    </cfRule>
  </conditionalFormatting>
  <conditionalFormatting sqref="D12">
    <cfRule type="cellIs" dxfId="475" priority="453" stopIfTrue="1" operator="equal">
      <formula>"þ"</formula>
    </cfRule>
  </conditionalFormatting>
  <conditionalFormatting sqref="D12">
    <cfRule type="cellIs" dxfId="474" priority="452" stopIfTrue="1" operator="equal">
      <formula>"þ"</formula>
    </cfRule>
  </conditionalFormatting>
  <conditionalFormatting sqref="D12">
    <cfRule type="cellIs" dxfId="473" priority="451" stopIfTrue="1" operator="equal">
      <formula>"þ"</formula>
    </cfRule>
  </conditionalFormatting>
  <conditionalFormatting sqref="D12">
    <cfRule type="cellIs" dxfId="472" priority="450" stopIfTrue="1" operator="equal">
      <formula>"þ"</formula>
    </cfRule>
  </conditionalFormatting>
  <conditionalFormatting sqref="D12">
    <cfRule type="cellIs" dxfId="471" priority="449" stopIfTrue="1" operator="equal">
      <formula>"þ"</formula>
    </cfRule>
  </conditionalFormatting>
  <conditionalFormatting sqref="D12">
    <cfRule type="cellIs" dxfId="470" priority="448" stopIfTrue="1" operator="equal">
      <formula>"þ"</formula>
    </cfRule>
  </conditionalFormatting>
  <conditionalFormatting sqref="D12">
    <cfRule type="cellIs" dxfId="469" priority="447" stopIfTrue="1" operator="equal">
      <formula>"þ"</formula>
    </cfRule>
  </conditionalFormatting>
  <conditionalFormatting sqref="D12">
    <cfRule type="cellIs" dxfId="468" priority="446" stopIfTrue="1" operator="equal">
      <formula>"þ"</formula>
    </cfRule>
  </conditionalFormatting>
  <conditionalFormatting sqref="D12">
    <cfRule type="cellIs" dxfId="467" priority="445" stopIfTrue="1" operator="equal">
      <formula>"þ"</formula>
    </cfRule>
  </conditionalFormatting>
  <conditionalFormatting sqref="D12">
    <cfRule type="cellIs" dxfId="466" priority="444" stopIfTrue="1" operator="equal">
      <formula>"þ"</formula>
    </cfRule>
  </conditionalFormatting>
  <conditionalFormatting sqref="D12">
    <cfRule type="cellIs" dxfId="465" priority="443" stopIfTrue="1" operator="equal">
      <formula>"þ"</formula>
    </cfRule>
  </conditionalFormatting>
  <conditionalFormatting sqref="D12">
    <cfRule type="cellIs" dxfId="464" priority="442" stopIfTrue="1" operator="equal">
      <formula>"þ"</formula>
    </cfRule>
  </conditionalFormatting>
  <conditionalFormatting sqref="D12">
    <cfRule type="cellIs" dxfId="463" priority="441" stopIfTrue="1" operator="equal">
      <formula>"þ"</formula>
    </cfRule>
  </conditionalFormatting>
  <conditionalFormatting sqref="D12">
    <cfRule type="cellIs" dxfId="462" priority="440" stopIfTrue="1" operator="equal">
      <formula>"þ"</formula>
    </cfRule>
  </conditionalFormatting>
  <conditionalFormatting sqref="D12">
    <cfRule type="cellIs" dxfId="461" priority="439" stopIfTrue="1" operator="equal">
      <formula>"þ"</formula>
    </cfRule>
  </conditionalFormatting>
  <conditionalFormatting sqref="D12">
    <cfRule type="cellIs" dxfId="460" priority="438" stopIfTrue="1" operator="equal">
      <formula>"þ"</formula>
    </cfRule>
  </conditionalFormatting>
  <conditionalFormatting sqref="D12">
    <cfRule type="cellIs" dxfId="459" priority="437" stopIfTrue="1" operator="equal">
      <formula>"þ"</formula>
    </cfRule>
  </conditionalFormatting>
  <conditionalFormatting sqref="D12">
    <cfRule type="cellIs" dxfId="458" priority="436" stopIfTrue="1" operator="equal">
      <formula>"þ"</formula>
    </cfRule>
  </conditionalFormatting>
  <conditionalFormatting sqref="D12">
    <cfRule type="cellIs" dxfId="457" priority="435" stopIfTrue="1" operator="equal">
      <formula>"þ"</formula>
    </cfRule>
  </conditionalFormatting>
  <conditionalFormatting sqref="D12">
    <cfRule type="cellIs" dxfId="456" priority="434" stopIfTrue="1" operator="equal">
      <formula>"þ"</formula>
    </cfRule>
  </conditionalFormatting>
  <conditionalFormatting sqref="D12">
    <cfRule type="cellIs" dxfId="455" priority="433" stopIfTrue="1" operator="equal">
      <formula>"þ"</formula>
    </cfRule>
  </conditionalFormatting>
  <conditionalFormatting sqref="D12">
    <cfRule type="cellIs" dxfId="454" priority="432" stopIfTrue="1" operator="equal">
      <formula>"þ"</formula>
    </cfRule>
  </conditionalFormatting>
  <conditionalFormatting sqref="D12">
    <cfRule type="cellIs" dxfId="453" priority="431" stopIfTrue="1" operator="equal">
      <formula>"þ"</formula>
    </cfRule>
  </conditionalFormatting>
  <conditionalFormatting sqref="D12">
    <cfRule type="cellIs" dxfId="452" priority="430" stopIfTrue="1" operator="equal">
      <formula>"þ"</formula>
    </cfRule>
  </conditionalFormatting>
  <conditionalFormatting sqref="D12">
    <cfRule type="cellIs" dxfId="451" priority="429" stopIfTrue="1" operator="equal">
      <formula>"þ"</formula>
    </cfRule>
  </conditionalFormatting>
  <conditionalFormatting sqref="D12">
    <cfRule type="cellIs" dxfId="450" priority="428" stopIfTrue="1" operator="equal">
      <formula>"þ"</formula>
    </cfRule>
  </conditionalFormatting>
  <conditionalFormatting sqref="D12">
    <cfRule type="cellIs" dxfId="449" priority="427" stopIfTrue="1" operator="equal">
      <formula>"þ"</formula>
    </cfRule>
  </conditionalFormatting>
  <conditionalFormatting sqref="D12">
    <cfRule type="cellIs" dxfId="448" priority="426" stopIfTrue="1" operator="equal">
      <formula>"þ"</formula>
    </cfRule>
  </conditionalFormatting>
  <conditionalFormatting sqref="D12">
    <cfRule type="cellIs" dxfId="447" priority="425" stopIfTrue="1" operator="equal">
      <formula>"þ"</formula>
    </cfRule>
  </conditionalFormatting>
  <conditionalFormatting sqref="D12">
    <cfRule type="cellIs" dxfId="446" priority="424" stopIfTrue="1" operator="equal">
      <formula>"þ"</formula>
    </cfRule>
  </conditionalFormatting>
  <conditionalFormatting sqref="D12">
    <cfRule type="cellIs" dxfId="445" priority="423" stopIfTrue="1" operator="equal">
      <formula>"þ"</formula>
    </cfRule>
  </conditionalFormatting>
  <conditionalFormatting sqref="D12">
    <cfRule type="cellIs" dxfId="444" priority="422" stopIfTrue="1" operator="equal">
      <formula>"þ"</formula>
    </cfRule>
  </conditionalFormatting>
  <conditionalFormatting sqref="D12">
    <cfRule type="cellIs" dxfId="443" priority="421" stopIfTrue="1" operator="equal">
      <formula>"þ"</formula>
    </cfRule>
  </conditionalFormatting>
  <conditionalFormatting sqref="D12">
    <cfRule type="cellIs" dxfId="442" priority="420" stopIfTrue="1" operator="equal">
      <formula>"þ"</formula>
    </cfRule>
  </conditionalFormatting>
  <conditionalFormatting sqref="D12">
    <cfRule type="cellIs" dxfId="441" priority="419" stopIfTrue="1" operator="equal">
      <formula>"þ"</formula>
    </cfRule>
  </conditionalFormatting>
  <conditionalFormatting sqref="D12">
    <cfRule type="cellIs" dxfId="440" priority="418" stopIfTrue="1" operator="equal">
      <formula>"þ"</formula>
    </cfRule>
  </conditionalFormatting>
  <conditionalFormatting sqref="D12">
    <cfRule type="cellIs" dxfId="439" priority="417" stopIfTrue="1" operator="equal">
      <formula>"þ"</formula>
    </cfRule>
  </conditionalFormatting>
  <conditionalFormatting sqref="D12">
    <cfRule type="cellIs" dxfId="438" priority="416" stopIfTrue="1" operator="equal">
      <formula>"þ"</formula>
    </cfRule>
  </conditionalFormatting>
  <conditionalFormatting sqref="D12">
    <cfRule type="cellIs" dxfId="437" priority="415" stopIfTrue="1" operator="equal">
      <formula>"þ"</formula>
    </cfRule>
  </conditionalFormatting>
  <conditionalFormatting sqref="D12">
    <cfRule type="cellIs" dxfId="436" priority="414" stopIfTrue="1" operator="equal">
      <formula>"þ"</formula>
    </cfRule>
  </conditionalFormatting>
  <conditionalFormatting sqref="D12">
    <cfRule type="cellIs" dxfId="435" priority="413" stopIfTrue="1" operator="equal">
      <formula>"þ"</formula>
    </cfRule>
  </conditionalFormatting>
  <conditionalFormatting sqref="D12">
    <cfRule type="cellIs" dxfId="434" priority="412" stopIfTrue="1" operator="equal">
      <formula>"þ"</formula>
    </cfRule>
  </conditionalFormatting>
  <conditionalFormatting sqref="D12">
    <cfRule type="cellIs" dxfId="433" priority="411" stopIfTrue="1" operator="equal">
      <formula>"þ"</formula>
    </cfRule>
  </conditionalFormatting>
  <conditionalFormatting sqref="D12">
    <cfRule type="cellIs" dxfId="432" priority="410" stopIfTrue="1" operator="equal">
      <formula>"þ"</formula>
    </cfRule>
  </conditionalFormatting>
  <conditionalFormatting sqref="D12">
    <cfRule type="cellIs" dxfId="431" priority="409" stopIfTrue="1" operator="equal">
      <formula>"þ"</formula>
    </cfRule>
  </conditionalFormatting>
  <conditionalFormatting sqref="D12">
    <cfRule type="cellIs" dxfId="430" priority="408" stopIfTrue="1" operator="equal">
      <formula>"þ"</formula>
    </cfRule>
  </conditionalFormatting>
  <conditionalFormatting sqref="D12">
    <cfRule type="cellIs" dxfId="429" priority="407" stopIfTrue="1" operator="equal">
      <formula>"þ"</formula>
    </cfRule>
  </conditionalFormatting>
  <conditionalFormatting sqref="D12">
    <cfRule type="cellIs" dxfId="428" priority="406" stopIfTrue="1" operator="equal">
      <formula>"þ"</formula>
    </cfRule>
  </conditionalFormatting>
  <conditionalFormatting sqref="D12">
    <cfRule type="cellIs" dxfId="427" priority="405" stopIfTrue="1" operator="equal">
      <formula>"þ"</formula>
    </cfRule>
  </conditionalFormatting>
  <conditionalFormatting sqref="D12">
    <cfRule type="cellIs" dxfId="426" priority="404" stopIfTrue="1" operator="equal">
      <formula>"þ"</formula>
    </cfRule>
  </conditionalFormatting>
  <conditionalFormatting sqref="D12">
    <cfRule type="cellIs" dxfId="425" priority="403" stopIfTrue="1" operator="equal">
      <formula>"þ"</formula>
    </cfRule>
  </conditionalFormatting>
  <conditionalFormatting sqref="D12">
    <cfRule type="cellIs" dxfId="424" priority="402" stopIfTrue="1" operator="equal">
      <formula>"þ"</formula>
    </cfRule>
  </conditionalFormatting>
  <conditionalFormatting sqref="D12">
    <cfRule type="cellIs" dxfId="423" priority="401" stopIfTrue="1" operator="equal">
      <formula>"þ"</formula>
    </cfRule>
  </conditionalFormatting>
  <conditionalFormatting sqref="D12">
    <cfRule type="cellIs" dxfId="422" priority="400" stopIfTrue="1" operator="equal">
      <formula>"þ"</formula>
    </cfRule>
  </conditionalFormatting>
  <conditionalFormatting sqref="D12">
    <cfRule type="cellIs" dxfId="421" priority="399" stopIfTrue="1" operator="equal">
      <formula>"þ"</formula>
    </cfRule>
  </conditionalFormatting>
  <conditionalFormatting sqref="D12">
    <cfRule type="cellIs" dxfId="420" priority="398" stopIfTrue="1" operator="equal">
      <formula>"þ"</formula>
    </cfRule>
  </conditionalFormatting>
  <conditionalFormatting sqref="D12">
    <cfRule type="cellIs" dxfId="419" priority="397" stopIfTrue="1" operator="equal">
      <formula>"þ"</formula>
    </cfRule>
  </conditionalFormatting>
  <conditionalFormatting sqref="D12">
    <cfRule type="cellIs" dxfId="418" priority="396" stopIfTrue="1" operator="equal">
      <formula>"þ"</formula>
    </cfRule>
  </conditionalFormatting>
  <conditionalFormatting sqref="D12">
    <cfRule type="cellIs" dxfId="417" priority="395" stopIfTrue="1" operator="equal">
      <formula>"þ"</formula>
    </cfRule>
  </conditionalFormatting>
  <conditionalFormatting sqref="D12">
    <cfRule type="cellIs" dxfId="416" priority="394" stopIfTrue="1" operator="equal">
      <formula>"þ"</formula>
    </cfRule>
  </conditionalFormatting>
  <conditionalFormatting sqref="D12">
    <cfRule type="cellIs" dxfId="415" priority="393" stopIfTrue="1" operator="equal">
      <formula>"þ"</formula>
    </cfRule>
  </conditionalFormatting>
  <conditionalFormatting sqref="D12">
    <cfRule type="cellIs" dxfId="414" priority="392" stopIfTrue="1" operator="equal">
      <formula>"þ"</formula>
    </cfRule>
  </conditionalFormatting>
  <conditionalFormatting sqref="D12">
    <cfRule type="cellIs" dxfId="413" priority="391" stopIfTrue="1" operator="equal">
      <formula>"þ"</formula>
    </cfRule>
  </conditionalFormatting>
  <conditionalFormatting sqref="D12">
    <cfRule type="cellIs" dxfId="412" priority="390" stopIfTrue="1" operator="equal">
      <formula>"þ"</formula>
    </cfRule>
  </conditionalFormatting>
  <conditionalFormatting sqref="D12">
    <cfRule type="cellIs" dxfId="411" priority="389" stopIfTrue="1" operator="equal">
      <formula>"þ"</formula>
    </cfRule>
  </conditionalFormatting>
  <conditionalFormatting sqref="D12">
    <cfRule type="cellIs" dxfId="410" priority="388" stopIfTrue="1" operator="equal">
      <formula>"þ"</formula>
    </cfRule>
  </conditionalFormatting>
  <conditionalFormatting sqref="D12">
    <cfRule type="cellIs" dxfId="409" priority="387" stopIfTrue="1" operator="equal">
      <formula>"þ"</formula>
    </cfRule>
  </conditionalFormatting>
  <conditionalFormatting sqref="D12">
    <cfRule type="cellIs" dxfId="408" priority="386" stopIfTrue="1" operator="equal">
      <formula>"þ"</formula>
    </cfRule>
  </conditionalFormatting>
  <conditionalFormatting sqref="D12">
    <cfRule type="cellIs" dxfId="407" priority="385" stopIfTrue="1" operator="equal">
      <formula>"þ"</formula>
    </cfRule>
  </conditionalFormatting>
  <conditionalFormatting sqref="D12">
    <cfRule type="cellIs" dxfId="406" priority="384" stopIfTrue="1" operator="equal">
      <formula>"þ"</formula>
    </cfRule>
  </conditionalFormatting>
  <conditionalFormatting sqref="D12">
    <cfRule type="cellIs" dxfId="405" priority="383" stopIfTrue="1" operator="equal">
      <formula>"þ"</formula>
    </cfRule>
  </conditionalFormatting>
  <conditionalFormatting sqref="D12">
    <cfRule type="cellIs" dxfId="404" priority="382" stopIfTrue="1" operator="equal">
      <formula>"þ"</formula>
    </cfRule>
  </conditionalFormatting>
  <conditionalFormatting sqref="D12">
    <cfRule type="cellIs" dxfId="403" priority="381" stopIfTrue="1" operator="equal">
      <formula>"þ"</formula>
    </cfRule>
  </conditionalFormatting>
  <conditionalFormatting sqref="D12">
    <cfRule type="cellIs" dxfId="402" priority="380" stopIfTrue="1" operator="equal">
      <formula>"þ"</formula>
    </cfRule>
  </conditionalFormatting>
  <conditionalFormatting sqref="D12">
    <cfRule type="cellIs" dxfId="401" priority="379" stopIfTrue="1" operator="equal">
      <formula>"þ"</formula>
    </cfRule>
  </conditionalFormatting>
  <conditionalFormatting sqref="D12">
    <cfRule type="cellIs" dxfId="400" priority="378" stopIfTrue="1" operator="equal">
      <formula>"þ"</formula>
    </cfRule>
  </conditionalFormatting>
  <conditionalFormatting sqref="D12">
    <cfRule type="cellIs" dxfId="399" priority="377" stopIfTrue="1" operator="equal">
      <formula>"þ"</formula>
    </cfRule>
  </conditionalFormatting>
  <conditionalFormatting sqref="D12">
    <cfRule type="cellIs" dxfId="398" priority="376" stopIfTrue="1" operator="equal">
      <formula>"þ"</formula>
    </cfRule>
  </conditionalFormatting>
  <conditionalFormatting sqref="D12">
    <cfRule type="cellIs" dxfId="397" priority="375" stopIfTrue="1" operator="equal">
      <formula>"þ"</formula>
    </cfRule>
  </conditionalFormatting>
  <conditionalFormatting sqref="D12">
    <cfRule type="cellIs" dxfId="396" priority="374" stopIfTrue="1" operator="equal">
      <formula>"þ"</formula>
    </cfRule>
  </conditionalFormatting>
  <conditionalFormatting sqref="D12">
    <cfRule type="cellIs" dxfId="395" priority="373" stopIfTrue="1" operator="equal">
      <formula>"þ"</formula>
    </cfRule>
  </conditionalFormatting>
  <conditionalFormatting sqref="D12">
    <cfRule type="cellIs" dxfId="394" priority="372" stopIfTrue="1" operator="equal">
      <formula>"þ"</formula>
    </cfRule>
  </conditionalFormatting>
  <conditionalFormatting sqref="D13">
    <cfRule type="cellIs" dxfId="393" priority="371" stopIfTrue="1" operator="equal">
      <formula>"þ"</formula>
    </cfRule>
  </conditionalFormatting>
  <conditionalFormatting sqref="D13">
    <cfRule type="cellIs" dxfId="392" priority="370" stopIfTrue="1" operator="equal">
      <formula>"þ"</formula>
    </cfRule>
  </conditionalFormatting>
  <conditionalFormatting sqref="D13">
    <cfRule type="cellIs" dxfId="391" priority="369" stopIfTrue="1" operator="equal">
      <formula>"þ"</formula>
    </cfRule>
  </conditionalFormatting>
  <conditionalFormatting sqref="D12">
    <cfRule type="cellIs" dxfId="390" priority="368" stopIfTrue="1" operator="equal">
      <formula>"þ"</formula>
    </cfRule>
  </conditionalFormatting>
  <conditionalFormatting sqref="D13">
    <cfRule type="cellIs" dxfId="389" priority="367" stopIfTrue="1" operator="equal">
      <formula>"þ"</formula>
    </cfRule>
  </conditionalFormatting>
  <conditionalFormatting sqref="D13">
    <cfRule type="cellIs" dxfId="388" priority="366" stopIfTrue="1" operator="equal">
      <formula>"þ"</formula>
    </cfRule>
  </conditionalFormatting>
  <conditionalFormatting sqref="D12">
    <cfRule type="cellIs" dxfId="387" priority="365" stopIfTrue="1" operator="equal">
      <formula>"þ"</formula>
    </cfRule>
  </conditionalFormatting>
  <conditionalFormatting sqref="D13">
    <cfRule type="cellIs" dxfId="386" priority="364" stopIfTrue="1" operator="equal">
      <formula>"þ"</formula>
    </cfRule>
  </conditionalFormatting>
  <conditionalFormatting sqref="D12">
    <cfRule type="cellIs" dxfId="385" priority="363" stopIfTrue="1" operator="equal">
      <formula>"þ"</formula>
    </cfRule>
  </conditionalFormatting>
  <conditionalFormatting sqref="D11">
    <cfRule type="cellIs" dxfId="384" priority="362" stopIfTrue="1" operator="equal">
      <formula>"þ"</formula>
    </cfRule>
  </conditionalFormatting>
  <conditionalFormatting sqref="D11">
    <cfRule type="cellIs" dxfId="383" priority="361" stopIfTrue="1" operator="equal">
      <formula>"þ"</formula>
    </cfRule>
  </conditionalFormatting>
  <conditionalFormatting sqref="D11">
    <cfRule type="cellIs" dxfId="382" priority="360" stopIfTrue="1" operator="equal">
      <formula>"þ"</formula>
    </cfRule>
  </conditionalFormatting>
  <conditionalFormatting sqref="D11">
    <cfRule type="cellIs" dxfId="381" priority="359" stopIfTrue="1" operator="equal">
      <formula>"þ"</formula>
    </cfRule>
  </conditionalFormatting>
  <conditionalFormatting sqref="D11">
    <cfRule type="cellIs" dxfId="380" priority="358" stopIfTrue="1" operator="equal">
      <formula>"þ"</formula>
    </cfRule>
  </conditionalFormatting>
  <conditionalFormatting sqref="D11">
    <cfRule type="cellIs" dxfId="379" priority="357" stopIfTrue="1" operator="equal">
      <formula>"þ"</formula>
    </cfRule>
  </conditionalFormatting>
  <conditionalFormatting sqref="D11">
    <cfRule type="cellIs" dxfId="378" priority="356" stopIfTrue="1" operator="equal">
      <formula>"þ"</formula>
    </cfRule>
  </conditionalFormatting>
  <conditionalFormatting sqref="D11">
    <cfRule type="cellIs" dxfId="377" priority="355" stopIfTrue="1" operator="equal">
      <formula>"þ"</formula>
    </cfRule>
  </conditionalFormatting>
  <conditionalFormatting sqref="D11">
    <cfRule type="cellIs" dxfId="376" priority="354" stopIfTrue="1" operator="equal">
      <formula>"þ"</formula>
    </cfRule>
  </conditionalFormatting>
  <conditionalFormatting sqref="D11">
    <cfRule type="cellIs" dxfId="375" priority="353" stopIfTrue="1" operator="equal">
      <formula>"þ"</formula>
    </cfRule>
  </conditionalFormatting>
  <conditionalFormatting sqref="D11">
    <cfRule type="cellIs" dxfId="374" priority="352" stopIfTrue="1" operator="equal">
      <formula>"þ"</formula>
    </cfRule>
  </conditionalFormatting>
  <conditionalFormatting sqref="D11">
    <cfRule type="cellIs" dxfId="373" priority="351" stopIfTrue="1" operator="equal">
      <formula>"þ"</formula>
    </cfRule>
  </conditionalFormatting>
  <conditionalFormatting sqref="D13">
    <cfRule type="cellIs" dxfId="372" priority="350" stopIfTrue="1" operator="equal">
      <formula>"þ"</formula>
    </cfRule>
  </conditionalFormatting>
  <conditionalFormatting sqref="D13">
    <cfRule type="cellIs" dxfId="371" priority="349" stopIfTrue="1" operator="equal">
      <formula>"þ"</formula>
    </cfRule>
  </conditionalFormatting>
  <conditionalFormatting sqref="D13">
    <cfRule type="cellIs" dxfId="370" priority="348" stopIfTrue="1" operator="equal">
      <formula>"þ"</formula>
    </cfRule>
  </conditionalFormatting>
  <conditionalFormatting sqref="D11">
    <cfRule type="cellIs" dxfId="369" priority="347" stopIfTrue="1" operator="equal">
      <formula>"þ"</formula>
    </cfRule>
  </conditionalFormatting>
  <conditionalFormatting sqref="D13">
    <cfRule type="cellIs" dxfId="368" priority="346" stopIfTrue="1" operator="equal">
      <formula>"þ"</formula>
    </cfRule>
  </conditionalFormatting>
  <conditionalFormatting sqref="D13">
    <cfRule type="cellIs" dxfId="367" priority="345" stopIfTrue="1" operator="equal">
      <formula>"þ"</formula>
    </cfRule>
  </conditionalFormatting>
  <conditionalFormatting sqref="D13">
    <cfRule type="cellIs" dxfId="366" priority="344" stopIfTrue="1" operator="equal">
      <formula>"þ"</formula>
    </cfRule>
  </conditionalFormatting>
  <conditionalFormatting sqref="D13">
    <cfRule type="cellIs" dxfId="365" priority="343" stopIfTrue="1" operator="equal">
      <formula>"þ"</formula>
    </cfRule>
  </conditionalFormatting>
  <conditionalFormatting sqref="D13">
    <cfRule type="cellIs" dxfId="364" priority="342" stopIfTrue="1" operator="equal">
      <formula>"þ"</formula>
    </cfRule>
  </conditionalFormatting>
  <conditionalFormatting sqref="D13">
    <cfRule type="cellIs" dxfId="363" priority="341" stopIfTrue="1" operator="equal">
      <formula>"þ"</formula>
    </cfRule>
  </conditionalFormatting>
  <conditionalFormatting sqref="D13">
    <cfRule type="cellIs" dxfId="362" priority="340" stopIfTrue="1" operator="equal">
      <formula>"þ"</formula>
    </cfRule>
  </conditionalFormatting>
  <conditionalFormatting sqref="D13">
    <cfRule type="cellIs" dxfId="361" priority="339" stopIfTrue="1" operator="equal">
      <formula>"þ"</formula>
    </cfRule>
  </conditionalFormatting>
  <conditionalFormatting sqref="D13">
    <cfRule type="cellIs" dxfId="360" priority="338" stopIfTrue="1" operator="equal">
      <formula>"þ"</formula>
    </cfRule>
  </conditionalFormatting>
  <conditionalFormatting sqref="D13">
    <cfRule type="cellIs" dxfId="359" priority="337" stopIfTrue="1" operator="equal">
      <formula>"þ"</formula>
    </cfRule>
  </conditionalFormatting>
  <conditionalFormatting sqref="D13">
    <cfRule type="cellIs" dxfId="358" priority="336" stopIfTrue="1" operator="equal">
      <formula>"þ"</formula>
    </cfRule>
  </conditionalFormatting>
  <conditionalFormatting sqref="D13">
    <cfRule type="cellIs" dxfId="357" priority="335" stopIfTrue="1" operator="equal">
      <formula>"þ"</formula>
    </cfRule>
  </conditionalFormatting>
  <conditionalFormatting sqref="D13">
    <cfRule type="cellIs" dxfId="356" priority="334" stopIfTrue="1" operator="equal">
      <formula>"þ"</formula>
    </cfRule>
  </conditionalFormatting>
  <conditionalFormatting sqref="D13">
    <cfRule type="cellIs" dxfId="355" priority="333" stopIfTrue="1" operator="equal">
      <formula>"þ"</formula>
    </cfRule>
  </conditionalFormatting>
  <conditionalFormatting sqref="D12">
    <cfRule type="cellIs" dxfId="354" priority="332" stopIfTrue="1" operator="equal">
      <formula>"þ"</formula>
    </cfRule>
  </conditionalFormatting>
  <conditionalFormatting sqref="D12">
    <cfRule type="cellIs" dxfId="353" priority="331" stopIfTrue="1" operator="equal">
      <formula>"þ"</formula>
    </cfRule>
  </conditionalFormatting>
  <conditionalFormatting sqref="D12">
    <cfRule type="cellIs" dxfId="352" priority="330" stopIfTrue="1" operator="equal">
      <formula>"þ"</formula>
    </cfRule>
  </conditionalFormatting>
  <conditionalFormatting sqref="D12">
    <cfRule type="cellIs" dxfId="351" priority="329" stopIfTrue="1" operator="equal">
      <formula>"þ"</formula>
    </cfRule>
  </conditionalFormatting>
  <conditionalFormatting sqref="D12">
    <cfRule type="cellIs" dxfId="350" priority="328" stopIfTrue="1" operator="equal">
      <formula>"þ"</formula>
    </cfRule>
  </conditionalFormatting>
  <conditionalFormatting sqref="D12">
    <cfRule type="cellIs" dxfId="349" priority="327" stopIfTrue="1" operator="equal">
      <formula>"þ"</formula>
    </cfRule>
  </conditionalFormatting>
  <conditionalFormatting sqref="D13">
    <cfRule type="cellIs" dxfId="348" priority="326" stopIfTrue="1" operator="equal">
      <formula>"þ"</formula>
    </cfRule>
  </conditionalFormatting>
  <conditionalFormatting sqref="D13">
    <cfRule type="cellIs" dxfId="347" priority="325" stopIfTrue="1" operator="equal">
      <formula>"þ"</formula>
    </cfRule>
  </conditionalFormatting>
  <conditionalFormatting sqref="D13">
    <cfRule type="cellIs" dxfId="346" priority="324" stopIfTrue="1" operator="equal">
      <formula>"þ"</formula>
    </cfRule>
  </conditionalFormatting>
  <conditionalFormatting sqref="D13">
    <cfRule type="cellIs" dxfId="345" priority="323" stopIfTrue="1" operator="equal">
      <formula>"þ"</formula>
    </cfRule>
  </conditionalFormatting>
  <conditionalFormatting sqref="D13">
    <cfRule type="cellIs" dxfId="344" priority="322" stopIfTrue="1" operator="equal">
      <formula>"þ"</formula>
    </cfRule>
  </conditionalFormatting>
  <conditionalFormatting sqref="D13">
    <cfRule type="cellIs" dxfId="343" priority="321" stopIfTrue="1" operator="equal">
      <formula>"þ"</formula>
    </cfRule>
  </conditionalFormatting>
  <conditionalFormatting sqref="D13">
    <cfRule type="cellIs" dxfId="342" priority="320" stopIfTrue="1" operator="equal">
      <formula>"þ"</formula>
    </cfRule>
  </conditionalFormatting>
  <conditionalFormatting sqref="D13">
    <cfRule type="cellIs" dxfId="341" priority="319" stopIfTrue="1" operator="equal">
      <formula>"þ"</formula>
    </cfRule>
  </conditionalFormatting>
  <conditionalFormatting sqref="D13">
    <cfRule type="cellIs" dxfId="340" priority="318" stopIfTrue="1" operator="equal">
      <formula>"þ"</formula>
    </cfRule>
  </conditionalFormatting>
  <conditionalFormatting sqref="D13">
    <cfRule type="cellIs" dxfId="339" priority="317" stopIfTrue="1" operator="equal">
      <formula>"þ"</formula>
    </cfRule>
  </conditionalFormatting>
  <conditionalFormatting sqref="D13">
    <cfRule type="cellIs" dxfId="338" priority="316" stopIfTrue="1" operator="equal">
      <formula>"þ"</formula>
    </cfRule>
  </conditionalFormatting>
  <conditionalFormatting sqref="D13">
    <cfRule type="cellIs" dxfId="337" priority="315" stopIfTrue="1" operator="equal">
      <formula>"þ"</formula>
    </cfRule>
  </conditionalFormatting>
  <conditionalFormatting sqref="D13">
    <cfRule type="cellIs" dxfId="336" priority="314" stopIfTrue="1" operator="equal">
      <formula>"þ"</formula>
    </cfRule>
  </conditionalFormatting>
  <conditionalFormatting sqref="D13">
    <cfRule type="cellIs" dxfId="335" priority="313" stopIfTrue="1" operator="equal">
      <formula>"þ"</formula>
    </cfRule>
  </conditionalFormatting>
  <conditionalFormatting sqref="D13">
    <cfRule type="cellIs" dxfId="334" priority="312" stopIfTrue="1" operator="equal">
      <formula>"þ"</formula>
    </cfRule>
  </conditionalFormatting>
  <conditionalFormatting sqref="D13">
    <cfRule type="cellIs" dxfId="333" priority="311" stopIfTrue="1" operator="equal">
      <formula>"þ"</formula>
    </cfRule>
  </conditionalFormatting>
  <conditionalFormatting sqref="D13">
    <cfRule type="cellIs" dxfId="332" priority="310" stopIfTrue="1" operator="equal">
      <formula>"þ"</formula>
    </cfRule>
  </conditionalFormatting>
  <conditionalFormatting sqref="D13">
    <cfRule type="cellIs" dxfId="331" priority="309" stopIfTrue="1" operator="equal">
      <formula>"þ"</formula>
    </cfRule>
  </conditionalFormatting>
  <conditionalFormatting sqref="D13">
    <cfRule type="cellIs" dxfId="330" priority="308" stopIfTrue="1" operator="equal">
      <formula>"þ"</formula>
    </cfRule>
  </conditionalFormatting>
  <conditionalFormatting sqref="D13">
    <cfRule type="cellIs" dxfId="329" priority="307" stopIfTrue="1" operator="equal">
      <formula>"þ"</formula>
    </cfRule>
  </conditionalFormatting>
  <conditionalFormatting sqref="D13">
    <cfRule type="cellIs" dxfId="328" priority="306" stopIfTrue="1" operator="equal">
      <formula>"þ"</formula>
    </cfRule>
  </conditionalFormatting>
  <conditionalFormatting sqref="D13">
    <cfRule type="cellIs" dxfId="327" priority="305" stopIfTrue="1" operator="equal">
      <formula>"þ"</formula>
    </cfRule>
  </conditionalFormatting>
  <conditionalFormatting sqref="D13">
    <cfRule type="cellIs" dxfId="326" priority="304" stopIfTrue="1" operator="equal">
      <formula>"þ"</formula>
    </cfRule>
  </conditionalFormatting>
  <conditionalFormatting sqref="D12">
    <cfRule type="cellIs" dxfId="325" priority="303" stopIfTrue="1" operator="equal">
      <formula>"þ"</formula>
    </cfRule>
  </conditionalFormatting>
  <conditionalFormatting sqref="D12">
    <cfRule type="cellIs" dxfId="324" priority="302" stopIfTrue="1" operator="equal">
      <formula>"þ"</formula>
    </cfRule>
  </conditionalFormatting>
  <conditionalFormatting sqref="D12">
    <cfRule type="cellIs" dxfId="323" priority="301" stopIfTrue="1" operator="equal">
      <formula>"þ"</formula>
    </cfRule>
  </conditionalFormatting>
  <conditionalFormatting sqref="D12">
    <cfRule type="cellIs" dxfId="322" priority="300" stopIfTrue="1" operator="equal">
      <formula>"þ"</formula>
    </cfRule>
  </conditionalFormatting>
  <conditionalFormatting sqref="D12">
    <cfRule type="cellIs" dxfId="321" priority="299" stopIfTrue="1" operator="equal">
      <formula>"þ"</formula>
    </cfRule>
  </conditionalFormatting>
  <conditionalFormatting sqref="D12">
    <cfRule type="cellIs" dxfId="320" priority="298" stopIfTrue="1" operator="equal">
      <formula>"þ"</formula>
    </cfRule>
  </conditionalFormatting>
  <conditionalFormatting sqref="D12">
    <cfRule type="cellIs" dxfId="319" priority="297" stopIfTrue="1" operator="equal">
      <formula>"þ"</formula>
    </cfRule>
  </conditionalFormatting>
  <conditionalFormatting sqref="D12">
    <cfRule type="cellIs" dxfId="318" priority="296" stopIfTrue="1" operator="equal">
      <formula>"þ"</formula>
    </cfRule>
  </conditionalFormatting>
  <conditionalFormatting sqref="D12">
    <cfRule type="cellIs" dxfId="317" priority="295" stopIfTrue="1" operator="equal">
      <formula>"þ"</formula>
    </cfRule>
  </conditionalFormatting>
  <conditionalFormatting sqref="D12">
    <cfRule type="cellIs" dxfId="316" priority="294" stopIfTrue="1" operator="equal">
      <formula>"þ"</formula>
    </cfRule>
  </conditionalFormatting>
  <conditionalFormatting sqref="D12">
    <cfRule type="cellIs" dxfId="315" priority="293" stopIfTrue="1" operator="equal">
      <formula>"þ"</formula>
    </cfRule>
  </conditionalFormatting>
  <conditionalFormatting sqref="D12">
    <cfRule type="cellIs" dxfId="314" priority="292" stopIfTrue="1" operator="equal">
      <formula>"þ"</formula>
    </cfRule>
  </conditionalFormatting>
  <conditionalFormatting sqref="D12">
    <cfRule type="cellIs" dxfId="313" priority="291" stopIfTrue="1" operator="equal">
      <formula>"þ"</formula>
    </cfRule>
  </conditionalFormatting>
  <conditionalFormatting sqref="D12">
    <cfRule type="cellIs" dxfId="312" priority="290" stopIfTrue="1" operator="equal">
      <formula>"þ"</formula>
    </cfRule>
  </conditionalFormatting>
  <conditionalFormatting sqref="D12">
    <cfRule type="cellIs" dxfId="311" priority="289" stopIfTrue="1" operator="equal">
      <formula>"þ"</formula>
    </cfRule>
  </conditionalFormatting>
  <conditionalFormatting sqref="D12">
    <cfRule type="cellIs" dxfId="310" priority="288" stopIfTrue="1" operator="equal">
      <formula>"þ"</formula>
    </cfRule>
  </conditionalFormatting>
  <conditionalFormatting sqref="D12">
    <cfRule type="cellIs" dxfId="309" priority="287" stopIfTrue="1" operator="equal">
      <formula>"þ"</formula>
    </cfRule>
  </conditionalFormatting>
  <conditionalFormatting sqref="D12">
    <cfRule type="cellIs" dxfId="308" priority="286" stopIfTrue="1" operator="equal">
      <formula>"þ"</formula>
    </cfRule>
  </conditionalFormatting>
  <conditionalFormatting sqref="D12">
    <cfRule type="cellIs" dxfId="307" priority="285" stopIfTrue="1" operator="equal">
      <formula>"þ"</formula>
    </cfRule>
  </conditionalFormatting>
  <conditionalFormatting sqref="D12">
    <cfRule type="cellIs" dxfId="306" priority="284" stopIfTrue="1" operator="equal">
      <formula>"þ"</formula>
    </cfRule>
  </conditionalFormatting>
  <conditionalFormatting sqref="D12">
    <cfRule type="cellIs" dxfId="305" priority="283" stopIfTrue="1" operator="equal">
      <formula>"þ"</formula>
    </cfRule>
  </conditionalFormatting>
  <conditionalFormatting sqref="D12">
    <cfRule type="cellIs" dxfId="304" priority="282" stopIfTrue="1" operator="equal">
      <formula>"þ"</formula>
    </cfRule>
  </conditionalFormatting>
  <conditionalFormatting sqref="D12">
    <cfRule type="cellIs" dxfId="303" priority="281" stopIfTrue="1" operator="equal">
      <formula>"þ"</formula>
    </cfRule>
  </conditionalFormatting>
  <conditionalFormatting sqref="D12">
    <cfRule type="cellIs" dxfId="302" priority="280" stopIfTrue="1" operator="equal">
      <formula>"þ"</formula>
    </cfRule>
  </conditionalFormatting>
  <conditionalFormatting sqref="D12">
    <cfRule type="cellIs" dxfId="301" priority="279" stopIfTrue="1" operator="equal">
      <formula>"þ"</formula>
    </cfRule>
  </conditionalFormatting>
  <conditionalFormatting sqref="D12">
    <cfRule type="cellIs" dxfId="300" priority="278" stopIfTrue="1" operator="equal">
      <formula>"þ"</formula>
    </cfRule>
  </conditionalFormatting>
  <conditionalFormatting sqref="D12">
    <cfRule type="cellIs" dxfId="299" priority="277" stopIfTrue="1" operator="equal">
      <formula>"þ"</formula>
    </cfRule>
  </conditionalFormatting>
  <conditionalFormatting sqref="D12">
    <cfRule type="cellIs" dxfId="298" priority="276" stopIfTrue="1" operator="equal">
      <formula>"þ"</formula>
    </cfRule>
  </conditionalFormatting>
  <conditionalFormatting sqref="D12">
    <cfRule type="cellIs" dxfId="297" priority="275" stopIfTrue="1" operator="equal">
      <formula>"þ"</formula>
    </cfRule>
  </conditionalFormatting>
  <conditionalFormatting sqref="D12">
    <cfRule type="cellIs" dxfId="296" priority="274" stopIfTrue="1" operator="equal">
      <formula>"þ"</formula>
    </cfRule>
  </conditionalFormatting>
  <conditionalFormatting sqref="D12">
    <cfRule type="cellIs" dxfId="295" priority="273" stopIfTrue="1" operator="equal">
      <formula>"þ"</formula>
    </cfRule>
  </conditionalFormatting>
  <conditionalFormatting sqref="D12">
    <cfRule type="cellIs" dxfId="294" priority="272" stopIfTrue="1" operator="equal">
      <formula>"þ"</formula>
    </cfRule>
  </conditionalFormatting>
  <conditionalFormatting sqref="D12">
    <cfRule type="cellIs" dxfId="293" priority="271" stopIfTrue="1" operator="equal">
      <formula>"þ"</formula>
    </cfRule>
  </conditionalFormatting>
  <conditionalFormatting sqref="D12">
    <cfRule type="cellIs" dxfId="292" priority="270" stopIfTrue="1" operator="equal">
      <formula>"þ"</formula>
    </cfRule>
  </conditionalFormatting>
  <conditionalFormatting sqref="D12">
    <cfRule type="cellIs" dxfId="291" priority="269" stopIfTrue="1" operator="equal">
      <formula>"þ"</formula>
    </cfRule>
  </conditionalFormatting>
  <conditionalFormatting sqref="D12">
    <cfRule type="cellIs" dxfId="290" priority="268" stopIfTrue="1" operator="equal">
      <formula>"þ"</formula>
    </cfRule>
  </conditionalFormatting>
  <conditionalFormatting sqref="D12">
    <cfRule type="cellIs" dxfId="289" priority="267" stopIfTrue="1" operator="equal">
      <formula>"þ"</formula>
    </cfRule>
  </conditionalFormatting>
  <conditionalFormatting sqref="D12">
    <cfRule type="cellIs" dxfId="288" priority="266" stopIfTrue="1" operator="equal">
      <formula>"þ"</formula>
    </cfRule>
  </conditionalFormatting>
  <conditionalFormatting sqref="D12">
    <cfRule type="cellIs" dxfId="287" priority="265" stopIfTrue="1" operator="equal">
      <formula>"þ"</formula>
    </cfRule>
  </conditionalFormatting>
  <conditionalFormatting sqref="D12">
    <cfRule type="cellIs" dxfId="286" priority="264" stopIfTrue="1" operator="equal">
      <formula>"þ"</formula>
    </cfRule>
  </conditionalFormatting>
  <conditionalFormatting sqref="D12">
    <cfRule type="cellIs" dxfId="285" priority="263" stopIfTrue="1" operator="equal">
      <formula>"þ"</formula>
    </cfRule>
  </conditionalFormatting>
  <conditionalFormatting sqref="D12">
    <cfRule type="cellIs" dxfId="284" priority="262" stopIfTrue="1" operator="equal">
      <formula>"þ"</formula>
    </cfRule>
  </conditionalFormatting>
  <conditionalFormatting sqref="D12">
    <cfRule type="cellIs" dxfId="283" priority="261" stopIfTrue="1" operator="equal">
      <formula>"þ"</formula>
    </cfRule>
  </conditionalFormatting>
  <conditionalFormatting sqref="D12">
    <cfRule type="cellIs" dxfId="282" priority="260" stopIfTrue="1" operator="equal">
      <formula>"þ"</formula>
    </cfRule>
  </conditionalFormatting>
  <conditionalFormatting sqref="D12">
    <cfRule type="cellIs" dxfId="281" priority="259" stopIfTrue="1" operator="equal">
      <formula>"þ"</formula>
    </cfRule>
  </conditionalFormatting>
  <conditionalFormatting sqref="D12">
    <cfRule type="cellIs" dxfId="280" priority="258" stopIfTrue="1" operator="equal">
      <formula>"þ"</formula>
    </cfRule>
  </conditionalFormatting>
  <conditionalFormatting sqref="D13">
    <cfRule type="cellIs" dxfId="279" priority="257" stopIfTrue="1" operator="equal">
      <formula>"þ"</formula>
    </cfRule>
  </conditionalFormatting>
  <conditionalFormatting sqref="D13">
    <cfRule type="cellIs" dxfId="278" priority="256" stopIfTrue="1" operator="equal">
      <formula>"þ"</formula>
    </cfRule>
  </conditionalFormatting>
  <conditionalFormatting sqref="D13">
    <cfRule type="cellIs" dxfId="277" priority="255" stopIfTrue="1" operator="equal">
      <formula>"þ"</formula>
    </cfRule>
  </conditionalFormatting>
  <conditionalFormatting sqref="D13">
    <cfRule type="cellIs" dxfId="276" priority="254" stopIfTrue="1" operator="equal">
      <formula>"þ"</formula>
    </cfRule>
  </conditionalFormatting>
  <conditionalFormatting sqref="D13">
    <cfRule type="cellIs" dxfId="275" priority="253" stopIfTrue="1" operator="equal">
      <formula>"þ"</formula>
    </cfRule>
  </conditionalFormatting>
  <conditionalFormatting sqref="D13">
    <cfRule type="cellIs" dxfId="274" priority="252" stopIfTrue="1" operator="equal">
      <formula>"þ"</formula>
    </cfRule>
  </conditionalFormatting>
  <conditionalFormatting sqref="D13">
    <cfRule type="cellIs" dxfId="273" priority="251" stopIfTrue="1" operator="equal">
      <formula>"þ"</formula>
    </cfRule>
  </conditionalFormatting>
  <conditionalFormatting sqref="D13">
    <cfRule type="cellIs" dxfId="272" priority="250" stopIfTrue="1" operator="equal">
      <formula>"þ"</formula>
    </cfRule>
  </conditionalFormatting>
  <conditionalFormatting sqref="D13">
    <cfRule type="cellIs" dxfId="271" priority="249" stopIfTrue="1" operator="equal">
      <formula>"þ"</formula>
    </cfRule>
  </conditionalFormatting>
  <conditionalFormatting sqref="D13">
    <cfRule type="cellIs" dxfId="270" priority="248" stopIfTrue="1" operator="equal">
      <formula>"þ"</formula>
    </cfRule>
  </conditionalFormatting>
  <conditionalFormatting sqref="D13">
    <cfRule type="cellIs" dxfId="269" priority="247" stopIfTrue="1" operator="equal">
      <formula>"þ"</formula>
    </cfRule>
  </conditionalFormatting>
  <conditionalFormatting sqref="D13">
    <cfRule type="cellIs" dxfId="268" priority="246" stopIfTrue="1" operator="equal">
      <formula>"þ"</formula>
    </cfRule>
  </conditionalFormatting>
  <conditionalFormatting sqref="D13">
    <cfRule type="cellIs" dxfId="267" priority="245" stopIfTrue="1" operator="equal">
      <formula>"þ"</formula>
    </cfRule>
  </conditionalFormatting>
  <conditionalFormatting sqref="D13">
    <cfRule type="cellIs" dxfId="266" priority="244" stopIfTrue="1" operator="equal">
      <formula>"þ"</formula>
    </cfRule>
  </conditionalFormatting>
  <conditionalFormatting sqref="D13">
    <cfRule type="cellIs" dxfId="265" priority="243" stopIfTrue="1" operator="equal">
      <formula>"þ"</formula>
    </cfRule>
  </conditionalFormatting>
  <conditionalFormatting sqref="D13">
    <cfRule type="cellIs" dxfId="264" priority="242" stopIfTrue="1" operator="equal">
      <formula>"þ"</formula>
    </cfRule>
  </conditionalFormatting>
  <conditionalFormatting sqref="D13">
    <cfRule type="cellIs" dxfId="263" priority="241" stopIfTrue="1" operator="equal">
      <formula>"þ"</formula>
    </cfRule>
  </conditionalFormatting>
  <conditionalFormatting sqref="D13">
    <cfRule type="cellIs" dxfId="262" priority="240" stopIfTrue="1" operator="equal">
      <formula>"þ"</formula>
    </cfRule>
  </conditionalFormatting>
  <conditionalFormatting sqref="D13">
    <cfRule type="cellIs" dxfId="261" priority="239" stopIfTrue="1" operator="equal">
      <formula>"þ"</formula>
    </cfRule>
  </conditionalFormatting>
  <conditionalFormatting sqref="D13">
    <cfRule type="cellIs" dxfId="260" priority="238" stopIfTrue="1" operator="equal">
      <formula>"þ"</formula>
    </cfRule>
  </conditionalFormatting>
  <conditionalFormatting sqref="D13">
    <cfRule type="cellIs" dxfId="259" priority="237" stopIfTrue="1" operator="equal">
      <formula>"þ"</formula>
    </cfRule>
  </conditionalFormatting>
  <conditionalFormatting sqref="D13">
    <cfRule type="cellIs" dxfId="258" priority="236" stopIfTrue="1" operator="equal">
      <formula>"þ"</formula>
    </cfRule>
  </conditionalFormatting>
  <conditionalFormatting sqref="D13">
    <cfRule type="cellIs" dxfId="257" priority="235" stopIfTrue="1" operator="equal">
      <formula>"þ"</formula>
    </cfRule>
  </conditionalFormatting>
  <conditionalFormatting sqref="D13">
    <cfRule type="cellIs" dxfId="256" priority="234" stopIfTrue="1" operator="equal">
      <formula>"þ"</formula>
    </cfRule>
  </conditionalFormatting>
  <conditionalFormatting sqref="D13">
    <cfRule type="cellIs" dxfId="255" priority="233" stopIfTrue="1" operator="equal">
      <formula>"þ"</formula>
    </cfRule>
  </conditionalFormatting>
  <conditionalFormatting sqref="D13">
    <cfRule type="cellIs" dxfId="254" priority="232" stopIfTrue="1" operator="equal">
      <formula>"þ"</formula>
    </cfRule>
  </conditionalFormatting>
  <conditionalFormatting sqref="D13">
    <cfRule type="cellIs" dxfId="253" priority="231" stopIfTrue="1" operator="equal">
      <formula>"þ"</formula>
    </cfRule>
  </conditionalFormatting>
  <conditionalFormatting sqref="D13">
    <cfRule type="cellIs" dxfId="252" priority="230" stopIfTrue="1" operator="equal">
      <formula>"þ"</formula>
    </cfRule>
  </conditionalFormatting>
  <conditionalFormatting sqref="D13">
    <cfRule type="cellIs" dxfId="251" priority="229" stopIfTrue="1" operator="equal">
      <formula>"þ"</formula>
    </cfRule>
  </conditionalFormatting>
  <conditionalFormatting sqref="D13">
    <cfRule type="cellIs" dxfId="250" priority="228" stopIfTrue="1" operator="equal">
      <formula>"þ"</formula>
    </cfRule>
  </conditionalFormatting>
  <conditionalFormatting sqref="D13">
    <cfRule type="cellIs" dxfId="249" priority="227" stopIfTrue="1" operator="equal">
      <formula>"þ"</formula>
    </cfRule>
  </conditionalFormatting>
  <conditionalFormatting sqref="D13">
    <cfRule type="cellIs" dxfId="248" priority="226" stopIfTrue="1" operator="equal">
      <formula>"þ"</formula>
    </cfRule>
  </conditionalFormatting>
  <conditionalFormatting sqref="D13">
    <cfRule type="cellIs" dxfId="247" priority="225" stopIfTrue="1" operator="equal">
      <formula>"þ"</formula>
    </cfRule>
  </conditionalFormatting>
  <conditionalFormatting sqref="D13">
    <cfRule type="cellIs" dxfId="246" priority="224" stopIfTrue="1" operator="equal">
      <formula>"þ"</formula>
    </cfRule>
  </conditionalFormatting>
  <conditionalFormatting sqref="D13">
    <cfRule type="cellIs" dxfId="245" priority="223" stopIfTrue="1" operator="equal">
      <formula>"þ"</formula>
    </cfRule>
  </conditionalFormatting>
  <conditionalFormatting sqref="D13">
    <cfRule type="cellIs" dxfId="244" priority="222" stopIfTrue="1" operator="equal">
      <formula>"þ"</formula>
    </cfRule>
  </conditionalFormatting>
  <conditionalFormatting sqref="D13">
    <cfRule type="cellIs" dxfId="243" priority="221" stopIfTrue="1" operator="equal">
      <formula>"þ"</formula>
    </cfRule>
  </conditionalFormatting>
  <conditionalFormatting sqref="D13">
    <cfRule type="cellIs" dxfId="242" priority="220" stopIfTrue="1" operator="equal">
      <formula>"þ"</formula>
    </cfRule>
  </conditionalFormatting>
  <conditionalFormatting sqref="D13">
    <cfRule type="cellIs" dxfId="241" priority="219" stopIfTrue="1" operator="equal">
      <formula>"þ"</formula>
    </cfRule>
  </conditionalFormatting>
  <conditionalFormatting sqref="D13">
    <cfRule type="cellIs" dxfId="240" priority="218" stopIfTrue="1" operator="equal">
      <formula>"þ"</formula>
    </cfRule>
  </conditionalFormatting>
  <conditionalFormatting sqref="D13">
    <cfRule type="cellIs" dxfId="239" priority="217" stopIfTrue="1" operator="equal">
      <formula>"þ"</formula>
    </cfRule>
  </conditionalFormatting>
  <conditionalFormatting sqref="D13">
    <cfRule type="cellIs" dxfId="238" priority="216" stopIfTrue="1" operator="equal">
      <formula>"þ"</formula>
    </cfRule>
  </conditionalFormatting>
  <conditionalFormatting sqref="D13">
    <cfRule type="cellIs" dxfId="237" priority="215" stopIfTrue="1" operator="equal">
      <formula>"þ"</formula>
    </cfRule>
  </conditionalFormatting>
  <conditionalFormatting sqref="D13">
    <cfRule type="cellIs" dxfId="236" priority="214" stopIfTrue="1" operator="equal">
      <formula>"þ"</formula>
    </cfRule>
  </conditionalFormatting>
  <conditionalFormatting sqref="D13">
    <cfRule type="cellIs" dxfId="235" priority="213" stopIfTrue="1" operator="equal">
      <formula>"þ"</formula>
    </cfRule>
  </conditionalFormatting>
  <conditionalFormatting sqref="D13">
    <cfRule type="cellIs" dxfId="234" priority="212" stopIfTrue="1" operator="equal">
      <formula>"þ"</formula>
    </cfRule>
  </conditionalFormatting>
  <conditionalFormatting sqref="D13">
    <cfRule type="cellIs" dxfId="233" priority="211" stopIfTrue="1" operator="equal">
      <formula>"þ"</formula>
    </cfRule>
  </conditionalFormatting>
  <conditionalFormatting sqref="D13">
    <cfRule type="cellIs" dxfId="232" priority="210" stopIfTrue="1" operator="equal">
      <formula>"þ"</formula>
    </cfRule>
  </conditionalFormatting>
  <conditionalFormatting sqref="D13">
    <cfRule type="cellIs" dxfId="231" priority="209" stopIfTrue="1" operator="equal">
      <formula>"þ"</formula>
    </cfRule>
  </conditionalFormatting>
  <conditionalFormatting sqref="D13">
    <cfRule type="cellIs" dxfId="230" priority="208" stopIfTrue="1" operator="equal">
      <formula>"þ"</formula>
    </cfRule>
  </conditionalFormatting>
  <conditionalFormatting sqref="D13">
    <cfRule type="cellIs" dxfId="229" priority="207" stopIfTrue="1" operator="equal">
      <formula>"þ"</formula>
    </cfRule>
  </conditionalFormatting>
  <conditionalFormatting sqref="D13">
    <cfRule type="cellIs" dxfId="228" priority="206" stopIfTrue="1" operator="equal">
      <formula>"þ"</formula>
    </cfRule>
  </conditionalFormatting>
  <conditionalFormatting sqref="D13">
    <cfRule type="cellIs" dxfId="227" priority="205" stopIfTrue="1" operator="equal">
      <formula>"þ"</formula>
    </cfRule>
  </conditionalFormatting>
  <conditionalFormatting sqref="D13">
    <cfRule type="cellIs" dxfId="226" priority="204" stopIfTrue="1" operator="equal">
      <formula>"þ"</formula>
    </cfRule>
  </conditionalFormatting>
  <conditionalFormatting sqref="D13">
    <cfRule type="cellIs" dxfId="225" priority="203" stopIfTrue="1" operator="equal">
      <formula>"þ"</formula>
    </cfRule>
  </conditionalFormatting>
  <conditionalFormatting sqref="D13">
    <cfRule type="cellIs" dxfId="224" priority="202" stopIfTrue="1" operator="equal">
      <formula>"þ"</formula>
    </cfRule>
  </conditionalFormatting>
  <conditionalFormatting sqref="D13">
    <cfRule type="cellIs" dxfId="223" priority="201" stopIfTrue="1" operator="equal">
      <formula>"þ"</formula>
    </cfRule>
  </conditionalFormatting>
  <conditionalFormatting sqref="D13">
    <cfRule type="cellIs" dxfId="222" priority="200" stopIfTrue="1" operator="equal">
      <formula>"þ"</formula>
    </cfRule>
  </conditionalFormatting>
  <conditionalFormatting sqref="D13">
    <cfRule type="cellIs" dxfId="221" priority="199" stopIfTrue="1" operator="equal">
      <formula>"þ"</formula>
    </cfRule>
  </conditionalFormatting>
  <conditionalFormatting sqref="D13">
    <cfRule type="cellIs" dxfId="220" priority="198" stopIfTrue="1" operator="equal">
      <formula>"þ"</formula>
    </cfRule>
  </conditionalFormatting>
  <conditionalFormatting sqref="D13">
    <cfRule type="cellIs" dxfId="219" priority="197" stopIfTrue="1" operator="equal">
      <formula>"þ"</formula>
    </cfRule>
  </conditionalFormatting>
  <conditionalFormatting sqref="D13">
    <cfRule type="cellIs" dxfId="218" priority="196" stopIfTrue="1" operator="equal">
      <formula>"þ"</formula>
    </cfRule>
  </conditionalFormatting>
  <conditionalFormatting sqref="D13">
    <cfRule type="cellIs" dxfId="217" priority="195" stopIfTrue="1" operator="equal">
      <formula>"þ"</formula>
    </cfRule>
  </conditionalFormatting>
  <conditionalFormatting sqref="D13">
    <cfRule type="cellIs" dxfId="216" priority="194" stopIfTrue="1" operator="equal">
      <formula>"þ"</formula>
    </cfRule>
  </conditionalFormatting>
  <conditionalFormatting sqref="D13">
    <cfRule type="cellIs" dxfId="215" priority="193" stopIfTrue="1" operator="equal">
      <formula>"þ"</formula>
    </cfRule>
  </conditionalFormatting>
  <conditionalFormatting sqref="D13">
    <cfRule type="cellIs" dxfId="214" priority="192" stopIfTrue="1" operator="equal">
      <formula>"þ"</formula>
    </cfRule>
  </conditionalFormatting>
  <conditionalFormatting sqref="D13">
    <cfRule type="cellIs" dxfId="213" priority="191" stopIfTrue="1" operator="equal">
      <formula>"þ"</formula>
    </cfRule>
  </conditionalFormatting>
  <conditionalFormatting sqref="D13">
    <cfRule type="cellIs" dxfId="212" priority="190" stopIfTrue="1" operator="equal">
      <formula>"þ"</formula>
    </cfRule>
  </conditionalFormatting>
  <conditionalFormatting sqref="D13">
    <cfRule type="cellIs" dxfId="211" priority="189" stopIfTrue="1" operator="equal">
      <formula>"þ"</formula>
    </cfRule>
  </conditionalFormatting>
  <conditionalFormatting sqref="D10">
    <cfRule type="cellIs" dxfId="210" priority="188" stopIfTrue="1" operator="equal">
      <formula>"þ"</formula>
    </cfRule>
  </conditionalFormatting>
  <conditionalFormatting sqref="D10">
    <cfRule type="cellIs" dxfId="209" priority="187" stopIfTrue="1" operator="equal">
      <formula>"þ"</formula>
    </cfRule>
  </conditionalFormatting>
  <conditionalFormatting sqref="D10">
    <cfRule type="cellIs" dxfId="208" priority="186" stopIfTrue="1" operator="equal">
      <formula>"þ"</formula>
    </cfRule>
  </conditionalFormatting>
  <conditionalFormatting sqref="D10">
    <cfRule type="cellIs" dxfId="207" priority="185" stopIfTrue="1" operator="equal">
      <formula>"þ"</formula>
    </cfRule>
  </conditionalFormatting>
  <conditionalFormatting sqref="D10">
    <cfRule type="cellIs" dxfId="206" priority="184" stopIfTrue="1" operator="equal">
      <formula>"þ"</formula>
    </cfRule>
  </conditionalFormatting>
  <conditionalFormatting sqref="D10">
    <cfRule type="cellIs" dxfId="205" priority="183" stopIfTrue="1" operator="equal">
      <formula>"þ"</formula>
    </cfRule>
  </conditionalFormatting>
  <conditionalFormatting sqref="D10">
    <cfRule type="cellIs" dxfId="204" priority="182" stopIfTrue="1" operator="equal">
      <formula>"þ"</formula>
    </cfRule>
  </conditionalFormatting>
  <conditionalFormatting sqref="D10">
    <cfRule type="cellIs" dxfId="203" priority="181" stopIfTrue="1" operator="equal">
      <formula>"þ"</formula>
    </cfRule>
  </conditionalFormatting>
  <conditionalFormatting sqref="D10">
    <cfRule type="cellIs" dxfId="202" priority="180" stopIfTrue="1" operator="equal">
      <formula>"þ"</formula>
    </cfRule>
  </conditionalFormatting>
  <conditionalFormatting sqref="D10">
    <cfRule type="cellIs" dxfId="201" priority="179" stopIfTrue="1" operator="equal">
      <formula>"þ"</formula>
    </cfRule>
  </conditionalFormatting>
  <conditionalFormatting sqref="D10">
    <cfRule type="cellIs" dxfId="200" priority="178" stopIfTrue="1" operator="equal">
      <formula>"þ"</formula>
    </cfRule>
  </conditionalFormatting>
  <conditionalFormatting sqref="D10">
    <cfRule type="cellIs" dxfId="199" priority="177" stopIfTrue="1" operator="equal">
      <formula>"þ"</formula>
    </cfRule>
  </conditionalFormatting>
  <conditionalFormatting sqref="D10">
    <cfRule type="cellIs" dxfId="198" priority="176" stopIfTrue="1" operator="equal">
      <formula>"þ"</formula>
    </cfRule>
  </conditionalFormatting>
  <conditionalFormatting sqref="D10">
    <cfRule type="cellIs" dxfId="197" priority="175" stopIfTrue="1" operator="equal">
      <formula>"þ"</formula>
    </cfRule>
  </conditionalFormatting>
  <conditionalFormatting sqref="D10">
    <cfRule type="cellIs" dxfId="196" priority="174" stopIfTrue="1" operator="equal">
      <formula>"þ"</formula>
    </cfRule>
  </conditionalFormatting>
  <conditionalFormatting sqref="D10">
    <cfRule type="cellIs" dxfId="195" priority="173" stopIfTrue="1" operator="equal">
      <formula>"þ"</formula>
    </cfRule>
  </conditionalFormatting>
  <conditionalFormatting sqref="D10">
    <cfRule type="cellIs" dxfId="194" priority="172" stopIfTrue="1" operator="equal">
      <formula>"þ"</formula>
    </cfRule>
  </conditionalFormatting>
  <conditionalFormatting sqref="D10">
    <cfRule type="cellIs" dxfId="193" priority="171" stopIfTrue="1" operator="equal">
      <formula>"þ"</formula>
    </cfRule>
  </conditionalFormatting>
  <conditionalFormatting sqref="D10">
    <cfRule type="cellIs" dxfId="192" priority="170" stopIfTrue="1" operator="equal">
      <formula>"þ"</formula>
    </cfRule>
  </conditionalFormatting>
  <conditionalFormatting sqref="D10">
    <cfRule type="cellIs" dxfId="191" priority="169" stopIfTrue="1" operator="equal">
      <formula>"þ"</formula>
    </cfRule>
  </conditionalFormatting>
  <conditionalFormatting sqref="D10">
    <cfRule type="cellIs" dxfId="190" priority="168" stopIfTrue="1" operator="equal">
      <formula>"þ"</formula>
    </cfRule>
  </conditionalFormatting>
  <conditionalFormatting sqref="D10">
    <cfRule type="cellIs" dxfId="189" priority="167" stopIfTrue="1" operator="equal">
      <formula>"þ"</formula>
    </cfRule>
  </conditionalFormatting>
  <conditionalFormatting sqref="D10">
    <cfRule type="cellIs" dxfId="188" priority="166" stopIfTrue="1" operator="equal">
      <formula>"þ"</formula>
    </cfRule>
  </conditionalFormatting>
  <conditionalFormatting sqref="D10">
    <cfRule type="cellIs" dxfId="187" priority="165" stopIfTrue="1" operator="equal">
      <formula>"þ"</formula>
    </cfRule>
  </conditionalFormatting>
  <conditionalFormatting sqref="D10">
    <cfRule type="cellIs" dxfId="186" priority="164" stopIfTrue="1" operator="equal">
      <formula>"þ"</formula>
    </cfRule>
  </conditionalFormatting>
  <conditionalFormatting sqref="D10">
    <cfRule type="cellIs" dxfId="185" priority="163" stopIfTrue="1" operator="equal">
      <formula>"þ"</formula>
    </cfRule>
  </conditionalFormatting>
  <conditionalFormatting sqref="D10">
    <cfRule type="cellIs" dxfId="184" priority="162" stopIfTrue="1" operator="equal">
      <formula>"þ"</formula>
    </cfRule>
  </conditionalFormatting>
  <conditionalFormatting sqref="D10">
    <cfRule type="cellIs" dxfId="183" priority="161" stopIfTrue="1" operator="equal">
      <formula>"þ"</formula>
    </cfRule>
  </conditionalFormatting>
  <conditionalFormatting sqref="D10">
    <cfRule type="cellIs" dxfId="182" priority="160" stopIfTrue="1" operator="equal">
      <formula>"þ"</formula>
    </cfRule>
  </conditionalFormatting>
  <conditionalFormatting sqref="D10">
    <cfRule type="cellIs" dxfId="181" priority="159" stopIfTrue="1" operator="equal">
      <formula>"þ"</formula>
    </cfRule>
  </conditionalFormatting>
  <conditionalFormatting sqref="D10">
    <cfRule type="cellIs" dxfId="180" priority="158" stopIfTrue="1" operator="equal">
      <formula>"þ"</formula>
    </cfRule>
  </conditionalFormatting>
  <conditionalFormatting sqref="D10">
    <cfRule type="cellIs" dxfId="179" priority="157" stopIfTrue="1" operator="equal">
      <formula>"þ"</formula>
    </cfRule>
  </conditionalFormatting>
  <conditionalFormatting sqref="D10">
    <cfRule type="cellIs" dxfId="178" priority="156" stopIfTrue="1" operator="equal">
      <formula>"þ"</formula>
    </cfRule>
  </conditionalFormatting>
  <conditionalFormatting sqref="D10">
    <cfRule type="cellIs" dxfId="177" priority="155" stopIfTrue="1" operator="equal">
      <formula>"þ"</formula>
    </cfRule>
  </conditionalFormatting>
  <conditionalFormatting sqref="D10">
    <cfRule type="cellIs" dxfId="176" priority="154" stopIfTrue="1" operator="equal">
      <formula>"þ"</formula>
    </cfRule>
  </conditionalFormatting>
  <conditionalFormatting sqref="D10">
    <cfRule type="cellIs" dxfId="175" priority="153" stopIfTrue="1" operator="equal">
      <formula>"þ"</formula>
    </cfRule>
  </conditionalFormatting>
  <conditionalFormatting sqref="D10">
    <cfRule type="cellIs" dxfId="174" priority="152" stopIfTrue="1" operator="equal">
      <formula>"þ"</formula>
    </cfRule>
  </conditionalFormatting>
  <conditionalFormatting sqref="D10">
    <cfRule type="cellIs" dxfId="173" priority="151" stopIfTrue="1" operator="equal">
      <formula>"þ"</formula>
    </cfRule>
  </conditionalFormatting>
  <conditionalFormatting sqref="D10">
    <cfRule type="cellIs" dxfId="172" priority="150" stopIfTrue="1" operator="equal">
      <formula>"þ"</formula>
    </cfRule>
  </conditionalFormatting>
  <conditionalFormatting sqref="D10">
    <cfRule type="cellIs" dxfId="171" priority="149" stopIfTrue="1" operator="equal">
      <formula>"þ"</formula>
    </cfRule>
  </conditionalFormatting>
  <conditionalFormatting sqref="D10">
    <cfRule type="cellIs" dxfId="170" priority="148" stopIfTrue="1" operator="equal">
      <formula>"þ"</formula>
    </cfRule>
  </conditionalFormatting>
  <conditionalFormatting sqref="D10">
    <cfRule type="cellIs" dxfId="169" priority="147" stopIfTrue="1" operator="equal">
      <formula>"þ"</formula>
    </cfRule>
  </conditionalFormatting>
  <conditionalFormatting sqref="D10">
    <cfRule type="cellIs" dxfId="168" priority="146" stopIfTrue="1" operator="equal">
      <formula>"þ"</formula>
    </cfRule>
  </conditionalFormatting>
  <conditionalFormatting sqref="D10">
    <cfRule type="cellIs" dxfId="167" priority="145" stopIfTrue="1" operator="equal">
      <formula>"þ"</formula>
    </cfRule>
  </conditionalFormatting>
  <conditionalFormatting sqref="D10">
    <cfRule type="cellIs" dxfId="166" priority="144" stopIfTrue="1" operator="equal">
      <formula>"þ"</formula>
    </cfRule>
  </conditionalFormatting>
  <conditionalFormatting sqref="D10">
    <cfRule type="cellIs" dxfId="165" priority="143" stopIfTrue="1" operator="equal">
      <formula>"þ"</formula>
    </cfRule>
  </conditionalFormatting>
  <conditionalFormatting sqref="D10">
    <cfRule type="cellIs" dxfId="164" priority="142" stopIfTrue="1" operator="equal">
      <formula>"þ"</formula>
    </cfRule>
  </conditionalFormatting>
  <conditionalFormatting sqref="D10">
    <cfRule type="cellIs" dxfId="163" priority="141" stopIfTrue="1" operator="equal">
      <formula>"þ"</formula>
    </cfRule>
  </conditionalFormatting>
  <conditionalFormatting sqref="D10">
    <cfRule type="cellIs" dxfId="162" priority="140" stopIfTrue="1" operator="equal">
      <formula>"þ"</formula>
    </cfRule>
  </conditionalFormatting>
  <conditionalFormatting sqref="D10">
    <cfRule type="cellIs" dxfId="161" priority="139" stopIfTrue="1" operator="equal">
      <formula>"þ"</formula>
    </cfRule>
  </conditionalFormatting>
  <conditionalFormatting sqref="D10">
    <cfRule type="cellIs" dxfId="160" priority="138" stopIfTrue="1" operator="equal">
      <formula>"þ"</formula>
    </cfRule>
  </conditionalFormatting>
  <conditionalFormatting sqref="D10">
    <cfRule type="cellIs" dxfId="159" priority="137" stopIfTrue="1" operator="equal">
      <formula>"þ"</formula>
    </cfRule>
  </conditionalFormatting>
  <conditionalFormatting sqref="D10">
    <cfRule type="cellIs" dxfId="158" priority="136" stopIfTrue="1" operator="equal">
      <formula>"þ"</formula>
    </cfRule>
  </conditionalFormatting>
  <conditionalFormatting sqref="D10">
    <cfRule type="cellIs" dxfId="157" priority="135" stopIfTrue="1" operator="equal">
      <formula>"þ"</formula>
    </cfRule>
  </conditionalFormatting>
  <conditionalFormatting sqref="D10">
    <cfRule type="cellIs" dxfId="156" priority="134" stopIfTrue="1" operator="equal">
      <formula>"þ"</formula>
    </cfRule>
  </conditionalFormatting>
  <conditionalFormatting sqref="D10">
    <cfRule type="cellIs" dxfId="155" priority="133" stopIfTrue="1" operator="equal">
      <formula>"þ"</formula>
    </cfRule>
  </conditionalFormatting>
  <conditionalFormatting sqref="D10">
    <cfRule type="cellIs" dxfId="154" priority="132" stopIfTrue="1" operator="equal">
      <formula>"þ"</formula>
    </cfRule>
  </conditionalFormatting>
  <conditionalFormatting sqref="D10">
    <cfRule type="cellIs" dxfId="153" priority="131" stopIfTrue="1" operator="equal">
      <formula>"þ"</formula>
    </cfRule>
  </conditionalFormatting>
  <conditionalFormatting sqref="D10">
    <cfRule type="cellIs" dxfId="152" priority="130" stopIfTrue="1" operator="equal">
      <formula>"þ"</formula>
    </cfRule>
  </conditionalFormatting>
  <conditionalFormatting sqref="D10">
    <cfRule type="cellIs" dxfId="151" priority="129" stopIfTrue="1" operator="equal">
      <formula>"þ"</formula>
    </cfRule>
  </conditionalFormatting>
  <conditionalFormatting sqref="D10">
    <cfRule type="cellIs" dxfId="150" priority="128" stopIfTrue="1" operator="equal">
      <formula>"þ"</formula>
    </cfRule>
  </conditionalFormatting>
  <conditionalFormatting sqref="D10">
    <cfRule type="cellIs" dxfId="149" priority="127" stopIfTrue="1" operator="equal">
      <formula>"þ"</formula>
    </cfRule>
  </conditionalFormatting>
  <conditionalFormatting sqref="D10">
    <cfRule type="cellIs" dxfId="148" priority="126" stopIfTrue="1" operator="equal">
      <formula>"þ"</formula>
    </cfRule>
  </conditionalFormatting>
  <conditionalFormatting sqref="D10">
    <cfRule type="cellIs" dxfId="147" priority="125" stopIfTrue="1" operator="equal">
      <formula>"þ"</formula>
    </cfRule>
  </conditionalFormatting>
  <conditionalFormatting sqref="D10">
    <cfRule type="cellIs" dxfId="146" priority="124" stopIfTrue="1" operator="equal">
      <formula>"þ"</formula>
    </cfRule>
  </conditionalFormatting>
  <conditionalFormatting sqref="D10">
    <cfRule type="cellIs" dxfId="145" priority="123" stopIfTrue="1" operator="equal">
      <formula>"þ"</formula>
    </cfRule>
  </conditionalFormatting>
  <conditionalFormatting sqref="D10">
    <cfRule type="cellIs" dxfId="144" priority="122" stopIfTrue="1" operator="equal">
      <formula>"þ"</formula>
    </cfRule>
  </conditionalFormatting>
  <conditionalFormatting sqref="D10">
    <cfRule type="cellIs" dxfId="143" priority="121" stopIfTrue="1" operator="equal">
      <formula>"þ"</formula>
    </cfRule>
  </conditionalFormatting>
  <conditionalFormatting sqref="D10">
    <cfRule type="cellIs" dxfId="142" priority="120" stopIfTrue="1" operator="equal">
      <formula>"þ"</formula>
    </cfRule>
  </conditionalFormatting>
  <conditionalFormatting sqref="D10">
    <cfRule type="cellIs" dxfId="141" priority="119" stopIfTrue="1" operator="equal">
      <formula>"þ"</formula>
    </cfRule>
  </conditionalFormatting>
  <conditionalFormatting sqref="D10">
    <cfRule type="cellIs" dxfId="140" priority="118" stopIfTrue="1" operator="equal">
      <formula>"þ"</formula>
    </cfRule>
  </conditionalFormatting>
  <conditionalFormatting sqref="D10">
    <cfRule type="cellIs" dxfId="139" priority="117" stopIfTrue="1" operator="equal">
      <formula>"þ"</formula>
    </cfRule>
  </conditionalFormatting>
  <conditionalFormatting sqref="D10">
    <cfRule type="cellIs" dxfId="138" priority="116" stopIfTrue="1" operator="equal">
      <formula>"þ"</formula>
    </cfRule>
  </conditionalFormatting>
  <conditionalFormatting sqref="D10">
    <cfRule type="cellIs" dxfId="137" priority="115" stopIfTrue="1" operator="equal">
      <formula>"þ"</formula>
    </cfRule>
  </conditionalFormatting>
  <conditionalFormatting sqref="D10">
    <cfRule type="cellIs" dxfId="136" priority="114" stopIfTrue="1" operator="equal">
      <formula>"þ"</formula>
    </cfRule>
  </conditionalFormatting>
  <conditionalFormatting sqref="D10">
    <cfRule type="cellIs" dxfId="135" priority="113" stopIfTrue="1" operator="equal">
      <formula>"þ"</formula>
    </cfRule>
  </conditionalFormatting>
  <conditionalFormatting sqref="D10">
    <cfRule type="cellIs" dxfId="134" priority="112" stopIfTrue="1" operator="equal">
      <formula>"þ"</formula>
    </cfRule>
  </conditionalFormatting>
  <conditionalFormatting sqref="D10">
    <cfRule type="cellIs" dxfId="133" priority="111" stopIfTrue="1" operator="equal">
      <formula>"þ"</formula>
    </cfRule>
  </conditionalFormatting>
  <conditionalFormatting sqref="D10">
    <cfRule type="cellIs" dxfId="132" priority="110" stopIfTrue="1" operator="equal">
      <formula>"þ"</formula>
    </cfRule>
  </conditionalFormatting>
  <conditionalFormatting sqref="D10">
    <cfRule type="cellIs" dxfId="131" priority="109" stopIfTrue="1" operator="equal">
      <formula>"þ"</formula>
    </cfRule>
  </conditionalFormatting>
  <conditionalFormatting sqref="D10">
    <cfRule type="cellIs" dxfId="130" priority="108" stopIfTrue="1" operator="equal">
      <formula>"þ"</formula>
    </cfRule>
  </conditionalFormatting>
  <conditionalFormatting sqref="D10">
    <cfRule type="cellIs" dxfId="129" priority="107" stopIfTrue="1" operator="equal">
      <formula>"þ"</formula>
    </cfRule>
  </conditionalFormatting>
  <conditionalFormatting sqref="D10">
    <cfRule type="cellIs" dxfId="128" priority="106" stopIfTrue="1" operator="equal">
      <formula>"þ"</formula>
    </cfRule>
  </conditionalFormatting>
  <conditionalFormatting sqref="D10">
    <cfRule type="cellIs" dxfId="127" priority="105" stopIfTrue="1" operator="equal">
      <formula>"þ"</formula>
    </cfRule>
  </conditionalFormatting>
  <conditionalFormatting sqref="D10">
    <cfRule type="cellIs" dxfId="126" priority="104" stopIfTrue="1" operator="equal">
      <formula>"þ"</formula>
    </cfRule>
  </conditionalFormatting>
  <conditionalFormatting sqref="D10">
    <cfRule type="cellIs" dxfId="125" priority="103" stopIfTrue="1" operator="equal">
      <formula>"þ"</formula>
    </cfRule>
  </conditionalFormatting>
  <conditionalFormatting sqref="D10">
    <cfRule type="cellIs" dxfId="124" priority="102" stopIfTrue="1" operator="equal">
      <formula>"þ"</formula>
    </cfRule>
  </conditionalFormatting>
  <conditionalFormatting sqref="D10">
    <cfRule type="cellIs" dxfId="123" priority="101" stopIfTrue="1" operator="equal">
      <formula>"þ"</formula>
    </cfRule>
  </conditionalFormatting>
  <conditionalFormatting sqref="D10">
    <cfRule type="cellIs" dxfId="122" priority="100" stopIfTrue="1" operator="equal">
      <formula>"þ"</formula>
    </cfRule>
  </conditionalFormatting>
  <conditionalFormatting sqref="D10">
    <cfRule type="cellIs" dxfId="121" priority="99" stopIfTrue="1" operator="equal">
      <formula>"þ"</formula>
    </cfRule>
  </conditionalFormatting>
  <conditionalFormatting sqref="D10">
    <cfRule type="cellIs" dxfId="120" priority="98" stopIfTrue="1" operator="equal">
      <formula>"þ"</formula>
    </cfRule>
  </conditionalFormatting>
  <conditionalFormatting sqref="D10">
    <cfRule type="cellIs" dxfId="119" priority="97" stopIfTrue="1" operator="equal">
      <formula>"þ"</formula>
    </cfRule>
  </conditionalFormatting>
  <conditionalFormatting sqref="D10">
    <cfRule type="cellIs" dxfId="118" priority="96" stopIfTrue="1" operator="equal">
      <formula>"þ"</formula>
    </cfRule>
  </conditionalFormatting>
  <conditionalFormatting sqref="D10">
    <cfRule type="cellIs" dxfId="117" priority="95" stopIfTrue="1" operator="equal">
      <formula>"þ"</formula>
    </cfRule>
  </conditionalFormatting>
  <conditionalFormatting sqref="D10">
    <cfRule type="cellIs" dxfId="116" priority="94" stopIfTrue="1" operator="equal">
      <formula>"þ"</formula>
    </cfRule>
  </conditionalFormatting>
  <conditionalFormatting sqref="D10">
    <cfRule type="cellIs" dxfId="115" priority="93" stopIfTrue="1" operator="equal">
      <formula>"þ"</formula>
    </cfRule>
  </conditionalFormatting>
  <conditionalFormatting sqref="D10">
    <cfRule type="cellIs" dxfId="114" priority="92" stopIfTrue="1" operator="equal">
      <formula>"þ"</formula>
    </cfRule>
  </conditionalFormatting>
  <conditionalFormatting sqref="D10">
    <cfRule type="cellIs" dxfId="113" priority="91" stopIfTrue="1" operator="equal">
      <formula>"þ"</formula>
    </cfRule>
  </conditionalFormatting>
  <conditionalFormatting sqref="D10">
    <cfRule type="cellIs" dxfId="112" priority="90" stopIfTrue="1" operator="equal">
      <formula>"þ"</formula>
    </cfRule>
  </conditionalFormatting>
  <conditionalFormatting sqref="D10">
    <cfRule type="cellIs" dxfId="111" priority="89" stopIfTrue="1" operator="equal">
      <formula>"þ"</formula>
    </cfRule>
  </conditionalFormatting>
  <conditionalFormatting sqref="D10">
    <cfRule type="cellIs" dxfId="110" priority="88" stopIfTrue="1" operator="equal">
      <formula>"þ"</formula>
    </cfRule>
  </conditionalFormatting>
  <conditionalFormatting sqref="D10">
    <cfRule type="cellIs" dxfId="109" priority="87" stopIfTrue="1" operator="equal">
      <formula>"þ"</formula>
    </cfRule>
  </conditionalFormatting>
  <conditionalFormatting sqref="D10">
    <cfRule type="cellIs" dxfId="108" priority="86" stopIfTrue="1" operator="equal">
      <formula>"þ"</formula>
    </cfRule>
  </conditionalFormatting>
  <conditionalFormatting sqref="D10">
    <cfRule type="cellIs" dxfId="107" priority="85" stopIfTrue="1" operator="equal">
      <formula>"þ"</formula>
    </cfRule>
  </conditionalFormatting>
  <conditionalFormatting sqref="D10">
    <cfRule type="cellIs" dxfId="106" priority="84" stopIfTrue="1" operator="equal">
      <formula>"þ"</formula>
    </cfRule>
  </conditionalFormatting>
  <conditionalFormatting sqref="D10">
    <cfRule type="cellIs" dxfId="105" priority="83" stopIfTrue="1" operator="equal">
      <formula>"þ"</formula>
    </cfRule>
  </conditionalFormatting>
  <conditionalFormatting sqref="D10">
    <cfRule type="cellIs" dxfId="104" priority="82" stopIfTrue="1" operator="equal">
      <formula>"þ"</formula>
    </cfRule>
  </conditionalFormatting>
  <conditionalFormatting sqref="D10">
    <cfRule type="cellIs" dxfId="103" priority="81" stopIfTrue="1" operator="equal">
      <formula>"þ"</formula>
    </cfRule>
  </conditionalFormatting>
  <conditionalFormatting sqref="D10">
    <cfRule type="cellIs" dxfId="102" priority="80" stopIfTrue="1" operator="equal">
      <formula>"þ"</formula>
    </cfRule>
  </conditionalFormatting>
  <conditionalFormatting sqref="D10">
    <cfRule type="cellIs" dxfId="101" priority="79" stopIfTrue="1" operator="equal">
      <formula>"þ"</formula>
    </cfRule>
  </conditionalFormatting>
  <conditionalFormatting sqref="D10">
    <cfRule type="cellIs" dxfId="100" priority="78" stopIfTrue="1" operator="equal">
      <formula>"þ"</formula>
    </cfRule>
  </conditionalFormatting>
  <conditionalFormatting sqref="D10">
    <cfRule type="cellIs" dxfId="99" priority="77" stopIfTrue="1" operator="equal">
      <formula>"þ"</formula>
    </cfRule>
  </conditionalFormatting>
  <conditionalFormatting sqref="D10">
    <cfRule type="cellIs" dxfId="98" priority="76" stopIfTrue="1" operator="equal">
      <formula>"þ"</formula>
    </cfRule>
  </conditionalFormatting>
  <conditionalFormatting sqref="D10">
    <cfRule type="cellIs" dxfId="97" priority="75" stopIfTrue="1" operator="equal">
      <formula>"þ"</formula>
    </cfRule>
  </conditionalFormatting>
  <conditionalFormatting sqref="D10">
    <cfRule type="cellIs" dxfId="96" priority="74" stopIfTrue="1" operator="equal">
      <formula>"þ"</formula>
    </cfRule>
  </conditionalFormatting>
  <conditionalFormatting sqref="D10">
    <cfRule type="cellIs" dxfId="95" priority="73" stopIfTrue="1" operator="equal">
      <formula>"þ"</formula>
    </cfRule>
  </conditionalFormatting>
  <conditionalFormatting sqref="D10">
    <cfRule type="cellIs" dxfId="94" priority="72" stopIfTrue="1" operator="equal">
      <formula>"þ"</formula>
    </cfRule>
  </conditionalFormatting>
  <conditionalFormatting sqref="D10">
    <cfRule type="cellIs" dxfId="93" priority="71" stopIfTrue="1" operator="equal">
      <formula>"þ"</formula>
    </cfRule>
  </conditionalFormatting>
  <conditionalFormatting sqref="D10">
    <cfRule type="cellIs" dxfId="92" priority="70" stopIfTrue="1" operator="equal">
      <formula>"þ"</formula>
    </cfRule>
  </conditionalFormatting>
  <conditionalFormatting sqref="D10">
    <cfRule type="cellIs" dxfId="91" priority="69" stopIfTrue="1" operator="equal">
      <formula>"þ"</formula>
    </cfRule>
  </conditionalFormatting>
  <conditionalFormatting sqref="D10">
    <cfRule type="cellIs" dxfId="90" priority="68" stopIfTrue="1" operator="equal">
      <formula>"þ"</formula>
    </cfRule>
  </conditionalFormatting>
  <conditionalFormatting sqref="D10">
    <cfRule type="cellIs" dxfId="89" priority="67" stopIfTrue="1" operator="equal">
      <formula>"þ"</formula>
    </cfRule>
  </conditionalFormatting>
  <conditionalFormatting sqref="D10">
    <cfRule type="cellIs" dxfId="88" priority="66" stopIfTrue="1" operator="equal">
      <formula>"þ"</formula>
    </cfRule>
  </conditionalFormatting>
  <conditionalFormatting sqref="D10">
    <cfRule type="cellIs" dxfId="87" priority="65" stopIfTrue="1" operator="equal">
      <formula>"þ"</formula>
    </cfRule>
  </conditionalFormatting>
  <conditionalFormatting sqref="D10">
    <cfRule type="cellIs" dxfId="86" priority="64" stopIfTrue="1" operator="equal">
      <formula>"þ"</formula>
    </cfRule>
  </conditionalFormatting>
  <conditionalFormatting sqref="D10">
    <cfRule type="cellIs" dxfId="85" priority="63" stopIfTrue="1" operator="equal">
      <formula>"þ"</formula>
    </cfRule>
  </conditionalFormatting>
  <conditionalFormatting sqref="D10">
    <cfRule type="cellIs" dxfId="84" priority="62" stopIfTrue="1" operator="equal">
      <formula>"þ"</formula>
    </cfRule>
  </conditionalFormatting>
  <conditionalFormatting sqref="D10">
    <cfRule type="cellIs" dxfId="83" priority="61" stopIfTrue="1" operator="equal">
      <formula>"þ"</formula>
    </cfRule>
  </conditionalFormatting>
  <conditionalFormatting sqref="D10">
    <cfRule type="cellIs" dxfId="82" priority="60" stopIfTrue="1" operator="equal">
      <formula>"þ"</formula>
    </cfRule>
  </conditionalFormatting>
  <conditionalFormatting sqref="D10">
    <cfRule type="cellIs" dxfId="81" priority="59" stopIfTrue="1" operator="equal">
      <formula>"þ"</formula>
    </cfRule>
  </conditionalFormatting>
  <conditionalFormatting sqref="D10">
    <cfRule type="cellIs" dxfId="80" priority="58" stopIfTrue="1" operator="equal">
      <formula>"þ"</formula>
    </cfRule>
  </conditionalFormatting>
  <conditionalFormatting sqref="D10">
    <cfRule type="cellIs" dxfId="79" priority="57" stopIfTrue="1" operator="equal">
      <formula>"þ"</formula>
    </cfRule>
  </conditionalFormatting>
  <conditionalFormatting sqref="D10">
    <cfRule type="cellIs" dxfId="78" priority="56" stopIfTrue="1" operator="equal">
      <formula>"þ"</formula>
    </cfRule>
  </conditionalFormatting>
  <conditionalFormatting sqref="D10">
    <cfRule type="cellIs" dxfId="77" priority="55" stopIfTrue="1" operator="equal">
      <formula>"þ"</formula>
    </cfRule>
  </conditionalFormatting>
  <conditionalFormatting sqref="D10">
    <cfRule type="cellIs" dxfId="76" priority="54" stopIfTrue="1" operator="equal">
      <formula>"þ"</formula>
    </cfRule>
  </conditionalFormatting>
  <conditionalFormatting sqref="D10">
    <cfRule type="cellIs" dxfId="75" priority="53" stopIfTrue="1" operator="equal">
      <formula>"þ"</formula>
    </cfRule>
  </conditionalFormatting>
  <conditionalFormatting sqref="D10">
    <cfRule type="cellIs" dxfId="74" priority="52" stopIfTrue="1" operator="equal">
      <formula>"þ"</formula>
    </cfRule>
  </conditionalFormatting>
  <conditionalFormatting sqref="D10">
    <cfRule type="cellIs" dxfId="73" priority="51" stopIfTrue="1" operator="equal">
      <formula>"þ"</formula>
    </cfRule>
  </conditionalFormatting>
  <conditionalFormatting sqref="D10">
    <cfRule type="cellIs" dxfId="72" priority="50" stopIfTrue="1" operator="equal">
      <formula>"þ"</formula>
    </cfRule>
  </conditionalFormatting>
  <conditionalFormatting sqref="D10">
    <cfRule type="cellIs" dxfId="71" priority="49" stopIfTrue="1" operator="equal">
      <formula>"þ"</formula>
    </cfRule>
  </conditionalFormatting>
  <conditionalFormatting sqref="D10">
    <cfRule type="cellIs" dxfId="70" priority="48" stopIfTrue="1" operator="equal">
      <formula>"þ"</formula>
    </cfRule>
  </conditionalFormatting>
  <conditionalFormatting sqref="D10">
    <cfRule type="cellIs" dxfId="69" priority="47" stopIfTrue="1" operator="equal">
      <formula>"þ"</formula>
    </cfRule>
  </conditionalFormatting>
  <conditionalFormatting sqref="D10">
    <cfRule type="cellIs" dxfId="68" priority="46" stopIfTrue="1" operator="equal">
      <formula>"þ"</formula>
    </cfRule>
  </conditionalFormatting>
  <conditionalFormatting sqref="D10">
    <cfRule type="cellIs" dxfId="67" priority="45" stopIfTrue="1" operator="equal">
      <formula>"þ"</formula>
    </cfRule>
  </conditionalFormatting>
  <conditionalFormatting sqref="D10">
    <cfRule type="cellIs" dxfId="66" priority="44" stopIfTrue="1" operator="equal">
      <formula>"þ"</formula>
    </cfRule>
  </conditionalFormatting>
  <conditionalFormatting sqref="D10">
    <cfRule type="cellIs" dxfId="65" priority="43" stopIfTrue="1" operator="equal">
      <formula>"þ"</formula>
    </cfRule>
  </conditionalFormatting>
  <conditionalFormatting sqref="D10">
    <cfRule type="cellIs" dxfId="64" priority="42" stopIfTrue="1" operator="equal">
      <formula>"þ"</formula>
    </cfRule>
  </conditionalFormatting>
  <conditionalFormatting sqref="D10">
    <cfRule type="cellIs" dxfId="63" priority="41" stopIfTrue="1" operator="equal">
      <formula>"þ"</formula>
    </cfRule>
  </conditionalFormatting>
  <conditionalFormatting sqref="D10">
    <cfRule type="cellIs" dxfId="62" priority="40" stopIfTrue="1" operator="equal">
      <formula>"þ"</formula>
    </cfRule>
  </conditionalFormatting>
  <conditionalFormatting sqref="D10">
    <cfRule type="cellIs" dxfId="61" priority="39" stopIfTrue="1" operator="equal">
      <formula>"þ"</formula>
    </cfRule>
  </conditionalFormatting>
  <conditionalFormatting sqref="D10">
    <cfRule type="cellIs" dxfId="60" priority="38" stopIfTrue="1" operator="equal">
      <formula>"þ"</formula>
    </cfRule>
  </conditionalFormatting>
  <conditionalFormatting sqref="D10">
    <cfRule type="cellIs" dxfId="59" priority="37" stopIfTrue="1" operator="equal">
      <formula>"þ"</formula>
    </cfRule>
  </conditionalFormatting>
  <conditionalFormatting sqref="D10">
    <cfRule type="cellIs" dxfId="58" priority="36" stopIfTrue="1" operator="equal">
      <formula>"þ"</formula>
    </cfRule>
  </conditionalFormatting>
  <conditionalFormatting sqref="D10">
    <cfRule type="cellIs" dxfId="57" priority="35" stopIfTrue="1" operator="equal">
      <formula>"þ"</formula>
    </cfRule>
  </conditionalFormatting>
  <conditionalFormatting sqref="D10">
    <cfRule type="cellIs" dxfId="56" priority="34" stopIfTrue="1" operator="equal">
      <formula>"þ"</formula>
    </cfRule>
  </conditionalFormatting>
  <conditionalFormatting sqref="D10">
    <cfRule type="cellIs" dxfId="55" priority="33" stopIfTrue="1" operator="equal">
      <formula>"þ"</formula>
    </cfRule>
  </conditionalFormatting>
  <conditionalFormatting sqref="D10">
    <cfRule type="cellIs" dxfId="54" priority="32" stopIfTrue="1" operator="equal">
      <formula>"þ"</formula>
    </cfRule>
  </conditionalFormatting>
  <conditionalFormatting sqref="D10">
    <cfRule type="cellIs" dxfId="53" priority="31" stopIfTrue="1" operator="equal">
      <formula>"þ"</formula>
    </cfRule>
  </conditionalFormatting>
  <conditionalFormatting sqref="D10">
    <cfRule type="cellIs" dxfId="52" priority="30" stopIfTrue="1" operator="equal">
      <formula>"þ"</formula>
    </cfRule>
  </conditionalFormatting>
  <conditionalFormatting sqref="D10">
    <cfRule type="cellIs" dxfId="51" priority="29" stopIfTrue="1" operator="equal">
      <formula>"þ"</formula>
    </cfRule>
  </conditionalFormatting>
  <conditionalFormatting sqref="D10">
    <cfRule type="cellIs" dxfId="50" priority="28" stopIfTrue="1" operator="equal">
      <formula>"þ"</formula>
    </cfRule>
  </conditionalFormatting>
  <conditionalFormatting sqref="D10">
    <cfRule type="cellIs" dxfId="49" priority="27" stopIfTrue="1" operator="equal">
      <formula>"þ"</formula>
    </cfRule>
  </conditionalFormatting>
  <conditionalFormatting sqref="D10">
    <cfRule type="cellIs" dxfId="48" priority="26" stopIfTrue="1" operator="equal">
      <formula>"þ"</formula>
    </cfRule>
  </conditionalFormatting>
  <conditionalFormatting sqref="D10">
    <cfRule type="cellIs" dxfId="47" priority="25" stopIfTrue="1" operator="equal">
      <formula>"þ"</formula>
    </cfRule>
  </conditionalFormatting>
  <conditionalFormatting sqref="D10">
    <cfRule type="cellIs" dxfId="46" priority="24" stopIfTrue="1" operator="equal">
      <formula>"þ"</formula>
    </cfRule>
  </conditionalFormatting>
  <conditionalFormatting sqref="D10">
    <cfRule type="cellIs" dxfId="45" priority="23" stopIfTrue="1" operator="equal">
      <formula>"þ"</formula>
    </cfRule>
  </conditionalFormatting>
  <conditionalFormatting sqref="D10">
    <cfRule type="cellIs" dxfId="44" priority="22" stopIfTrue="1" operator="equal">
      <formula>"þ"</formula>
    </cfRule>
  </conditionalFormatting>
  <conditionalFormatting sqref="D10">
    <cfRule type="cellIs" dxfId="43" priority="21" stopIfTrue="1" operator="equal">
      <formula>"þ"</formula>
    </cfRule>
  </conditionalFormatting>
  <conditionalFormatting sqref="D10">
    <cfRule type="cellIs" dxfId="42" priority="20" stopIfTrue="1" operator="equal">
      <formula>"þ"</formula>
    </cfRule>
  </conditionalFormatting>
  <conditionalFormatting sqref="D10">
    <cfRule type="cellIs" dxfId="41" priority="19" stopIfTrue="1" operator="equal">
      <formula>"þ"</formula>
    </cfRule>
  </conditionalFormatting>
  <conditionalFormatting sqref="D10">
    <cfRule type="cellIs" dxfId="40" priority="18" stopIfTrue="1" operator="equal">
      <formula>"þ"</formula>
    </cfRule>
  </conditionalFormatting>
  <conditionalFormatting sqref="D10">
    <cfRule type="cellIs" dxfId="39" priority="17" stopIfTrue="1" operator="equal">
      <formula>"þ"</formula>
    </cfRule>
  </conditionalFormatting>
  <conditionalFormatting sqref="D10">
    <cfRule type="cellIs" dxfId="38" priority="16" stopIfTrue="1" operator="equal">
      <formula>"þ"</formula>
    </cfRule>
  </conditionalFormatting>
  <conditionalFormatting sqref="D10">
    <cfRule type="cellIs" dxfId="37" priority="15" stopIfTrue="1" operator="equal">
      <formula>"þ"</formula>
    </cfRule>
  </conditionalFormatting>
  <conditionalFormatting sqref="D10">
    <cfRule type="cellIs" dxfId="36" priority="14" stopIfTrue="1" operator="equal">
      <formula>"þ"</formula>
    </cfRule>
  </conditionalFormatting>
  <conditionalFormatting sqref="D10">
    <cfRule type="cellIs" dxfId="35" priority="13" stopIfTrue="1" operator="equal">
      <formula>"þ"</formula>
    </cfRule>
  </conditionalFormatting>
  <conditionalFormatting sqref="D10">
    <cfRule type="cellIs" dxfId="34" priority="12" stopIfTrue="1" operator="equal">
      <formula>"þ"</formula>
    </cfRule>
  </conditionalFormatting>
  <conditionalFormatting sqref="D10">
    <cfRule type="cellIs" dxfId="33" priority="11" stopIfTrue="1" operator="equal">
      <formula>"þ"</formula>
    </cfRule>
  </conditionalFormatting>
  <conditionalFormatting sqref="D10">
    <cfRule type="cellIs" dxfId="32" priority="10" stopIfTrue="1" operator="equal">
      <formula>"þ"</formula>
    </cfRule>
  </conditionalFormatting>
  <conditionalFormatting sqref="D10">
    <cfRule type="cellIs" dxfId="31" priority="9" stopIfTrue="1" operator="equal">
      <formula>"þ"</formula>
    </cfRule>
  </conditionalFormatting>
  <conditionalFormatting sqref="D10">
    <cfRule type="cellIs" dxfId="30" priority="8" stopIfTrue="1" operator="equal">
      <formula>"þ"</formula>
    </cfRule>
  </conditionalFormatting>
  <conditionalFormatting sqref="D10">
    <cfRule type="cellIs" dxfId="29" priority="7" stopIfTrue="1" operator="equal">
      <formula>"þ"</formula>
    </cfRule>
  </conditionalFormatting>
  <conditionalFormatting sqref="D10">
    <cfRule type="cellIs" dxfId="28" priority="6" stopIfTrue="1" operator="equal">
      <formula>"þ"</formula>
    </cfRule>
  </conditionalFormatting>
  <conditionalFormatting sqref="D10">
    <cfRule type="cellIs" dxfId="27" priority="5" stopIfTrue="1" operator="equal">
      <formula>"þ"</formula>
    </cfRule>
  </conditionalFormatting>
  <conditionalFormatting sqref="D10">
    <cfRule type="cellIs" dxfId="26" priority="4" stopIfTrue="1" operator="equal">
      <formula>"þ"</formula>
    </cfRule>
  </conditionalFormatting>
  <conditionalFormatting sqref="D10">
    <cfRule type="cellIs" dxfId="25" priority="3" stopIfTrue="1" operator="equal">
      <formula>"þ"</formula>
    </cfRule>
  </conditionalFormatting>
  <conditionalFormatting sqref="D10">
    <cfRule type="cellIs" dxfId="24" priority="2" stopIfTrue="1" operator="equal">
      <formula>"þ"</formula>
    </cfRule>
  </conditionalFormatting>
  <conditionalFormatting sqref="D10">
    <cfRule type="cellIs" dxfId="2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8.59765625" defaultRowHeight="16.8"/>
  <cols>
    <col min="1" max="1" width="31.3984375" style="266" customWidth="1"/>
    <col min="2" max="2" width="1.8984375" style="268" customWidth="1"/>
    <col min="3" max="3" width="34" style="214" bestFit="1" customWidth="1"/>
    <col min="4" max="4" width="8.59765625" style="270"/>
    <col min="5" max="16384" width="8.59765625" style="214"/>
  </cols>
  <sheetData>
    <row r="1" spans="1:3" ht="24" thickTop="1" thickBot="1">
      <c r="A1" s="269" t="s">
        <v>182</v>
      </c>
      <c r="B1" s="214"/>
      <c r="C1" s="269" t="s">
        <v>121</v>
      </c>
    </row>
    <row r="2" spans="1:3" ht="17.399999999999999" thickBot="1">
      <c r="A2" s="272" t="s">
        <v>543</v>
      </c>
      <c r="B2" s="214"/>
      <c r="C2" s="271" t="s">
        <v>307</v>
      </c>
    </row>
    <row r="3" spans="1:3" ht="21.6" thickTop="1" thickBot="1">
      <c r="A3" s="272" t="s">
        <v>368</v>
      </c>
      <c r="B3" s="214"/>
      <c r="C3" s="273" t="s">
        <v>284</v>
      </c>
    </row>
    <row r="4" spans="1:3">
      <c r="A4" s="272" t="s">
        <v>356</v>
      </c>
      <c r="B4" s="214"/>
      <c r="C4" s="275" t="s">
        <v>528</v>
      </c>
    </row>
    <row r="5" spans="1:3" ht="17.399999999999999" thickBot="1">
      <c r="A5" s="478" t="s">
        <v>537</v>
      </c>
      <c r="B5" s="214"/>
      <c r="C5" s="276" t="s">
        <v>309</v>
      </c>
    </row>
    <row r="6" spans="1:3" ht="18" thickTop="1" thickBot="1">
      <c r="B6" s="214"/>
      <c r="C6" s="275" t="s">
        <v>529</v>
      </c>
    </row>
    <row r="7" spans="1:3" ht="24" thickTop="1" thickBot="1">
      <c r="A7" s="10" t="s">
        <v>124</v>
      </c>
      <c r="B7" s="214"/>
      <c r="C7" s="357" t="s">
        <v>298</v>
      </c>
    </row>
    <row r="8" spans="1:3">
      <c r="A8" s="277" t="s">
        <v>531</v>
      </c>
      <c r="B8" s="214"/>
      <c r="C8" s="356" t="s">
        <v>530</v>
      </c>
    </row>
    <row r="9" spans="1:3">
      <c r="A9" s="31" t="s">
        <v>360</v>
      </c>
      <c r="B9" s="214"/>
      <c r="C9" s="357" t="str">
        <f>CONCATENATE("Freedom of Movement ",SUM('Personal File'!E3:E4)," rounds/day")</f>
        <v>Freedom of Movement 10 rounds/day</v>
      </c>
    </row>
    <row r="10" spans="1:3" ht="17.399999999999999" thickBot="1">
      <c r="A10" s="31" t="s">
        <v>559</v>
      </c>
      <c r="B10" s="214"/>
      <c r="C10" s="274" t="s">
        <v>541</v>
      </c>
    </row>
    <row r="11" spans="1:3" ht="18" thickTop="1" thickBot="1">
      <c r="A11" s="279" t="s">
        <v>310</v>
      </c>
      <c r="B11" s="214"/>
    </row>
    <row r="12" spans="1:3" ht="24" thickTop="1" thickBot="1">
      <c r="B12" s="214"/>
      <c r="C12" s="11" t="s">
        <v>93</v>
      </c>
    </row>
    <row r="13" spans="1:3" ht="24" thickTop="1" thickBot="1">
      <c r="A13" s="29" t="s">
        <v>317</v>
      </c>
      <c r="C13" s="278" t="s">
        <v>324</v>
      </c>
    </row>
    <row r="14" spans="1:3">
      <c r="A14" s="280" t="s">
        <v>316</v>
      </c>
    </row>
    <row r="15" spans="1:3">
      <c r="A15" s="31" t="s">
        <v>318</v>
      </c>
    </row>
    <row r="16" spans="1:3" ht="17.399999999999999" thickBot="1">
      <c r="A16" s="281" t="s">
        <v>319</v>
      </c>
    </row>
    <row r="17"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7"/>
  <sheetViews>
    <sheetView showGridLines="0" zoomScaleNormal="100" workbookViewId="0"/>
  </sheetViews>
  <sheetFormatPr defaultColWidth="13" defaultRowHeight="15.6"/>
  <cols>
    <col min="1" max="1" width="30.59765625" style="283" bestFit="1" customWidth="1"/>
    <col min="2" max="2" width="8.59765625" style="283" customWidth="1"/>
    <col min="3" max="3" width="10.8984375" style="283" bestFit="1" customWidth="1"/>
    <col min="4" max="4" width="8.19921875" style="283" customWidth="1"/>
    <col min="5" max="5" width="8.3984375" style="283" customWidth="1"/>
    <col min="6" max="6" width="8.3984375" style="283" bestFit="1" customWidth="1"/>
    <col min="7" max="9" width="5.59765625" style="283" customWidth="1"/>
    <col min="10" max="10" width="6.19921875" style="283" bestFit="1" customWidth="1"/>
    <col min="11" max="11" width="21.3984375" style="283" bestFit="1" customWidth="1"/>
    <col min="12" max="12" width="2.19921875" style="283" customWidth="1"/>
    <col min="13" max="13" width="7.3984375" style="38" bestFit="1" customWidth="1"/>
    <col min="14" max="16384" width="13" style="38"/>
  </cols>
  <sheetData>
    <row r="1" spans="1:13" ht="23.4" thickBot="1">
      <c r="A1" s="282" t="s">
        <v>24</v>
      </c>
      <c r="B1" s="282"/>
      <c r="C1" s="282"/>
      <c r="D1" s="282"/>
      <c r="E1" s="282"/>
      <c r="F1" s="282"/>
      <c r="G1" s="282"/>
      <c r="H1" s="282"/>
      <c r="I1" s="282"/>
      <c r="J1" s="282"/>
      <c r="K1" s="282"/>
      <c r="M1" s="282"/>
    </row>
    <row r="2" spans="1:13" ht="16.8" thickTop="1" thickBot="1">
      <c r="A2" s="284" t="s">
        <v>5</v>
      </c>
      <c r="B2" s="285" t="s">
        <v>6</v>
      </c>
      <c r="C2" s="285" t="s">
        <v>27</v>
      </c>
      <c r="D2" s="285" t="s">
        <v>28</v>
      </c>
      <c r="E2" s="286" t="s">
        <v>70</v>
      </c>
      <c r="F2" s="285" t="s">
        <v>25</v>
      </c>
      <c r="G2" s="285" t="s">
        <v>29</v>
      </c>
      <c r="H2" s="287" t="s">
        <v>125</v>
      </c>
      <c r="I2" s="288" t="s">
        <v>185</v>
      </c>
      <c r="J2" s="287" t="s">
        <v>102</v>
      </c>
      <c r="K2" s="289" t="s">
        <v>100</v>
      </c>
      <c r="M2" s="290" t="s">
        <v>358</v>
      </c>
    </row>
    <row r="3" spans="1:13" s="466" customFormat="1">
      <c r="A3" s="491" t="s">
        <v>352</v>
      </c>
      <c r="B3" s="408" t="s">
        <v>361</v>
      </c>
      <c r="C3" s="411" t="str">
        <f>CONCATENATE('Personal File'!$C$8," +5")</f>
        <v>+4 +5</v>
      </c>
      <c r="D3" s="492" t="s">
        <v>351</v>
      </c>
      <c r="E3" s="492" t="s">
        <v>183</v>
      </c>
      <c r="F3" s="493" t="s">
        <v>184</v>
      </c>
      <c r="G3" s="494">
        <v>6</v>
      </c>
      <c r="H3" s="411" t="str">
        <f>CONCATENATE("+",'Personal File'!$B$6+'Personal File'!$C$8+D3)</f>
        <v>+12</v>
      </c>
      <c r="I3" s="412">
        <f t="shared" ref="I3" ca="1" si="0">RANDBETWEEN(1,20)</f>
        <v>12</v>
      </c>
      <c r="J3" s="413">
        <f t="shared" ref="J3" ca="1" si="1">(I3+H3)</f>
        <v>24</v>
      </c>
      <c r="K3" s="495"/>
      <c r="L3" s="465"/>
      <c r="M3" s="475">
        <v>300</v>
      </c>
    </row>
    <row r="4" spans="1:13" s="466" customFormat="1">
      <c r="A4" s="429" t="s">
        <v>540</v>
      </c>
      <c r="B4" s="420"/>
      <c r="C4" s="462"/>
      <c r="D4" s="497"/>
      <c r="E4" s="497"/>
      <c r="F4" s="498"/>
      <c r="G4" s="499"/>
      <c r="H4" s="423" t="str">
        <f t="shared" ref="H4" si="2">CONCATENATE("+",H3-5)</f>
        <v>+7</v>
      </c>
      <c r="I4" s="424">
        <f t="shared" ref="I4" ca="1" si="3">RANDBETWEEN(1,20)</f>
        <v>6</v>
      </c>
      <c r="J4" s="425">
        <f t="shared" ref="J4" ca="1" si="4">(I4+H4)</f>
        <v>13</v>
      </c>
      <c r="K4" s="496"/>
      <c r="L4" s="465"/>
      <c r="M4" s="393"/>
    </row>
    <row r="5" spans="1:13" ht="16.2" thickBot="1">
      <c r="A5" s="467" t="s">
        <v>524</v>
      </c>
      <c r="B5" s="468" t="s">
        <v>523</v>
      </c>
      <c r="C5" s="468" t="s">
        <v>523</v>
      </c>
      <c r="D5" s="468" t="s">
        <v>64</v>
      </c>
      <c r="E5" s="468" t="s">
        <v>523</v>
      </c>
      <c r="F5" s="469" t="s">
        <v>523</v>
      </c>
      <c r="G5" s="470" t="s">
        <v>523</v>
      </c>
      <c r="H5" s="488" t="str">
        <f>CONCATENATE("+",'Personal File'!$B$6+'Personal File'!$C$8+D5)</f>
        <v>+11</v>
      </c>
      <c r="I5" s="439">
        <f t="shared" ref="I5" ca="1" si="5">RANDBETWEEN(1,20)</f>
        <v>3</v>
      </c>
      <c r="J5" s="489">
        <f ca="1">(I5+H5)</f>
        <v>14</v>
      </c>
      <c r="K5" s="490"/>
      <c r="L5" s="465"/>
      <c r="M5" s="396"/>
    </row>
    <row r="6" spans="1:13" ht="6" customHeight="1" thickTop="1" thickBot="1">
      <c r="M6" s="283"/>
    </row>
    <row r="7" spans="1:13" ht="16.8" thickTop="1" thickBot="1">
      <c r="A7" s="284" t="s">
        <v>8</v>
      </c>
      <c r="B7" s="285" t="s">
        <v>9</v>
      </c>
      <c r="C7" s="285" t="s">
        <v>27</v>
      </c>
      <c r="D7" s="285" t="s">
        <v>28</v>
      </c>
      <c r="E7" s="286" t="s">
        <v>70</v>
      </c>
      <c r="F7" s="285" t="s">
        <v>10</v>
      </c>
      <c r="G7" s="285" t="s">
        <v>29</v>
      </c>
      <c r="H7" s="287" t="s">
        <v>125</v>
      </c>
      <c r="I7" s="288" t="s">
        <v>185</v>
      </c>
      <c r="J7" s="287" t="s">
        <v>102</v>
      </c>
      <c r="K7" s="289" t="s">
        <v>100</v>
      </c>
      <c r="M7" s="290" t="s">
        <v>358</v>
      </c>
    </row>
    <row r="8" spans="1:13">
      <c r="A8" s="491" t="s">
        <v>555</v>
      </c>
      <c r="B8" s="471" t="s">
        <v>532</v>
      </c>
      <c r="C8" s="411" t="str">
        <f>CONCATENATE('Personal File'!$C$8," +5 +4")</f>
        <v>+4 +5 +4</v>
      </c>
      <c r="D8" s="520">
        <v>4</v>
      </c>
      <c r="E8" s="408" t="s">
        <v>321</v>
      </c>
      <c r="F8" s="409" t="s">
        <v>322</v>
      </c>
      <c r="G8" s="410">
        <v>3</v>
      </c>
      <c r="H8" s="411" t="str">
        <f>CONCATENATE("+",'Personal File'!$B$6+'Personal File'!$C$9+D8+1-2)</f>
        <v>+15</v>
      </c>
      <c r="I8" s="412">
        <f ca="1">RANDBETWEEN(1,20)</f>
        <v>11</v>
      </c>
      <c r="J8" s="413">
        <f t="shared" ref="J8:J13" ca="1" si="6">(I8+H8)</f>
        <v>26</v>
      </c>
      <c r="K8" s="403" t="s">
        <v>533</v>
      </c>
      <c r="M8" s="392">
        <f>32000+3400</f>
        <v>35400</v>
      </c>
    </row>
    <row r="9" spans="1:13">
      <c r="A9" s="501" t="s">
        <v>546</v>
      </c>
      <c r="B9" s="472" t="s">
        <v>532</v>
      </c>
      <c r="C9" s="417" t="str">
        <f>CONCATENATE('Personal File'!$C$8," +5 +4")</f>
        <v>+4 +5 +4</v>
      </c>
      <c r="D9" s="521">
        <v>4</v>
      </c>
      <c r="E9" s="414"/>
      <c r="F9" s="415"/>
      <c r="G9" s="416"/>
      <c r="H9" s="417" t="str">
        <f>CONCATENATE("+",'Personal File'!$B$6+'Personal File'!$C$9+D9+1-2-5)</f>
        <v>+10</v>
      </c>
      <c r="I9" s="418">
        <f t="shared" ref="I9:I16" ca="1" si="7">RANDBETWEEN(1,20)</f>
        <v>14</v>
      </c>
      <c r="J9" s="419">
        <f t="shared" ca="1" si="6"/>
        <v>24</v>
      </c>
      <c r="K9" s="404" t="s">
        <v>533</v>
      </c>
      <c r="M9" s="393"/>
    </row>
    <row r="10" spans="1:13">
      <c r="A10" s="501" t="s">
        <v>547</v>
      </c>
      <c r="B10" s="472" t="s">
        <v>532</v>
      </c>
      <c r="C10" s="417" t="str">
        <f>CONCATENATE('Personal File'!$C$8," +5 +4")</f>
        <v>+4 +5 +4</v>
      </c>
      <c r="D10" s="521">
        <v>4</v>
      </c>
      <c r="E10" s="414"/>
      <c r="F10" s="415"/>
      <c r="G10" s="416"/>
      <c r="H10" s="417" t="str">
        <f>CONCATENATE("+",'Personal File'!$B$6+'Personal File'!$C$9+D10+1-2)</f>
        <v>+15</v>
      </c>
      <c r="I10" s="418">
        <f t="shared" ca="1" si="7"/>
        <v>16</v>
      </c>
      <c r="J10" s="419">
        <f t="shared" ref="J10:J11" ca="1" si="8">(I10+H10)</f>
        <v>31</v>
      </c>
      <c r="K10" s="404" t="s">
        <v>533</v>
      </c>
      <c r="M10" s="393"/>
    </row>
    <row r="11" spans="1:13">
      <c r="A11" s="501" t="s">
        <v>548</v>
      </c>
      <c r="B11" s="472" t="s">
        <v>532</v>
      </c>
      <c r="C11" s="417" t="str">
        <f>CONCATENATE('Personal File'!$C$8," +5 +4")</f>
        <v>+4 +5 +4</v>
      </c>
      <c r="D11" s="521">
        <v>4</v>
      </c>
      <c r="E11" s="414"/>
      <c r="F11" s="415"/>
      <c r="G11" s="416"/>
      <c r="H11" s="417" t="str">
        <f>CONCATENATE("+",'Personal File'!$B$6+'Personal File'!$C$9+D11+1-2)</f>
        <v>+15</v>
      </c>
      <c r="I11" s="418">
        <f t="shared" ca="1" si="7"/>
        <v>11</v>
      </c>
      <c r="J11" s="419">
        <f t="shared" ca="1" si="8"/>
        <v>26</v>
      </c>
      <c r="K11" s="404" t="s">
        <v>533</v>
      </c>
      <c r="M11" s="393"/>
    </row>
    <row r="12" spans="1:13">
      <c r="A12" s="429" t="s">
        <v>549</v>
      </c>
      <c r="B12" s="473" t="s">
        <v>532</v>
      </c>
      <c r="C12" s="423" t="str">
        <f>CONCATENATE('Personal File'!$C$8," +5 +4")</f>
        <v>+4 +5 +4</v>
      </c>
      <c r="D12" s="522">
        <v>4</v>
      </c>
      <c r="E12" s="420"/>
      <c r="F12" s="421"/>
      <c r="G12" s="422"/>
      <c r="H12" s="423" t="str">
        <f>CONCATENATE("+",'Personal File'!$B$6+'Personal File'!$C$9+D12+1-2-5)</f>
        <v>+10</v>
      </c>
      <c r="I12" s="424">
        <f t="shared" ca="1" si="7"/>
        <v>8</v>
      </c>
      <c r="J12" s="425">
        <f t="shared" ca="1" si="6"/>
        <v>18</v>
      </c>
      <c r="K12" s="405" t="s">
        <v>533</v>
      </c>
      <c r="M12" s="393"/>
    </row>
    <row r="13" spans="1:13">
      <c r="A13" s="429" t="s">
        <v>555</v>
      </c>
      <c r="B13" s="473" t="s">
        <v>532</v>
      </c>
      <c r="C13" s="423" t="str">
        <f>CONCATENATE('Personal File'!$C$8," +5 +4")</f>
        <v>+4 +5 +4</v>
      </c>
      <c r="D13" s="522">
        <v>4</v>
      </c>
      <c r="E13" s="426" t="s">
        <v>321</v>
      </c>
      <c r="F13" s="427" t="s">
        <v>322</v>
      </c>
      <c r="G13" s="428">
        <v>3</v>
      </c>
      <c r="H13" s="423" t="str">
        <f>CONCATENATE("+",'Personal File'!$B$6+'Personal File'!$C$9+D13+1)</f>
        <v>+17</v>
      </c>
      <c r="I13" s="424">
        <f t="shared" ca="1" si="7"/>
        <v>16</v>
      </c>
      <c r="J13" s="425">
        <f t="shared" ca="1" si="6"/>
        <v>33</v>
      </c>
      <c r="K13" s="405" t="s">
        <v>533</v>
      </c>
      <c r="M13" s="393"/>
    </row>
    <row r="14" spans="1:13">
      <c r="A14" s="429" t="s">
        <v>572</v>
      </c>
      <c r="B14" s="431"/>
      <c r="C14" s="474" t="s">
        <v>573</v>
      </c>
      <c r="D14" s="459"/>
      <c r="E14" s="460"/>
      <c r="F14" s="461"/>
      <c r="G14" s="430"/>
      <c r="H14" s="462"/>
      <c r="I14" s="463" t="s">
        <v>523</v>
      </c>
      <c r="J14" s="464" t="s">
        <v>523</v>
      </c>
      <c r="K14" s="405" t="s">
        <v>574</v>
      </c>
      <c r="M14" s="394">
        <v>6000</v>
      </c>
    </row>
    <row r="15" spans="1:13">
      <c r="A15" s="502" t="s">
        <v>359</v>
      </c>
      <c r="B15" s="431" t="s">
        <v>532</v>
      </c>
      <c r="C15" s="432">
        <f>ROUNDDOWN(SUM('Personal File'!$E$3:$E$4)/3,0)</f>
        <v>3</v>
      </c>
      <c r="D15" s="431">
        <v>0</v>
      </c>
      <c r="E15" s="431" t="s">
        <v>321</v>
      </c>
      <c r="F15" s="431" t="s">
        <v>322</v>
      </c>
      <c r="G15" s="433">
        <v>0</v>
      </c>
      <c r="H15" s="433" t="str">
        <f>CONCATENATE("+",'Personal File'!$B$6+'Personal File'!$C$12+D15+1)</f>
        <v>+11</v>
      </c>
      <c r="I15" s="434">
        <f t="shared" ca="1" si="7"/>
        <v>3</v>
      </c>
      <c r="J15" s="435">
        <f t="shared" ref="J15:J16" ca="1" si="9">(I15+H15)</f>
        <v>14</v>
      </c>
      <c r="K15" s="406" t="s">
        <v>533</v>
      </c>
      <c r="M15" s="395"/>
    </row>
    <row r="16" spans="1:13" ht="16.2" thickBot="1">
      <c r="A16" s="503" t="s">
        <v>369</v>
      </c>
      <c r="B16" s="436" t="s">
        <v>532</v>
      </c>
      <c r="C16" s="437">
        <f>ROUNDDOWN(SUM('Personal File'!$E$3:$E$4)/3,0)</f>
        <v>3</v>
      </c>
      <c r="D16" s="436">
        <v>0</v>
      </c>
      <c r="E16" s="436" t="s">
        <v>321</v>
      </c>
      <c r="F16" s="436" t="s">
        <v>322</v>
      </c>
      <c r="G16" s="438">
        <v>0</v>
      </c>
      <c r="H16" s="438" t="str">
        <f>CONCATENATE("+",'Personal File'!$B$6+'Personal File'!$C$12+D16+1-5)</f>
        <v>+6</v>
      </c>
      <c r="I16" s="439">
        <f t="shared" ca="1" si="7"/>
        <v>9</v>
      </c>
      <c r="J16" s="440">
        <f t="shared" ca="1" si="9"/>
        <v>15</v>
      </c>
      <c r="K16" s="407" t="s">
        <v>533</v>
      </c>
      <c r="M16" s="396"/>
    </row>
    <row r="17" spans="1:13" ht="6" customHeight="1" thickTop="1" thickBot="1">
      <c r="D17" s="291"/>
      <c r="E17" s="291"/>
      <c r="G17" s="292"/>
      <c r="H17" s="292"/>
      <c r="I17" s="292"/>
      <c r="J17" s="292"/>
      <c r="M17" s="292"/>
    </row>
    <row r="18" spans="1:13" ht="16.8" thickTop="1" thickBot="1">
      <c r="A18" s="284" t="s">
        <v>75</v>
      </c>
      <c r="B18" s="285" t="s">
        <v>18</v>
      </c>
      <c r="C18" s="285" t="s">
        <v>36</v>
      </c>
      <c r="D18" s="285" t="s">
        <v>102</v>
      </c>
      <c r="E18" s="285" t="s">
        <v>103</v>
      </c>
      <c r="F18" s="285" t="s">
        <v>104</v>
      </c>
      <c r="G18" s="285" t="s">
        <v>29</v>
      </c>
      <c r="H18" s="293" t="s">
        <v>100</v>
      </c>
      <c r="I18" s="294"/>
      <c r="J18" s="294"/>
      <c r="K18" s="295"/>
      <c r="M18" s="290" t="s">
        <v>358</v>
      </c>
    </row>
    <row r="19" spans="1:13">
      <c r="A19" s="455" t="s">
        <v>525</v>
      </c>
      <c r="B19" s="456">
        <v>6</v>
      </c>
      <c r="C19" s="456">
        <v>6</v>
      </c>
      <c r="D19" s="456">
        <v>0</v>
      </c>
      <c r="E19" s="457">
        <v>0.1</v>
      </c>
      <c r="F19" s="456" t="s">
        <v>188</v>
      </c>
      <c r="G19" s="458">
        <v>10</v>
      </c>
      <c r="H19" s="296" t="s">
        <v>522</v>
      </c>
      <c r="I19" s="296"/>
      <c r="J19" s="296"/>
      <c r="K19" s="297"/>
      <c r="M19" s="397">
        <v>5100</v>
      </c>
    </row>
    <row r="20" spans="1:13" ht="16.2" thickBot="1">
      <c r="A20" s="441"/>
      <c r="B20" s="442"/>
      <c r="C20" s="443"/>
      <c r="D20" s="442"/>
      <c r="E20" s="444"/>
      <c r="F20" s="442"/>
      <c r="G20" s="445"/>
      <c r="H20" s="298"/>
      <c r="I20" s="298"/>
      <c r="J20" s="298"/>
      <c r="K20" s="299"/>
      <c r="M20" s="398"/>
    </row>
    <row r="21" spans="1:13" ht="6.75" customHeight="1" thickTop="1" thickBot="1">
      <c r="M21" s="283"/>
    </row>
    <row r="22" spans="1:13" ht="16.8" thickTop="1" thickBot="1">
      <c r="A22" s="300"/>
      <c r="B22" s="292"/>
      <c r="C22" s="301" t="s">
        <v>76</v>
      </c>
      <c r="D22" s="294"/>
      <c r="E22" s="302"/>
      <c r="F22" s="293" t="s">
        <v>7</v>
      </c>
      <c r="G22" s="285" t="s">
        <v>29</v>
      </c>
      <c r="H22" s="287" t="s">
        <v>125</v>
      </c>
      <c r="I22" s="293" t="s">
        <v>100</v>
      </c>
      <c r="J22" s="294"/>
      <c r="K22" s="295"/>
      <c r="M22" s="290" t="s">
        <v>358</v>
      </c>
    </row>
    <row r="23" spans="1:13">
      <c r="A23" s="300"/>
      <c r="B23" s="292"/>
      <c r="C23" s="303" t="s">
        <v>302</v>
      </c>
      <c r="D23" s="304"/>
      <c r="E23" s="451"/>
      <c r="F23" s="446">
        <v>150</v>
      </c>
      <c r="G23" s="447">
        <f t="shared" ref="G23" si="10">(F23*3)/20</f>
        <v>22.5</v>
      </c>
      <c r="H23" s="448" t="s">
        <v>64</v>
      </c>
      <c r="I23" s="305"/>
      <c r="J23" s="305"/>
      <c r="K23" s="306"/>
      <c r="M23" s="399">
        <v>0</v>
      </c>
    </row>
    <row r="24" spans="1:13" ht="16.2" thickBot="1">
      <c r="C24" s="307" t="s">
        <v>327</v>
      </c>
      <c r="D24" s="308"/>
      <c r="E24" s="452"/>
      <c r="F24" s="449">
        <v>60</v>
      </c>
      <c r="G24" s="445">
        <f>(F24*3)/20</f>
        <v>9</v>
      </c>
      <c r="H24" s="450" t="s">
        <v>64</v>
      </c>
      <c r="I24" s="309" t="s">
        <v>534</v>
      </c>
      <c r="J24" s="309"/>
      <c r="K24" s="310"/>
      <c r="M24" s="398">
        <v>0</v>
      </c>
    </row>
    <row r="25" spans="1:13" ht="6" customHeight="1" thickTop="1" thickBot="1">
      <c r="M25" s="283"/>
    </row>
    <row r="26" spans="1:13" ht="16.8" thickTop="1" thickBot="1">
      <c r="C26" s="301" t="s">
        <v>339</v>
      </c>
      <c r="D26" s="294"/>
      <c r="E26" s="294"/>
      <c r="F26" s="294"/>
      <c r="G26" s="311" t="s">
        <v>7</v>
      </c>
      <c r="H26" s="311" t="s">
        <v>4</v>
      </c>
      <c r="I26" s="311" t="s">
        <v>340</v>
      </c>
      <c r="J26" s="293" t="s">
        <v>100</v>
      </c>
      <c r="K26" s="295"/>
      <c r="M26" s="290" t="s">
        <v>358</v>
      </c>
    </row>
    <row r="27" spans="1:13">
      <c r="C27" s="312" t="s">
        <v>553</v>
      </c>
      <c r="D27" s="313"/>
      <c r="E27" s="313"/>
      <c r="F27" s="313"/>
      <c r="G27" s="454">
        <v>0</v>
      </c>
      <c r="H27" s="454">
        <v>2</v>
      </c>
      <c r="I27" s="454">
        <v>4</v>
      </c>
      <c r="J27" s="453"/>
      <c r="K27" s="314"/>
      <c r="M27" s="394">
        <f t="shared" ref="M27" si="11">300*G27</f>
        <v>0</v>
      </c>
    </row>
    <row r="28" spans="1:13">
      <c r="C28" s="312" t="s">
        <v>554</v>
      </c>
      <c r="D28" s="313"/>
      <c r="E28" s="313"/>
      <c r="F28" s="313"/>
      <c r="G28" s="454">
        <v>1</v>
      </c>
      <c r="H28" s="454">
        <v>2</v>
      </c>
      <c r="I28" s="454">
        <v>4</v>
      </c>
      <c r="J28" s="453"/>
      <c r="K28" s="314"/>
      <c r="M28" s="513">
        <f t="shared" ref="M28" si="12">300*G28</f>
        <v>300</v>
      </c>
    </row>
    <row r="29" spans="1:13" ht="16.2" thickBot="1">
      <c r="C29" s="315" t="s">
        <v>551</v>
      </c>
      <c r="D29" s="308"/>
      <c r="E29" s="308"/>
      <c r="F29" s="308"/>
      <c r="G29" s="450">
        <v>1</v>
      </c>
      <c r="H29" s="450">
        <v>2</v>
      </c>
      <c r="I29" s="450">
        <v>4</v>
      </c>
      <c r="J29" s="309" t="s">
        <v>552</v>
      </c>
      <c r="K29" s="299"/>
      <c r="M29" s="398">
        <f>750*G29</f>
        <v>750</v>
      </c>
    </row>
    <row r="30" spans="1:13" ht="16.2" thickTop="1">
      <c r="M30" s="400"/>
    </row>
    <row r="31" spans="1:13">
      <c r="M31" s="283"/>
    </row>
    <row r="32" spans="1:13">
      <c r="M32" s="283"/>
    </row>
    <row r="33" spans="13:13">
      <c r="M33" s="283"/>
    </row>
    <row r="34" spans="13:13">
      <c r="M34" s="283"/>
    </row>
    <row r="35" spans="13:13">
      <c r="M35" s="283"/>
    </row>
    <row r="36" spans="13:13">
      <c r="M36" s="283"/>
    </row>
    <row r="37" spans="13:13">
      <c r="M37" s="283"/>
    </row>
  </sheetData>
  <phoneticPr fontId="0" type="noConversion"/>
  <conditionalFormatting sqref="B20">
    <cfRule type="cellIs" dxfId="22" priority="29" operator="equal">
      <formula>2</formula>
    </cfRule>
  </conditionalFormatting>
  <conditionalFormatting sqref="I5">
    <cfRule type="cellIs" dxfId="21" priority="25" operator="equal">
      <formula>20</formula>
    </cfRule>
    <cfRule type="cellIs" dxfId="20" priority="26" operator="equal">
      <formula>1</formula>
    </cfRule>
  </conditionalFormatting>
  <conditionalFormatting sqref="I16">
    <cfRule type="cellIs" dxfId="19" priority="23" operator="equal">
      <formula>20</formula>
    </cfRule>
    <cfRule type="cellIs" dxfId="18" priority="24" operator="equal">
      <formula>1</formula>
    </cfRule>
  </conditionalFormatting>
  <conditionalFormatting sqref="I8">
    <cfRule type="cellIs" dxfId="17" priority="21" operator="equal">
      <formula>20</formula>
    </cfRule>
    <cfRule type="cellIs" dxfId="16" priority="22" operator="equal">
      <formula>1</formula>
    </cfRule>
  </conditionalFormatting>
  <conditionalFormatting sqref="I9">
    <cfRule type="cellIs" dxfId="15" priority="19" operator="equal">
      <formula>20</formula>
    </cfRule>
    <cfRule type="cellIs" dxfId="14" priority="20" operator="equal">
      <formula>1</formula>
    </cfRule>
  </conditionalFormatting>
  <conditionalFormatting sqref="I13:I14">
    <cfRule type="cellIs" dxfId="13" priority="15" operator="equal">
      <formula>20</formula>
    </cfRule>
    <cfRule type="cellIs" dxfId="12" priority="16" operator="equal">
      <formula>1</formula>
    </cfRule>
  </conditionalFormatting>
  <conditionalFormatting sqref="I12">
    <cfRule type="cellIs" dxfId="11" priority="13" operator="equal">
      <formula>20</formula>
    </cfRule>
    <cfRule type="cellIs" dxfId="10" priority="14" operator="equal">
      <formula>1</formula>
    </cfRule>
  </conditionalFormatting>
  <conditionalFormatting sqref="I15">
    <cfRule type="cellIs" dxfId="9" priority="11" operator="equal">
      <formula>20</formula>
    </cfRule>
    <cfRule type="cellIs" dxfId="8" priority="12" operator="equal">
      <formula>1</formula>
    </cfRule>
  </conditionalFormatting>
  <conditionalFormatting sqref="I3">
    <cfRule type="cellIs" dxfId="7" priority="7" operator="equal">
      <formula>20</formula>
    </cfRule>
    <cfRule type="cellIs" dxfId="6" priority="8" operator="equal">
      <formula>1</formula>
    </cfRule>
  </conditionalFormatting>
  <conditionalFormatting sqref="I10">
    <cfRule type="cellIs" dxfId="5" priority="5" operator="equal">
      <formula>20</formula>
    </cfRule>
    <cfRule type="cellIs" dxfId="4" priority="6" operator="equal">
      <formula>1</formula>
    </cfRule>
  </conditionalFormatting>
  <conditionalFormatting sqref="I4">
    <cfRule type="cellIs" dxfId="3" priority="3" operator="equal">
      <formula>20</formula>
    </cfRule>
    <cfRule type="cellIs" dxfId="2" priority="4" operator="equal">
      <formula>1</formula>
    </cfRule>
  </conditionalFormatting>
  <conditionalFormatting sqref="I1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showGridLines="0" workbookViewId="0"/>
  </sheetViews>
  <sheetFormatPr defaultColWidth="13" defaultRowHeight="15.6"/>
  <cols>
    <col min="1" max="1" width="29.796875" style="283" bestFit="1" customWidth="1"/>
    <col min="2" max="2" width="4.69921875" style="283" bestFit="1" customWidth="1"/>
    <col min="3" max="3" width="4" style="292" bestFit="1" customWidth="1"/>
    <col min="4" max="4" width="12.59765625" style="38" bestFit="1" customWidth="1"/>
    <col min="5" max="5" width="17.8984375" style="38" bestFit="1" customWidth="1"/>
    <col min="6" max="6" width="2.3984375" style="283" customWidth="1"/>
    <col min="7" max="7" width="9" style="38" bestFit="1" customWidth="1"/>
    <col min="8" max="8" width="7.69921875" style="283" bestFit="1" customWidth="1"/>
    <col min="9" max="16384" width="13" style="38"/>
  </cols>
  <sheetData>
    <row r="1" spans="1:8" ht="23.4" thickBot="1">
      <c r="A1" s="282" t="s">
        <v>97</v>
      </c>
      <c r="B1" s="282"/>
      <c r="C1" s="317"/>
      <c r="D1" s="282"/>
      <c r="E1" s="282"/>
    </row>
    <row r="2" spans="1:8" s="283" customFormat="1" ht="16.8" thickTop="1" thickBot="1">
      <c r="A2" s="318" t="s">
        <v>98</v>
      </c>
      <c r="B2" s="318" t="s">
        <v>7</v>
      </c>
      <c r="C2" s="319" t="s">
        <v>29</v>
      </c>
      <c r="D2" s="320" t="s">
        <v>99</v>
      </c>
      <c r="E2" s="321" t="s">
        <v>100</v>
      </c>
      <c r="G2" s="322" t="s">
        <v>358</v>
      </c>
    </row>
    <row r="3" spans="1:8">
      <c r="A3" s="323" t="s">
        <v>304</v>
      </c>
      <c r="B3" s="324">
        <v>1</v>
      </c>
      <c r="C3" s="325" t="s">
        <v>305</v>
      </c>
      <c r="D3" s="326"/>
      <c r="E3" s="327"/>
      <c r="G3" s="511">
        <v>0</v>
      </c>
    </row>
    <row r="4" spans="1:8">
      <c r="A4" s="353" t="s">
        <v>303</v>
      </c>
      <c r="B4" s="354">
        <v>1</v>
      </c>
      <c r="C4" s="348">
        <v>0</v>
      </c>
      <c r="D4" s="364"/>
      <c r="E4" s="327"/>
      <c r="G4" s="512">
        <v>0</v>
      </c>
    </row>
    <row r="5" spans="1:8">
      <c r="A5" s="353" t="s">
        <v>550</v>
      </c>
      <c r="B5" s="354">
        <v>1</v>
      </c>
      <c r="C5" s="348">
        <v>0</v>
      </c>
      <c r="D5" s="364"/>
      <c r="E5" s="327"/>
      <c r="F5" s="340"/>
      <c r="G5" s="513">
        <v>3000</v>
      </c>
    </row>
    <row r="6" spans="1:8">
      <c r="A6" s="353" t="s">
        <v>539</v>
      </c>
      <c r="B6" s="354">
        <v>1</v>
      </c>
      <c r="C6" s="348">
        <v>1</v>
      </c>
      <c r="D6" s="364"/>
      <c r="E6" s="327"/>
      <c r="F6" s="316"/>
      <c r="G6" s="514">
        <v>750</v>
      </c>
    </row>
    <row r="7" spans="1:8">
      <c r="A7" s="353" t="s">
        <v>526</v>
      </c>
      <c r="B7" s="354">
        <v>1</v>
      </c>
      <c r="C7" s="348">
        <v>1</v>
      </c>
      <c r="D7" s="364" t="s">
        <v>527</v>
      </c>
      <c r="E7" s="327"/>
      <c r="G7" s="514">
        <v>60</v>
      </c>
    </row>
    <row r="8" spans="1:8" ht="16.2" thickBot="1">
      <c r="A8" s="363" t="s">
        <v>571</v>
      </c>
      <c r="B8" s="329">
        <v>1</v>
      </c>
      <c r="C8" s="330">
        <v>0</v>
      </c>
      <c r="D8" s="476"/>
      <c r="E8" s="332"/>
      <c r="G8" s="515">
        <v>10000</v>
      </c>
      <c r="H8" s="340"/>
    </row>
    <row r="9" spans="1:8" ht="24" thickTop="1" thickBot="1">
      <c r="A9" s="282" t="s">
        <v>101</v>
      </c>
      <c r="B9" s="282"/>
      <c r="C9" s="333"/>
      <c r="D9" s="282"/>
      <c r="E9" s="334"/>
      <c r="G9" s="333"/>
    </row>
    <row r="10" spans="1:8" ht="16.8" thickTop="1" thickBot="1">
      <c r="A10" s="318" t="s">
        <v>98</v>
      </c>
      <c r="B10" s="318" t="s">
        <v>7</v>
      </c>
      <c r="C10" s="319" t="s">
        <v>29</v>
      </c>
      <c r="D10" s="320" t="s">
        <v>99</v>
      </c>
      <c r="E10" s="321" t="s">
        <v>100</v>
      </c>
      <c r="G10" s="322" t="s">
        <v>358</v>
      </c>
    </row>
    <row r="11" spans="1:8">
      <c r="A11" s="335" t="s">
        <v>328</v>
      </c>
      <c r="B11" s="336">
        <v>1</v>
      </c>
      <c r="C11" s="337">
        <v>2</v>
      </c>
      <c r="D11" s="338"/>
      <c r="E11" s="339"/>
      <c r="F11" s="340"/>
      <c r="G11" s="516">
        <v>0</v>
      </c>
    </row>
    <row r="12" spans="1:8">
      <c r="A12" s="341" t="s">
        <v>357</v>
      </c>
      <c r="B12" s="342">
        <v>6</v>
      </c>
      <c r="C12" s="343">
        <v>0.5</v>
      </c>
      <c r="D12" s="344"/>
      <c r="E12" s="345"/>
      <c r="F12" s="340"/>
      <c r="G12" s="517">
        <v>0</v>
      </c>
    </row>
    <row r="13" spans="1:8">
      <c r="A13" s="346" t="s">
        <v>333</v>
      </c>
      <c r="B13" s="347">
        <v>1</v>
      </c>
      <c r="C13" s="348">
        <v>0</v>
      </c>
      <c r="D13" s="349"/>
      <c r="E13" s="350"/>
      <c r="F13" s="340"/>
      <c r="G13" s="518">
        <v>0</v>
      </c>
    </row>
    <row r="14" spans="1:8">
      <c r="A14" s="524" t="s">
        <v>560</v>
      </c>
      <c r="B14" s="347">
        <v>1</v>
      </c>
      <c r="C14" s="325">
        <v>4</v>
      </c>
      <c r="D14" s="525" t="s">
        <v>561</v>
      </c>
      <c r="E14" s="526"/>
      <c r="F14" s="316"/>
      <c r="G14" s="511">
        <v>7200</v>
      </c>
    </row>
    <row r="15" spans="1:8">
      <c r="A15" s="346" t="s">
        <v>330</v>
      </c>
      <c r="B15" s="347">
        <v>1</v>
      </c>
      <c r="C15" s="348">
        <v>0</v>
      </c>
      <c r="D15" s="351"/>
      <c r="E15" s="350"/>
      <c r="F15" s="340"/>
      <c r="G15" s="518">
        <v>0</v>
      </c>
    </row>
    <row r="16" spans="1:8">
      <c r="A16" s="346" t="s">
        <v>346</v>
      </c>
      <c r="B16" s="347">
        <v>1</v>
      </c>
      <c r="C16" s="348">
        <v>0</v>
      </c>
      <c r="D16" s="349"/>
      <c r="E16" s="350"/>
      <c r="F16" s="340"/>
      <c r="G16" s="518">
        <v>0</v>
      </c>
    </row>
    <row r="17" spans="1:7">
      <c r="A17" s="346" t="s">
        <v>347</v>
      </c>
      <c r="B17" s="347">
        <v>1</v>
      </c>
      <c r="C17" s="348">
        <v>0</v>
      </c>
      <c r="D17" s="351"/>
      <c r="E17" s="350"/>
      <c r="F17" s="340"/>
      <c r="G17" s="518">
        <v>0</v>
      </c>
    </row>
    <row r="18" spans="1:7">
      <c r="A18" s="346" t="s">
        <v>306</v>
      </c>
      <c r="B18" s="347">
        <v>1</v>
      </c>
      <c r="C18" s="352">
        <v>0</v>
      </c>
      <c r="D18" s="349"/>
      <c r="E18" s="350"/>
      <c r="G18" s="519">
        <v>0</v>
      </c>
    </row>
    <row r="19" spans="1:7">
      <c r="A19" s="346" t="s">
        <v>344</v>
      </c>
      <c r="B19" s="347">
        <v>1</v>
      </c>
      <c r="C19" s="348">
        <v>0</v>
      </c>
      <c r="D19" s="351"/>
      <c r="E19" s="350"/>
      <c r="G19" s="518">
        <v>0</v>
      </c>
    </row>
    <row r="20" spans="1:7">
      <c r="A20" s="346" t="s">
        <v>345</v>
      </c>
      <c r="B20" s="347">
        <v>2</v>
      </c>
      <c r="C20" s="348">
        <f>B20/5</f>
        <v>0.4</v>
      </c>
      <c r="D20" s="349"/>
      <c r="E20" s="350"/>
      <c r="G20" s="518">
        <v>0</v>
      </c>
    </row>
    <row r="21" spans="1:7">
      <c r="A21" s="346" t="s">
        <v>348</v>
      </c>
      <c r="B21" s="347">
        <v>1</v>
      </c>
      <c r="C21" s="348">
        <v>0</v>
      </c>
      <c r="D21" s="351"/>
      <c r="E21" s="350"/>
      <c r="G21" s="518">
        <v>0</v>
      </c>
    </row>
    <row r="22" spans="1:7">
      <c r="A22" s="346" t="s">
        <v>331</v>
      </c>
      <c r="B22" s="347">
        <v>2</v>
      </c>
      <c r="C22" s="348">
        <v>1</v>
      </c>
      <c r="D22" s="351"/>
      <c r="E22" s="350"/>
      <c r="G22" s="518">
        <v>0</v>
      </c>
    </row>
    <row r="23" spans="1:7">
      <c r="A23" s="346" t="s">
        <v>332</v>
      </c>
      <c r="B23" s="347">
        <v>1</v>
      </c>
      <c r="C23" s="348">
        <v>5</v>
      </c>
      <c r="D23" s="349" t="s">
        <v>188</v>
      </c>
      <c r="E23" s="350"/>
      <c r="G23" s="518">
        <v>0</v>
      </c>
    </row>
    <row r="24" spans="1:7">
      <c r="A24" s="346" t="s">
        <v>343</v>
      </c>
      <c r="B24" s="347">
        <v>2</v>
      </c>
      <c r="C24" s="348">
        <f>B24*0.2</f>
        <v>0.4</v>
      </c>
      <c r="D24" s="351"/>
      <c r="E24" s="350"/>
      <c r="G24" s="518">
        <v>0</v>
      </c>
    </row>
    <row r="25" spans="1:7" ht="16.2" thickBot="1">
      <c r="A25" s="328" t="s">
        <v>329</v>
      </c>
      <c r="B25" s="329">
        <v>1</v>
      </c>
      <c r="C25" s="330">
        <v>4</v>
      </c>
      <c r="D25" s="331"/>
      <c r="E25" s="332"/>
      <c r="G25" s="515">
        <v>0</v>
      </c>
    </row>
    <row r="26" spans="1:7" ht="9" customHeight="1" thickTop="1"/>
    <row r="27" spans="1:7">
      <c r="E27" s="76" t="s">
        <v>362</v>
      </c>
      <c r="F27" s="316"/>
      <c r="G27" s="534">
        <f>SUM(G3:G25,Martial!M3:M29)</f>
        <v>68860</v>
      </c>
    </row>
    <row r="28" spans="1:7">
      <c r="E28" s="76" t="s">
        <v>575</v>
      </c>
      <c r="G28" s="534">
        <v>49000</v>
      </c>
    </row>
    <row r="29" spans="1:7">
      <c r="E29" s="76" t="s">
        <v>576</v>
      </c>
      <c r="F29" s="316"/>
      <c r="G29" s="534">
        <f>G28-G27</f>
        <v>-19860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2019-01-03T14:50:39Z</dcterms:modified>
</cp:coreProperties>
</file>