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2" i="5" l="1"/>
  <c r="E29" i="3" l="1"/>
  <c r="F29" i="3" s="1"/>
  <c r="E28" i="3" l="1"/>
  <c r="F28" i="3" s="1"/>
  <c r="E27" i="3"/>
  <c r="F27" i="3" s="1"/>
  <c r="E26" i="3"/>
  <c r="F26" i="3" s="1"/>
  <c r="V17" i="5"/>
  <c r="Z17" i="5" s="1"/>
  <c r="AA17" i="5" s="1"/>
  <c r="H22" i="2"/>
  <c r="I22" i="2" s="1"/>
  <c r="H21" i="2"/>
  <c r="I21" i="2" s="1"/>
  <c r="H20" i="2"/>
  <c r="I20" i="2" s="1"/>
  <c r="D16" i="1" l="1"/>
  <c r="E16" i="1" s="1"/>
  <c r="E25" i="3" l="1"/>
  <c r="F25" i="3" s="1"/>
  <c r="E24" i="3"/>
  <c r="F24" i="3" s="1"/>
  <c r="E23" i="3"/>
  <c r="F23" i="3" s="1"/>
  <c r="V16" i="5"/>
  <c r="Z16" i="5" s="1"/>
  <c r="AA16" i="5" s="1"/>
  <c r="H19" i="2" l="1"/>
  <c r="I19" i="2" s="1"/>
  <c r="H18" i="2"/>
  <c r="I18" i="2" s="1"/>
  <c r="E22" i="3"/>
  <c r="F22" i="3" s="1"/>
  <c r="E21" i="3"/>
  <c r="F21" i="3" s="1"/>
  <c r="E20" i="3"/>
  <c r="F20" i="3" s="1"/>
  <c r="V15" i="5"/>
  <c r="Z15" i="5" s="1"/>
  <c r="AA15" i="5" s="1"/>
  <c r="D12" i="1" l="1"/>
  <c r="D15" i="1"/>
  <c r="E15" i="1" s="1"/>
  <c r="D14" i="1"/>
  <c r="D13" i="1"/>
  <c r="D11" i="1"/>
  <c r="H26" i="2"/>
  <c r="I26" i="2" s="1"/>
  <c r="H25" i="2"/>
  <c r="I25" i="2" s="1"/>
  <c r="D9" i="1"/>
  <c r="E19" i="3"/>
  <c r="F19" i="3" s="1"/>
  <c r="E18" i="3"/>
  <c r="F18" i="3" s="1"/>
  <c r="E17" i="3"/>
  <c r="F17" i="3" s="1"/>
  <c r="V14" i="5"/>
  <c r="Z14" i="5" s="1"/>
  <c r="AA14" i="5" s="1"/>
  <c r="H13" i="2" l="1"/>
  <c r="I13" i="2" s="1"/>
  <c r="E4" i="1" l="1"/>
  <c r="E12" i="1"/>
  <c r="E5" i="1"/>
  <c r="E14" i="1"/>
  <c r="E13" i="1"/>
  <c r="E11" i="1"/>
  <c r="V13" i="5" l="1"/>
  <c r="Z13" i="5" s="1"/>
  <c r="AA13" i="5" s="1"/>
  <c r="V12" i="5" l="1"/>
  <c r="V11" i="5"/>
  <c r="Z12" i="5" l="1"/>
  <c r="AA12" i="5" s="1"/>
  <c r="Z11" i="5" l="1"/>
  <c r="AA11" i="5" s="1"/>
  <c r="D2" i="5"/>
  <c r="C2" i="5"/>
  <c r="B2" i="5"/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V8" i="5" l="1"/>
  <c r="Z8" i="5" s="1"/>
  <c r="V10" i="5" l="1"/>
  <c r="Z10" i="5" s="1"/>
  <c r="AA10" i="5" s="1"/>
  <c r="V9" i="5"/>
  <c r="Z9" i="5" s="1"/>
  <c r="AA9" i="5" s="1"/>
  <c r="D5" i="5" l="1"/>
  <c r="C5" i="5"/>
  <c r="V6" i="5"/>
  <c r="Z6" i="5" s="1"/>
  <c r="AA6" i="5" s="1"/>
  <c r="V5" i="5"/>
  <c r="Z5" i="5" s="1"/>
  <c r="AA5" i="5" s="1"/>
  <c r="B5" i="5"/>
  <c r="V4" i="5"/>
  <c r="Z4" i="5" s="1"/>
  <c r="AA4" i="5" s="1"/>
  <c r="E6" i="1" l="1"/>
  <c r="E7" i="1"/>
  <c r="E13" i="3" l="1"/>
  <c r="F13" i="3" s="1"/>
  <c r="E12" i="3"/>
  <c r="F12" i="3" s="1"/>
  <c r="E11" i="3"/>
  <c r="F11" i="3" s="1"/>
  <c r="E16" i="3" l="1"/>
  <c r="F16" i="3" s="1"/>
  <c r="E15" i="3"/>
  <c r="F15" i="3" s="1"/>
  <c r="E14" i="3"/>
  <c r="F14" i="3" s="1"/>
  <c r="H27" i="2" l="1"/>
  <c r="I27" i="2" s="1"/>
  <c r="H4" i="4" l="1"/>
  <c r="H17" i="2" l="1"/>
  <c r="I17" i="2" s="1"/>
  <c r="H16" i="2"/>
  <c r="I16" i="2" s="1"/>
  <c r="H15" i="2"/>
  <c r="I15" i="2" s="1"/>
  <c r="H14" i="2"/>
  <c r="I14" i="2" s="1"/>
  <c r="H12" i="2"/>
  <c r="I12" i="2" s="1"/>
  <c r="H11" i="2"/>
  <c r="I11" i="2" s="1"/>
  <c r="H10" i="2"/>
  <c r="I10" i="2" s="1"/>
  <c r="H7" i="2" l="1"/>
  <c r="I7" i="2" s="1"/>
  <c r="H6" i="2"/>
  <c r="I6" i="2" s="1"/>
  <c r="H5" i="2"/>
  <c r="I5" i="2" s="1"/>
  <c r="H4" i="2"/>
  <c r="I4" i="2" s="1"/>
  <c r="H9" i="2" l="1"/>
  <c r="I9" i="2" s="1"/>
  <c r="H8" i="2"/>
  <c r="I8" i="2" s="1"/>
  <c r="H3" i="2"/>
  <c r="I3" i="2" s="1"/>
  <c r="H2" i="2"/>
  <c r="I2" i="2" s="1"/>
  <c r="E10" i="3" l="1"/>
  <c r="F10" i="3" s="1"/>
  <c r="E9" i="3"/>
  <c r="F9" i="3" s="1"/>
  <c r="E8" i="3"/>
  <c r="F8" i="3" s="1"/>
  <c r="I8" i="1" l="1"/>
  <c r="H28" i="2" l="1"/>
  <c r="I28" i="2" s="1"/>
  <c r="V7" i="5" l="1"/>
  <c r="Z7" i="5" s="1"/>
  <c r="AA7" i="5" s="1"/>
  <c r="E7" i="3" l="1"/>
  <c r="F7" i="3" s="1"/>
  <c r="E6" i="3"/>
  <c r="F6" i="3" s="1"/>
  <c r="E5" i="3"/>
  <c r="F5" i="3" s="1"/>
  <c r="I9" i="1" l="1"/>
  <c r="L4" i="3" l="1"/>
  <c r="M4" i="3" s="1"/>
  <c r="L3" i="3"/>
  <c r="M3" i="3" s="1"/>
  <c r="L2" i="3"/>
  <c r="M2" i="3" s="1"/>
  <c r="V3" i="5" l="1"/>
  <c r="Z3" i="5" s="1"/>
  <c r="AA3" i="5" s="1"/>
  <c r="I10" i="1" l="1"/>
  <c r="I11" i="1"/>
  <c r="I12" i="1" s="1"/>
  <c r="M16" i="1" s="1"/>
  <c r="M17" i="1" l="1"/>
  <c r="M15" i="1"/>
  <c r="E3" i="1" l="1"/>
  <c r="V2" i="5" l="1"/>
  <c r="Z2" i="5" s="1"/>
  <c r="AA2" i="5" s="1"/>
  <c r="E2" i="3" l="1"/>
  <c r="F2" i="3" s="1"/>
  <c r="E3" i="3"/>
  <c r="F3" i="3" s="1"/>
  <c r="E4" i="3" l="1"/>
  <c r="F4" i="3" s="1"/>
  <c r="M10" i="1" l="1"/>
  <c r="M11" i="1"/>
  <c r="M19" i="1" s="1"/>
  <c r="M12" i="1" l="1"/>
  <c r="M13" i="1" s="1"/>
  <c r="D5" i="4" l="1"/>
  <c r="E2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H2" authorId="0">
      <text>
        <r>
          <rPr>
            <sz val="12"/>
            <color indexed="81"/>
            <rFont val="Times New Roman"/>
            <family val="1"/>
          </rPr>
          <t>21 points of cursed wounding</t>
        </r>
      </text>
    </comment>
  </commentList>
</comments>
</file>

<file path=xl/sharedStrings.xml><?xml version="1.0" encoding="utf-8"?>
<sst xmlns="http://schemas.openxmlformats.org/spreadsheetml/2006/main" count="324" uniqueCount="129">
  <si>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</si>
  <si>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</si>
  <si>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</si>
  <si>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</si>
  <si>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</si>
  <si>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</si>
  <si>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</si>
  <si>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</si>
  <si>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</si>
  <si>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</si>
  <si>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</si>
  <si>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</si>
  <si>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</si>
  <si>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</si>
  <si>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</si>
  <si>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</si>
  <si>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</si>
  <si>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</si>
  <si>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</si>
  <si>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</si>
  <si>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</si>
  <si>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</si>
  <si>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</si>
  <si>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</si>
  <si>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</si>
  <si>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</si>
  <si>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</si>
  <si>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</si>
  <si>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</si>
  <si>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</si>
  <si>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</si>
  <si>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</si>
  <si>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</si>
  <si>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</si>
  <si>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</si>
  <si>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</si>
  <si>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</si>
  <si>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</si>
  <si>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</si>
  <si>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</si>
  <si>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</si>
  <si>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</si>
  <si>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</si>
  <si>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</si>
  <si>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</si>
  <si>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</si>
  <si>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</si>
  <si>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</si>
  <si>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</si>
  <si>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</si>
  <si>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</si>
  <si>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</si>
  <si>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</si>
  <si>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</si>
  <si>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</si>
  <si>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</si>
  <si>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</si>
  <si>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</si>
  <si>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</si>
  <si>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</si>
  <si>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</si>
  <si>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</si>
  <si>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</si>
  <si>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</si>
  <si>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</si>
  <si>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</si>
  <si>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</si>
  <si>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</si>
  <si>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</si>
  <si>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</si>
  <si>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</si>
  <si>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</si>
  <si>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</si>
  <si>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</si>
  <si>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</si>
  <si>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</si>
  <si>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</si>
  <si>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</si>
  <si>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</si>
  <si>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</si>
  <si>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d4</t>
  </si>
  <si>
    <t>d6</t>
  </si>
  <si>
    <t>d8</t>
  </si>
  <si>
    <t>d10</t>
  </si>
  <si>
    <t>d12</t>
  </si>
  <si>
    <t>d100</t>
  </si>
  <si>
    <t>/all</t>
  </si>
  <si>
    <t>Notes</t>
  </si>
  <si>
    <t>d3</t>
  </si>
  <si>
    <t>Stoneskin</t>
  </si>
  <si>
    <t>Dispel Magic</t>
  </si>
  <si>
    <r>
      <t>Faith</t>
    </r>
    <r>
      <rPr>
        <b/>
        <vertAlign val="superscript"/>
        <sz val="12"/>
        <color theme="1"/>
        <rFont val="Times New Roman"/>
        <family val="1"/>
      </rPr>
      <t>pfe</t>
    </r>
  </si>
  <si>
    <t>0/90</t>
  </si>
  <si>
    <t>Sam</t>
  </si>
  <si>
    <t>Caleb</t>
  </si>
  <si>
    <t>Kali</t>
  </si>
  <si>
    <t>50’</t>
  </si>
  <si>
    <t>fighter / dervish</t>
  </si>
  <si>
    <t>diviner / cleric / myst. theurge</t>
  </si>
  <si>
    <t>Pulverizer</t>
  </si>
  <si>
    <t>Hammerer</t>
  </si>
  <si>
    <t>40’</t>
  </si>
  <si>
    <t>Slam 1</t>
  </si>
  <si>
    <t>Slam 2</t>
  </si>
  <si>
    <t>1d6+5</t>
  </si>
  <si>
    <t>2d8+10</t>
  </si>
  <si>
    <t>Dextir</t>
  </si>
  <si>
    <t>rogue / gatecrasher</t>
  </si>
  <si>
    <t>Chain Golem</t>
  </si>
  <si>
    <t>Chain Rake 1</t>
  </si>
  <si>
    <t>Chain Rake 2</t>
  </si>
  <si>
    <t>1d8+4+wounding</t>
  </si>
  <si>
    <t>Imm</t>
  </si>
  <si>
    <t>Lesser Stone Golem</t>
  </si>
  <si>
    <t>adamantine</t>
  </si>
  <si>
    <t>1d8+4</t>
  </si>
  <si>
    <t>Force Golem</t>
  </si>
  <si>
    <t>Grapple</t>
  </si>
  <si>
    <t>R10</t>
  </si>
  <si>
    <t>Ranged Touch</t>
  </si>
  <si>
    <t>Pulse</t>
  </si>
  <si>
    <t>Lesser Iron Golem</t>
  </si>
  <si>
    <t>Flesh Golem</t>
  </si>
  <si>
    <t>2d8+5</t>
  </si>
  <si>
    <t>Magmacore Golem</t>
  </si>
  <si>
    <t>Clay Golem</t>
  </si>
  <si>
    <t>2d10+7+cursed wound</t>
  </si>
  <si>
    <t>admnt/bldgn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</si>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</sst>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b/>
      <vertAlign val="superscript"/>
      <sz val="12"/>
      <color theme="1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5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2" fillId="13" borderId="15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5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19" borderId="26" xfId="0" applyFont="1" applyFill="1" applyBorder="1" applyAlignment="1">
      <alignment horizontal="center" vertical="center" wrapText="1"/>
    </xf>
    <xf numFmtId="0" fontId="2" fillId="18" borderId="23" xfId="0" applyFont="1" applyFill="1" applyBorder="1" applyAlignment="1">
      <alignment horizontal="center" vertical="center" wrapText="1"/>
    </xf>
    <xf numFmtId="0" fontId="0" fillId="18" borderId="25" xfId="0" applyFill="1" applyBorder="1" applyAlignment="1">
      <alignment horizontal="center"/>
    </xf>
    <xf numFmtId="0" fontId="8" fillId="17" borderId="27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0" fillId="16" borderId="30" xfId="0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2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7" xfId="0" applyFont="1" applyFill="1" applyBorder="1" applyAlignment="1">
      <alignment horizontal="centerContinuous" vertical="center" wrapText="1"/>
    </xf>
    <xf numFmtId="0" fontId="2" fillId="14" borderId="20" xfId="0" applyFont="1" applyFill="1" applyBorder="1" applyAlignment="1">
      <alignment horizontal="centerContinuous" vertical="center" wrapText="1"/>
    </xf>
    <xf numFmtId="0" fontId="0" fillId="14" borderId="18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2" fillId="20" borderId="17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49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right"/>
    </xf>
    <xf numFmtId="0" fontId="2" fillId="3" borderId="37" xfId="0" applyFont="1" applyFill="1" applyBorder="1" applyAlignment="1">
      <alignment horizontal="right"/>
    </xf>
    <xf numFmtId="0" fontId="2" fillId="3" borderId="39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39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6" fillId="9" borderId="5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/>
    </xf>
    <xf numFmtId="0" fontId="2" fillId="23" borderId="53" xfId="0" applyFont="1" applyFill="1" applyBorder="1" applyAlignment="1">
      <alignment horizontal="center" vertical="center" wrapText="1"/>
    </xf>
    <xf numFmtId="164" fontId="0" fillId="5" borderId="45" xfId="0" applyNumberForma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14" borderId="18" xfId="0" quotePrefix="1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29" xfId="0" quotePrefix="1" applyFont="1" applyBorder="1" applyAlignment="1">
      <alignment horizontal="center"/>
    </xf>
    <xf numFmtId="0" fontId="0" fillId="0" borderId="30" xfId="0" quotePrefix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4" fillId="0" borderId="30" xfId="0" quotePrefix="1" applyFont="1" applyBorder="1" applyAlignment="1">
      <alignment horizontal="center"/>
    </xf>
    <xf numFmtId="0" fontId="14" fillId="0" borderId="32" xfId="0" quotePrefix="1" applyFont="1" applyBorder="1" applyAlignment="1">
      <alignment horizontal="center"/>
    </xf>
    <xf numFmtId="0" fontId="0" fillId="24" borderId="54" xfId="0" applyFill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0" fillId="14" borderId="54" xfId="0" quotePrefix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16" fillId="0" borderId="13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8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FF99FF"/>
      <color rgb="FF66FF33"/>
      <color rgb="FFFFFF66"/>
      <color rgb="FFCCFF99"/>
      <color rgb="FF008000"/>
      <color rgb="FF0000FF"/>
      <color rgb="FFCC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9</c:v>
                </c:pt>
                <c:pt idx="4">
                  <c:v>16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15</c:v>
                </c:pt>
                <c:pt idx="4">
                  <c:v>32</c:v>
                </c:pt>
                <c:pt idx="5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10</c:v>
                </c:pt>
                <c:pt idx="3">
                  <c:v>20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19</c:v>
                </c:pt>
                <c:pt idx="2">
                  <c:v>29</c:v>
                </c:pt>
                <c:pt idx="3">
                  <c:v>22</c:v>
                </c:pt>
                <c:pt idx="4">
                  <c:v>33</c:v>
                </c:pt>
                <c:pt idx="5">
                  <c:v>59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38</c:v>
                </c:pt>
                <c:pt idx="4">
                  <c:v>69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20928"/>
        <c:axId val="120622464"/>
        <c:axId val="120214400"/>
      </c:area3DChart>
      <c:catAx>
        <c:axId val="120620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622464"/>
        <c:crosses val="autoZero"/>
        <c:auto val="1"/>
        <c:lblAlgn val="ctr"/>
        <c:lblOffset val="100"/>
        <c:noMultiLvlLbl val="0"/>
      </c:catAx>
      <c:valAx>
        <c:axId val="12062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620928"/>
        <c:crosses val="autoZero"/>
        <c:crossBetween val="midCat"/>
      </c:valAx>
      <c:serAx>
        <c:axId val="120214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6224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16</c:v>
                </c:pt>
                <c:pt idx="5">
                  <c:v>19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29</c:v>
                </c:pt>
                <c:pt idx="6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22</c:v>
                </c:pt>
                <c:pt idx="6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16</c:v>
                </c:pt>
                <c:pt idx="2">
                  <c:v>15</c:v>
                </c:pt>
                <c:pt idx="3">
                  <c:v>32</c:v>
                </c:pt>
                <c:pt idx="4">
                  <c:v>29</c:v>
                </c:pt>
                <c:pt idx="5">
                  <c:v>33</c:v>
                </c:pt>
                <c:pt idx="6">
                  <c:v>69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20</c:v>
                </c:pt>
                <c:pt idx="3">
                  <c:v>37</c:v>
                </c:pt>
                <c:pt idx="4">
                  <c:v>31</c:v>
                </c:pt>
                <c:pt idx="5">
                  <c:v>59</c:v>
                </c:pt>
                <c:pt idx="6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64448"/>
        <c:axId val="120665984"/>
        <c:axId val="120625344"/>
      </c:area3DChart>
      <c:catAx>
        <c:axId val="12066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665984"/>
        <c:crosses val="autoZero"/>
        <c:auto val="1"/>
        <c:lblAlgn val="ctr"/>
        <c:lblOffset val="100"/>
        <c:noMultiLvlLbl val="0"/>
      </c:catAx>
      <c:valAx>
        <c:axId val="1206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664448"/>
        <c:crosses val="autoZero"/>
        <c:crossBetween val="midCat"/>
      </c:valAx>
      <c:serAx>
        <c:axId val="120625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066598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9</c:v>
                </c:pt>
                <c:pt idx="4">
                  <c:v>16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15</c:v>
                </c:pt>
                <c:pt idx="4">
                  <c:v>32</c:v>
                </c:pt>
                <c:pt idx="5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10</c:v>
                </c:pt>
                <c:pt idx="3">
                  <c:v>20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19</c:v>
                </c:pt>
                <c:pt idx="2">
                  <c:v>29</c:v>
                </c:pt>
                <c:pt idx="3">
                  <c:v>22</c:v>
                </c:pt>
                <c:pt idx="4">
                  <c:v>33</c:v>
                </c:pt>
                <c:pt idx="5">
                  <c:v>59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38</c:v>
                </c:pt>
                <c:pt idx="4">
                  <c:v>69</c:v>
                </c:pt>
                <c:pt idx="5">
                  <c:v>81</c:v>
                </c:pt>
              </c:numCache>
            </c:numRef>
          </c:val>
        </c:ser>
        <c:bandFmts/>
        <c:axId val="120704384"/>
        <c:axId val="120726656"/>
        <c:axId val="120662208"/>
      </c:surface3DChart>
      <c:catAx>
        <c:axId val="120704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726656"/>
        <c:crosses val="autoZero"/>
        <c:auto val="1"/>
        <c:lblAlgn val="ctr"/>
        <c:lblOffset val="100"/>
        <c:noMultiLvlLbl val="0"/>
      </c:catAx>
      <c:valAx>
        <c:axId val="12072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704384"/>
        <c:crosses val="autoZero"/>
        <c:crossBetween val="midCat"/>
      </c:valAx>
      <c:serAx>
        <c:axId val="120662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7266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904874</xdr:colOff>
      <xdr:row>16</xdr:row>
      <xdr:rowOff>15239</xdr:rowOff>
    </xdr:from>
    <xdr:to>
      <xdr:col>2</xdr:col>
      <xdr:colOff>97154</xdr:colOff>
      <xdr:row>17</xdr:row>
      <xdr:rowOff>13334</xdr:rowOff>
    </xdr:to>
    <xdr:sp macro="" textlink="">
      <xdr:nvSpPr>
        <xdr:cNvPr id="2" name="Hexagon 1"/>
        <xdr:cNvSpPr/>
      </xdr:nvSpPr>
      <xdr:spPr>
        <a:xfrm>
          <a:off x="904874" y="3436619"/>
          <a:ext cx="1028700" cy="196215"/>
        </a:xfrm>
        <a:prstGeom prst="hexagon">
          <a:avLst/>
        </a:prstGeom>
        <a:solidFill>
          <a:srgbClr val="FF0000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workbookViewId="0"/>
  </sheetViews>
  <sheetFormatPr defaultRowHeight="15.6" x14ac:dyDescent="0.3"/>
  <cols>
    <col min="1" max="1" width="16.898437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5.69921875" style="19" bestFit="1" customWidth="1"/>
    <col min="7" max="7" width="2.69921875" customWidth="1"/>
    <col min="8" max="8" width="14.09765625" bestFit="1" customWidth="1"/>
    <col min="9" max="9" width="4.8984375" bestFit="1" customWidth="1"/>
    <col min="10" max="10" width="2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93" customFormat="1" ht="31.8" thickBot="1" x14ac:dyDescent="0.35">
      <c r="A1" s="91" t="s">
        <v>0</v>
      </c>
      <c r="B1" s="91" t="s">
        <v>1</v>
      </c>
      <c r="C1" s="91" t="s">
        <v>2</v>
      </c>
      <c r="D1" s="92" t="s">
        <v>3</v>
      </c>
      <c r="E1" s="91" t="s">
        <v>4</v>
      </c>
      <c r="F1" s="91" t="s">
        <v>5</v>
      </c>
      <c r="H1" s="94" t="s">
        <v>14</v>
      </c>
      <c r="I1" s="94"/>
      <c r="J1" s="94"/>
      <c r="K1" s="94"/>
      <c r="L1" s="94" t="s">
        <v>15</v>
      </c>
      <c r="M1" s="94"/>
      <c r="N1" s="94"/>
    </row>
    <row r="2" spans="1:14" ht="16.8" thickTop="1" thickBot="1" x14ac:dyDescent="0.35">
      <c r="A2" s="77" t="s">
        <v>7</v>
      </c>
      <c r="B2" s="77">
        <v>1</v>
      </c>
      <c r="C2" s="60">
        <v>7</v>
      </c>
      <c r="D2" s="123">
        <v>18</v>
      </c>
      <c r="E2" s="60">
        <f t="shared" ref="E2:E7" si="0">SUM(C2:D2)</f>
        <v>25</v>
      </c>
      <c r="F2" s="60" t="s">
        <v>96</v>
      </c>
      <c r="H2" s="71" t="s">
        <v>0</v>
      </c>
      <c r="I2" s="72" t="s">
        <v>16</v>
      </c>
      <c r="J2" s="73" t="s">
        <v>17</v>
      </c>
      <c r="L2" s="82" t="s">
        <v>0</v>
      </c>
      <c r="M2" s="83" t="s">
        <v>16</v>
      </c>
      <c r="N2" s="84" t="s">
        <v>70</v>
      </c>
    </row>
    <row r="3" spans="1:14" x14ac:dyDescent="0.3">
      <c r="A3" s="77" t="s">
        <v>73</v>
      </c>
      <c r="B3" s="77">
        <v>1</v>
      </c>
      <c r="C3" s="60">
        <v>1</v>
      </c>
      <c r="D3" s="123">
        <v>20</v>
      </c>
      <c r="E3" s="60">
        <f t="shared" si="0"/>
        <v>21</v>
      </c>
      <c r="F3" s="60" t="s">
        <v>74</v>
      </c>
      <c r="H3" s="74" t="s">
        <v>7</v>
      </c>
      <c r="I3" s="75">
        <v>11</v>
      </c>
      <c r="J3" s="76" t="s">
        <v>18</v>
      </c>
      <c r="L3" s="85" t="s">
        <v>108</v>
      </c>
      <c r="M3" s="61">
        <v>5</v>
      </c>
      <c r="N3" s="86"/>
    </row>
    <row r="4" spans="1:14" x14ac:dyDescent="0.3">
      <c r="A4" s="59" t="s">
        <v>106</v>
      </c>
      <c r="B4" s="59">
        <v>1</v>
      </c>
      <c r="C4" s="60">
        <v>3</v>
      </c>
      <c r="D4" s="123">
        <v>9</v>
      </c>
      <c r="E4" s="60">
        <f t="shared" si="0"/>
        <v>12</v>
      </c>
      <c r="F4" s="60" t="s">
        <v>74</v>
      </c>
      <c r="H4" s="74" t="s">
        <v>73</v>
      </c>
      <c r="I4" s="77">
        <v>10</v>
      </c>
      <c r="J4" s="76" t="s">
        <v>75</v>
      </c>
      <c r="L4" s="85" t="s">
        <v>125</v>
      </c>
      <c r="M4" s="61">
        <v>10</v>
      </c>
      <c r="N4" s="86"/>
    </row>
    <row r="5" spans="1:14" x14ac:dyDescent="0.3">
      <c r="A5" s="61" t="s">
        <v>125</v>
      </c>
      <c r="B5" s="61">
        <v>2</v>
      </c>
      <c r="C5" s="60">
        <v>-1</v>
      </c>
      <c r="D5" s="123">
        <v>11</v>
      </c>
      <c r="E5" s="60">
        <f t="shared" si="0"/>
        <v>10</v>
      </c>
      <c r="F5" s="60" t="s">
        <v>74</v>
      </c>
      <c r="H5" s="74" t="s">
        <v>94</v>
      </c>
      <c r="I5" s="77">
        <v>10</v>
      </c>
      <c r="J5" s="76" t="s">
        <v>98</v>
      </c>
      <c r="L5" s="85" t="s">
        <v>116</v>
      </c>
      <c r="M5" s="61">
        <v>4</v>
      </c>
      <c r="N5" s="86"/>
    </row>
    <row r="6" spans="1:14" x14ac:dyDescent="0.3">
      <c r="A6" s="77" t="s">
        <v>95</v>
      </c>
      <c r="B6" s="77">
        <v>1</v>
      </c>
      <c r="C6" s="60">
        <v>7</v>
      </c>
      <c r="D6" s="123">
        <v>3</v>
      </c>
      <c r="E6" s="60">
        <f t="shared" si="0"/>
        <v>10</v>
      </c>
      <c r="F6" s="60" t="s">
        <v>6</v>
      </c>
      <c r="H6" s="74" t="s">
        <v>95</v>
      </c>
      <c r="I6" s="77">
        <v>10</v>
      </c>
      <c r="J6" s="76" t="s">
        <v>97</v>
      </c>
      <c r="L6" s="85" t="s">
        <v>100</v>
      </c>
      <c r="M6" s="61">
        <v>3</v>
      </c>
      <c r="N6" s="86"/>
    </row>
    <row r="7" spans="1:14" ht="16.2" thickBot="1" x14ac:dyDescent="0.35">
      <c r="A7" s="77" t="s">
        <v>94</v>
      </c>
      <c r="B7" s="77">
        <v>1</v>
      </c>
      <c r="C7" s="60">
        <v>3</v>
      </c>
      <c r="D7" s="123">
        <v>3</v>
      </c>
      <c r="E7" s="60">
        <f t="shared" si="0"/>
        <v>6</v>
      </c>
      <c r="F7" s="60" t="s">
        <v>6</v>
      </c>
      <c r="H7" s="161" t="s">
        <v>106</v>
      </c>
      <c r="I7" s="59">
        <v>11</v>
      </c>
      <c r="J7" s="162" t="s">
        <v>107</v>
      </c>
      <c r="L7" s="85" t="s">
        <v>121</v>
      </c>
      <c r="M7" s="61">
        <v>10</v>
      </c>
      <c r="N7" s="86"/>
    </row>
    <row r="8" spans="1:14" x14ac:dyDescent="0.3">
      <c r="H8" s="112" t="s">
        <v>19</v>
      </c>
      <c r="I8" s="78">
        <f>AVERAGE(I3:I7)</f>
        <v>10.4</v>
      </c>
      <c r="J8" s="79"/>
      <c r="L8" s="85" t="s">
        <v>113</v>
      </c>
      <c r="M8" s="61">
        <v>8</v>
      </c>
      <c r="N8" s="86"/>
    </row>
    <row r="9" spans="1:14" ht="16.2" thickBot="1" x14ac:dyDescent="0.35">
      <c r="D9" s="123">
        <f ca="1">RANDBETWEEN(1,20)</f>
        <v>14</v>
      </c>
      <c r="H9" s="113" t="s">
        <v>20</v>
      </c>
      <c r="I9" s="80">
        <f>SUM(I3:I7)</f>
        <v>52</v>
      </c>
      <c r="J9" s="76"/>
      <c r="L9" s="85" t="s">
        <v>99</v>
      </c>
      <c r="M9" s="61">
        <v>3</v>
      </c>
      <c r="N9" s="86"/>
    </row>
    <row r="10" spans="1:14" x14ac:dyDescent="0.3">
      <c r="H10" s="113" t="s">
        <v>21</v>
      </c>
      <c r="I10" s="80">
        <f>COUNT(I3:I7)</f>
        <v>5</v>
      </c>
      <c r="J10" s="76"/>
      <c r="L10" s="115" t="s">
        <v>19</v>
      </c>
      <c r="M10" s="131">
        <f>AVERAGE(M3:M9)</f>
        <v>6.1428571428571432</v>
      </c>
      <c r="N10" s="87"/>
    </row>
    <row r="11" spans="1:14" x14ac:dyDescent="0.3">
      <c r="A11" s="61" t="s">
        <v>116</v>
      </c>
      <c r="B11" s="61">
        <v>2</v>
      </c>
      <c r="C11" s="60">
        <v>7</v>
      </c>
      <c r="D11" s="123">
        <f ca="1">RANDBETWEEN(1,20)</f>
        <v>16</v>
      </c>
      <c r="E11" s="60">
        <f ca="1">SUM(C11:D11)</f>
        <v>23</v>
      </c>
      <c r="F11" s="60" t="s">
        <v>6</v>
      </c>
      <c r="H11" s="113" t="s">
        <v>23</v>
      </c>
      <c r="I11" s="107">
        <f>I9/4</f>
        <v>13</v>
      </c>
      <c r="J11" s="76" t="s">
        <v>24</v>
      </c>
      <c r="L11" s="116" t="s">
        <v>20</v>
      </c>
      <c r="M11" s="88">
        <f>SUM(M3:M9)</f>
        <v>43</v>
      </c>
      <c r="N11" s="86"/>
    </row>
    <row r="12" spans="1:14" ht="16.2" thickBot="1" x14ac:dyDescent="0.35">
      <c r="A12" s="61" t="s">
        <v>100</v>
      </c>
      <c r="B12" s="61">
        <v>2</v>
      </c>
      <c r="C12" s="60">
        <v>0</v>
      </c>
      <c r="D12" s="123">
        <f ca="1">RANDBETWEEN(1,20)</f>
        <v>6</v>
      </c>
      <c r="E12" s="60">
        <f ca="1">SUM(C12:D12)</f>
        <v>6</v>
      </c>
      <c r="F12" s="60" t="s">
        <v>74</v>
      </c>
      <c r="H12" s="114" t="s">
        <v>25</v>
      </c>
      <c r="I12" s="108">
        <f>I11*2</f>
        <v>26</v>
      </c>
      <c r="J12" s="81" t="s">
        <v>26</v>
      </c>
      <c r="L12" s="116" t="s">
        <v>23</v>
      </c>
      <c r="M12" s="105">
        <f>M11/4</f>
        <v>10.75</v>
      </c>
      <c r="N12" s="86" t="s">
        <v>24</v>
      </c>
    </row>
    <row r="13" spans="1:14" ht="16.8" thickTop="1" thickBot="1" x14ac:dyDescent="0.35">
      <c r="A13" s="61" t="s">
        <v>113</v>
      </c>
      <c r="B13" s="61">
        <v>2</v>
      </c>
      <c r="C13" s="60">
        <v>0</v>
      </c>
      <c r="D13" s="123">
        <f ca="1">RANDBETWEEN(1,20)</f>
        <v>10</v>
      </c>
      <c r="E13" s="60">
        <f ca="1">SUM(C13:D13)</f>
        <v>10</v>
      </c>
      <c r="F13" s="60" t="s">
        <v>74</v>
      </c>
      <c r="L13" s="117" t="s">
        <v>25</v>
      </c>
      <c r="M13" s="106">
        <f>M12*2</f>
        <v>21.5</v>
      </c>
      <c r="N13" s="89" t="s">
        <v>26</v>
      </c>
    </row>
    <row r="14" spans="1:14" ht="16.2" thickTop="1" x14ac:dyDescent="0.3">
      <c r="A14" s="61" t="s">
        <v>108</v>
      </c>
      <c r="B14" s="61">
        <v>2</v>
      </c>
      <c r="C14" s="60">
        <v>3</v>
      </c>
      <c r="D14" s="123">
        <f ca="1">RANDBETWEEN(1,20)</f>
        <v>16</v>
      </c>
      <c r="E14" s="60">
        <f ca="1">SUM(C14:D14)</f>
        <v>19</v>
      </c>
      <c r="F14" s="60" t="s">
        <v>6</v>
      </c>
    </row>
    <row r="15" spans="1:14" x14ac:dyDescent="0.3">
      <c r="A15" s="61" t="s">
        <v>121</v>
      </c>
      <c r="B15" s="61">
        <v>2</v>
      </c>
      <c r="C15" s="60">
        <v>-1</v>
      </c>
      <c r="D15" s="123">
        <f ca="1">RANDBETWEEN(1,20)</f>
        <v>7</v>
      </c>
      <c r="E15" s="60">
        <f ca="1">SUM(C15:D15)</f>
        <v>6</v>
      </c>
      <c r="F15" s="60" t="s">
        <v>74</v>
      </c>
      <c r="L15" s="70" t="s">
        <v>27</v>
      </c>
      <c r="M15" s="110">
        <f>I11</f>
        <v>13</v>
      </c>
    </row>
    <row r="16" spans="1:14" x14ac:dyDescent="0.3">
      <c r="A16" s="61" t="s">
        <v>99</v>
      </c>
      <c r="B16" s="61">
        <v>2</v>
      </c>
      <c r="C16" s="60">
        <v>0</v>
      </c>
      <c r="D16" s="123">
        <f t="shared" ref="D16" ca="1" si="1">RANDBETWEEN(1,20)</f>
        <v>14</v>
      </c>
      <c r="E16" s="60">
        <f t="shared" ref="E16" ca="1" si="2">SUM(C16:D16)</f>
        <v>14</v>
      </c>
      <c r="F16" s="60" t="s">
        <v>101</v>
      </c>
      <c r="L16" s="70" t="s">
        <v>28</v>
      </c>
      <c r="M16" s="110">
        <f>I12</f>
        <v>26</v>
      </c>
    </row>
    <row r="17" spans="12:13" x14ac:dyDescent="0.3">
      <c r="L17" s="70" t="s">
        <v>29</v>
      </c>
      <c r="M17" s="110">
        <f>I9</f>
        <v>52</v>
      </c>
    </row>
    <row r="19" spans="12:13" x14ac:dyDescent="0.3">
      <c r="L19" s="15" t="s">
        <v>30</v>
      </c>
      <c r="M19" s="109">
        <f>M11</f>
        <v>43</v>
      </c>
    </row>
  </sheetData>
  <sortState ref="A2:F8">
    <sortCondition descending="1" ref="E2:E8"/>
  </sortState>
  <conditionalFormatting sqref="M19">
    <cfRule type="cellIs" dxfId="279" priority="53" operator="greaterThan">
      <formula>$M$17</formula>
    </cfRule>
    <cfRule type="cellIs" dxfId="278" priority="54" operator="between">
      <formula>$M$16</formula>
      <formula>$M$17</formula>
    </cfRule>
    <cfRule type="cellIs" dxfId="277" priority="55" operator="between">
      <formula>$M$15</formula>
      <formula>$M$16</formula>
    </cfRule>
    <cfRule type="cellIs" dxfId="276" priority="56" operator="lessThan">
      <formula>$M$15</formula>
    </cfRule>
  </conditionalFormatting>
  <conditionalFormatting sqref="D11:D15 D2:D7">
    <cfRule type="cellIs" dxfId="275" priority="15" operator="equal">
      <formula>20</formula>
    </cfRule>
    <cfRule type="cellIs" dxfId="274" priority="16" operator="equal">
      <formula>1</formula>
    </cfRule>
  </conditionalFormatting>
  <conditionalFormatting sqref="D9">
    <cfRule type="cellIs" dxfId="273" priority="7" operator="equal">
      <formula>20</formula>
    </cfRule>
    <cfRule type="cellIs" dxfId="272" priority="8" operator="equal">
      <formula>1</formula>
    </cfRule>
  </conditionalFormatting>
  <conditionalFormatting sqref="D16">
    <cfRule type="cellIs" dxfId="271" priority="1" operator="equal">
      <formula>20</formula>
    </cfRule>
    <cfRule type="cellIs" dxfId="270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workbookViewId="0"/>
  </sheetViews>
  <sheetFormatPr defaultRowHeight="15.6" x14ac:dyDescent="0.3"/>
  <cols>
    <col min="1" max="1" width="16.8984375" style="19" bestFit="1" customWidth="1"/>
    <col min="2" max="2" width="12.19921875" style="19" bestFit="1" customWidth="1"/>
    <col min="3" max="3" width="19.296875" style="19" bestFit="1" customWidth="1"/>
    <col min="4" max="4" width="4.8984375" style="19" bestFit="1" customWidth="1"/>
    <col min="5" max="5" width="5.796875" style="19" bestFit="1" customWidth="1"/>
    <col min="6" max="6" width="3.8984375" style="19" bestFit="1" customWidth="1"/>
    <col min="7" max="7" width="7.09765625" style="19" bestFit="1" customWidth="1"/>
    <col min="8" max="8" width="3.8984375" style="19" bestFit="1" customWidth="1"/>
    <col min="9" max="9" width="5.3984375" style="19" bestFit="1" customWidth="1"/>
    <col min="10" max="10" width="9.19921875" style="19" bestFit="1" customWidth="1"/>
    <col min="11" max="11" width="5.796875" bestFit="1" customWidth="1"/>
  </cols>
  <sheetData>
    <row r="1" spans="1:11" ht="16.2" thickBot="1" x14ac:dyDescent="0.35">
      <c r="A1" s="90" t="s">
        <v>0</v>
      </c>
      <c r="B1" s="65" t="s">
        <v>31</v>
      </c>
      <c r="C1" s="65" t="s">
        <v>32</v>
      </c>
      <c r="D1" s="67" t="s">
        <v>33</v>
      </c>
      <c r="E1" s="65" t="s">
        <v>34</v>
      </c>
      <c r="F1" s="65" t="s">
        <v>35</v>
      </c>
      <c r="G1" s="65" t="s">
        <v>36</v>
      </c>
      <c r="H1" s="69" t="s">
        <v>37</v>
      </c>
      <c r="I1" s="66" t="s">
        <v>22</v>
      </c>
      <c r="J1" s="146" t="s">
        <v>77</v>
      </c>
      <c r="K1" s="65" t="s">
        <v>87</v>
      </c>
    </row>
    <row r="2" spans="1:11" x14ac:dyDescent="0.3">
      <c r="A2" s="61" t="s">
        <v>100</v>
      </c>
      <c r="B2" s="60" t="s">
        <v>102</v>
      </c>
      <c r="C2" s="60" t="s">
        <v>105</v>
      </c>
      <c r="D2" s="68">
        <v>10</v>
      </c>
      <c r="E2" s="137">
        <v>0</v>
      </c>
      <c r="F2" s="137">
        <v>0</v>
      </c>
      <c r="G2" s="153">
        <v>0</v>
      </c>
      <c r="H2" s="123">
        <f t="shared" ref="H2:H22" ca="1" si="0">RANDBETWEEN(1,20)</f>
        <v>18</v>
      </c>
      <c r="I2" s="60">
        <f t="shared" ref="I2:I9" ca="1" si="1">SUM(D2:H2)</f>
        <v>28</v>
      </c>
      <c r="J2" s="143"/>
      <c r="K2" s="147"/>
    </row>
    <row r="3" spans="1:11" x14ac:dyDescent="0.3">
      <c r="A3" s="61" t="s">
        <v>100</v>
      </c>
      <c r="B3" s="60" t="s">
        <v>103</v>
      </c>
      <c r="C3" s="60" t="s">
        <v>105</v>
      </c>
      <c r="D3" s="68">
        <v>10</v>
      </c>
      <c r="E3" s="137">
        <v>0</v>
      </c>
      <c r="F3" s="137">
        <v>0</v>
      </c>
      <c r="G3" s="153">
        <v>0</v>
      </c>
      <c r="H3" s="123">
        <f t="shared" ca="1" si="0"/>
        <v>9</v>
      </c>
      <c r="I3" s="60">
        <f t="shared" ca="1" si="1"/>
        <v>19</v>
      </c>
      <c r="J3" s="143"/>
      <c r="K3" s="147"/>
    </row>
    <row r="4" spans="1:11" x14ac:dyDescent="0.3">
      <c r="A4" s="61" t="s">
        <v>99</v>
      </c>
      <c r="B4" s="60" t="s">
        <v>102</v>
      </c>
      <c r="C4" s="60" t="s">
        <v>104</v>
      </c>
      <c r="D4" s="68">
        <v>7</v>
      </c>
      <c r="E4" s="137">
        <v>0</v>
      </c>
      <c r="F4" s="137">
        <v>0</v>
      </c>
      <c r="G4" s="153">
        <v>0</v>
      </c>
      <c r="H4" s="123">
        <f t="shared" ca="1" si="0"/>
        <v>14</v>
      </c>
      <c r="I4" s="60">
        <f t="shared" ref="I4:I6" ca="1" si="2">SUM(D4:H4)</f>
        <v>21</v>
      </c>
      <c r="J4" s="143"/>
      <c r="K4" s="147"/>
    </row>
    <row r="5" spans="1:11" x14ac:dyDescent="0.3">
      <c r="A5" s="61" t="s">
        <v>99</v>
      </c>
      <c r="B5" s="60" t="s">
        <v>103</v>
      </c>
      <c r="C5" s="60" t="s">
        <v>104</v>
      </c>
      <c r="D5" s="68">
        <v>7</v>
      </c>
      <c r="E5" s="137">
        <v>0</v>
      </c>
      <c r="F5" s="137">
        <v>0</v>
      </c>
      <c r="G5" s="153">
        <v>0</v>
      </c>
      <c r="H5" s="123">
        <f t="shared" ca="1" si="0"/>
        <v>5</v>
      </c>
      <c r="I5" s="60">
        <f t="shared" ca="1" si="2"/>
        <v>12</v>
      </c>
      <c r="J5" s="143"/>
      <c r="K5" s="147"/>
    </row>
    <row r="6" spans="1:11" x14ac:dyDescent="0.3">
      <c r="A6" s="61" t="s">
        <v>108</v>
      </c>
      <c r="B6" s="60" t="s">
        <v>109</v>
      </c>
      <c r="C6" s="60" t="s">
        <v>111</v>
      </c>
      <c r="D6" s="68">
        <v>5</v>
      </c>
      <c r="E6" s="137">
        <v>4</v>
      </c>
      <c r="F6" s="137">
        <v>0</v>
      </c>
      <c r="G6" s="153">
        <v>0</v>
      </c>
      <c r="H6" s="123">
        <f t="shared" ca="1" si="0"/>
        <v>5</v>
      </c>
      <c r="I6" s="60">
        <f t="shared" ca="1" si="2"/>
        <v>14</v>
      </c>
      <c r="J6" s="143"/>
      <c r="K6" s="147"/>
    </row>
    <row r="7" spans="1:11" x14ac:dyDescent="0.3">
      <c r="A7" s="61" t="s">
        <v>108</v>
      </c>
      <c r="B7" s="60" t="s">
        <v>110</v>
      </c>
      <c r="C7" s="60" t="s">
        <v>111</v>
      </c>
      <c r="D7" s="68">
        <v>5</v>
      </c>
      <c r="E7" s="137">
        <v>4</v>
      </c>
      <c r="F7" s="137">
        <v>0</v>
      </c>
      <c r="G7" s="153">
        <v>0</v>
      </c>
      <c r="H7" s="123">
        <f t="shared" ca="1" si="0"/>
        <v>4</v>
      </c>
      <c r="I7" s="60">
        <f t="shared" ref="I7" ca="1" si="3">SUM(D7:H7)</f>
        <v>13</v>
      </c>
      <c r="J7" s="143"/>
      <c r="K7" s="147"/>
    </row>
    <row r="8" spans="1:11" x14ac:dyDescent="0.3">
      <c r="A8" s="61" t="s">
        <v>113</v>
      </c>
      <c r="B8" s="60" t="s">
        <v>102</v>
      </c>
      <c r="C8" s="60" t="s">
        <v>115</v>
      </c>
      <c r="D8" s="68">
        <v>6</v>
      </c>
      <c r="E8" s="137">
        <v>4</v>
      </c>
      <c r="F8" s="137">
        <v>0</v>
      </c>
      <c r="G8" s="153">
        <v>0</v>
      </c>
      <c r="H8" s="123">
        <f t="shared" ca="1" si="0"/>
        <v>1</v>
      </c>
      <c r="I8" s="60">
        <f t="shared" ca="1" si="1"/>
        <v>11</v>
      </c>
      <c r="J8" s="143"/>
      <c r="K8" s="147"/>
    </row>
    <row r="9" spans="1:11" x14ac:dyDescent="0.3">
      <c r="A9" s="61" t="s">
        <v>113</v>
      </c>
      <c r="B9" s="60" t="s">
        <v>103</v>
      </c>
      <c r="C9" s="60" t="s">
        <v>115</v>
      </c>
      <c r="D9" s="68">
        <v>6</v>
      </c>
      <c r="E9" s="137">
        <v>4</v>
      </c>
      <c r="F9" s="137">
        <v>0</v>
      </c>
      <c r="G9" s="153">
        <v>0</v>
      </c>
      <c r="H9" s="123">
        <f t="shared" ca="1" si="0"/>
        <v>5</v>
      </c>
      <c r="I9" s="60">
        <f t="shared" ca="1" si="1"/>
        <v>15</v>
      </c>
      <c r="J9" s="143"/>
      <c r="K9" s="147"/>
    </row>
    <row r="10" spans="1:11" x14ac:dyDescent="0.3">
      <c r="A10" s="61" t="s">
        <v>116</v>
      </c>
      <c r="B10" s="60" t="s">
        <v>102</v>
      </c>
      <c r="C10" s="60" t="s">
        <v>115</v>
      </c>
      <c r="D10" s="68">
        <v>3</v>
      </c>
      <c r="E10" s="137">
        <v>3</v>
      </c>
      <c r="F10" s="137">
        <v>0</v>
      </c>
      <c r="G10" s="153">
        <v>0</v>
      </c>
      <c r="H10" s="123">
        <f t="shared" ca="1" si="0"/>
        <v>15</v>
      </c>
      <c r="I10" s="60">
        <f t="shared" ref="I10:I17" ca="1" si="4">SUM(D10:H10)</f>
        <v>21</v>
      </c>
      <c r="J10" s="143"/>
      <c r="K10" s="147"/>
    </row>
    <row r="11" spans="1:11" x14ac:dyDescent="0.3">
      <c r="A11" s="61" t="s">
        <v>116</v>
      </c>
      <c r="B11" s="60" t="s">
        <v>103</v>
      </c>
      <c r="C11" s="60" t="s">
        <v>115</v>
      </c>
      <c r="D11" s="68">
        <v>3</v>
      </c>
      <c r="E11" s="137">
        <v>3</v>
      </c>
      <c r="F11" s="137">
        <v>0</v>
      </c>
      <c r="G11" s="153">
        <v>0</v>
      </c>
      <c r="H11" s="123">
        <f t="shared" ca="1" si="0"/>
        <v>20</v>
      </c>
      <c r="I11" s="60">
        <f t="shared" ca="1" si="4"/>
        <v>26</v>
      </c>
      <c r="J11" s="143"/>
      <c r="K11" s="147"/>
    </row>
    <row r="12" spans="1:11" x14ac:dyDescent="0.3">
      <c r="A12" s="61" t="s">
        <v>116</v>
      </c>
      <c r="B12" s="60" t="s">
        <v>117</v>
      </c>
      <c r="C12" s="60" t="s">
        <v>117</v>
      </c>
      <c r="D12" s="68">
        <v>3</v>
      </c>
      <c r="E12" s="137">
        <v>8</v>
      </c>
      <c r="F12" s="137">
        <v>0</v>
      </c>
      <c r="G12" s="153">
        <v>0</v>
      </c>
      <c r="H12" s="123">
        <f t="shared" ca="1" si="0"/>
        <v>20</v>
      </c>
      <c r="I12" s="60">
        <f t="shared" ca="1" si="4"/>
        <v>31</v>
      </c>
      <c r="J12" s="143"/>
      <c r="K12" s="147"/>
    </row>
    <row r="13" spans="1:11" x14ac:dyDescent="0.3">
      <c r="A13" s="61" t="s">
        <v>116</v>
      </c>
      <c r="B13" s="60" t="s">
        <v>119</v>
      </c>
      <c r="C13" s="60" t="s">
        <v>120</v>
      </c>
      <c r="D13" s="68">
        <v>3</v>
      </c>
      <c r="E13" s="137">
        <v>2</v>
      </c>
      <c r="F13" s="137">
        <v>0</v>
      </c>
      <c r="G13" s="153">
        <v>0</v>
      </c>
      <c r="H13" s="123">
        <f t="shared" ca="1" si="0"/>
        <v>20</v>
      </c>
      <c r="I13" s="60">
        <f t="shared" ref="I13" ca="1" si="5">SUM(D13:H13)</f>
        <v>25</v>
      </c>
      <c r="J13" s="143"/>
      <c r="K13" s="147"/>
    </row>
    <row r="14" spans="1:11" x14ac:dyDescent="0.3">
      <c r="A14" s="61" t="s">
        <v>121</v>
      </c>
      <c r="B14" s="60" t="s">
        <v>102</v>
      </c>
      <c r="C14" s="60" t="s">
        <v>115</v>
      </c>
      <c r="D14" s="68">
        <v>12</v>
      </c>
      <c r="E14" s="137">
        <v>11</v>
      </c>
      <c r="F14" s="137">
        <v>0</v>
      </c>
      <c r="G14" s="153">
        <v>0</v>
      </c>
      <c r="H14" s="123">
        <f t="shared" ca="1" si="0"/>
        <v>3</v>
      </c>
      <c r="I14" s="60">
        <f t="shared" ca="1" si="4"/>
        <v>26</v>
      </c>
      <c r="J14" s="143"/>
      <c r="K14" s="147"/>
    </row>
    <row r="15" spans="1:11" x14ac:dyDescent="0.3">
      <c r="A15" s="61" t="s">
        <v>121</v>
      </c>
      <c r="B15" s="60" t="s">
        <v>103</v>
      </c>
      <c r="C15" s="60" t="s">
        <v>115</v>
      </c>
      <c r="D15" s="68">
        <v>12</v>
      </c>
      <c r="E15" s="137">
        <v>11</v>
      </c>
      <c r="F15" s="137">
        <v>0</v>
      </c>
      <c r="G15" s="153">
        <v>0</v>
      </c>
      <c r="H15" s="123">
        <f t="shared" ca="1" si="0"/>
        <v>18</v>
      </c>
      <c r="I15" s="60">
        <f t="shared" ca="1" si="4"/>
        <v>41</v>
      </c>
      <c r="J15" s="143"/>
      <c r="K15" s="147"/>
    </row>
    <row r="16" spans="1:11" x14ac:dyDescent="0.3">
      <c r="A16" s="61" t="s">
        <v>121</v>
      </c>
      <c r="B16" s="60" t="s">
        <v>117</v>
      </c>
      <c r="C16" s="60" t="s">
        <v>117</v>
      </c>
      <c r="D16" s="68">
        <v>12</v>
      </c>
      <c r="E16" s="137">
        <v>16</v>
      </c>
      <c r="F16" s="137">
        <v>0</v>
      </c>
      <c r="G16" s="153">
        <v>0</v>
      </c>
      <c r="H16" s="123">
        <f t="shared" ca="1" si="0"/>
        <v>19</v>
      </c>
      <c r="I16" s="60">
        <f t="shared" ca="1" si="4"/>
        <v>47</v>
      </c>
      <c r="J16" s="143"/>
      <c r="K16" s="147"/>
    </row>
    <row r="17" spans="1:11" x14ac:dyDescent="0.3">
      <c r="A17" s="61" t="s">
        <v>122</v>
      </c>
      <c r="B17" s="60" t="s">
        <v>102</v>
      </c>
      <c r="C17" s="60" t="s">
        <v>123</v>
      </c>
      <c r="D17" s="68">
        <v>6</v>
      </c>
      <c r="E17" s="137">
        <v>4</v>
      </c>
      <c r="F17" s="137">
        <v>0</v>
      </c>
      <c r="G17" s="153">
        <v>0</v>
      </c>
      <c r="H17" s="123">
        <f t="shared" ca="1" si="0"/>
        <v>11</v>
      </c>
      <c r="I17" s="60">
        <f t="shared" ca="1" si="4"/>
        <v>21</v>
      </c>
      <c r="J17" s="143"/>
      <c r="K17" s="147"/>
    </row>
    <row r="18" spans="1:11" x14ac:dyDescent="0.3">
      <c r="A18" s="61" t="s">
        <v>122</v>
      </c>
      <c r="B18" s="60" t="s">
        <v>103</v>
      </c>
      <c r="C18" s="60" t="s">
        <v>123</v>
      </c>
      <c r="D18" s="68">
        <v>6</v>
      </c>
      <c r="E18" s="137">
        <v>4</v>
      </c>
      <c r="F18" s="137">
        <v>0</v>
      </c>
      <c r="G18" s="153">
        <v>0</v>
      </c>
      <c r="H18" s="123">
        <f t="shared" ca="1" si="0"/>
        <v>12</v>
      </c>
      <c r="I18" s="60">
        <f t="shared" ref="I18:I20" ca="1" si="6">SUM(D18:H18)</f>
        <v>22</v>
      </c>
      <c r="J18" s="143"/>
      <c r="K18" s="147"/>
    </row>
    <row r="19" spans="1:11" x14ac:dyDescent="0.3">
      <c r="A19" s="61" t="s">
        <v>122</v>
      </c>
      <c r="B19" s="60" t="s">
        <v>117</v>
      </c>
      <c r="C19" s="60" t="s">
        <v>117</v>
      </c>
      <c r="D19" s="68">
        <v>6</v>
      </c>
      <c r="E19" s="137">
        <v>9</v>
      </c>
      <c r="F19" s="137">
        <v>0</v>
      </c>
      <c r="G19" s="153">
        <v>0</v>
      </c>
      <c r="H19" s="123">
        <f t="shared" ca="1" si="0"/>
        <v>7</v>
      </c>
      <c r="I19" s="60">
        <f t="shared" ca="1" si="6"/>
        <v>22</v>
      </c>
      <c r="J19" s="143"/>
      <c r="K19" s="147"/>
    </row>
    <row r="20" spans="1:11" x14ac:dyDescent="0.3">
      <c r="A20" s="61" t="s">
        <v>125</v>
      </c>
      <c r="B20" s="60" t="s">
        <v>102</v>
      </c>
      <c r="C20" s="60" t="s">
        <v>126</v>
      </c>
      <c r="D20" s="68">
        <v>8</v>
      </c>
      <c r="E20" s="137">
        <v>6</v>
      </c>
      <c r="F20" s="137">
        <v>0</v>
      </c>
      <c r="G20" s="153">
        <v>0</v>
      </c>
      <c r="H20" s="123">
        <f t="shared" ca="1" si="0"/>
        <v>18</v>
      </c>
      <c r="I20" s="60">
        <f t="shared" ca="1" si="6"/>
        <v>32</v>
      </c>
      <c r="J20" s="143"/>
      <c r="K20" s="147"/>
    </row>
    <row r="21" spans="1:11" x14ac:dyDescent="0.3">
      <c r="A21" s="61" t="s">
        <v>125</v>
      </c>
      <c r="B21" s="60" t="s">
        <v>103</v>
      </c>
      <c r="C21" s="60" t="s">
        <v>126</v>
      </c>
      <c r="D21" s="68">
        <v>8</v>
      </c>
      <c r="E21" s="137">
        <v>6</v>
      </c>
      <c r="F21" s="137">
        <v>0</v>
      </c>
      <c r="G21" s="153">
        <v>0</v>
      </c>
      <c r="H21" s="123">
        <f t="shared" ca="1" si="0"/>
        <v>6</v>
      </c>
      <c r="I21" s="60">
        <f t="shared" ref="I21:I22" ca="1" si="7">SUM(D21:H21)</f>
        <v>20</v>
      </c>
      <c r="J21" s="143"/>
      <c r="K21" s="147"/>
    </row>
    <row r="22" spans="1:11" x14ac:dyDescent="0.3">
      <c r="A22" s="61" t="s">
        <v>125</v>
      </c>
      <c r="B22" s="60" t="s">
        <v>117</v>
      </c>
      <c r="C22" s="60" t="s">
        <v>117</v>
      </c>
      <c r="D22" s="68">
        <v>8</v>
      </c>
      <c r="E22" s="137">
        <v>11</v>
      </c>
      <c r="F22" s="137">
        <v>0</v>
      </c>
      <c r="G22" s="153">
        <v>0</v>
      </c>
      <c r="H22" s="123">
        <f t="shared" ca="1" si="0"/>
        <v>5</v>
      </c>
      <c r="I22" s="60">
        <f t="shared" ca="1" si="7"/>
        <v>24</v>
      </c>
      <c r="J22" s="143"/>
      <c r="K22" s="147"/>
    </row>
    <row r="23" spans="1:11" ht="16.2" thickBot="1" x14ac:dyDescent="0.35">
      <c r="A23"/>
      <c r="B23"/>
      <c r="C23"/>
      <c r="D23"/>
      <c r="E23"/>
      <c r="F23"/>
      <c r="G23"/>
      <c r="H23"/>
      <c r="I23"/>
      <c r="J23"/>
    </row>
    <row r="24" spans="1:11" ht="16.2" thickBot="1" x14ac:dyDescent="0.35">
      <c r="A24" s="90" t="s">
        <v>0</v>
      </c>
      <c r="B24" s="65" t="s">
        <v>31</v>
      </c>
      <c r="C24" s="65" t="s">
        <v>32</v>
      </c>
      <c r="D24" s="67" t="s">
        <v>33</v>
      </c>
      <c r="E24" s="65" t="s">
        <v>34</v>
      </c>
      <c r="F24" s="65" t="s">
        <v>35</v>
      </c>
      <c r="G24" s="65" t="s">
        <v>36</v>
      </c>
      <c r="H24" s="69" t="s">
        <v>37</v>
      </c>
      <c r="I24" s="66" t="s">
        <v>22</v>
      </c>
      <c r="J24" s="146" t="s">
        <v>77</v>
      </c>
      <c r="K24" s="65" t="s">
        <v>87</v>
      </c>
    </row>
    <row r="25" spans="1:11" x14ac:dyDescent="0.3">
      <c r="A25" s="59"/>
      <c r="B25" s="60"/>
      <c r="C25" s="145"/>
      <c r="D25" s="68"/>
      <c r="E25" s="137"/>
      <c r="F25" s="137">
        <v>0</v>
      </c>
      <c r="G25" s="153">
        <v>0</v>
      </c>
      <c r="H25" s="123">
        <f t="shared" ref="H25:H27" ca="1" si="8">RANDBETWEEN(1,20)</f>
        <v>16</v>
      </c>
      <c r="I25" s="60">
        <f t="shared" ref="I25:I26" ca="1" si="9">SUM(D25:H25)</f>
        <v>16</v>
      </c>
      <c r="J25" s="143"/>
      <c r="K25" s="147"/>
    </row>
    <row r="26" spans="1:11" x14ac:dyDescent="0.3">
      <c r="A26" s="59"/>
      <c r="B26" s="60"/>
      <c r="C26" s="145"/>
      <c r="D26" s="68"/>
      <c r="E26" s="137"/>
      <c r="F26" s="137">
        <v>0</v>
      </c>
      <c r="G26" s="153">
        <v>0</v>
      </c>
      <c r="H26" s="123">
        <f t="shared" ca="1" si="8"/>
        <v>10</v>
      </c>
      <c r="I26" s="60">
        <f t="shared" ca="1" si="9"/>
        <v>10</v>
      </c>
      <c r="J26" s="143"/>
      <c r="K26" s="147"/>
    </row>
    <row r="27" spans="1:11" x14ac:dyDescent="0.3">
      <c r="A27" s="59"/>
      <c r="B27" s="60"/>
      <c r="C27" s="145"/>
      <c r="D27" s="68"/>
      <c r="E27" s="137"/>
      <c r="F27" s="137">
        <v>0</v>
      </c>
      <c r="G27" s="153">
        <v>0</v>
      </c>
      <c r="H27" s="123">
        <f t="shared" ca="1" si="8"/>
        <v>3</v>
      </c>
      <c r="I27" s="60">
        <f t="shared" ref="I27" ca="1" si="10">SUM(D27:H27)</f>
        <v>3</v>
      </c>
      <c r="J27" s="143"/>
      <c r="K27" s="147"/>
    </row>
    <row r="28" spans="1:11" x14ac:dyDescent="0.3">
      <c r="A28" s="62"/>
      <c r="B28" s="63"/>
      <c r="C28" s="63"/>
      <c r="D28" s="141"/>
      <c r="E28" s="142"/>
      <c r="F28" s="142">
        <v>0</v>
      </c>
      <c r="G28" s="154">
        <v>0</v>
      </c>
      <c r="H28" s="125">
        <f t="shared" ref="H28" ca="1" si="11">RANDBETWEEN(1,20)</f>
        <v>8</v>
      </c>
      <c r="I28" s="63">
        <f t="shared" ref="I28" ca="1" si="12">SUM(D28:H28)</f>
        <v>8</v>
      </c>
      <c r="J28" s="144"/>
      <c r="K28" s="148"/>
    </row>
  </sheetData>
  <conditionalFormatting sqref="H24">
    <cfRule type="cellIs" dxfId="269" priority="1301" operator="equal">
      <formula>20</formula>
    </cfRule>
    <cfRule type="cellIs" dxfId="268" priority="1302" operator="equal">
      <formula>1</formula>
    </cfRule>
  </conditionalFormatting>
  <conditionalFormatting sqref="H24">
    <cfRule type="cellIs" dxfId="267" priority="1291" operator="equal">
      <formula>20</formula>
    </cfRule>
    <cfRule type="cellIs" dxfId="266" priority="1292" operator="equal">
      <formula>1</formula>
    </cfRule>
  </conditionalFormatting>
  <conditionalFormatting sqref="H24">
    <cfRule type="cellIs" dxfId="265" priority="1257" operator="equal">
      <formula>20</formula>
    </cfRule>
    <cfRule type="cellIs" dxfId="264" priority="1258" operator="equal">
      <formula>1</formula>
    </cfRule>
  </conditionalFormatting>
  <conditionalFormatting sqref="E24 G2:G12 G14:G17">
    <cfRule type="cellIs" dxfId="263" priority="1251" operator="equal">
      <formula>"No"</formula>
    </cfRule>
    <cfRule type="cellIs" dxfId="262" priority="1252" operator="equal">
      <formula>"Yes"</formula>
    </cfRule>
  </conditionalFormatting>
  <conditionalFormatting sqref="H24">
    <cfRule type="cellIs" dxfId="261" priority="1247" operator="equal">
      <formula>20</formula>
    </cfRule>
    <cfRule type="cellIs" dxfId="260" priority="1248" operator="equal">
      <formula>1</formula>
    </cfRule>
  </conditionalFormatting>
  <conditionalFormatting sqref="E24">
    <cfRule type="cellIs" dxfId="259" priority="1241" operator="equal">
      <formula>"No"</formula>
    </cfRule>
    <cfRule type="cellIs" dxfId="258" priority="1242" operator="equal">
      <formula>"Yes"</formula>
    </cfRule>
  </conditionalFormatting>
  <conditionalFormatting sqref="F24">
    <cfRule type="cellIs" dxfId="257" priority="1083" operator="equal">
      <formula>"No"</formula>
    </cfRule>
    <cfRule type="cellIs" dxfId="256" priority="1084" operator="equal">
      <formula>"Yes"</formula>
    </cfRule>
  </conditionalFormatting>
  <conditionalFormatting sqref="F24">
    <cfRule type="cellIs" dxfId="255" priority="1081" operator="equal">
      <formula>"No"</formula>
    </cfRule>
    <cfRule type="cellIs" dxfId="254" priority="1082" operator="equal">
      <formula>"Yes"</formula>
    </cfRule>
  </conditionalFormatting>
  <conditionalFormatting sqref="F25:F27">
    <cfRule type="cellIs" dxfId="253" priority="1005" operator="equal">
      <formula>"No"</formula>
    </cfRule>
    <cfRule type="cellIs" dxfId="252" priority="1006" operator="equal">
      <formula>"Yes"</formula>
    </cfRule>
  </conditionalFormatting>
  <conditionalFormatting sqref="F25:F27">
    <cfRule type="cellIs" dxfId="251" priority="1003" operator="equal">
      <formula>"No"</formula>
    </cfRule>
    <cfRule type="cellIs" dxfId="250" priority="1004" operator="equal">
      <formula>"Yes"</formula>
    </cfRule>
  </conditionalFormatting>
  <conditionalFormatting sqref="H25:H26">
    <cfRule type="cellIs" dxfId="249" priority="1027" operator="equal">
      <formula>20</formula>
    </cfRule>
    <cfRule type="cellIs" dxfId="248" priority="1028" operator="equal">
      <formula>1</formula>
    </cfRule>
  </conditionalFormatting>
  <conditionalFormatting sqref="H25:H26">
    <cfRule type="cellIs" dxfId="247" priority="1025" operator="equal">
      <formula>20</formula>
    </cfRule>
    <cfRule type="cellIs" dxfId="246" priority="1026" operator="equal">
      <formula>1</formula>
    </cfRule>
  </conditionalFormatting>
  <conditionalFormatting sqref="H25:H26">
    <cfRule type="cellIs" dxfId="245" priority="1023" operator="equal">
      <formula>20</formula>
    </cfRule>
    <cfRule type="cellIs" dxfId="244" priority="1024" operator="equal">
      <formula>1</formula>
    </cfRule>
  </conditionalFormatting>
  <conditionalFormatting sqref="E25:E27">
    <cfRule type="cellIs" dxfId="243" priority="1021" operator="equal">
      <formula>"No"</formula>
    </cfRule>
    <cfRule type="cellIs" dxfId="242" priority="1022" operator="equal">
      <formula>"Yes"</formula>
    </cfRule>
  </conditionalFormatting>
  <conditionalFormatting sqref="H25:H26">
    <cfRule type="cellIs" dxfId="241" priority="1019" operator="equal">
      <formula>20</formula>
    </cfRule>
    <cfRule type="cellIs" dxfId="240" priority="1020" operator="equal">
      <formula>1</formula>
    </cfRule>
  </conditionalFormatting>
  <conditionalFormatting sqref="E25:E27">
    <cfRule type="cellIs" dxfId="239" priority="1017" operator="equal">
      <formula>"No"</formula>
    </cfRule>
    <cfRule type="cellIs" dxfId="238" priority="1018" operator="equal">
      <formula>"Yes"</formula>
    </cfRule>
  </conditionalFormatting>
  <conditionalFormatting sqref="G24">
    <cfRule type="cellIs" dxfId="237" priority="543" operator="equal">
      <formula>"No"</formula>
    </cfRule>
    <cfRule type="cellIs" dxfId="236" priority="544" operator="equal">
      <formula>"Yes"</formula>
    </cfRule>
  </conditionalFormatting>
  <conditionalFormatting sqref="G25:G27">
    <cfRule type="cellIs" dxfId="235" priority="541" operator="equal">
      <formula>"No"</formula>
    </cfRule>
    <cfRule type="cellIs" dxfId="234" priority="542" operator="equal">
      <formula>"Yes"</formula>
    </cfRule>
  </conditionalFormatting>
  <conditionalFormatting sqref="H25:H26">
    <cfRule type="cellIs" dxfId="233" priority="485" operator="equal">
      <formula>20</formula>
    </cfRule>
    <cfRule type="cellIs" dxfId="232" priority="486" operator="equal">
      <formula>1</formula>
    </cfRule>
  </conditionalFormatting>
  <conditionalFormatting sqref="H25:H26">
    <cfRule type="cellIs" dxfId="231" priority="483" operator="equal">
      <formula>20</formula>
    </cfRule>
    <cfRule type="cellIs" dxfId="230" priority="484" operator="equal">
      <formula>1</formula>
    </cfRule>
  </conditionalFormatting>
  <conditionalFormatting sqref="H25:H26">
    <cfRule type="cellIs" dxfId="229" priority="481" operator="equal">
      <formula>20</formula>
    </cfRule>
    <cfRule type="cellIs" dxfId="228" priority="482" operator="equal">
      <formula>1</formula>
    </cfRule>
  </conditionalFormatting>
  <conditionalFormatting sqref="E25:E27">
    <cfRule type="cellIs" dxfId="227" priority="479" operator="equal">
      <formula>"No"</formula>
    </cfRule>
    <cfRule type="cellIs" dxfId="226" priority="480" operator="equal">
      <formula>"Yes"</formula>
    </cfRule>
  </conditionalFormatting>
  <conditionalFormatting sqref="H25:H26">
    <cfRule type="cellIs" dxfId="225" priority="477" operator="equal">
      <formula>20</formula>
    </cfRule>
    <cfRule type="cellIs" dxfId="224" priority="478" operator="equal">
      <formula>1</formula>
    </cfRule>
  </conditionalFormatting>
  <conditionalFormatting sqref="E25:E27">
    <cfRule type="cellIs" dxfId="223" priority="475" operator="equal">
      <formula>"No"</formula>
    </cfRule>
    <cfRule type="cellIs" dxfId="222" priority="476" operator="equal">
      <formula>"Yes"</formula>
    </cfRule>
  </conditionalFormatting>
  <conditionalFormatting sqref="F25:F27">
    <cfRule type="cellIs" dxfId="221" priority="469" operator="equal">
      <formula>"No"</formula>
    </cfRule>
    <cfRule type="cellIs" dxfId="220" priority="470" operator="equal">
      <formula>"Yes"</formula>
    </cfRule>
  </conditionalFormatting>
  <conditionalFormatting sqref="F25:F27">
    <cfRule type="cellIs" dxfId="219" priority="467" operator="equal">
      <formula>"No"</formula>
    </cfRule>
    <cfRule type="cellIs" dxfId="218" priority="468" operator="equal">
      <formula>"Yes"</formula>
    </cfRule>
  </conditionalFormatting>
  <conditionalFormatting sqref="G25:G27">
    <cfRule type="cellIs" dxfId="217" priority="433" operator="equal">
      <formula>"No"</formula>
    </cfRule>
    <cfRule type="cellIs" dxfId="216" priority="434" operator="equal">
      <formula>"Yes"</formula>
    </cfRule>
  </conditionalFormatting>
  <conditionalFormatting sqref="H28">
    <cfRule type="cellIs" dxfId="215" priority="169" operator="equal">
      <formula>20</formula>
    </cfRule>
    <cfRule type="cellIs" dxfId="214" priority="170" operator="equal">
      <formula>1</formula>
    </cfRule>
  </conditionalFormatting>
  <conditionalFormatting sqref="H28">
    <cfRule type="cellIs" dxfId="213" priority="167" operator="equal">
      <formula>20</formula>
    </cfRule>
    <cfRule type="cellIs" dxfId="212" priority="168" operator="equal">
      <formula>1</formula>
    </cfRule>
  </conditionalFormatting>
  <conditionalFormatting sqref="H28">
    <cfRule type="cellIs" dxfId="211" priority="165" operator="equal">
      <formula>20</formula>
    </cfRule>
    <cfRule type="cellIs" dxfId="210" priority="166" operator="equal">
      <formula>1</formula>
    </cfRule>
  </conditionalFormatting>
  <conditionalFormatting sqref="H28">
    <cfRule type="cellIs" dxfId="209" priority="163" operator="equal">
      <formula>20</formula>
    </cfRule>
    <cfRule type="cellIs" dxfId="208" priority="164" operator="equal">
      <formula>1</formula>
    </cfRule>
  </conditionalFormatting>
  <conditionalFormatting sqref="F28">
    <cfRule type="cellIs" dxfId="207" priority="157" operator="equal">
      <formula>"No"</formula>
    </cfRule>
    <cfRule type="cellIs" dxfId="206" priority="158" operator="equal">
      <formula>"Yes"</formula>
    </cfRule>
  </conditionalFormatting>
  <conditionalFormatting sqref="F28">
    <cfRule type="cellIs" dxfId="205" priority="155" operator="equal">
      <formula>"No"</formula>
    </cfRule>
    <cfRule type="cellIs" dxfId="204" priority="156" operator="equal">
      <formula>"Yes"</formula>
    </cfRule>
  </conditionalFormatting>
  <conditionalFormatting sqref="E28">
    <cfRule type="cellIs" dxfId="203" priority="161" operator="equal">
      <formula>"No"</formula>
    </cfRule>
    <cfRule type="cellIs" dxfId="202" priority="162" operator="equal">
      <formula>"Yes"</formula>
    </cfRule>
  </conditionalFormatting>
  <conditionalFormatting sqref="E28">
    <cfRule type="cellIs" dxfId="201" priority="159" operator="equal">
      <formula>"No"</formula>
    </cfRule>
    <cfRule type="cellIs" dxfId="200" priority="160" operator="equal">
      <formula>"Yes"</formula>
    </cfRule>
  </conditionalFormatting>
  <conditionalFormatting sqref="G28">
    <cfRule type="cellIs" dxfId="199" priority="153" operator="equal">
      <formula>"No"</formula>
    </cfRule>
    <cfRule type="cellIs" dxfId="198" priority="154" operator="equal">
      <formula>"Yes"</formula>
    </cfRule>
  </conditionalFormatting>
  <conditionalFormatting sqref="G28">
    <cfRule type="cellIs" dxfId="197" priority="151" operator="equal">
      <formula>"No"</formula>
    </cfRule>
    <cfRule type="cellIs" dxfId="196" priority="152" operator="equal">
      <formula>"Yes"</formula>
    </cfRule>
  </conditionalFormatting>
  <conditionalFormatting sqref="H2:H3 H8:H12 H14:H17">
    <cfRule type="cellIs" dxfId="195" priority="141" operator="equal">
      <formula>20</formula>
    </cfRule>
    <cfRule type="cellIs" dxfId="194" priority="142" operator="equal">
      <formula>1</formula>
    </cfRule>
  </conditionalFormatting>
  <conditionalFormatting sqref="E2:F3 E9:F9 F8">
    <cfRule type="cellIs" dxfId="193" priority="139" operator="equal">
      <formula>"No"</formula>
    </cfRule>
    <cfRule type="cellIs" dxfId="192" priority="140" operator="equal">
      <formula>"Yes"</formula>
    </cfRule>
  </conditionalFormatting>
  <conditionalFormatting sqref="H4:H6">
    <cfRule type="cellIs" dxfId="191" priority="135" operator="equal">
      <formula>20</formula>
    </cfRule>
    <cfRule type="cellIs" dxfId="190" priority="136" operator="equal">
      <formula>1</formula>
    </cfRule>
  </conditionalFormatting>
  <conditionalFormatting sqref="E4:F6">
    <cfRule type="cellIs" dxfId="189" priority="133" operator="equal">
      <formula>"No"</formula>
    </cfRule>
    <cfRule type="cellIs" dxfId="188" priority="134" operator="equal">
      <formula>"Yes"</formula>
    </cfRule>
  </conditionalFormatting>
  <conditionalFormatting sqref="H7">
    <cfRule type="cellIs" dxfId="187" priority="129" operator="equal">
      <formula>20</formula>
    </cfRule>
    <cfRule type="cellIs" dxfId="186" priority="130" operator="equal">
      <formula>1</formula>
    </cfRule>
  </conditionalFormatting>
  <conditionalFormatting sqref="E7:F7">
    <cfRule type="cellIs" dxfId="185" priority="127" operator="equal">
      <formula>"No"</formula>
    </cfRule>
    <cfRule type="cellIs" dxfId="184" priority="128" operator="equal">
      <formula>"Yes"</formula>
    </cfRule>
  </conditionalFormatting>
  <conditionalFormatting sqref="E14:E15">
    <cfRule type="cellIs" dxfId="183" priority="109" operator="equal">
      <formula>"No"</formula>
    </cfRule>
    <cfRule type="cellIs" dxfId="182" priority="110" operator="equal">
      <formula>"Yes"</formula>
    </cfRule>
  </conditionalFormatting>
  <conditionalFormatting sqref="H10:H12 H14:H17">
    <cfRule type="cellIs" dxfId="181" priority="123" operator="equal">
      <formula>20</formula>
    </cfRule>
    <cfRule type="cellIs" dxfId="180" priority="124" operator="equal">
      <formula>1</formula>
    </cfRule>
  </conditionalFormatting>
  <conditionalFormatting sqref="E11:E12">
    <cfRule type="cellIs" dxfId="179" priority="111" operator="equal">
      <formula>"No"</formula>
    </cfRule>
    <cfRule type="cellIs" dxfId="178" priority="112" operator="equal">
      <formula>"Yes"</formula>
    </cfRule>
  </conditionalFormatting>
  <conditionalFormatting sqref="F10:F12 F14:F17">
    <cfRule type="cellIs" dxfId="177" priority="117" operator="equal">
      <formula>"No"</formula>
    </cfRule>
    <cfRule type="cellIs" dxfId="176" priority="118" operator="equal">
      <formula>"Yes"</formula>
    </cfRule>
  </conditionalFormatting>
  <conditionalFormatting sqref="E8">
    <cfRule type="cellIs" dxfId="175" priority="115" operator="equal">
      <formula>"No"</formula>
    </cfRule>
    <cfRule type="cellIs" dxfId="174" priority="116" operator="equal">
      <formula>"Yes"</formula>
    </cfRule>
  </conditionalFormatting>
  <conditionalFormatting sqref="E10">
    <cfRule type="cellIs" dxfId="173" priority="113" operator="equal">
      <formula>"No"</formula>
    </cfRule>
    <cfRule type="cellIs" dxfId="172" priority="114" operator="equal">
      <formula>"Yes"</formula>
    </cfRule>
  </conditionalFormatting>
  <conditionalFormatting sqref="E16">
    <cfRule type="cellIs" dxfId="171" priority="107" operator="equal">
      <formula>"No"</formula>
    </cfRule>
    <cfRule type="cellIs" dxfId="170" priority="108" operator="equal">
      <formula>"Yes"</formula>
    </cfRule>
  </conditionalFormatting>
  <conditionalFormatting sqref="E17">
    <cfRule type="cellIs" dxfId="169" priority="103" operator="equal">
      <formula>"No"</formula>
    </cfRule>
    <cfRule type="cellIs" dxfId="168" priority="104" operator="equal">
      <formula>"Yes"</formula>
    </cfRule>
  </conditionalFormatting>
  <conditionalFormatting sqref="H27">
    <cfRule type="cellIs" dxfId="167" priority="99" operator="equal">
      <formula>20</formula>
    </cfRule>
    <cfRule type="cellIs" dxfId="166" priority="100" operator="equal">
      <formula>1</formula>
    </cfRule>
  </conditionalFormatting>
  <conditionalFormatting sqref="H27">
    <cfRule type="cellIs" dxfId="165" priority="97" operator="equal">
      <formula>20</formula>
    </cfRule>
    <cfRule type="cellIs" dxfId="164" priority="98" operator="equal">
      <formula>1</formula>
    </cfRule>
  </conditionalFormatting>
  <conditionalFormatting sqref="H27">
    <cfRule type="cellIs" dxfId="163" priority="95" operator="equal">
      <formula>20</formula>
    </cfRule>
    <cfRule type="cellIs" dxfId="162" priority="96" operator="equal">
      <formula>1</formula>
    </cfRule>
  </conditionalFormatting>
  <conditionalFormatting sqref="H27">
    <cfRule type="cellIs" dxfId="161" priority="93" operator="equal">
      <formula>20</formula>
    </cfRule>
    <cfRule type="cellIs" dxfId="160" priority="94" operator="equal">
      <formula>1</formula>
    </cfRule>
  </conditionalFormatting>
  <conditionalFormatting sqref="H27">
    <cfRule type="cellIs" dxfId="159" priority="91" operator="equal">
      <formula>20</formula>
    </cfRule>
    <cfRule type="cellIs" dxfId="158" priority="92" operator="equal">
      <formula>1</formula>
    </cfRule>
  </conditionalFormatting>
  <conditionalFormatting sqref="H27">
    <cfRule type="cellIs" dxfId="157" priority="89" operator="equal">
      <formula>20</formula>
    </cfRule>
    <cfRule type="cellIs" dxfId="156" priority="90" operator="equal">
      <formula>1</formula>
    </cfRule>
  </conditionalFormatting>
  <conditionalFormatting sqref="H27">
    <cfRule type="cellIs" dxfId="155" priority="87" operator="equal">
      <formula>20</formula>
    </cfRule>
    <cfRule type="cellIs" dxfId="154" priority="88" operator="equal">
      <formula>1</formula>
    </cfRule>
  </conditionalFormatting>
  <conditionalFormatting sqref="H27">
    <cfRule type="cellIs" dxfId="153" priority="85" operator="equal">
      <formula>20</formula>
    </cfRule>
    <cfRule type="cellIs" dxfId="152" priority="86" operator="equal">
      <formula>1</formula>
    </cfRule>
  </conditionalFormatting>
  <conditionalFormatting sqref="G13">
    <cfRule type="cellIs" dxfId="151" priority="75" operator="equal">
      <formula>"No"</formula>
    </cfRule>
    <cfRule type="cellIs" dxfId="150" priority="76" operator="equal">
      <formula>"Yes"</formula>
    </cfRule>
  </conditionalFormatting>
  <conditionalFormatting sqref="H13">
    <cfRule type="cellIs" dxfId="149" priority="73" operator="equal">
      <formula>20</formula>
    </cfRule>
    <cfRule type="cellIs" dxfId="148" priority="74" operator="equal">
      <formula>1</formula>
    </cfRule>
  </conditionalFormatting>
  <conditionalFormatting sqref="H13">
    <cfRule type="cellIs" dxfId="147" priority="71" operator="equal">
      <formula>20</formula>
    </cfRule>
    <cfRule type="cellIs" dxfId="146" priority="72" operator="equal">
      <formula>1</formula>
    </cfRule>
  </conditionalFormatting>
  <conditionalFormatting sqref="E13">
    <cfRule type="cellIs" dxfId="145" priority="67" operator="equal">
      <formula>"No"</formula>
    </cfRule>
    <cfRule type="cellIs" dxfId="144" priority="68" operator="equal">
      <formula>"Yes"</formula>
    </cfRule>
  </conditionalFormatting>
  <conditionalFormatting sqref="F13">
    <cfRule type="cellIs" dxfId="143" priority="69" operator="equal">
      <formula>"No"</formula>
    </cfRule>
    <cfRule type="cellIs" dxfId="142" priority="70" operator="equal">
      <formula>"Yes"</formula>
    </cfRule>
  </conditionalFormatting>
  <conditionalFormatting sqref="H26">
    <cfRule type="cellIs" dxfId="141" priority="65" operator="equal">
      <formula>20</formula>
    </cfRule>
    <cfRule type="cellIs" dxfId="140" priority="66" operator="equal">
      <formula>1</formula>
    </cfRule>
  </conditionalFormatting>
  <conditionalFormatting sqref="H26">
    <cfRule type="cellIs" dxfId="139" priority="63" operator="equal">
      <formula>20</formula>
    </cfRule>
    <cfRule type="cellIs" dxfId="138" priority="64" operator="equal">
      <formula>1</formula>
    </cfRule>
  </conditionalFormatting>
  <conditionalFormatting sqref="H26">
    <cfRule type="cellIs" dxfId="137" priority="61" operator="equal">
      <formula>20</formula>
    </cfRule>
    <cfRule type="cellIs" dxfId="136" priority="62" operator="equal">
      <formula>1</formula>
    </cfRule>
  </conditionalFormatting>
  <conditionalFormatting sqref="H26">
    <cfRule type="cellIs" dxfId="135" priority="59" operator="equal">
      <formula>20</formula>
    </cfRule>
    <cfRule type="cellIs" dxfId="134" priority="60" operator="equal">
      <formula>1</formula>
    </cfRule>
  </conditionalFormatting>
  <conditionalFormatting sqref="H26">
    <cfRule type="cellIs" dxfId="133" priority="57" operator="equal">
      <formula>20</formula>
    </cfRule>
    <cfRule type="cellIs" dxfId="132" priority="58" operator="equal">
      <formula>1</formula>
    </cfRule>
  </conditionalFormatting>
  <conditionalFormatting sqref="H26">
    <cfRule type="cellIs" dxfId="131" priority="55" operator="equal">
      <formula>20</formula>
    </cfRule>
    <cfRule type="cellIs" dxfId="130" priority="56" operator="equal">
      <formula>1</formula>
    </cfRule>
  </conditionalFormatting>
  <conditionalFormatting sqref="H26">
    <cfRule type="cellIs" dxfId="129" priority="53" operator="equal">
      <formula>20</formula>
    </cfRule>
    <cfRule type="cellIs" dxfId="128" priority="54" operator="equal">
      <formula>1</formula>
    </cfRule>
  </conditionalFormatting>
  <conditionalFormatting sqref="H26">
    <cfRule type="cellIs" dxfId="127" priority="51" operator="equal">
      <formula>20</formula>
    </cfRule>
    <cfRule type="cellIs" dxfId="126" priority="52" operator="equal">
      <formula>1</formula>
    </cfRule>
  </conditionalFormatting>
  <conditionalFormatting sqref="G18">
    <cfRule type="cellIs" dxfId="125" priority="49" operator="equal">
      <formula>"No"</formula>
    </cfRule>
    <cfRule type="cellIs" dxfId="124" priority="50" operator="equal">
      <formula>"Yes"</formula>
    </cfRule>
  </conditionalFormatting>
  <conditionalFormatting sqref="H18">
    <cfRule type="cellIs" dxfId="123" priority="47" operator="equal">
      <formula>20</formula>
    </cfRule>
    <cfRule type="cellIs" dxfId="122" priority="48" operator="equal">
      <formula>1</formula>
    </cfRule>
  </conditionalFormatting>
  <conditionalFormatting sqref="H18">
    <cfRule type="cellIs" dxfId="121" priority="45" operator="equal">
      <formula>20</formula>
    </cfRule>
    <cfRule type="cellIs" dxfId="120" priority="46" operator="equal">
      <formula>1</formula>
    </cfRule>
  </conditionalFormatting>
  <conditionalFormatting sqref="F18">
    <cfRule type="cellIs" dxfId="119" priority="43" operator="equal">
      <formula>"No"</formula>
    </cfRule>
    <cfRule type="cellIs" dxfId="118" priority="44" operator="equal">
      <formula>"Yes"</formula>
    </cfRule>
  </conditionalFormatting>
  <conditionalFormatting sqref="E18">
    <cfRule type="cellIs" dxfId="117" priority="41" operator="equal">
      <formula>"No"</formula>
    </cfRule>
    <cfRule type="cellIs" dxfId="116" priority="42" operator="equal">
      <formula>"Yes"</formula>
    </cfRule>
  </conditionalFormatting>
  <conditionalFormatting sqref="G19">
    <cfRule type="cellIs" dxfId="115" priority="39" operator="equal">
      <formula>"No"</formula>
    </cfRule>
    <cfRule type="cellIs" dxfId="114" priority="40" operator="equal">
      <formula>"Yes"</formula>
    </cfRule>
  </conditionalFormatting>
  <conditionalFormatting sqref="H19">
    <cfRule type="cellIs" dxfId="113" priority="37" operator="equal">
      <formula>20</formula>
    </cfRule>
    <cfRule type="cellIs" dxfId="112" priority="38" operator="equal">
      <formula>1</formula>
    </cfRule>
  </conditionalFormatting>
  <conditionalFormatting sqref="H19">
    <cfRule type="cellIs" dxfId="111" priority="35" operator="equal">
      <formula>20</formula>
    </cfRule>
    <cfRule type="cellIs" dxfId="110" priority="36" operator="equal">
      <formula>1</formula>
    </cfRule>
  </conditionalFormatting>
  <conditionalFormatting sqref="F19">
    <cfRule type="cellIs" dxfId="109" priority="33" operator="equal">
      <formula>"No"</formula>
    </cfRule>
    <cfRule type="cellIs" dxfId="108" priority="34" operator="equal">
      <formula>"Yes"</formula>
    </cfRule>
  </conditionalFormatting>
  <conditionalFormatting sqref="E19">
    <cfRule type="cellIs" dxfId="107" priority="31" operator="equal">
      <formula>"No"</formula>
    </cfRule>
    <cfRule type="cellIs" dxfId="106" priority="32" operator="equal">
      <formula>"Yes"</formula>
    </cfRule>
  </conditionalFormatting>
  <conditionalFormatting sqref="G20">
    <cfRule type="cellIs" dxfId="105" priority="29" operator="equal">
      <formula>"No"</formula>
    </cfRule>
    <cfRule type="cellIs" dxfId="104" priority="30" operator="equal">
      <formula>"Yes"</formula>
    </cfRule>
  </conditionalFormatting>
  <conditionalFormatting sqref="H20">
    <cfRule type="cellIs" dxfId="103" priority="27" operator="equal">
      <formula>20</formula>
    </cfRule>
    <cfRule type="cellIs" dxfId="102" priority="28" operator="equal">
      <formula>1</formula>
    </cfRule>
  </conditionalFormatting>
  <conditionalFormatting sqref="H20">
    <cfRule type="cellIs" dxfId="101" priority="25" operator="equal">
      <formula>20</formula>
    </cfRule>
    <cfRule type="cellIs" dxfId="100" priority="26" operator="equal">
      <formula>1</formula>
    </cfRule>
  </conditionalFormatting>
  <conditionalFormatting sqref="F20">
    <cfRule type="cellIs" dxfId="99" priority="23" operator="equal">
      <formula>"No"</formula>
    </cfRule>
    <cfRule type="cellIs" dxfId="98" priority="24" operator="equal">
      <formula>"Yes"</formula>
    </cfRule>
  </conditionalFormatting>
  <conditionalFormatting sqref="E20">
    <cfRule type="cellIs" dxfId="97" priority="21" operator="equal">
      <formula>"No"</formula>
    </cfRule>
    <cfRule type="cellIs" dxfId="96" priority="22" operator="equal">
      <formula>"Yes"</formula>
    </cfRule>
  </conditionalFormatting>
  <conditionalFormatting sqref="G21">
    <cfRule type="cellIs" dxfId="95" priority="19" operator="equal">
      <formula>"No"</formula>
    </cfRule>
    <cfRule type="cellIs" dxfId="94" priority="20" operator="equal">
      <formula>"Yes"</formula>
    </cfRule>
  </conditionalFormatting>
  <conditionalFormatting sqref="H21">
    <cfRule type="cellIs" dxfId="93" priority="17" operator="equal">
      <formula>20</formula>
    </cfRule>
    <cfRule type="cellIs" dxfId="92" priority="18" operator="equal">
      <formula>1</formula>
    </cfRule>
  </conditionalFormatting>
  <conditionalFormatting sqref="H21">
    <cfRule type="cellIs" dxfId="91" priority="15" operator="equal">
      <formula>20</formula>
    </cfRule>
    <cfRule type="cellIs" dxfId="90" priority="16" operator="equal">
      <formula>1</formula>
    </cfRule>
  </conditionalFormatting>
  <conditionalFormatting sqref="F21">
    <cfRule type="cellIs" dxfId="89" priority="13" operator="equal">
      <formula>"No"</formula>
    </cfRule>
    <cfRule type="cellIs" dxfId="88" priority="14" operator="equal">
      <formula>"Yes"</formula>
    </cfRule>
  </conditionalFormatting>
  <conditionalFormatting sqref="E21">
    <cfRule type="cellIs" dxfId="87" priority="11" operator="equal">
      <formula>"No"</formula>
    </cfRule>
    <cfRule type="cellIs" dxfId="86" priority="12" operator="equal">
      <formula>"Yes"</formula>
    </cfRule>
  </conditionalFormatting>
  <conditionalFormatting sqref="G22">
    <cfRule type="cellIs" dxfId="85" priority="9" operator="equal">
      <formula>"No"</formula>
    </cfRule>
    <cfRule type="cellIs" dxfId="84" priority="10" operator="equal">
      <formula>"Yes"</formula>
    </cfRule>
  </conditionalFormatting>
  <conditionalFormatting sqref="H22">
    <cfRule type="cellIs" dxfId="83" priority="7" operator="equal">
      <formula>20</formula>
    </cfRule>
    <cfRule type="cellIs" dxfId="82" priority="8" operator="equal">
      <formula>1</formula>
    </cfRule>
  </conditionalFormatting>
  <conditionalFormatting sqref="H22">
    <cfRule type="cellIs" dxfId="81" priority="5" operator="equal">
      <formula>20</formula>
    </cfRule>
    <cfRule type="cellIs" dxfId="80" priority="6" operator="equal">
      <formula>1</formula>
    </cfRule>
  </conditionalFormatting>
  <conditionalFormatting sqref="F22">
    <cfRule type="cellIs" dxfId="79" priority="3" operator="equal">
      <formula>"No"</formula>
    </cfRule>
    <cfRule type="cellIs" dxfId="78" priority="4" operator="equal">
      <formula>"Yes"</formula>
    </cfRule>
  </conditionalFormatting>
  <conditionalFormatting sqref="E22">
    <cfRule type="cellIs" dxfId="77" priority="1" operator="equal">
      <formula>"No"</formula>
    </cfRule>
    <cfRule type="cellIs" dxfId="7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workbookViewId="0"/>
  </sheetViews>
  <sheetFormatPr defaultColWidth="3.8984375" defaultRowHeight="15.6" x14ac:dyDescent="0.3"/>
  <cols>
    <col min="1" max="1" width="16.8984375" style="19" bestFit="1" customWidth="1"/>
    <col min="2" max="2" width="8.09765625" style="19" bestFit="1" customWidth="1"/>
    <col min="3" max="3" width="6.19921875" style="19" bestFit="1" customWidth="1"/>
    <col min="4" max="4" width="5.5" style="19" bestFit="1" customWidth="1"/>
    <col min="5" max="5" width="4.296875" style="19" bestFit="1" customWidth="1"/>
    <col min="6" max="6" width="5" style="19" bestFit="1" customWidth="1"/>
    <col min="7" max="7" width="3.8984375" style="19"/>
    <col min="8" max="8" width="9.5" style="19" bestFit="1" customWidth="1"/>
    <col min="9" max="9" width="12" style="19" bestFit="1" customWidth="1"/>
    <col min="10" max="10" width="6.19921875" style="19" bestFit="1" customWidth="1"/>
    <col min="11" max="11" width="5.5" style="19" bestFit="1" customWidth="1"/>
    <col min="12" max="12" width="4.296875" style="19" bestFit="1" customWidth="1"/>
    <col min="13" max="13" width="5" style="19" bestFit="1" customWidth="1"/>
    <col min="14" max="16384" width="3.8984375" style="19"/>
  </cols>
  <sheetData>
    <row r="1" spans="1:13" s="22" customFormat="1" x14ac:dyDescent="0.3">
      <c r="A1" s="122" t="s">
        <v>0</v>
      </c>
      <c r="B1" s="122" t="s">
        <v>67</v>
      </c>
      <c r="C1" s="122" t="s">
        <v>38</v>
      </c>
      <c r="D1" s="122" t="s">
        <v>79</v>
      </c>
      <c r="E1" s="64" t="s">
        <v>3</v>
      </c>
      <c r="F1" s="122" t="s">
        <v>39</v>
      </c>
      <c r="H1" s="122" t="s">
        <v>0</v>
      </c>
      <c r="I1" s="122" t="s">
        <v>67</v>
      </c>
      <c r="J1" s="122" t="s">
        <v>38</v>
      </c>
      <c r="K1" s="122" t="s">
        <v>79</v>
      </c>
      <c r="L1" s="64" t="s">
        <v>3</v>
      </c>
      <c r="M1" s="122" t="s">
        <v>39</v>
      </c>
    </row>
    <row r="2" spans="1:13" x14ac:dyDescent="0.3">
      <c r="A2" s="150" t="s">
        <v>100</v>
      </c>
      <c r="B2" s="118" t="s">
        <v>40</v>
      </c>
      <c r="C2" s="119">
        <v>1</v>
      </c>
      <c r="D2" s="119">
        <v>0</v>
      </c>
      <c r="E2" s="124">
        <f t="shared" ref="E2:E13" ca="1" si="0">RANDBETWEEN(1,20)</f>
        <v>10</v>
      </c>
      <c r="F2" s="58">
        <f t="shared" ref="F2:F4" ca="1" si="1">SUM(C2:E2)</f>
        <v>11</v>
      </c>
      <c r="H2" s="57" t="s">
        <v>78</v>
      </c>
      <c r="I2" s="118" t="s">
        <v>40</v>
      </c>
      <c r="J2" s="58">
        <v>10</v>
      </c>
      <c r="K2" s="58">
        <v>0</v>
      </c>
      <c r="L2" s="124">
        <f t="shared" ref="L2:L4" ca="1" si="2">RANDBETWEEN(1,20)</f>
        <v>7</v>
      </c>
      <c r="M2" s="58">
        <f t="shared" ref="M2:M4" ca="1" si="3">SUM(J2:L2)</f>
        <v>17</v>
      </c>
    </row>
    <row r="3" spans="1:13" x14ac:dyDescent="0.3">
      <c r="A3" s="150" t="s">
        <v>100</v>
      </c>
      <c r="B3" s="118" t="s">
        <v>41</v>
      </c>
      <c r="C3" s="119">
        <v>1</v>
      </c>
      <c r="D3" s="119">
        <v>0</v>
      </c>
      <c r="E3" s="123">
        <f t="shared" ca="1" si="0"/>
        <v>1</v>
      </c>
      <c r="F3" s="60">
        <f t="shared" ca="1" si="1"/>
        <v>2</v>
      </c>
      <c r="H3" s="59" t="s">
        <v>78</v>
      </c>
      <c r="I3" s="118" t="s">
        <v>41</v>
      </c>
      <c r="J3" s="60">
        <v>5</v>
      </c>
      <c r="K3" s="60">
        <v>0</v>
      </c>
      <c r="L3" s="123">
        <f t="shared" ca="1" si="2"/>
        <v>14</v>
      </c>
      <c r="M3" s="60">
        <f t="shared" ca="1" si="3"/>
        <v>19</v>
      </c>
    </row>
    <row r="4" spans="1:13" x14ac:dyDescent="0.3">
      <c r="A4" s="151" t="s">
        <v>100</v>
      </c>
      <c r="B4" s="120" t="s">
        <v>42</v>
      </c>
      <c r="C4" s="121">
        <v>0</v>
      </c>
      <c r="D4" s="121">
        <v>0</v>
      </c>
      <c r="E4" s="125">
        <f t="shared" ca="1" si="0"/>
        <v>12</v>
      </c>
      <c r="F4" s="63">
        <f t="shared" ca="1" si="1"/>
        <v>12</v>
      </c>
      <c r="H4" s="62" t="s">
        <v>78</v>
      </c>
      <c r="I4" s="120" t="s">
        <v>42</v>
      </c>
      <c r="J4" s="63">
        <v>4</v>
      </c>
      <c r="K4" s="63">
        <v>0</v>
      </c>
      <c r="L4" s="125">
        <f t="shared" ca="1" si="2"/>
        <v>19</v>
      </c>
      <c r="M4" s="63">
        <f t="shared" ca="1" si="3"/>
        <v>23</v>
      </c>
    </row>
    <row r="5" spans="1:13" x14ac:dyDescent="0.3">
      <c r="A5" s="135" t="s">
        <v>99</v>
      </c>
      <c r="B5" s="118" t="s">
        <v>40</v>
      </c>
      <c r="C5" s="119">
        <v>1</v>
      </c>
      <c r="D5" s="119">
        <v>0</v>
      </c>
      <c r="E5" s="124">
        <f t="shared" ca="1" si="0"/>
        <v>10</v>
      </c>
      <c r="F5" s="58">
        <f t="shared" ref="F5:F13" ca="1" si="4">SUM(C5:E5)</f>
        <v>11</v>
      </c>
      <c r="H5" s="57"/>
      <c r="I5" s="118" t="s">
        <v>40</v>
      </c>
      <c r="J5" s="58"/>
      <c r="K5" s="58">
        <v>0</v>
      </c>
      <c r="L5" s="124">
        <f t="shared" ref="L5:L10" ca="1" si="5">RANDBETWEEN(1,20)</f>
        <v>17</v>
      </c>
      <c r="M5" s="58">
        <f t="shared" ref="M5:M7" ca="1" si="6">SUM(J5:L5)</f>
        <v>17</v>
      </c>
    </row>
    <row r="6" spans="1:13" x14ac:dyDescent="0.3">
      <c r="A6" s="135" t="s">
        <v>99</v>
      </c>
      <c r="B6" s="118" t="s">
        <v>41</v>
      </c>
      <c r="C6" s="119">
        <v>1</v>
      </c>
      <c r="D6" s="119">
        <v>0</v>
      </c>
      <c r="E6" s="123">
        <f t="shared" ca="1" si="0"/>
        <v>14</v>
      </c>
      <c r="F6" s="60">
        <f t="shared" ca="1" si="4"/>
        <v>15</v>
      </c>
      <c r="H6" s="59"/>
      <c r="I6" s="118" t="s">
        <v>41</v>
      </c>
      <c r="J6" s="60"/>
      <c r="K6" s="60">
        <v>0</v>
      </c>
      <c r="L6" s="123">
        <f t="shared" ca="1" si="5"/>
        <v>3</v>
      </c>
      <c r="M6" s="60">
        <f t="shared" ca="1" si="6"/>
        <v>3</v>
      </c>
    </row>
    <row r="7" spans="1:13" x14ac:dyDescent="0.3">
      <c r="A7" s="136" t="s">
        <v>99</v>
      </c>
      <c r="B7" s="120" t="s">
        <v>42</v>
      </c>
      <c r="C7" s="121">
        <v>0</v>
      </c>
      <c r="D7" s="121">
        <v>0</v>
      </c>
      <c r="E7" s="125">
        <f t="shared" ca="1" si="0"/>
        <v>18</v>
      </c>
      <c r="F7" s="63">
        <f t="shared" ca="1" si="4"/>
        <v>18</v>
      </c>
      <c r="H7" s="62"/>
      <c r="I7" s="120" t="s">
        <v>42</v>
      </c>
      <c r="J7" s="63"/>
      <c r="K7" s="63">
        <v>0</v>
      </c>
      <c r="L7" s="125">
        <f t="shared" ca="1" si="5"/>
        <v>20</v>
      </c>
      <c r="M7" s="63">
        <f t="shared" ca="1" si="6"/>
        <v>20</v>
      </c>
    </row>
    <row r="8" spans="1:13" x14ac:dyDescent="0.3">
      <c r="A8" s="135" t="s">
        <v>108</v>
      </c>
      <c r="B8" s="118" t="s">
        <v>40</v>
      </c>
      <c r="C8" s="119">
        <v>2</v>
      </c>
      <c r="D8" s="119">
        <v>0</v>
      </c>
      <c r="E8" s="124">
        <f t="shared" ca="1" si="0"/>
        <v>14</v>
      </c>
      <c r="F8" s="58">
        <f t="shared" ca="1" si="4"/>
        <v>16</v>
      </c>
      <c r="H8" s="62"/>
      <c r="I8" s="120" t="s">
        <v>90</v>
      </c>
      <c r="J8" s="121">
        <v>10</v>
      </c>
      <c r="K8" s="121">
        <v>0</v>
      </c>
      <c r="L8" s="125">
        <f t="shared" ca="1" si="5"/>
        <v>7</v>
      </c>
      <c r="M8" s="63">
        <f t="shared" ref="M8:M10" ca="1" si="7">L8+J8</f>
        <v>17</v>
      </c>
    </row>
    <row r="9" spans="1:13" x14ac:dyDescent="0.3">
      <c r="A9" s="135" t="s">
        <v>108</v>
      </c>
      <c r="B9" s="118" t="s">
        <v>41</v>
      </c>
      <c r="C9" s="119">
        <v>5</v>
      </c>
      <c r="D9" s="119">
        <v>0</v>
      </c>
      <c r="E9" s="123">
        <f t="shared" ca="1" si="0"/>
        <v>15</v>
      </c>
      <c r="F9" s="60">
        <f t="shared" ca="1" si="4"/>
        <v>20</v>
      </c>
      <c r="H9" s="62"/>
      <c r="I9" s="120" t="s">
        <v>90</v>
      </c>
      <c r="J9" s="121">
        <v>10</v>
      </c>
      <c r="K9" s="121">
        <v>0</v>
      </c>
      <c r="L9" s="125">
        <f t="shared" ca="1" si="5"/>
        <v>11</v>
      </c>
      <c r="M9" s="63">
        <f t="shared" ca="1" si="7"/>
        <v>21</v>
      </c>
    </row>
    <row r="10" spans="1:13" x14ac:dyDescent="0.3">
      <c r="A10" s="136" t="s">
        <v>108</v>
      </c>
      <c r="B10" s="120" t="s">
        <v>42</v>
      </c>
      <c r="C10" s="121">
        <v>2</v>
      </c>
      <c r="D10" s="121">
        <v>0</v>
      </c>
      <c r="E10" s="125">
        <f t="shared" ca="1" si="0"/>
        <v>10</v>
      </c>
      <c r="F10" s="63">
        <f t="shared" ca="1" si="4"/>
        <v>12</v>
      </c>
      <c r="H10" s="62"/>
      <c r="I10" s="120" t="s">
        <v>90</v>
      </c>
      <c r="J10" s="121">
        <v>19</v>
      </c>
      <c r="K10" s="121">
        <v>0</v>
      </c>
      <c r="L10" s="125">
        <f t="shared" ca="1" si="5"/>
        <v>1</v>
      </c>
      <c r="M10" s="63">
        <f t="shared" ca="1" si="7"/>
        <v>20</v>
      </c>
    </row>
    <row r="11" spans="1:13" x14ac:dyDescent="0.3">
      <c r="A11" s="150" t="s">
        <v>113</v>
      </c>
      <c r="B11" s="118" t="s">
        <v>40</v>
      </c>
      <c r="C11" s="119">
        <v>2</v>
      </c>
      <c r="D11" s="119">
        <v>0</v>
      </c>
      <c r="E11" s="124">
        <f t="shared" ca="1" si="0"/>
        <v>8</v>
      </c>
      <c r="F11" s="58">
        <f t="shared" ca="1" si="4"/>
        <v>10</v>
      </c>
    </row>
    <row r="12" spans="1:13" x14ac:dyDescent="0.3">
      <c r="A12" s="150" t="s">
        <v>113</v>
      </c>
      <c r="B12" s="118" t="s">
        <v>41</v>
      </c>
      <c r="C12" s="119">
        <v>4</v>
      </c>
      <c r="D12" s="119">
        <v>0</v>
      </c>
      <c r="E12" s="123">
        <f t="shared" ca="1" si="0"/>
        <v>1</v>
      </c>
      <c r="F12" s="60">
        <f t="shared" ca="1" si="4"/>
        <v>5</v>
      </c>
    </row>
    <row r="13" spans="1:13" x14ac:dyDescent="0.3">
      <c r="A13" s="151" t="s">
        <v>113</v>
      </c>
      <c r="B13" s="120" t="s">
        <v>42</v>
      </c>
      <c r="C13" s="121">
        <v>1</v>
      </c>
      <c r="D13" s="121">
        <v>0</v>
      </c>
      <c r="E13" s="125">
        <f t="shared" ca="1" si="0"/>
        <v>6</v>
      </c>
      <c r="F13" s="63">
        <f t="shared" ca="1" si="4"/>
        <v>7</v>
      </c>
    </row>
    <row r="14" spans="1:13" x14ac:dyDescent="0.3">
      <c r="A14" s="150" t="s">
        <v>116</v>
      </c>
      <c r="B14" s="118" t="s">
        <v>40</v>
      </c>
      <c r="C14" s="119">
        <v>1</v>
      </c>
      <c r="D14" s="119">
        <v>0</v>
      </c>
      <c r="E14" s="124">
        <f t="shared" ref="E14:E29" ca="1" si="8">RANDBETWEEN(1,20)</f>
        <v>3</v>
      </c>
      <c r="F14" s="58">
        <f t="shared" ref="F14:F16" ca="1" si="9">SUM(C14:E14)</f>
        <v>4</v>
      </c>
    </row>
    <row r="15" spans="1:13" x14ac:dyDescent="0.3">
      <c r="A15" s="150" t="s">
        <v>116</v>
      </c>
      <c r="B15" s="118" t="s">
        <v>41</v>
      </c>
      <c r="C15" s="119">
        <v>6</v>
      </c>
      <c r="D15" s="119">
        <v>0</v>
      </c>
      <c r="E15" s="123">
        <f t="shared" ca="1" si="8"/>
        <v>7</v>
      </c>
      <c r="F15" s="60">
        <f t="shared" ca="1" si="9"/>
        <v>13</v>
      </c>
    </row>
    <row r="16" spans="1:13" x14ac:dyDescent="0.3">
      <c r="A16" s="151" t="s">
        <v>116</v>
      </c>
      <c r="B16" s="120" t="s">
        <v>42</v>
      </c>
      <c r="C16" s="121">
        <v>1</v>
      </c>
      <c r="D16" s="121">
        <v>0</v>
      </c>
      <c r="E16" s="125">
        <f t="shared" ca="1" si="8"/>
        <v>10</v>
      </c>
      <c r="F16" s="63">
        <f t="shared" ca="1" si="9"/>
        <v>11</v>
      </c>
    </row>
    <row r="17" spans="1:6" x14ac:dyDescent="0.3">
      <c r="A17" s="150" t="s">
        <v>121</v>
      </c>
      <c r="B17" s="118" t="s">
        <v>40</v>
      </c>
      <c r="C17" s="119">
        <v>4</v>
      </c>
      <c r="D17" s="119">
        <v>0</v>
      </c>
      <c r="E17" s="124">
        <f t="shared" ca="1" si="8"/>
        <v>4</v>
      </c>
      <c r="F17" s="58">
        <f t="shared" ref="F17:F22" ca="1" si="10">SUM(C17:E17)</f>
        <v>8</v>
      </c>
    </row>
    <row r="18" spans="1:6" x14ac:dyDescent="0.3">
      <c r="A18" s="150" t="s">
        <v>121</v>
      </c>
      <c r="B18" s="118" t="s">
        <v>41</v>
      </c>
      <c r="C18" s="119">
        <v>2</v>
      </c>
      <c r="D18" s="119">
        <v>0</v>
      </c>
      <c r="E18" s="123">
        <f t="shared" ca="1" si="8"/>
        <v>19</v>
      </c>
      <c r="F18" s="60">
        <f t="shared" ca="1" si="10"/>
        <v>21</v>
      </c>
    </row>
    <row r="19" spans="1:6" x14ac:dyDescent="0.3">
      <c r="A19" s="151" t="s">
        <v>121</v>
      </c>
      <c r="B19" s="120" t="s">
        <v>42</v>
      </c>
      <c r="C19" s="121">
        <v>3</v>
      </c>
      <c r="D19" s="121">
        <v>0</v>
      </c>
      <c r="E19" s="125">
        <f t="shared" ca="1" si="8"/>
        <v>6</v>
      </c>
      <c r="F19" s="63">
        <f t="shared" ca="1" si="10"/>
        <v>9</v>
      </c>
    </row>
    <row r="20" spans="1:6" x14ac:dyDescent="0.3">
      <c r="A20" s="150" t="s">
        <v>122</v>
      </c>
      <c r="B20" s="118" t="s">
        <v>40</v>
      </c>
      <c r="C20" s="119">
        <v>3</v>
      </c>
      <c r="D20" s="119">
        <v>0</v>
      </c>
      <c r="E20" s="124">
        <f t="shared" ca="1" si="8"/>
        <v>17</v>
      </c>
      <c r="F20" s="58">
        <f t="shared" ca="1" si="10"/>
        <v>20</v>
      </c>
    </row>
    <row r="21" spans="1:6" x14ac:dyDescent="0.3">
      <c r="A21" s="150" t="s">
        <v>122</v>
      </c>
      <c r="B21" s="118" t="s">
        <v>41</v>
      </c>
      <c r="C21" s="119">
        <v>2</v>
      </c>
      <c r="D21" s="119">
        <v>0</v>
      </c>
      <c r="E21" s="123">
        <f t="shared" ca="1" si="8"/>
        <v>5</v>
      </c>
      <c r="F21" s="60">
        <f t="shared" ca="1" si="10"/>
        <v>7</v>
      </c>
    </row>
    <row r="22" spans="1:6" x14ac:dyDescent="0.3">
      <c r="A22" s="151" t="s">
        <v>122</v>
      </c>
      <c r="B22" s="120" t="s">
        <v>42</v>
      </c>
      <c r="C22" s="121">
        <v>3</v>
      </c>
      <c r="D22" s="121">
        <v>0</v>
      </c>
      <c r="E22" s="125">
        <f t="shared" ca="1" si="8"/>
        <v>16</v>
      </c>
      <c r="F22" s="63">
        <f t="shared" ca="1" si="10"/>
        <v>19</v>
      </c>
    </row>
    <row r="23" spans="1:6" x14ac:dyDescent="0.3">
      <c r="A23" s="150" t="s">
        <v>124</v>
      </c>
      <c r="B23" s="118" t="s">
        <v>40</v>
      </c>
      <c r="C23" s="119">
        <v>1</v>
      </c>
      <c r="D23" s="119">
        <v>0</v>
      </c>
      <c r="E23" s="124">
        <f t="shared" ca="1" si="8"/>
        <v>6</v>
      </c>
      <c r="F23" s="58">
        <f t="shared" ref="F23:F25" ca="1" si="11">SUM(C23:E23)</f>
        <v>7</v>
      </c>
    </row>
    <row r="24" spans="1:6" x14ac:dyDescent="0.3">
      <c r="A24" s="150" t="s">
        <v>124</v>
      </c>
      <c r="B24" s="118" t="s">
        <v>41</v>
      </c>
      <c r="C24" s="119">
        <v>3</v>
      </c>
      <c r="D24" s="119">
        <v>0</v>
      </c>
      <c r="E24" s="123">
        <f t="shared" ca="1" si="8"/>
        <v>17</v>
      </c>
      <c r="F24" s="60">
        <f t="shared" ca="1" si="11"/>
        <v>20</v>
      </c>
    </row>
    <row r="25" spans="1:6" x14ac:dyDescent="0.3">
      <c r="A25" s="151" t="s">
        <v>124</v>
      </c>
      <c r="B25" s="120" t="s">
        <v>42</v>
      </c>
      <c r="C25" s="121">
        <v>0</v>
      </c>
      <c r="D25" s="121">
        <v>0</v>
      </c>
      <c r="E25" s="125">
        <f t="shared" ca="1" si="8"/>
        <v>14</v>
      </c>
      <c r="F25" s="63">
        <f t="shared" ca="1" si="11"/>
        <v>14</v>
      </c>
    </row>
    <row r="26" spans="1:6" x14ac:dyDescent="0.3">
      <c r="A26" s="150" t="s">
        <v>125</v>
      </c>
      <c r="B26" s="118" t="s">
        <v>40</v>
      </c>
      <c r="C26" s="119">
        <v>3</v>
      </c>
      <c r="D26" s="119">
        <v>0</v>
      </c>
      <c r="E26" s="124">
        <f t="shared" ca="1" si="8"/>
        <v>13</v>
      </c>
      <c r="F26" s="58">
        <f t="shared" ref="F26:F28" ca="1" si="12">SUM(C26:E26)</f>
        <v>16</v>
      </c>
    </row>
    <row r="27" spans="1:6" x14ac:dyDescent="0.3">
      <c r="A27" s="150" t="s">
        <v>125</v>
      </c>
      <c r="B27" s="118" t="s">
        <v>41</v>
      </c>
      <c r="C27" s="119">
        <v>2</v>
      </c>
      <c r="D27" s="119">
        <v>0</v>
      </c>
      <c r="E27" s="123">
        <f t="shared" ca="1" si="8"/>
        <v>20</v>
      </c>
      <c r="F27" s="60">
        <f t="shared" ca="1" si="12"/>
        <v>22</v>
      </c>
    </row>
    <row r="28" spans="1:6" x14ac:dyDescent="0.3">
      <c r="A28" s="151" t="s">
        <v>125</v>
      </c>
      <c r="B28" s="120" t="s">
        <v>42</v>
      </c>
      <c r="C28" s="121">
        <v>3</v>
      </c>
      <c r="D28" s="121">
        <v>0</v>
      </c>
      <c r="E28" s="125">
        <f t="shared" ca="1" si="8"/>
        <v>19</v>
      </c>
      <c r="F28" s="63">
        <f t="shared" ca="1" si="12"/>
        <v>22</v>
      </c>
    </row>
    <row r="29" spans="1:6" x14ac:dyDescent="0.3">
      <c r="A29" s="151" t="s">
        <v>125</v>
      </c>
      <c r="B29" s="120" t="s">
        <v>128</v>
      </c>
      <c r="C29" s="121">
        <v>0</v>
      </c>
      <c r="D29" s="121">
        <v>0</v>
      </c>
      <c r="E29" s="125">
        <f t="shared" ca="1" si="8"/>
        <v>14</v>
      </c>
      <c r="F29" s="63">
        <f t="shared" ref="F29" ca="1" si="13">SUM(C29:E29)</f>
        <v>14</v>
      </c>
    </row>
  </sheetData>
  <sortState ref="B8:B18">
    <sortCondition ref="B8:B18"/>
  </sortState>
  <conditionalFormatting sqref="A2">
    <cfRule type="cellIs" dxfId="75" priority="195" operator="equal">
      <formula>"No"</formula>
    </cfRule>
    <cfRule type="cellIs" dxfId="74" priority="196" operator="equal">
      <formula>"Yes"</formula>
    </cfRule>
  </conditionalFormatting>
  <conditionalFormatting sqref="A3:A4">
    <cfRule type="cellIs" dxfId="73" priority="193" operator="equal">
      <formula>"No"</formula>
    </cfRule>
    <cfRule type="cellIs" dxfId="72" priority="194" operator="equal">
      <formula>"Yes"</formula>
    </cfRule>
  </conditionalFormatting>
  <conditionalFormatting sqref="A5">
    <cfRule type="cellIs" dxfId="71" priority="87" operator="equal">
      <formula>"No"</formula>
    </cfRule>
    <cfRule type="cellIs" dxfId="70" priority="88" operator="equal">
      <formula>"Yes"</formula>
    </cfRule>
  </conditionalFormatting>
  <conditionalFormatting sqref="A6:A7">
    <cfRule type="cellIs" dxfId="69" priority="85" operator="equal">
      <formula>"No"</formula>
    </cfRule>
    <cfRule type="cellIs" dxfId="68" priority="86" operator="equal">
      <formula>"Yes"</formula>
    </cfRule>
  </conditionalFormatting>
  <conditionalFormatting sqref="A5">
    <cfRule type="cellIs" dxfId="67" priority="83" operator="equal">
      <formula>"No"</formula>
    </cfRule>
    <cfRule type="cellIs" dxfId="66" priority="84" operator="equal">
      <formula>"Yes"</formula>
    </cfRule>
  </conditionalFormatting>
  <conditionalFormatting sqref="A6:A7">
    <cfRule type="cellIs" dxfId="65" priority="81" operator="equal">
      <formula>"No"</formula>
    </cfRule>
    <cfRule type="cellIs" dxfId="64" priority="82" operator="equal">
      <formula>"Yes"</formula>
    </cfRule>
  </conditionalFormatting>
  <conditionalFormatting sqref="A14">
    <cfRule type="cellIs" dxfId="63" priority="33" operator="equal">
      <formula>"No"</formula>
    </cfRule>
    <cfRule type="cellIs" dxfId="62" priority="34" operator="equal">
      <formula>"Yes"</formula>
    </cfRule>
  </conditionalFormatting>
  <conditionalFormatting sqref="A15:A16">
    <cfRule type="cellIs" dxfId="61" priority="31" operator="equal">
      <formula>"No"</formula>
    </cfRule>
    <cfRule type="cellIs" dxfId="60" priority="32" operator="equal">
      <formula>"Yes"</formula>
    </cfRule>
  </conditionalFormatting>
  <conditionalFormatting sqref="A11">
    <cfRule type="cellIs" dxfId="59" priority="29" operator="equal">
      <formula>"No"</formula>
    </cfRule>
    <cfRule type="cellIs" dxfId="58" priority="30" operator="equal">
      <formula>"Yes"</formula>
    </cfRule>
  </conditionalFormatting>
  <conditionalFormatting sqref="A12:A13">
    <cfRule type="cellIs" dxfId="57" priority="27" operator="equal">
      <formula>"No"</formula>
    </cfRule>
    <cfRule type="cellIs" dxfId="56" priority="28" operator="equal">
      <formula>"Yes"</formula>
    </cfRule>
  </conditionalFormatting>
  <conditionalFormatting sqref="A8">
    <cfRule type="cellIs" dxfId="55" priority="25" operator="equal">
      <formula>"No"</formula>
    </cfRule>
    <cfRule type="cellIs" dxfId="54" priority="26" operator="equal">
      <formula>"Yes"</formula>
    </cfRule>
  </conditionalFormatting>
  <conditionalFormatting sqref="A9:A10">
    <cfRule type="cellIs" dxfId="53" priority="23" operator="equal">
      <formula>"No"</formula>
    </cfRule>
    <cfRule type="cellIs" dxfId="52" priority="24" operator="equal">
      <formula>"Yes"</formula>
    </cfRule>
  </conditionalFormatting>
  <conditionalFormatting sqref="A8">
    <cfRule type="cellIs" dxfId="51" priority="21" operator="equal">
      <formula>"No"</formula>
    </cfRule>
    <cfRule type="cellIs" dxfId="50" priority="22" operator="equal">
      <formula>"Yes"</formula>
    </cfRule>
  </conditionalFormatting>
  <conditionalFormatting sqref="A9:A10">
    <cfRule type="cellIs" dxfId="49" priority="19" operator="equal">
      <formula>"No"</formula>
    </cfRule>
    <cfRule type="cellIs" dxfId="48" priority="20" operator="equal">
      <formula>"Yes"</formula>
    </cfRule>
  </conditionalFormatting>
  <conditionalFormatting sqref="A17">
    <cfRule type="cellIs" dxfId="47" priority="17" operator="equal">
      <formula>"No"</formula>
    </cfRule>
    <cfRule type="cellIs" dxfId="46" priority="18" operator="equal">
      <formula>"Yes"</formula>
    </cfRule>
  </conditionalFormatting>
  <conditionalFormatting sqref="A18:A19">
    <cfRule type="cellIs" dxfId="45" priority="15" operator="equal">
      <formula>"No"</formula>
    </cfRule>
    <cfRule type="cellIs" dxfId="44" priority="16" operator="equal">
      <formula>"Yes"</formula>
    </cfRule>
  </conditionalFormatting>
  <conditionalFormatting sqref="A20">
    <cfRule type="cellIs" dxfId="43" priority="13" operator="equal">
      <formula>"No"</formula>
    </cfRule>
    <cfRule type="cellIs" dxfId="42" priority="14" operator="equal">
      <formula>"Yes"</formula>
    </cfRule>
  </conditionalFormatting>
  <conditionalFormatting sqref="A21:A22">
    <cfRule type="cellIs" dxfId="41" priority="11" operator="equal">
      <formula>"No"</formula>
    </cfRule>
    <cfRule type="cellIs" dxfId="40" priority="12" operator="equal">
      <formula>"Yes"</formula>
    </cfRule>
  </conditionalFormatting>
  <conditionalFormatting sqref="A23">
    <cfRule type="cellIs" dxfId="39" priority="9" operator="equal">
      <formula>"No"</formula>
    </cfRule>
    <cfRule type="cellIs" dxfId="38" priority="10" operator="equal">
      <formula>"Yes"</formula>
    </cfRule>
  </conditionalFormatting>
  <conditionalFormatting sqref="A24:A25">
    <cfRule type="cellIs" dxfId="37" priority="7" operator="equal">
      <formula>"No"</formula>
    </cfRule>
    <cfRule type="cellIs" dxfId="36" priority="8" operator="equal">
      <formula>"Yes"</formula>
    </cfRule>
  </conditionalFormatting>
  <conditionalFormatting sqref="A26">
    <cfRule type="cellIs" dxfId="35" priority="5" operator="equal">
      <formula>"No"</formula>
    </cfRule>
    <cfRule type="cellIs" dxfId="34" priority="6" operator="equal">
      <formula>"Yes"</formula>
    </cfRule>
  </conditionalFormatting>
  <conditionalFormatting sqref="A27:A28">
    <cfRule type="cellIs" dxfId="33" priority="3" operator="equal">
      <formula>"No"</formula>
    </cfRule>
    <cfRule type="cellIs" dxfId="32" priority="4" operator="equal">
      <formula>"Yes"</formula>
    </cfRule>
  </conditionalFormatting>
  <conditionalFormatting sqref="A29">
    <cfRule type="cellIs" dxfId="31" priority="1" operator="equal">
      <formula>"No"</formula>
    </cfRule>
    <cfRule type="cellIs" dxfId="3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3" sqref="Y3"/>
    </sheetView>
  </sheetViews>
  <sheetFormatPr defaultColWidth="12.69921875" defaultRowHeight="15.6" x14ac:dyDescent="0.3"/>
  <cols>
    <col min="1" max="1" width="18.19921875" style="22" bestFit="1" customWidth="1"/>
    <col min="2" max="2" width="5.8984375" style="22" bestFit="1" customWidth="1"/>
    <col min="3" max="3" width="5" style="22" bestFit="1" customWidth="1"/>
    <col min="4" max="4" width="3.69921875" style="22" bestFit="1" customWidth="1"/>
    <col min="5" max="5" width="6.09765625" style="22" bestFit="1" customWidth="1"/>
    <col min="6" max="6" width="10.3984375" style="19" bestFit="1" customWidth="1"/>
    <col min="7" max="7" width="2.8984375" style="19" bestFit="1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4.19921875" style="19" bestFit="1" customWidth="1"/>
    <col min="16" max="16" width="5.5" style="19" bestFit="1" customWidth="1"/>
    <col min="17" max="17" width="6.09765625" style="19" bestFit="1" customWidth="1"/>
    <col min="18" max="18" width="4.59765625" style="19" bestFit="1" customWidth="1"/>
    <col min="19" max="19" width="5.796875" style="19" bestFit="1" customWidth="1"/>
    <col min="20" max="20" width="6.09765625" style="19" bestFit="1" customWidth="1"/>
    <col min="21" max="21" width="9" style="19" bestFit="1" customWidth="1"/>
    <col min="22" max="22" width="7.796875" style="19" bestFit="1" customWidth="1"/>
    <col min="23" max="23" width="8.796875" style="19" bestFit="1" customWidth="1"/>
    <col min="24" max="24" width="7.3984375" style="19" bestFit="1" customWidth="1"/>
    <col min="25" max="25" width="4.3984375" style="19" bestFit="1" customWidth="1"/>
    <col min="26" max="26" width="11.69921875" style="19" hidden="1" customWidth="1"/>
    <col min="27" max="27" width="7.59765625" style="19" bestFit="1" customWidth="1"/>
    <col min="28" max="28" width="2.59765625" style="19" customWidth="1"/>
    <col min="29" max="29" width="9.09765625" style="19" bestFit="1" customWidth="1"/>
    <col min="30" max="16384" width="12.69921875" style="19"/>
  </cols>
  <sheetData>
    <row r="1" spans="1:29" s="17" customFormat="1" ht="32.4" thickTop="1" thickBot="1" x14ac:dyDescent="0.35">
      <c r="A1" s="44" t="s">
        <v>0</v>
      </c>
      <c r="B1" s="99" t="s">
        <v>43</v>
      </c>
      <c r="C1" s="101" t="s">
        <v>44</v>
      </c>
      <c r="D1" s="103" t="s">
        <v>45</v>
      </c>
      <c r="E1" s="128" t="s">
        <v>71</v>
      </c>
      <c r="F1" s="95" t="s">
        <v>46</v>
      </c>
      <c r="G1" s="96"/>
      <c r="H1" s="42" t="s">
        <v>47</v>
      </c>
      <c r="I1" s="16" t="s">
        <v>48</v>
      </c>
      <c r="J1" s="18" t="s">
        <v>49</v>
      </c>
      <c r="K1" s="23" t="s">
        <v>50</v>
      </c>
      <c r="L1" s="25" t="s">
        <v>51</v>
      </c>
      <c r="M1" s="126" t="s">
        <v>52</v>
      </c>
      <c r="N1" s="30" t="s">
        <v>53</v>
      </c>
      <c r="O1" s="32" t="s">
        <v>54</v>
      </c>
      <c r="P1" s="34" t="s">
        <v>55</v>
      </c>
      <c r="Q1" s="36" t="s">
        <v>56</v>
      </c>
      <c r="R1" s="38" t="s">
        <v>57</v>
      </c>
      <c r="S1" s="40" t="s">
        <v>58</v>
      </c>
      <c r="T1" s="28" t="s">
        <v>59</v>
      </c>
      <c r="U1" s="45" t="s">
        <v>60</v>
      </c>
      <c r="V1" s="47" t="s">
        <v>61</v>
      </c>
      <c r="W1" s="53" t="s">
        <v>62</v>
      </c>
      <c r="X1" s="55" t="s">
        <v>63</v>
      </c>
      <c r="Y1" s="51" t="s">
        <v>64</v>
      </c>
      <c r="Z1" s="47" t="s">
        <v>65</v>
      </c>
      <c r="AA1" s="50" t="s">
        <v>66</v>
      </c>
      <c r="AC1" s="130" t="s">
        <v>89</v>
      </c>
    </row>
    <row r="2" spans="1:29" ht="18.600000000000001" thickTop="1" x14ac:dyDescent="0.3">
      <c r="A2" s="127" t="s">
        <v>91</v>
      </c>
      <c r="B2" s="156">
        <f>22+2</f>
        <v>24</v>
      </c>
      <c r="C2" s="157">
        <f>11+2</f>
        <v>13</v>
      </c>
      <c r="D2" s="158">
        <f>23+2</f>
        <v>25</v>
      </c>
      <c r="E2" s="129">
        <v>0</v>
      </c>
      <c r="F2" s="140" t="s">
        <v>86</v>
      </c>
      <c r="G2" s="98">
        <v>1</v>
      </c>
      <c r="H2" s="163">
        <v>53</v>
      </c>
      <c r="I2" s="20"/>
      <c r="J2" s="21"/>
      <c r="K2" s="24"/>
      <c r="L2" s="26"/>
      <c r="M2" s="27"/>
      <c r="N2" s="31"/>
      <c r="O2" s="33"/>
      <c r="P2" s="35"/>
      <c r="Q2" s="37"/>
      <c r="R2" s="39"/>
      <c r="S2" s="41"/>
      <c r="T2" s="29"/>
      <c r="U2" s="46"/>
      <c r="V2" s="48">
        <f>SUM(H2:U2)</f>
        <v>53</v>
      </c>
      <c r="W2" s="54"/>
      <c r="X2" s="56">
        <v>65</v>
      </c>
      <c r="Y2" s="52">
        <f>116</f>
        <v>116</v>
      </c>
      <c r="Z2" s="49">
        <f t="shared" ref="Z2" si="0">Y2+X2-(V2+W2)</f>
        <v>128</v>
      </c>
      <c r="AA2" s="111">
        <f>SMALL(Y2:Z2,1)</f>
        <v>116</v>
      </c>
      <c r="AC2" s="149"/>
    </row>
    <row r="3" spans="1:29" x14ac:dyDescent="0.3">
      <c r="A3" s="138" t="s">
        <v>76</v>
      </c>
      <c r="B3" s="133">
        <v>22</v>
      </c>
      <c r="C3" s="134">
        <v>10</v>
      </c>
      <c r="D3" s="104">
        <v>22</v>
      </c>
      <c r="E3" s="129">
        <v>0</v>
      </c>
      <c r="F3" s="97" t="s">
        <v>72</v>
      </c>
      <c r="G3" s="98">
        <v>0</v>
      </c>
      <c r="H3" s="43"/>
      <c r="I3" s="20"/>
      <c r="J3" s="21"/>
      <c r="K3" s="24"/>
      <c r="L3" s="26"/>
      <c r="M3" s="27"/>
      <c r="N3" s="31"/>
      <c r="O3" s="33"/>
      <c r="P3" s="35"/>
      <c r="Q3" s="37"/>
      <c r="R3" s="39"/>
      <c r="S3" s="41"/>
      <c r="T3" s="29"/>
      <c r="U3" s="46"/>
      <c r="V3" s="48">
        <f t="shared" ref="V3:V4" si="1">SUM(H3:U3)</f>
        <v>0</v>
      </c>
      <c r="W3" s="54"/>
      <c r="X3" s="56"/>
      <c r="Y3" s="52">
        <v>45</v>
      </c>
      <c r="Z3" s="49">
        <f t="shared" ref="Z3" si="2">Y3+X3-(V3+W3)</f>
        <v>45</v>
      </c>
      <c r="AA3" s="111">
        <f t="shared" ref="AA3" si="3">SMALL(Y3:Z3,1)</f>
        <v>45</v>
      </c>
      <c r="AC3" s="149"/>
    </row>
    <row r="4" spans="1:29" x14ac:dyDescent="0.3">
      <c r="A4" s="127" t="s">
        <v>94</v>
      </c>
      <c r="B4" s="133">
        <v>17</v>
      </c>
      <c r="C4" s="134">
        <v>14</v>
      </c>
      <c r="D4" s="104">
        <v>20</v>
      </c>
      <c r="E4" s="129">
        <v>0</v>
      </c>
      <c r="F4" s="97" t="s">
        <v>72</v>
      </c>
      <c r="G4" s="98">
        <v>0</v>
      </c>
      <c r="H4" s="43"/>
      <c r="I4" s="20"/>
      <c r="J4" s="21"/>
      <c r="K4" s="24"/>
      <c r="L4" s="26"/>
      <c r="M4" s="27"/>
      <c r="N4" s="31"/>
      <c r="O4" s="33"/>
      <c r="P4" s="35"/>
      <c r="Q4" s="37"/>
      <c r="R4" s="39"/>
      <c r="S4" s="41"/>
      <c r="T4" s="29"/>
      <c r="U4" s="46"/>
      <c r="V4" s="48">
        <f t="shared" si="1"/>
        <v>0</v>
      </c>
      <c r="W4" s="54"/>
      <c r="X4" s="56"/>
      <c r="Y4" s="52">
        <v>59</v>
      </c>
      <c r="Z4" s="49">
        <f t="shared" ref="Z4:Z5" si="4">Y4+X4-(V4+W4)</f>
        <v>59</v>
      </c>
      <c r="AA4" s="111">
        <f t="shared" ref="AA4" si="5">SMALL(Y4:Z4,1)</f>
        <v>59</v>
      </c>
      <c r="AC4" s="149"/>
    </row>
    <row r="5" spans="1:29" x14ac:dyDescent="0.3">
      <c r="A5" s="127" t="s">
        <v>7</v>
      </c>
      <c r="B5" s="132">
        <f>19</f>
        <v>19</v>
      </c>
      <c r="C5" s="102">
        <f>14+1</f>
        <v>15</v>
      </c>
      <c r="D5" s="104">
        <f>23+1</f>
        <v>24</v>
      </c>
      <c r="E5" s="129">
        <v>0</v>
      </c>
      <c r="F5" s="97" t="s">
        <v>68</v>
      </c>
      <c r="G5" s="98" t="s">
        <v>69</v>
      </c>
      <c r="H5" s="43">
        <v>13</v>
      </c>
      <c r="I5" s="20"/>
      <c r="J5" s="21"/>
      <c r="K5" s="24"/>
      <c r="L5" s="26"/>
      <c r="M5" s="27"/>
      <c r="N5" s="31"/>
      <c r="O5" s="33"/>
      <c r="P5" s="35"/>
      <c r="Q5" s="37"/>
      <c r="R5" s="39"/>
      <c r="S5" s="41"/>
      <c r="T5" s="29"/>
      <c r="U5" s="46"/>
      <c r="V5" s="48">
        <f>SUM(H5:U5)</f>
        <v>13</v>
      </c>
      <c r="W5" s="54"/>
      <c r="X5" s="56">
        <v>13</v>
      </c>
      <c r="Y5" s="52">
        <v>66</v>
      </c>
      <c r="Z5" s="49">
        <f t="shared" si="4"/>
        <v>66</v>
      </c>
      <c r="AA5" s="111">
        <f>SMALL(Y5:Z5,1)</f>
        <v>66</v>
      </c>
      <c r="AC5" s="149"/>
    </row>
    <row r="6" spans="1:29" ht="15.75" customHeight="1" x14ac:dyDescent="0.3">
      <c r="A6" s="127" t="s">
        <v>95</v>
      </c>
      <c r="B6" s="133">
        <v>23</v>
      </c>
      <c r="C6" s="134">
        <v>13</v>
      </c>
      <c r="D6" s="104">
        <v>26</v>
      </c>
      <c r="E6" s="129">
        <v>0</v>
      </c>
      <c r="F6" s="97" t="s">
        <v>72</v>
      </c>
      <c r="G6" s="98">
        <v>0</v>
      </c>
      <c r="H6" s="43">
        <v>47</v>
      </c>
      <c r="I6" s="20"/>
      <c r="J6" s="21">
        <v>9</v>
      </c>
      <c r="K6" s="24"/>
      <c r="L6" s="26"/>
      <c r="M6" s="27"/>
      <c r="N6" s="31">
        <v>2</v>
      </c>
      <c r="O6" s="33"/>
      <c r="P6" s="35"/>
      <c r="Q6" s="37"/>
      <c r="R6" s="39"/>
      <c r="S6" s="41"/>
      <c r="T6" s="29"/>
      <c r="U6" s="46"/>
      <c r="V6" s="48">
        <f t="shared" ref="V6" si="6">SUM(H6:U6)</f>
        <v>58</v>
      </c>
      <c r="W6" s="54"/>
      <c r="X6" s="56">
        <v>46</v>
      </c>
      <c r="Y6" s="52">
        <v>97</v>
      </c>
      <c r="Z6" s="49">
        <f t="shared" ref="Z6" si="7">Y6+X6-(V6+W6)</f>
        <v>85</v>
      </c>
      <c r="AA6" s="111">
        <f t="shared" ref="AA6" si="8">SMALL(Y6:Z6,1)</f>
        <v>85</v>
      </c>
      <c r="AC6" s="149"/>
    </row>
    <row r="7" spans="1:29" ht="15.75" customHeight="1" x14ac:dyDescent="0.3">
      <c r="A7" s="160" t="s">
        <v>93</v>
      </c>
      <c r="B7" s="100">
        <v>11</v>
      </c>
      <c r="C7" s="102">
        <v>13</v>
      </c>
      <c r="D7" s="104">
        <v>13</v>
      </c>
      <c r="E7" s="129">
        <v>0</v>
      </c>
      <c r="F7" s="97" t="s">
        <v>68</v>
      </c>
      <c r="G7" s="98" t="s">
        <v>69</v>
      </c>
      <c r="H7" s="43"/>
      <c r="I7" s="20"/>
      <c r="J7" s="21"/>
      <c r="K7" s="24"/>
      <c r="L7" s="26"/>
      <c r="M7" s="27"/>
      <c r="N7" s="31"/>
      <c r="O7" s="33"/>
      <c r="P7" s="35"/>
      <c r="Q7" s="37"/>
      <c r="R7" s="39"/>
      <c r="S7" s="41"/>
      <c r="T7" s="29"/>
      <c r="U7" s="46"/>
      <c r="V7" s="48">
        <f t="shared" ref="V7:V8" si="9">SUM(H7:U7)</f>
        <v>0</v>
      </c>
      <c r="W7" s="54"/>
      <c r="X7" s="56"/>
      <c r="Y7" s="52">
        <v>40</v>
      </c>
      <c r="Z7" s="49">
        <f t="shared" ref="Z7:Z8" si="10">Y7+X7-(V7+W7)</f>
        <v>40</v>
      </c>
      <c r="AA7" s="111">
        <f t="shared" ref="AA7" si="11">SMALL(Y7:Z7,1)</f>
        <v>40</v>
      </c>
      <c r="AC7" s="149"/>
    </row>
    <row r="8" spans="1:29" ht="15.75" customHeight="1" x14ac:dyDescent="0.3">
      <c r="A8" s="159" t="s">
        <v>106</v>
      </c>
      <c r="B8" s="100">
        <v>15</v>
      </c>
      <c r="C8" s="102">
        <v>14</v>
      </c>
      <c r="D8" s="104">
        <v>18</v>
      </c>
      <c r="E8" s="129">
        <v>0</v>
      </c>
      <c r="F8" s="97" t="s">
        <v>72</v>
      </c>
      <c r="G8" s="98">
        <v>0</v>
      </c>
      <c r="H8" s="43"/>
      <c r="I8" s="20"/>
      <c r="J8" s="21"/>
      <c r="K8" s="24"/>
      <c r="L8" s="26"/>
      <c r="M8" s="27"/>
      <c r="N8" s="31"/>
      <c r="O8" s="33"/>
      <c r="P8" s="35"/>
      <c r="Q8" s="37"/>
      <c r="R8" s="39"/>
      <c r="S8" s="41"/>
      <c r="T8" s="29"/>
      <c r="U8" s="46"/>
      <c r="V8" s="48">
        <f t="shared" si="9"/>
        <v>0</v>
      </c>
      <c r="W8" s="54"/>
      <c r="X8" s="56"/>
      <c r="Y8" s="52">
        <v>53</v>
      </c>
      <c r="Z8" s="49">
        <f t="shared" si="10"/>
        <v>53</v>
      </c>
      <c r="AA8" s="111">
        <v>53</v>
      </c>
      <c r="AC8" s="149"/>
    </row>
    <row r="9" spans="1:29" x14ac:dyDescent="0.3">
      <c r="A9" s="155" t="s">
        <v>100</v>
      </c>
      <c r="B9" s="100">
        <v>21</v>
      </c>
      <c r="C9" s="102">
        <v>10</v>
      </c>
      <c r="D9" s="104">
        <v>21</v>
      </c>
      <c r="E9" s="129">
        <v>0</v>
      </c>
      <c r="F9" s="97" t="s">
        <v>72</v>
      </c>
      <c r="G9" s="98">
        <v>0</v>
      </c>
      <c r="H9" s="43"/>
      <c r="I9" s="20">
        <v>19</v>
      </c>
      <c r="J9" s="21"/>
      <c r="K9" s="24"/>
      <c r="L9" s="26">
        <v>4</v>
      </c>
      <c r="M9" s="27"/>
      <c r="N9" s="31"/>
      <c r="O9" s="33"/>
      <c r="P9" s="35"/>
      <c r="Q9" s="37"/>
      <c r="R9" s="39"/>
      <c r="S9" s="41"/>
      <c r="T9" s="29">
        <v>23</v>
      </c>
      <c r="U9" s="46"/>
      <c r="V9" s="48">
        <f t="shared" ref="V9" si="12">SUM(H9:U9)</f>
        <v>46</v>
      </c>
      <c r="W9" s="54"/>
      <c r="X9" s="56"/>
      <c r="Y9" s="52">
        <v>30</v>
      </c>
      <c r="Z9" s="49">
        <f t="shared" ref="Z9" si="13">Y9+X9-(V9+W9)</f>
        <v>-16</v>
      </c>
      <c r="AA9" s="111">
        <f t="shared" ref="AA9" si="14">SMALL(Y9:Z9,1)</f>
        <v>-16</v>
      </c>
      <c r="AC9" s="149"/>
    </row>
    <row r="10" spans="1:29" x14ac:dyDescent="0.3">
      <c r="A10" s="155" t="s">
        <v>99</v>
      </c>
      <c r="B10" s="100">
        <v>21</v>
      </c>
      <c r="C10" s="102">
        <v>10</v>
      </c>
      <c r="D10" s="104">
        <v>21</v>
      </c>
      <c r="E10" s="129">
        <v>0</v>
      </c>
      <c r="F10" s="97" t="s">
        <v>72</v>
      </c>
      <c r="G10" s="98">
        <v>0</v>
      </c>
      <c r="H10" s="43">
        <v>24</v>
      </c>
      <c r="I10" s="20"/>
      <c r="J10" s="21"/>
      <c r="K10" s="24"/>
      <c r="L10" s="26"/>
      <c r="M10" s="27">
        <v>5</v>
      </c>
      <c r="N10" s="31"/>
      <c r="O10" s="33"/>
      <c r="P10" s="35"/>
      <c r="Q10" s="37"/>
      <c r="R10" s="39"/>
      <c r="S10" s="41"/>
      <c r="T10" s="29"/>
      <c r="U10" s="46"/>
      <c r="V10" s="48">
        <f t="shared" ref="V10:V12" si="15">SUM(H10:U10)</f>
        <v>29</v>
      </c>
      <c r="W10" s="54"/>
      <c r="X10" s="56"/>
      <c r="Y10" s="52">
        <v>20</v>
      </c>
      <c r="Z10" s="49">
        <f t="shared" ref="Z10" si="16">Y10+X10-(V10+W10)</f>
        <v>-9</v>
      </c>
      <c r="AA10" s="111">
        <f t="shared" ref="AA10" si="17">SMALL(Y10:Z10,1)</f>
        <v>-9</v>
      </c>
      <c r="AC10" s="149"/>
    </row>
    <row r="11" spans="1:29" x14ac:dyDescent="0.3">
      <c r="A11" s="155" t="s">
        <v>108</v>
      </c>
      <c r="B11" s="100">
        <v>18</v>
      </c>
      <c r="C11" s="102">
        <v>13</v>
      </c>
      <c r="D11" s="104">
        <v>21</v>
      </c>
      <c r="E11" s="129" t="s">
        <v>112</v>
      </c>
      <c r="F11" s="97" t="s">
        <v>72</v>
      </c>
      <c r="G11" s="98">
        <v>0</v>
      </c>
      <c r="H11" s="43">
        <v>25</v>
      </c>
      <c r="I11" s="20">
        <v>16</v>
      </c>
      <c r="J11" s="21"/>
      <c r="K11" s="24"/>
      <c r="L11" s="26">
        <v>7</v>
      </c>
      <c r="M11" s="27"/>
      <c r="N11" s="31"/>
      <c r="O11" s="33"/>
      <c r="P11" s="35"/>
      <c r="Q11" s="37"/>
      <c r="R11" s="39"/>
      <c r="S11" s="41"/>
      <c r="T11" s="29"/>
      <c r="U11" s="46"/>
      <c r="V11" s="48">
        <f t="shared" si="15"/>
        <v>48</v>
      </c>
      <c r="W11" s="54"/>
      <c r="X11" s="56"/>
      <c r="Y11" s="52">
        <v>38</v>
      </c>
      <c r="Z11" s="49">
        <f t="shared" ref="Z11" si="18">Y11+X11-(V11+W11)</f>
        <v>-10</v>
      </c>
      <c r="AA11" s="111">
        <f t="shared" ref="AA11:AA12" si="19">SMALL(Y11:Z11,1)</f>
        <v>-10</v>
      </c>
      <c r="AC11" s="149"/>
    </row>
    <row r="12" spans="1:29" x14ac:dyDescent="0.3">
      <c r="A12" s="155" t="s">
        <v>113</v>
      </c>
      <c r="B12" s="100">
        <v>23</v>
      </c>
      <c r="C12" s="102">
        <v>10</v>
      </c>
      <c r="D12" s="104">
        <v>23</v>
      </c>
      <c r="E12" s="129" t="s">
        <v>112</v>
      </c>
      <c r="F12" s="97" t="s">
        <v>114</v>
      </c>
      <c r="G12" s="98">
        <v>5</v>
      </c>
      <c r="H12" s="43">
        <v>64</v>
      </c>
      <c r="I12" s="20">
        <v>32</v>
      </c>
      <c r="J12" s="21"/>
      <c r="K12" s="24"/>
      <c r="L12" s="26">
        <v>19</v>
      </c>
      <c r="M12" s="27"/>
      <c r="N12" s="31"/>
      <c r="O12" s="33"/>
      <c r="P12" s="35"/>
      <c r="Q12" s="37"/>
      <c r="R12" s="39"/>
      <c r="S12" s="41"/>
      <c r="T12" s="29"/>
      <c r="U12" s="46"/>
      <c r="V12" s="48">
        <f t="shared" si="15"/>
        <v>115</v>
      </c>
      <c r="W12" s="54"/>
      <c r="X12" s="56"/>
      <c r="Y12" s="52">
        <v>63</v>
      </c>
      <c r="Z12" s="49">
        <f t="shared" ref="Z12" si="20">Y12+X12-(V12+W12)</f>
        <v>-52</v>
      </c>
      <c r="AA12" s="111">
        <f t="shared" si="19"/>
        <v>-52</v>
      </c>
      <c r="AC12" s="149"/>
    </row>
    <row r="13" spans="1:29" x14ac:dyDescent="0.3">
      <c r="A13" s="155" t="s">
        <v>116</v>
      </c>
      <c r="B13" s="100">
        <v>16</v>
      </c>
      <c r="C13" s="102">
        <v>16</v>
      </c>
      <c r="D13" s="104">
        <v>18</v>
      </c>
      <c r="E13" s="129" t="s">
        <v>112</v>
      </c>
      <c r="F13" s="97" t="s">
        <v>114</v>
      </c>
      <c r="G13" s="98">
        <v>5</v>
      </c>
      <c r="H13" s="43"/>
      <c r="I13" s="20">
        <v>34</v>
      </c>
      <c r="J13" s="21"/>
      <c r="K13" s="24"/>
      <c r="L13" s="26">
        <v>15</v>
      </c>
      <c r="M13" s="27">
        <v>7</v>
      </c>
      <c r="N13" s="31" t="s">
        <v>118</v>
      </c>
      <c r="O13" s="33"/>
      <c r="P13" s="35"/>
      <c r="Q13" s="37"/>
      <c r="R13" s="39"/>
      <c r="S13" s="41"/>
      <c r="T13" s="29"/>
      <c r="U13" s="46"/>
      <c r="V13" s="48">
        <f t="shared" ref="V13" si="21">SUM(H13:U13)</f>
        <v>56</v>
      </c>
      <c r="W13" s="54"/>
      <c r="X13" s="56"/>
      <c r="Y13" s="52">
        <v>54</v>
      </c>
      <c r="Z13" s="49">
        <f t="shared" ref="Z13:Z14" si="22">Y13+X13-(V13+W13)</f>
        <v>-2</v>
      </c>
      <c r="AA13" s="111">
        <f t="shared" ref="AA13:AA14" si="23">SMALL(Y13:Z13,1)</f>
        <v>-2</v>
      </c>
      <c r="AC13" s="149"/>
    </row>
    <row r="14" spans="1:29" x14ac:dyDescent="0.3">
      <c r="A14" s="155" t="s">
        <v>121</v>
      </c>
      <c r="B14" s="100">
        <v>25</v>
      </c>
      <c r="C14" s="102">
        <v>9</v>
      </c>
      <c r="D14" s="104">
        <v>25</v>
      </c>
      <c r="E14" s="129" t="s">
        <v>112</v>
      </c>
      <c r="F14" s="97" t="s">
        <v>114</v>
      </c>
      <c r="G14" s="98">
        <v>5</v>
      </c>
      <c r="H14" s="43">
        <v>86</v>
      </c>
      <c r="I14" s="20">
        <v>5</v>
      </c>
      <c r="J14" s="21"/>
      <c r="K14" s="24">
        <v>3</v>
      </c>
      <c r="L14" s="26"/>
      <c r="M14" s="27">
        <v>5</v>
      </c>
      <c r="N14" s="31"/>
      <c r="O14" s="33"/>
      <c r="P14" s="35"/>
      <c r="Q14" s="37"/>
      <c r="R14" s="39"/>
      <c r="S14" s="41"/>
      <c r="T14" s="29"/>
      <c r="U14" s="46"/>
      <c r="V14" s="48">
        <f t="shared" ref="V14" si="24">SUM(H14:U14)</f>
        <v>99</v>
      </c>
      <c r="W14" s="54"/>
      <c r="X14" s="56"/>
      <c r="Y14" s="52">
        <v>83</v>
      </c>
      <c r="Z14" s="49">
        <f t="shared" si="22"/>
        <v>-16</v>
      </c>
      <c r="AA14" s="111">
        <f t="shared" si="23"/>
        <v>-16</v>
      </c>
      <c r="AC14" s="149"/>
    </row>
    <row r="15" spans="1:29" x14ac:dyDescent="0.3">
      <c r="A15" s="155" t="s">
        <v>122</v>
      </c>
      <c r="B15" s="100">
        <v>18</v>
      </c>
      <c r="C15" s="102">
        <v>8</v>
      </c>
      <c r="D15" s="104">
        <v>18</v>
      </c>
      <c r="E15" s="129" t="s">
        <v>112</v>
      </c>
      <c r="F15" s="97" t="s">
        <v>114</v>
      </c>
      <c r="G15" s="98">
        <v>5</v>
      </c>
      <c r="H15" s="43">
        <v>102</v>
      </c>
      <c r="I15" s="20"/>
      <c r="J15" s="21"/>
      <c r="K15" s="24"/>
      <c r="L15" s="26"/>
      <c r="M15" s="27"/>
      <c r="N15" s="31"/>
      <c r="O15" s="33"/>
      <c r="P15" s="35"/>
      <c r="Q15" s="37"/>
      <c r="R15" s="39"/>
      <c r="S15" s="41"/>
      <c r="T15" s="29"/>
      <c r="U15" s="46"/>
      <c r="V15" s="48">
        <f t="shared" ref="V15" si="25">SUM(H15:U15)</f>
        <v>102</v>
      </c>
      <c r="W15" s="54"/>
      <c r="X15" s="56"/>
      <c r="Y15" s="52">
        <v>79</v>
      </c>
      <c r="Z15" s="49">
        <f t="shared" ref="Z15" si="26">Y15+X15-(V15+W15)</f>
        <v>-23</v>
      </c>
      <c r="AA15" s="111">
        <f t="shared" ref="AA15" si="27">SMALL(Y15:Z15,1)</f>
        <v>-23</v>
      </c>
      <c r="AC15" s="149"/>
    </row>
    <row r="16" spans="1:29" x14ac:dyDescent="0.3">
      <c r="A16" s="155" t="s">
        <v>124</v>
      </c>
      <c r="B16" s="100">
        <v>18</v>
      </c>
      <c r="C16" s="102">
        <v>12</v>
      </c>
      <c r="D16" s="104">
        <v>20</v>
      </c>
      <c r="E16" s="129" t="s">
        <v>112</v>
      </c>
      <c r="F16" s="97" t="s">
        <v>114</v>
      </c>
      <c r="G16" s="98">
        <v>5</v>
      </c>
      <c r="H16" s="43">
        <v>35</v>
      </c>
      <c r="I16" s="20">
        <v>7</v>
      </c>
      <c r="J16" s="21" t="s">
        <v>112</v>
      </c>
      <c r="K16" s="24">
        <v>16</v>
      </c>
      <c r="L16" s="26">
        <v>4</v>
      </c>
      <c r="M16" s="27" t="s">
        <v>112</v>
      </c>
      <c r="N16" s="31"/>
      <c r="O16" s="33"/>
      <c r="P16" s="35"/>
      <c r="Q16" s="37"/>
      <c r="R16" s="39"/>
      <c r="S16" s="41"/>
      <c r="T16" s="29" t="s">
        <v>112</v>
      </c>
      <c r="U16" s="46"/>
      <c r="V16" s="48">
        <f t="shared" ref="V16" si="28">SUM(H16:U16)</f>
        <v>62</v>
      </c>
      <c r="W16" s="54"/>
      <c r="X16" s="56"/>
      <c r="Y16" s="52">
        <v>47</v>
      </c>
      <c r="Z16" s="49">
        <f t="shared" ref="Z16" si="29">Y16+X16-(V16+W16)</f>
        <v>-15</v>
      </c>
      <c r="AA16" s="111">
        <f t="shared" ref="AA16" si="30">SMALL(Y16:Z16,1)</f>
        <v>-15</v>
      </c>
      <c r="AC16" s="149"/>
    </row>
    <row r="17" spans="1:29" x14ac:dyDescent="0.3">
      <c r="A17" s="155" t="s">
        <v>125</v>
      </c>
      <c r="B17" s="100">
        <v>22</v>
      </c>
      <c r="C17" s="102">
        <v>8</v>
      </c>
      <c r="D17" s="104">
        <v>22</v>
      </c>
      <c r="E17" s="129" t="s">
        <v>112</v>
      </c>
      <c r="F17" s="97" t="s">
        <v>127</v>
      </c>
      <c r="G17" s="98">
        <v>10</v>
      </c>
      <c r="H17" s="43">
        <v>89</v>
      </c>
      <c r="I17" s="20"/>
      <c r="J17" s="21"/>
      <c r="K17" s="24"/>
      <c r="L17" s="26">
        <v>9</v>
      </c>
      <c r="M17" s="27"/>
      <c r="N17" s="31"/>
      <c r="O17" s="33"/>
      <c r="P17" s="35"/>
      <c r="Q17" s="37"/>
      <c r="R17" s="39"/>
      <c r="S17" s="41"/>
      <c r="T17" s="29"/>
      <c r="U17" s="46"/>
      <c r="V17" s="48">
        <f t="shared" ref="V17" si="31">SUM(H17:U17)</f>
        <v>98</v>
      </c>
      <c r="W17" s="54"/>
      <c r="X17" s="56"/>
      <c r="Y17" s="52">
        <v>90</v>
      </c>
      <c r="Z17" s="49">
        <f t="shared" ref="Z17" si="32">Y17+X17-(V17+W17)</f>
        <v>-8</v>
      </c>
      <c r="AA17" s="111">
        <f t="shared" ref="AA17" si="33">SMALL(Y17:Z17,1)</f>
        <v>-8</v>
      </c>
      <c r="AC17" s="149"/>
    </row>
    <row r="18" spans="1:29" x14ac:dyDescent="0.3">
      <c r="AC18" s="152" t="s">
        <v>92</v>
      </c>
    </row>
  </sheetData>
  <sortState ref="A2:AA6">
    <sortCondition ref="A2:A6"/>
  </sortState>
  <conditionalFormatting sqref="AA2 AA7">
    <cfRule type="cellIs" dxfId="29" priority="320" stopIfTrue="1" operator="lessThan">
      <formula>0.5</formula>
    </cfRule>
  </conditionalFormatting>
  <conditionalFormatting sqref="AA2 AA7">
    <cfRule type="cellIs" dxfId="28" priority="349" operator="lessThan">
      <formula>Y2/2</formula>
    </cfRule>
  </conditionalFormatting>
  <conditionalFormatting sqref="AA3">
    <cfRule type="cellIs" dxfId="27" priority="39" stopIfTrue="1" operator="lessThan">
      <formula>0.5</formula>
    </cfRule>
  </conditionalFormatting>
  <conditionalFormatting sqref="AA3">
    <cfRule type="cellIs" dxfId="26" priority="40" operator="lessThan">
      <formula>Y3/2</formula>
    </cfRule>
  </conditionalFormatting>
  <conditionalFormatting sqref="AA4">
    <cfRule type="cellIs" dxfId="25" priority="29" stopIfTrue="1" operator="lessThan">
      <formula>0.5</formula>
    </cfRule>
  </conditionalFormatting>
  <conditionalFormatting sqref="AA4">
    <cfRule type="cellIs" dxfId="24" priority="30" operator="lessThan">
      <formula>Y4/2</formula>
    </cfRule>
  </conditionalFormatting>
  <conditionalFormatting sqref="AA5">
    <cfRule type="cellIs" dxfId="23" priority="25" stopIfTrue="1" operator="lessThan">
      <formula>0.5</formula>
    </cfRule>
  </conditionalFormatting>
  <conditionalFormatting sqref="AA5">
    <cfRule type="cellIs" dxfId="22" priority="26" operator="lessThan">
      <formula>Y5/2</formula>
    </cfRule>
  </conditionalFormatting>
  <conditionalFormatting sqref="AA6">
    <cfRule type="cellIs" dxfId="21" priority="23" stopIfTrue="1" operator="lessThan">
      <formula>0.5</formula>
    </cfRule>
  </conditionalFormatting>
  <conditionalFormatting sqref="AA6">
    <cfRule type="cellIs" dxfId="20" priority="24" operator="lessThan">
      <formula>Y6/2</formula>
    </cfRule>
  </conditionalFormatting>
  <conditionalFormatting sqref="AA9">
    <cfRule type="cellIs" dxfId="19" priority="21" stopIfTrue="1" operator="lessThan">
      <formula>0.5</formula>
    </cfRule>
  </conditionalFormatting>
  <conditionalFormatting sqref="AA9">
    <cfRule type="cellIs" dxfId="18" priority="22" operator="lessThan">
      <formula>Y9/2</formula>
    </cfRule>
  </conditionalFormatting>
  <conditionalFormatting sqref="AA10">
    <cfRule type="cellIs" dxfId="17" priority="19" stopIfTrue="1" operator="lessThan">
      <formula>0.5</formula>
    </cfRule>
  </conditionalFormatting>
  <conditionalFormatting sqref="AA10">
    <cfRule type="cellIs" dxfId="16" priority="20" operator="lessThan">
      <formula>Y10/2</formula>
    </cfRule>
  </conditionalFormatting>
  <conditionalFormatting sqref="AA8">
    <cfRule type="cellIs" dxfId="15" priority="17" stopIfTrue="1" operator="lessThan">
      <formula>0.5</formula>
    </cfRule>
  </conditionalFormatting>
  <conditionalFormatting sqref="AA8">
    <cfRule type="cellIs" dxfId="14" priority="18" operator="lessThan">
      <formula>Y8/2</formula>
    </cfRule>
  </conditionalFormatting>
  <conditionalFormatting sqref="AA11">
    <cfRule type="cellIs" dxfId="13" priority="15" stopIfTrue="1" operator="lessThan">
      <formula>0.5</formula>
    </cfRule>
  </conditionalFormatting>
  <conditionalFormatting sqref="AA11">
    <cfRule type="cellIs" dxfId="12" priority="16" operator="lessThan">
      <formula>Y11/2</formula>
    </cfRule>
  </conditionalFormatting>
  <conditionalFormatting sqref="AA12">
    <cfRule type="cellIs" dxfId="11" priority="11" stopIfTrue="1" operator="lessThan">
      <formula>0.5</formula>
    </cfRule>
  </conditionalFormatting>
  <conditionalFormatting sqref="AA12">
    <cfRule type="cellIs" dxfId="10" priority="12" operator="lessThan">
      <formula>Y12/2</formula>
    </cfRule>
  </conditionalFormatting>
  <conditionalFormatting sqref="AA13">
    <cfRule type="cellIs" dxfId="9" priority="9" stopIfTrue="1" operator="lessThan">
      <formula>0.5</formula>
    </cfRule>
  </conditionalFormatting>
  <conditionalFormatting sqref="AA13">
    <cfRule type="cellIs" dxfId="8" priority="10" operator="lessThan">
      <formula>Y13/2</formula>
    </cfRule>
  </conditionalFormatting>
  <conditionalFormatting sqref="AA14">
    <cfRule type="cellIs" dxfId="7" priority="7" stopIfTrue="1" operator="lessThan">
      <formula>0.5</formula>
    </cfRule>
  </conditionalFormatting>
  <conditionalFormatting sqref="AA14">
    <cfRule type="cellIs" dxfId="6" priority="8" operator="lessThan">
      <formula>Y14/2</formula>
    </cfRule>
  </conditionalFormatting>
  <conditionalFormatting sqref="AA15">
    <cfRule type="cellIs" dxfId="5" priority="5" stopIfTrue="1" operator="lessThan">
      <formula>0.5</formula>
    </cfRule>
  </conditionalFormatting>
  <conditionalFormatting sqref="AA15">
    <cfRule type="cellIs" dxfId="4" priority="6" operator="lessThan">
      <formula>Y15/2</formula>
    </cfRule>
  </conditionalFormatting>
  <conditionalFormatting sqref="AA16">
    <cfRule type="cellIs" dxfId="3" priority="3" stopIfTrue="1" operator="lessThan">
      <formula>0.5</formula>
    </cfRule>
  </conditionalFormatting>
  <conditionalFormatting sqref="AA16">
    <cfRule type="cellIs" dxfId="2" priority="4" operator="lessThan">
      <formula>Y16/2</formula>
    </cfRule>
  </conditionalFormatting>
  <conditionalFormatting sqref="AA17">
    <cfRule type="cellIs" dxfId="1" priority="1" stopIfTrue="1" operator="lessThan">
      <formula>0.5</formula>
    </cfRule>
  </conditionalFormatting>
  <conditionalFormatting sqref="AA17">
    <cfRule type="cellIs" dxfId="0" priority="2" operator="lessThan">
      <formula>Y17/2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</row>
    <row r="2" spans="1:16" x14ac:dyDescent="0.3">
      <c r="B2" s="6" t="s">
        <v>88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80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11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18</v>
      </c>
      <c r="L3" s="1"/>
      <c r="M3" s="1"/>
      <c r="N3" s="1"/>
      <c r="O3" s="1"/>
      <c r="P3" s="1"/>
    </row>
    <row r="4" spans="1:16" x14ac:dyDescent="0.3">
      <c r="B4" s="9" t="s">
        <v>81</v>
      </c>
      <c r="C4" s="10">
        <f ca="1">RANDBETWEEN(1,6)</f>
        <v>6</v>
      </c>
      <c r="D4" s="10">
        <f ca="1">RANDBETWEEN(1,6)+RANDBETWEEN(1,6)</f>
        <v>4</v>
      </c>
      <c r="E4" s="10">
        <f ca="1">RANDBETWEEN(1,6)+RANDBETWEEN(1,6)+RANDBETWEEN(1,6)</f>
        <v>11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82</v>
      </c>
      <c r="C5" s="10">
        <f ca="1">RANDBETWEEN(1,8)</f>
        <v>8</v>
      </c>
      <c r="D5" s="10">
        <f ca="1">RANDBETWEEN(1,8)+RANDBETWEEN(1,8)</f>
        <v>5</v>
      </c>
      <c r="E5" s="10">
        <f ca="1">RANDBETWEEN(1,8)+RANDBETWEEN(1,8)+RANDBETWEEN(1,8)</f>
        <v>9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32</v>
      </c>
      <c r="H5" s="11">
        <f ca="1">RANDBETWEEN(1,8)+RANDBETWEEN(1,8)+RANDBETWEEN(1,8)+RANDBETWEEN(1,8)+RANDBETWEEN(1,8)+RANDBETWEEN(1,8)</f>
        <v>37</v>
      </c>
      <c r="L5" s="1"/>
      <c r="M5" s="1"/>
      <c r="N5" s="1"/>
      <c r="O5" s="1"/>
      <c r="P5" s="1"/>
    </row>
    <row r="6" spans="1:16" x14ac:dyDescent="0.3">
      <c r="B6" s="9" t="s">
        <v>83</v>
      </c>
      <c r="C6" s="10">
        <f ca="1">RANDBETWEEN(1,10)</f>
        <v>10</v>
      </c>
      <c r="D6" s="10">
        <f ca="1">RANDBETWEEN(1,10)+RANDBETWEEN(1,10)</f>
        <v>16</v>
      </c>
      <c r="E6" s="10">
        <f ca="1">RANDBETWEEN(1,10)+RANDBETWEEN(1,10)+RANDBETWEEN(1,10)</f>
        <v>10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3">
      <c r="B7" s="9" t="s">
        <v>84</v>
      </c>
      <c r="C7" s="10">
        <f ca="1">RANDBETWEEN(1,12)</f>
        <v>8</v>
      </c>
      <c r="D7" s="10">
        <f ca="1">RANDBETWEEN(1,12)+RANDBETWEEN(1,12)</f>
        <v>19</v>
      </c>
      <c r="E7" s="10">
        <f ca="1">RANDBETWEEN(1,12)+RANDBETWEEN(1,12)+RANDBETWEEN(1,12)</f>
        <v>29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33</v>
      </c>
      <c r="H7" s="11">
        <f ca="1">RANDBETWEEN(1,12)+RANDBETWEEN(1,12)+RANDBETWEEN(1,12)+RANDBETWEEN(1,12)+RANDBETWEEN(1,12)+RANDBETWEEN(1,12)</f>
        <v>59</v>
      </c>
      <c r="L7" s="1"/>
      <c r="M7" s="1"/>
      <c r="N7" s="1"/>
      <c r="O7" s="1"/>
      <c r="P7" s="1"/>
    </row>
    <row r="8" spans="1:16" x14ac:dyDescent="0.3">
      <c r="B8" s="9" t="s">
        <v>37</v>
      </c>
      <c r="C8" s="10">
        <f ca="1">RANDBETWEEN(1,20)</f>
        <v>20</v>
      </c>
      <c r="D8" s="10">
        <f ca="1">RANDBETWEEN(1,20)+RANDBETWEEN(1,20)</f>
        <v>21</v>
      </c>
      <c r="E8" s="10">
        <f ca="1">RANDBETWEEN(1,20)+RANDBETWEEN(1,20)+RANDBETWEEN(1,20)</f>
        <v>22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69</v>
      </c>
      <c r="H8" s="11">
        <f ca="1">RANDBETWEEN(1,20)+RANDBETWEEN(1,20)+RANDBETWEEN(1,20)+RANDBETWEEN(1,20)+RANDBETWEEN(1,20)+RANDBETWEEN(1,20)</f>
        <v>81</v>
      </c>
      <c r="L8" s="1"/>
      <c r="M8" s="1"/>
      <c r="N8" s="1"/>
      <c r="O8" s="1"/>
      <c r="P8" s="1"/>
    </row>
    <row r="9" spans="1:16" ht="16.2" thickBot="1" x14ac:dyDescent="0.35">
      <c r="B9" s="12" t="s">
        <v>85</v>
      </c>
      <c r="C9" s="13">
        <f ca="1">RANDBETWEEN(1,100)</f>
        <v>91</v>
      </c>
      <c r="D9" s="13">
        <f ca="1">RANDBETWEEN(1,100)+RANDBETWEEN(1,100)</f>
        <v>183</v>
      </c>
      <c r="E9" s="13">
        <f ca="1">RANDBETWEEN(1,100)+RANDBETWEEN(1,100)+RANDBETWEEN(1,100)</f>
        <v>182</v>
      </c>
      <c r="F9" s="13">
        <f ca="1">RANDBETWEEN(1,100)+RANDBETWEEN(1,100)+RANDBETWEEN(1,100)+RANDBETWEEN(1,100)</f>
        <v>234</v>
      </c>
      <c r="G9" s="13">
        <f ca="1">RANDBETWEEN(1,100)+RANDBETWEEN(1,100)+RANDBETWEEN(1,100)+RANDBETWEEN(1,100)+RANDBETWEEN(1,100)</f>
        <v>278</v>
      </c>
      <c r="H9" s="14">
        <f ca="1">RANDBETWEEN(1,100)+RANDBETWEEN(1,100)+RANDBETWEEN(1,100)+RANDBETWEEN(1,100)+RANDBETWEEN(1,100)+RANDBETWEEN(1,100)</f>
        <v>245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39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2017-03-13T20:20:54Z</dcterms:modified>
</cp:coreProperties>
</file>