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6" i="1" l="1"/>
  <c r="D5" i="1"/>
  <c r="D4" i="1"/>
  <c r="D3" i="1"/>
  <c r="D2" i="1"/>
  <c r="D9" i="1"/>
  <c r="D8" i="1"/>
  <c r="D7" i="1"/>
  <c r="D13" i="1"/>
  <c r="H6" i="2" l="1"/>
  <c r="I6" i="2" s="1"/>
  <c r="H5" i="2"/>
  <c r="I5" i="2" s="1"/>
  <c r="E9" i="1"/>
  <c r="D11" i="1"/>
  <c r="V15" i="5"/>
  <c r="Z15" i="5" s="1"/>
  <c r="AA15" i="5" s="1"/>
  <c r="V14" i="5" l="1"/>
  <c r="Z14" i="5" s="1"/>
  <c r="AA14" i="5" s="1"/>
  <c r="V13" i="5"/>
  <c r="Z13" i="5" s="1"/>
  <c r="AA13" i="5" s="1"/>
  <c r="V12" i="5"/>
  <c r="Z12" i="5" s="1"/>
  <c r="AA12" i="5" s="1"/>
  <c r="H4" i="2" l="1"/>
  <c r="I4" i="2" s="1"/>
  <c r="E3" i="1"/>
  <c r="V8" i="5" l="1"/>
  <c r="Z8" i="5" s="1"/>
  <c r="AA8" i="5" s="1"/>
  <c r="H3" i="2" l="1"/>
  <c r="I3" i="2" s="1"/>
  <c r="H2" i="2"/>
  <c r="V10" i="5"/>
  <c r="V9" i="5"/>
  <c r="Z9" i="5" s="1"/>
  <c r="AA9" i="5" s="1"/>
  <c r="Y2" i="5" l="1"/>
  <c r="D7" i="5" l="1"/>
  <c r="C7" i="5"/>
  <c r="B7" i="5" l="1"/>
  <c r="D5" i="5" l="1"/>
  <c r="C5" i="5"/>
  <c r="B5" i="5"/>
  <c r="E6" i="1" l="1"/>
  <c r="E13" i="1"/>
  <c r="Y7" i="5" l="1"/>
  <c r="H7" i="2" l="1"/>
  <c r="D2" i="5" l="1"/>
  <c r="C2" i="5"/>
  <c r="D23" i="3" l="1"/>
  <c r="E23" i="3" s="1"/>
  <c r="D24" i="3"/>
  <c r="E24" i="3" s="1"/>
  <c r="D25" i="3"/>
  <c r="E25" i="3" s="1"/>
  <c r="D26" i="3"/>
  <c r="E26" i="3" s="1"/>
  <c r="D27" i="3"/>
  <c r="E27" i="3" s="1"/>
  <c r="D20" i="3" l="1"/>
  <c r="E20" i="3" s="1"/>
  <c r="D21" i="3"/>
  <c r="E21" i="3" s="1"/>
  <c r="D22" i="3"/>
  <c r="E22" i="3" s="1"/>
  <c r="D19" i="3"/>
  <c r="E19" i="3" s="1"/>
  <c r="D18" i="3"/>
  <c r="E18" i="3" s="1"/>
  <c r="D17" i="3"/>
  <c r="E17" i="3" s="1"/>
  <c r="V7" i="5"/>
  <c r="V6" i="5"/>
  <c r="Z6" i="5" s="1"/>
  <c r="AA6" i="5" s="1"/>
  <c r="D6" i="5"/>
  <c r="C6" i="5"/>
  <c r="B6" i="5"/>
  <c r="V5" i="5"/>
  <c r="Z5" i="5" s="1"/>
  <c r="AA5" i="5" s="1"/>
  <c r="Y4" i="5"/>
  <c r="V4" i="5"/>
  <c r="D4" i="5"/>
  <c r="C4" i="5"/>
  <c r="B4" i="5"/>
  <c r="V3" i="5"/>
  <c r="Z3" i="5" s="1"/>
  <c r="AA3" i="5" s="1"/>
  <c r="D3" i="5"/>
  <c r="C3" i="5"/>
  <c r="B3" i="5"/>
  <c r="V2" i="5"/>
  <c r="Z2" i="5" l="1"/>
  <c r="AA2" i="5" s="1"/>
  <c r="Z4" i="5"/>
  <c r="AA4" i="5" s="1"/>
  <c r="Z7" i="5"/>
  <c r="AA7" i="5" s="1"/>
  <c r="I7" i="2" l="1"/>
  <c r="F4" i="4" l="1"/>
  <c r="E8" i="1" l="1"/>
  <c r="D8" i="3"/>
  <c r="E8" i="3" s="1"/>
  <c r="D9" i="3"/>
  <c r="E9" i="3" s="1"/>
  <c r="D10" i="3"/>
  <c r="E10" i="3" s="1"/>
  <c r="D2" i="3" l="1"/>
  <c r="E2" i="3" s="1"/>
  <c r="D3" i="3"/>
  <c r="E3" i="3" s="1"/>
  <c r="D4" i="3"/>
  <c r="E4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V11" i="5" l="1"/>
  <c r="Z11" i="5" s="1"/>
  <c r="AA11" i="5" s="1"/>
  <c r="Z10" i="5"/>
  <c r="AA10" i="5" s="1"/>
  <c r="I2" i="2" l="1"/>
  <c r="J6" i="3" l="1"/>
  <c r="K6" i="3" s="1"/>
  <c r="J7" i="3" l="1"/>
  <c r="K7" i="3" s="1"/>
  <c r="J2" i="3" l="1"/>
  <c r="K2" i="3" s="1"/>
  <c r="J3" i="3"/>
  <c r="K3" i="3" s="1"/>
  <c r="J4" i="3"/>
  <c r="K4" i="3" s="1"/>
  <c r="J5" i="3"/>
  <c r="K5" i="3" s="1"/>
  <c r="H11" i="2"/>
  <c r="I11" i="2" s="1"/>
  <c r="D5" i="3" l="1"/>
  <c r="E5" i="3" s="1"/>
  <c r="D6" i="3"/>
  <c r="E6" i="3" s="1"/>
  <c r="D7" i="3"/>
  <c r="E7" i="3" s="1"/>
  <c r="E7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H10" i="2"/>
  <c r="I10" i="2" s="1"/>
  <c r="I11" i="1"/>
  <c r="I10" i="1"/>
  <c r="I12" i="1" s="1"/>
  <c r="I9" i="1"/>
  <c r="M13" i="1"/>
  <c r="M12" i="1"/>
  <c r="M21" i="1" s="1"/>
  <c r="M11" i="1"/>
  <c r="E4" i="1"/>
  <c r="E2" i="1"/>
  <c r="E5" i="1"/>
  <c r="I13" i="1" l="1"/>
  <c r="M18" i="1" s="1"/>
  <c r="M17" i="1"/>
  <c r="M19" i="1"/>
  <c r="M14" i="1"/>
  <c r="M15" i="1" s="1"/>
</calcChain>
</file>

<file path=xl/comments1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2" authorId="0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Y2" authorId="0">
      <text>
        <r>
          <rPr>
            <i/>
            <sz val="12"/>
            <color indexed="81"/>
            <rFont val="Times New Roman"/>
            <family val="1"/>
          </rPr>
          <t>heart of earth +2 x CL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5" authorId="0">
      <text>
        <r>
          <rPr>
            <i/>
            <sz val="12"/>
            <color indexed="81"/>
            <rFont val="Times New Roman"/>
            <family val="1"/>
          </rPr>
          <t>protection from evil +2</t>
        </r>
      </text>
    </comment>
    <comment ref="C5" authorId="0">
      <text>
        <r>
          <rPr>
            <i/>
            <sz val="12"/>
            <color indexed="81"/>
            <rFont val="Times New Roman"/>
            <family val="1"/>
          </rPr>
          <t>protection from evil +2</t>
        </r>
      </text>
    </comment>
    <comment ref="D5" authorId="0">
      <text>
        <r>
          <rPr>
            <i/>
            <sz val="12"/>
            <color indexed="81"/>
            <rFont val="Times New Roman"/>
            <family val="1"/>
          </rPr>
          <t>protection from evil +2</t>
        </r>
      </text>
    </comment>
    <comment ref="B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C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D7" authorId="0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Y7" authorId="0">
      <text>
        <r>
          <rPr>
            <i/>
            <sz val="12"/>
            <color indexed="81"/>
            <rFont val="Times New Roman"/>
            <family val="1"/>
          </rPr>
          <t>heart of earth +2 x CL</t>
        </r>
      </text>
    </comment>
    <comment ref="B15" authorId="0">
      <text>
        <r>
          <rPr>
            <i/>
            <sz val="12"/>
            <color indexed="81"/>
            <rFont val="Times New Roman"/>
            <family val="1"/>
          </rPr>
          <t>Incorporeal 50% miss</t>
        </r>
      </text>
    </comment>
    <comment ref="C15" authorId="0">
      <text>
        <r>
          <rPr>
            <i/>
            <sz val="12"/>
            <color indexed="81"/>
            <rFont val="Times New Roman"/>
            <family val="1"/>
          </rPr>
          <t>Incorporeal 50% miss</t>
        </r>
      </text>
    </comment>
    <comment ref="D15" authorId="0">
      <text>
        <r>
          <rPr>
            <i/>
            <sz val="12"/>
            <color indexed="81"/>
            <rFont val="Times New Roman"/>
            <family val="1"/>
          </rPr>
          <t>Incorporeal 50% miss</t>
        </r>
      </text>
    </comment>
  </commentList>
</comments>
</file>

<file path=xl/sharedStrings.xml><?xml version="1.0" encoding="utf-8"?>
<sst xmlns="http://schemas.openxmlformats.org/spreadsheetml/2006/main" count="258" uniqueCount="129">
  <si>
    <t>Character</t>
  </si>
  <si>
    <t>Group</t>
  </si>
  <si>
    <t>Initiative</t>
  </si>
  <si>
    <t>Roll</t>
  </si>
  <si>
    <t>Modified Roll</t>
  </si>
  <si>
    <t>Move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</si>
  <si>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</si>
  <si>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</si>
  <si>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</si>
  <si>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</si>
  <si>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</si>
  <si>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</si>
  <si>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</si>
  <si>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</si>
  <si>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</si>
  <si>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</si>
  <si>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</si>
  <si>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</si>
  <si>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</si>
  <si>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</si>
  <si>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</si>
  <si>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</si>
  <si>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</si>
  <si>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</si>
  <si>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</si>
  <si>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</si>
  <si>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</si>
  <si>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</si>
  <si>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</si>
  <si>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</si>
  <si>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</si>
  <si>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</si>
  <si>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</si>
  <si>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</si>
  <si>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</si>
  <si>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</si>
  <si>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</si>
  <si>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</si>
  <si>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</si>
  <si>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</si>
  <si>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</si>
  <si>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</si>
  <si>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</si>
  <si>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</si>
  <si>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</si>
  <si>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</si>
  <si>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</si>
  <si>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</si>
  <si>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</si>
  <si>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</si>
  <si>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</si>
  <si>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</si>
  <si>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</si>
  <si>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</si>
  <si>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</si>
  <si>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</si>
  <si>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</si>
  <si>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</si>
  <si>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</si>
  <si>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</si>
  <si>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</si>
  <si>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</si>
  <si>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</si>
  <si>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</si>
  <si>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</si>
  <si>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</si>
  <si>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</si>
  <si>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</si>
  <si>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</si>
  <si>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</si>
  <si>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</si>
  <si>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</si>
  <si>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</si>
  <si>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</si>
  <si>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</si>
  <si>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</si>
  <si>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Targeting</t>
  </si>
  <si>
    <t>Spot</t>
  </si>
  <si>
    <t>Intimidate</t>
  </si>
  <si>
    <t>Dispel Magic</t>
  </si>
  <si>
    <t>Climb</t>
  </si>
  <si>
    <t>Strength</t>
  </si>
  <si>
    <t>Stoneskin</t>
  </si>
  <si>
    <t>Tumble</t>
  </si>
  <si>
    <t>Caleb</t>
  </si>
  <si>
    <t>Jason</t>
  </si>
  <si>
    <t>Kali</t>
  </si>
  <si>
    <t>Faith</t>
  </si>
  <si>
    <t>Magpie</t>
  </si>
  <si>
    <t>20’</t>
  </si>
  <si>
    <t>Beguiler-Visionary</t>
  </si>
  <si>
    <t>Fighter-Dancer</t>
  </si>
  <si>
    <t>Diviner-Cleric</t>
  </si>
  <si>
    <t>Scout</t>
  </si>
  <si>
    <t>Paladin of Freedom-Templar</t>
  </si>
  <si>
    <t>40’</t>
  </si>
  <si>
    <t>/all</t>
  </si>
  <si>
    <t>Spellcraft</t>
  </si>
  <si>
    <t>Frayed</t>
  </si>
  <si>
    <t>Evoker-Warmage-MSpec-UMag</t>
  </si>
  <si>
    <t>Grapple</t>
  </si>
  <si>
    <t>30’+10’</t>
  </si>
  <si>
    <t>Evard’s Black Tentacles</t>
  </si>
  <si>
    <t>[Frayed]</t>
  </si>
  <si>
    <t>Slam</t>
  </si>
  <si>
    <t>1d4-1</t>
  </si>
  <si>
    <t>1d4</t>
  </si>
  <si>
    <t>Drakespawn Fuchsia</t>
  </si>
  <si>
    <t>Libris Mortis</t>
  </si>
  <si>
    <t>Crypt Chanter</t>
  </si>
  <si>
    <t>30’/30’</t>
  </si>
  <si>
    <t>1d8</t>
  </si>
  <si>
    <t>Crypt Chanter 1</t>
  </si>
  <si>
    <t>Crypt Chanter 2</t>
  </si>
  <si>
    <t>Crypt Chanter 3</t>
  </si>
  <si>
    <t>Crypt Chanter 4</t>
  </si>
  <si>
    <t>Gnome Zombie</t>
  </si>
  <si>
    <t>Zombies</t>
  </si>
  <si>
    <t>Human Zombie</t>
  </si>
  <si>
    <t>Grave Haunt</t>
  </si>
  <si>
    <t>3d6+push</t>
  </si>
  <si>
    <t>Incorporeal Touch 1</t>
  </si>
  <si>
    <t>Incorporeal Touch 2</t>
  </si>
  <si>
    <t>Crypt Chanters</t>
  </si>
  <si>
    <t>Crypt Chanters (4)</t>
  </si>
  <si>
    <t>Grave [Bridge] Haunt</t>
  </si>
  <si>
    <t>Imm</t>
  </si>
  <si>
    <t>Zombies galore</t>
  </si>
  <si>
    <t>MM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</si>
</sst>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Up">
        <fgColor auto="1"/>
        <bgColor rgb="FFFF99FF"/>
      </patternFill>
    </fill>
    <fill>
      <patternFill patternType="lightUp">
        <fgColor auto="1"/>
        <bgColor rgb="FFFFC000"/>
      </patternFill>
    </fill>
    <fill>
      <patternFill patternType="lightUp">
        <fgColor auto="1"/>
        <bgColor rgb="FF0000FF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19" borderId="30" xfId="0" applyFont="1" applyFill="1" applyBorder="1" applyAlignment="1">
      <alignment horizontal="center" vertical="center" wrapText="1"/>
    </xf>
    <xf numFmtId="0" fontId="2" fillId="18" borderId="27" xfId="0" applyFont="1" applyFill="1" applyBorder="1" applyAlignment="1">
      <alignment horizontal="center" vertical="center" wrapText="1"/>
    </xf>
    <xf numFmtId="0" fontId="0" fillId="18" borderId="29" xfId="0" applyFill="1" applyBorder="1" applyAlignment="1">
      <alignment horizontal="center"/>
    </xf>
    <xf numFmtId="0" fontId="8" fillId="17" borderId="31" xfId="0" applyFont="1" applyFill="1" applyBorder="1" applyAlignment="1">
      <alignment horizontal="center" vertical="center" wrapText="1"/>
    </xf>
    <xf numFmtId="0" fontId="9" fillId="17" borderId="32" xfId="0" applyFont="1" applyFill="1" applyBorder="1" applyAlignment="1">
      <alignment horizontal="center"/>
    </xf>
    <xf numFmtId="0" fontId="9" fillId="17" borderId="33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7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4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right"/>
    </xf>
    <xf numFmtId="0" fontId="2" fillId="3" borderId="42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5" borderId="49" xfId="0" applyFont="1" applyFill="1" applyBorder="1" applyAlignment="1">
      <alignment horizontal="right"/>
    </xf>
    <xf numFmtId="0" fontId="2" fillId="5" borderId="42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0" fillId="5" borderId="50" xfId="0" applyNumberFormat="1" applyFill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7" borderId="57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5" borderId="43" xfId="0" quotePrefix="1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16" borderId="39" xfId="0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5" xfId="0" applyBorder="1" applyAlignment="1">
      <alignment horizontal="center" vertical="center"/>
    </xf>
    <xf numFmtId="0" fontId="0" fillId="16" borderId="35" xfId="0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16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2" fillId="21" borderId="19" xfId="0" applyFont="1" applyFill="1" applyBorder="1" applyAlignment="1">
      <alignment horizontal="center" vertical="center" wrapText="1"/>
    </xf>
    <xf numFmtId="0" fontId="2" fillId="20" borderId="17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2" fillId="21" borderId="21" xfId="0" applyFont="1" applyFill="1" applyBorder="1" applyAlignment="1">
      <alignment horizontal="center"/>
    </xf>
    <xf numFmtId="0" fontId="2" fillId="20" borderId="8" xfId="0" applyFont="1" applyFill="1" applyBorder="1" applyAlignment="1">
      <alignment horizontal="center"/>
    </xf>
    <xf numFmtId="0" fontId="6" fillId="22" borderId="25" xfId="0" applyFont="1" applyFill="1" applyBorder="1" applyAlignment="1">
      <alignment horizontal="center"/>
    </xf>
    <xf numFmtId="0" fontId="4" fillId="21" borderId="21" xfId="0" applyFont="1" applyFill="1" applyBorder="1" applyAlignment="1">
      <alignment horizontal="center"/>
    </xf>
    <xf numFmtId="0" fontId="4" fillId="20" borderId="8" xfId="0" applyFont="1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6" borderId="29" xfId="0" applyFill="1" applyBorder="1" applyAlignment="1">
      <alignment horizontal="center"/>
    </xf>
    <xf numFmtId="0" fontId="15" fillId="17" borderId="8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1" fillId="7" borderId="35" xfId="0" applyFont="1" applyFill="1" applyBorder="1" applyAlignment="1">
      <alignment horizontal="center" vertical="center"/>
    </xf>
    <xf numFmtId="0" fontId="0" fillId="6" borderId="35" xfId="0" applyFill="1" applyBorder="1" applyAlignment="1">
      <alignment horizontal="center"/>
    </xf>
    <xf numFmtId="0" fontId="5" fillId="23" borderId="60" xfId="0" applyFont="1" applyFill="1" applyBorder="1" applyAlignment="1">
      <alignment horizontal="center" vertical="center" wrapText="1"/>
    </xf>
    <xf numFmtId="0" fontId="0" fillId="16" borderId="35" xfId="0" applyFill="1" applyBorder="1" applyAlignment="1">
      <alignment horizontal="center"/>
    </xf>
    <xf numFmtId="0" fontId="4" fillId="25" borderId="21" xfId="0" applyFont="1" applyFill="1" applyBorder="1" applyAlignment="1">
      <alignment horizontal="center"/>
    </xf>
    <xf numFmtId="0" fontId="4" fillId="26" borderId="8" xfId="0" applyFont="1" applyFill="1" applyBorder="1" applyAlignment="1">
      <alignment horizontal="center"/>
    </xf>
    <xf numFmtId="0" fontId="6" fillId="27" borderId="25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0" fillId="5" borderId="61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16" borderId="61" xfId="0" applyFill="1" applyBorder="1" applyAlignment="1">
      <alignment horizontal="center" vertical="center"/>
    </xf>
    <xf numFmtId="0" fontId="12" fillId="9" borderId="61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12" borderId="8" xfId="0" applyFont="1" applyFill="1" applyBorder="1" applyAlignment="1">
      <alignment horizontal="center"/>
    </xf>
    <xf numFmtId="0" fontId="11" fillId="13" borderId="8" xfId="0" applyFont="1" applyFill="1" applyBorder="1" applyAlignment="1">
      <alignment horizontal="center"/>
    </xf>
    <xf numFmtId="0" fontId="11" fillId="16" borderId="16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75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99"/>
      <color rgb="FFCC0066"/>
      <color rgb="FFFF00FF"/>
      <color rgb="FFFF99FF"/>
      <color rgb="FF99FFCC"/>
      <color rgb="FF000000"/>
      <color rgb="FFFF33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16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8</c:v>
                </c:pt>
                <c:pt idx="3">
                  <c:v>15</c:v>
                </c:pt>
                <c:pt idx="4">
                  <c:v>20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19</c:v>
                </c:pt>
                <c:pt idx="3">
                  <c:v>19</c:v>
                </c:pt>
                <c:pt idx="4">
                  <c:v>26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13</c:v>
                </c:pt>
                <c:pt idx="3">
                  <c:v>19</c:v>
                </c:pt>
                <c:pt idx="4">
                  <c:v>21</c:v>
                </c:pt>
                <c:pt idx="5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16</c:v>
                </c:pt>
                <c:pt idx="2">
                  <c:v>17</c:v>
                </c:pt>
                <c:pt idx="3">
                  <c:v>25</c:v>
                </c:pt>
                <c:pt idx="4">
                  <c:v>31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</c:v>
                </c:pt>
                <c:pt idx="1">
                  <c:v>21</c:v>
                </c:pt>
                <c:pt idx="2">
                  <c:v>42</c:v>
                </c:pt>
                <c:pt idx="3">
                  <c:v>38</c:v>
                </c:pt>
                <c:pt idx="4">
                  <c:v>53</c:v>
                </c:pt>
                <c:pt idx="5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47104"/>
        <c:axId val="89298048"/>
        <c:axId val="151381312"/>
      </c:area3DChart>
      <c:catAx>
        <c:axId val="89247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298048"/>
        <c:crosses val="autoZero"/>
        <c:auto val="1"/>
        <c:lblAlgn val="ctr"/>
        <c:lblOffset val="100"/>
        <c:noMultiLvlLbl val="0"/>
      </c:catAx>
      <c:valAx>
        <c:axId val="89298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247104"/>
        <c:crosses val="autoZero"/>
        <c:crossBetween val="midCat"/>
      </c:valAx>
      <c:serAx>
        <c:axId val="151381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29804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10</c:v>
                </c:pt>
                <c:pt idx="3">
                  <c:v>2</c:v>
                </c:pt>
                <c:pt idx="4">
                  <c:v>12</c:v>
                </c:pt>
                <c:pt idx="5">
                  <c:v>16</c:v>
                </c:pt>
                <c:pt idx="6">
                  <c:v>21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19</c:v>
                </c:pt>
                <c:pt idx="4">
                  <c:v>13</c:v>
                </c:pt>
                <c:pt idx="5">
                  <c:v>17</c:v>
                </c:pt>
                <c:pt idx="6">
                  <c:v>42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15</c:v>
                </c:pt>
                <c:pt idx="3">
                  <c:v>19</c:v>
                </c:pt>
                <c:pt idx="4">
                  <c:v>19</c:v>
                </c:pt>
                <c:pt idx="5">
                  <c:v>25</c:v>
                </c:pt>
                <c:pt idx="6">
                  <c:v>38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16</c:v>
                </c:pt>
                <c:pt idx="2">
                  <c:v>20</c:v>
                </c:pt>
                <c:pt idx="3">
                  <c:v>26</c:v>
                </c:pt>
                <c:pt idx="4">
                  <c:v>21</c:v>
                </c:pt>
                <c:pt idx="5">
                  <c:v>31</c:v>
                </c:pt>
                <c:pt idx="6">
                  <c:v>53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15</c:v>
                </c:pt>
                <c:pt idx="1">
                  <c:v>19</c:v>
                </c:pt>
                <c:pt idx="2">
                  <c:v>18</c:v>
                </c:pt>
                <c:pt idx="3">
                  <c:v>28</c:v>
                </c:pt>
                <c:pt idx="4">
                  <c:v>33</c:v>
                </c:pt>
                <c:pt idx="5">
                  <c:v>44</c:v>
                </c:pt>
                <c:pt idx="6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43872"/>
        <c:axId val="89345408"/>
        <c:axId val="151387648"/>
      </c:area3DChart>
      <c:catAx>
        <c:axId val="89343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345408"/>
        <c:crosses val="autoZero"/>
        <c:auto val="1"/>
        <c:lblAlgn val="ctr"/>
        <c:lblOffset val="100"/>
        <c:noMultiLvlLbl val="0"/>
      </c:catAx>
      <c:valAx>
        <c:axId val="8934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343872"/>
        <c:crosses val="autoZero"/>
        <c:crossBetween val="midCat"/>
      </c:valAx>
      <c:serAx>
        <c:axId val="151387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8934540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16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10</c:v>
                </c:pt>
                <c:pt idx="2">
                  <c:v>8</c:v>
                </c:pt>
                <c:pt idx="3">
                  <c:v>15</c:v>
                </c:pt>
                <c:pt idx="4">
                  <c:v>20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19</c:v>
                </c:pt>
                <c:pt idx="3">
                  <c:v>19</c:v>
                </c:pt>
                <c:pt idx="4">
                  <c:v>26</c:v>
                </c:pt>
                <c:pt idx="5">
                  <c:v>28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13</c:v>
                </c:pt>
                <c:pt idx="3">
                  <c:v>19</c:v>
                </c:pt>
                <c:pt idx="4">
                  <c:v>21</c:v>
                </c:pt>
                <c:pt idx="5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16</c:v>
                </c:pt>
                <c:pt idx="2">
                  <c:v>17</c:v>
                </c:pt>
                <c:pt idx="3">
                  <c:v>25</c:v>
                </c:pt>
                <c:pt idx="4">
                  <c:v>31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</c:v>
                </c:pt>
                <c:pt idx="1">
                  <c:v>21</c:v>
                </c:pt>
                <c:pt idx="2">
                  <c:v>42</c:v>
                </c:pt>
                <c:pt idx="3">
                  <c:v>38</c:v>
                </c:pt>
                <c:pt idx="4">
                  <c:v>53</c:v>
                </c:pt>
                <c:pt idx="5">
                  <c:v>60</c:v>
                </c:pt>
              </c:numCache>
            </c:numRef>
          </c:val>
        </c:ser>
        <c:bandFmts/>
        <c:axId val="89388160"/>
        <c:axId val="89389696"/>
        <c:axId val="89349632"/>
      </c:surface3DChart>
      <c:catAx>
        <c:axId val="89388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389696"/>
        <c:crosses val="autoZero"/>
        <c:auto val="1"/>
        <c:lblAlgn val="ctr"/>
        <c:lblOffset val="100"/>
        <c:noMultiLvlLbl val="0"/>
      </c:catAx>
      <c:valAx>
        <c:axId val="8938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388160"/>
        <c:crosses val="autoZero"/>
        <c:crossBetween val="midCat"/>
      </c:valAx>
      <c:serAx>
        <c:axId val="89349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938969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Normal="100" workbookViewId="0"/>
  </sheetViews>
  <sheetFormatPr defaultRowHeight="15.6" x14ac:dyDescent="0.3"/>
  <cols>
    <col min="1" max="1" width="12.69921875" bestFit="1" customWidth="1"/>
    <col min="2" max="2" width="6.296875" style="20" bestFit="1" customWidth="1"/>
    <col min="3" max="3" width="8.5" style="20" bestFit="1" customWidth="1"/>
    <col min="4" max="4" width="4.296875" style="20" bestFit="1" customWidth="1"/>
    <col min="5" max="5" width="8.3984375" style="20" bestFit="1" customWidth="1"/>
    <col min="6" max="6" width="7.3984375" style="20" bestFit="1" customWidth="1"/>
    <col min="7" max="7" width="2.69921875" customWidth="1"/>
    <col min="8" max="8" width="14.09765625" bestFit="1" customWidth="1"/>
    <col min="9" max="9" width="4.8984375" bestFit="1" customWidth="1"/>
    <col min="10" max="10" width="27" bestFit="1" customWidth="1"/>
    <col min="11" max="11" width="2.69921875" customWidth="1"/>
    <col min="12" max="12" width="19.59765625" bestFit="1" customWidth="1"/>
    <col min="13" max="13" width="4.8984375" bestFit="1" customWidth="1"/>
    <col min="14" max="14" width="16.69921875" bestFit="1" customWidth="1"/>
  </cols>
  <sheetData>
    <row r="1" spans="1:14" s="101" customFormat="1" ht="31.8" thickBot="1" x14ac:dyDescent="0.35">
      <c r="A1" s="99" t="s">
        <v>0</v>
      </c>
      <c r="B1" s="99" t="s">
        <v>1</v>
      </c>
      <c r="C1" s="99" t="s">
        <v>2</v>
      </c>
      <c r="D1" s="100" t="s">
        <v>3</v>
      </c>
      <c r="E1" s="99" t="s">
        <v>4</v>
      </c>
      <c r="F1" s="99" t="s">
        <v>5</v>
      </c>
      <c r="H1" s="102" t="s">
        <v>20</v>
      </c>
      <c r="I1" s="102"/>
      <c r="J1" s="102"/>
      <c r="K1" s="102"/>
      <c r="L1" s="102" t="s">
        <v>21</v>
      </c>
      <c r="M1" s="102"/>
      <c r="N1" s="102"/>
    </row>
    <row r="2" spans="1:14" ht="16.8" thickTop="1" thickBot="1" x14ac:dyDescent="0.35">
      <c r="A2" s="86" t="s">
        <v>85</v>
      </c>
      <c r="B2" s="86">
        <v>1</v>
      </c>
      <c r="C2" s="75">
        <v>9</v>
      </c>
      <c r="D2" s="121">
        <f t="shared" ref="D2:D6" ca="1" si="0">RANDBETWEEN(1,20)</f>
        <v>3</v>
      </c>
      <c r="E2" s="75">
        <f t="shared" ref="E2:E9" ca="1" si="1">SUM(C2:D2)</f>
        <v>12</v>
      </c>
      <c r="F2" s="75" t="s">
        <v>95</v>
      </c>
      <c r="H2" s="80" t="s">
        <v>0</v>
      </c>
      <c r="I2" s="81" t="s">
        <v>22</v>
      </c>
      <c r="J2" s="82" t="s">
        <v>23</v>
      </c>
      <c r="L2" s="91" t="s">
        <v>0</v>
      </c>
      <c r="M2" s="92" t="s">
        <v>22</v>
      </c>
      <c r="N2" s="93" t="s">
        <v>74</v>
      </c>
    </row>
    <row r="3" spans="1:14" x14ac:dyDescent="0.3">
      <c r="A3" s="76" t="s">
        <v>123</v>
      </c>
      <c r="B3" s="76">
        <v>2</v>
      </c>
      <c r="C3" s="75">
        <v>8</v>
      </c>
      <c r="D3" s="121">
        <f t="shared" ca="1" si="0"/>
        <v>3</v>
      </c>
      <c r="E3" s="75">
        <f t="shared" ca="1" si="1"/>
        <v>11</v>
      </c>
      <c r="F3" s="75" t="s">
        <v>110</v>
      </c>
      <c r="H3" s="83" t="s">
        <v>84</v>
      </c>
      <c r="I3" s="84">
        <v>12</v>
      </c>
      <c r="J3" s="85" t="s">
        <v>92</v>
      </c>
      <c r="L3" s="94" t="s">
        <v>124</v>
      </c>
      <c r="M3" s="76">
        <v>7</v>
      </c>
      <c r="N3" s="95" t="s">
        <v>108</v>
      </c>
    </row>
    <row r="4" spans="1:14" x14ac:dyDescent="0.3">
      <c r="A4" s="86" t="s">
        <v>86</v>
      </c>
      <c r="B4" s="86">
        <v>1</v>
      </c>
      <c r="C4" s="75">
        <v>8</v>
      </c>
      <c r="D4" s="121">
        <f t="shared" ca="1" si="0"/>
        <v>13</v>
      </c>
      <c r="E4" s="75">
        <f t="shared" ca="1" si="1"/>
        <v>21</v>
      </c>
      <c r="F4" s="75" t="s">
        <v>95</v>
      </c>
      <c r="H4" s="83" t="s">
        <v>85</v>
      </c>
      <c r="I4" s="86">
        <v>12</v>
      </c>
      <c r="J4" s="85" t="s">
        <v>93</v>
      </c>
      <c r="L4" s="94" t="s">
        <v>125</v>
      </c>
      <c r="M4" s="76">
        <v>7</v>
      </c>
      <c r="N4" s="95" t="s">
        <v>108</v>
      </c>
    </row>
    <row r="5" spans="1:14" x14ac:dyDescent="0.3">
      <c r="A5" s="86" t="s">
        <v>87</v>
      </c>
      <c r="B5" s="86">
        <v>1</v>
      </c>
      <c r="C5" s="75">
        <v>1</v>
      </c>
      <c r="D5" s="121">
        <f t="shared" ca="1" si="0"/>
        <v>16</v>
      </c>
      <c r="E5" s="75">
        <f t="shared" ca="1" si="1"/>
        <v>17</v>
      </c>
      <c r="F5" s="75" t="s">
        <v>89</v>
      </c>
      <c r="H5" s="83" t="s">
        <v>86</v>
      </c>
      <c r="I5" s="86">
        <v>12</v>
      </c>
      <c r="J5" s="85" t="s">
        <v>91</v>
      </c>
      <c r="L5" s="94" t="s">
        <v>127</v>
      </c>
      <c r="M5" s="76">
        <v>7</v>
      </c>
      <c r="N5" s="138" t="s">
        <v>128</v>
      </c>
    </row>
    <row r="6" spans="1:14" x14ac:dyDescent="0.3">
      <c r="A6" s="86" t="s">
        <v>98</v>
      </c>
      <c r="B6" s="86">
        <v>1</v>
      </c>
      <c r="C6" s="75">
        <v>2</v>
      </c>
      <c r="D6" s="121">
        <f t="shared" ca="1" si="0"/>
        <v>11</v>
      </c>
      <c r="E6" s="75">
        <f t="shared" ca="1" si="1"/>
        <v>13</v>
      </c>
      <c r="F6" s="176" t="s">
        <v>101</v>
      </c>
      <c r="H6" s="83" t="s">
        <v>87</v>
      </c>
      <c r="I6" s="86">
        <v>12</v>
      </c>
      <c r="J6" s="85" t="s">
        <v>94</v>
      </c>
      <c r="L6" s="94"/>
      <c r="M6" s="76"/>
      <c r="N6" s="95"/>
    </row>
    <row r="7" spans="1:14" x14ac:dyDescent="0.3">
      <c r="A7" s="86" t="s">
        <v>88</v>
      </c>
      <c r="B7" s="86">
        <v>1</v>
      </c>
      <c r="C7" s="75">
        <v>1</v>
      </c>
      <c r="D7" s="121">
        <f t="shared" ref="D7:D9" ca="1" si="2">RANDBETWEEN(1,20)</f>
        <v>15</v>
      </c>
      <c r="E7" s="75">
        <f t="shared" ca="1" si="1"/>
        <v>16</v>
      </c>
      <c r="F7" s="75" t="s">
        <v>89</v>
      </c>
      <c r="H7" s="83" t="s">
        <v>88</v>
      </c>
      <c r="I7" s="86">
        <v>12</v>
      </c>
      <c r="J7" s="85" t="s">
        <v>90</v>
      </c>
      <c r="L7" s="94"/>
      <c r="M7" s="76"/>
      <c r="N7" s="138"/>
    </row>
    <row r="8" spans="1:14" ht="16.2" thickBot="1" x14ac:dyDescent="0.35">
      <c r="A8" s="86" t="s">
        <v>84</v>
      </c>
      <c r="B8" s="86">
        <v>1</v>
      </c>
      <c r="C8" s="75">
        <v>3</v>
      </c>
      <c r="D8" s="121">
        <f t="shared" ca="1" si="2"/>
        <v>7</v>
      </c>
      <c r="E8" s="75">
        <f t="shared" ca="1" si="1"/>
        <v>10</v>
      </c>
      <c r="F8" s="176" t="s">
        <v>101</v>
      </c>
      <c r="H8" s="83" t="s">
        <v>98</v>
      </c>
      <c r="I8" s="86">
        <v>12</v>
      </c>
      <c r="J8" s="85" t="s">
        <v>99</v>
      </c>
      <c r="L8" s="94"/>
      <c r="M8" s="76"/>
      <c r="N8" s="138"/>
    </row>
    <row r="9" spans="1:14" x14ac:dyDescent="0.3">
      <c r="A9" s="76" t="s">
        <v>119</v>
      </c>
      <c r="B9" s="76">
        <v>2</v>
      </c>
      <c r="C9" s="75">
        <v>7</v>
      </c>
      <c r="D9" s="121">
        <f t="shared" ca="1" si="2"/>
        <v>3</v>
      </c>
      <c r="E9" s="75">
        <f t="shared" ca="1" si="1"/>
        <v>10</v>
      </c>
      <c r="F9" s="75" t="s">
        <v>110</v>
      </c>
      <c r="H9" s="115" t="s">
        <v>24</v>
      </c>
      <c r="I9" s="87">
        <f>AVERAGE(I3:I8)</f>
        <v>12</v>
      </c>
      <c r="J9" s="88"/>
      <c r="L9" s="94"/>
      <c r="M9" s="76"/>
      <c r="N9" s="95"/>
    </row>
    <row r="10" spans="1:14" ht="16.2" thickBot="1" x14ac:dyDescent="0.35">
      <c r="H10" s="116" t="s">
        <v>25</v>
      </c>
      <c r="I10" s="89">
        <f>SUM(I3:I8)</f>
        <v>72</v>
      </c>
      <c r="J10" s="85"/>
      <c r="L10" s="94"/>
      <c r="M10" s="76"/>
      <c r="N10" s="95"/>
    </row>
    <row r="11" spans="1:14" x14ac:dyDescent="0.3">
      <c r="D11" s="121">
        <f ca="1">RANDBETWEEN(1,20)</f>
        <v>20</v>
      </c>
      <c r="H11" s="116" t="s">
        <v>26</v>
      </c>
      <c r="I11" s="89">
        <f>COUNT(I3:I8)</f>
        <v>6</v>
      </c>
      <c r="J11" s="85"/>
      <c r="L11" s="118" t="s">
        <v>24</v>
      </c>
      <c r="M11" s="126">
        <f>AVERAGE(M3:M10)</f>
        <v>7</v>
      </c>
      <c r="N11" s="96"/>
    </row>
    <row r="12" spans="1:14" x14ac:dyDescent="0.3">
      <c r="H12" s="116" t="s">
        <v>28</v>
      </c>
      <c r="I12" s="111">
        <f>I10/4</f>
        <v>18</v>
      </c>
      <c r="J12" s="85" t="s">
        <v>29</v>
      </c>
      <c r="L12" s="119" t="s">
        <v>25</v>
      </c>
      <c r="M12" s="97">
        <f>SUM(M3:M10)</f>
        <v>21</v>
      </c>
      <c r="N12" s="95"/>
    </row>
    <row r="13" spans="1:14" ht="16.2" thickBot="1" x14ac:dyDescent="0.35">
      <c r="A13" s="76" t="s">
        <v>117</v>
      </c>
      <c r="B13" s="76">
        <v>2</v>
      </c>
      <c r="C13" s="75">
        <v>-1</v>
      </c>
      <c r="D13" s="121">
        <f ca="1">RANDBETWEEN(1,20)</f>
        <v>16</v>
      </c>
      <c r="E13" s="75">
        <f ca="1">SUM(C13:D13)</f>
        <v>15</v>
      </c>
      <c r="F13" s="75" t="s">
        <v>89</v>
      </c>
      <c r="H13" s="117" t="s">
        <v>30</v>
      </c>
      <c r="I13" s="112">
        <f>I12*2</f>
        <v>36</v>
      </c>
      <c r="J13" s="90" t="s">
        <v>31</v>
      </c>
      <c r="L13" s="119" t="s">
        <v>26</v>
      </c>
      <c r="M13" s="97">
        <f>COUNT(M3:M10)</f>
        <v>3</v>
      </c>
      <c r="N13" s="95"/>
    </row>
    <row r="14" spans="1:14" ht="16.2" thickTop="1" x14ac:dyDescent="0.3">
      <c r="H14" s="139"/>
      <c r="I14" s="139"/>
      <c r="J14" s="139"/>
      <c r="L14" s="119" t="s">
        <v>28</v>
      </c>
      <c r="M14" s="109">
        <f>M12/4</f>
        <v>5.25</v>
      </c>
      <c r="N14" s="95" t="s">
        <v>29</v>
      </c>
    </row>
    <row r="15" spans="1:14" ht="16.2" thickBot="1" x14ac:dyDescent="0.35">
      <c r="L15" s="120" t="s">
        <v>30</v>
      </c>
      <c r="M15" s="110">
        <f>M14*2</f>
        <v>10.5</v>
      </c>
      <c r="N15" s="98" t="s">
        <v>31</v>
      </c>
    </row>
    <row r="16" spans="1:14" ht="16.2" thickTop="1" x14ac:dyDescent="0.3"/>
    <row r="17" spans="12:14" x14ac:dyDescent="0.3">
      <c r="L17" s="79" t="s">
        <v>32</v>
      </c>
      <c r="M17" s="113">
        <f>I12</f>
        <v>18</v>
      </c>
    </row>
    <row r="18" spans="12:14" x14ac:dyDescent="0.3">
      <c r="L18" s="79" t="s">
        <v>33</v>
      </c>
      <c r="M18" s="113">
        <f>I13</f>
        <v>36</v>
      </c>
    </row>
    <row r="19" spans="12:14" x14ac:dyDescent="0.3">
      <c r="L19" s="79" t="s">
        <v>34</v>
      </c>
      <c r="M19" s="113">
        <f>I10</f>
        <v>72</v>
      </c>
    </row>
    <row r="20" spans="12:14" x14ac:dyDescent="0.3">
      <c r="N20" s="113"/>
    </row>
    <row r="21" spans="12:14" x14ac:dyDescent="0.3">
      <c r="L21" s="15" t="s">
        <v>35</v>
      </c>
      <c r="M21" s="113">
        <f>M12</f>
        <v>21</v>
      </c>
    </row>
  </sheetData>
  <sortState ref="A2:F10">
    <sortCondition descending="1" ref="E2:E10"/>
    <sortCondition descending="1" ref="C2:C10"/>
  </sortState>
  <conditionalFormatting sqref="M21">
    <cfRule type="cellIs" dxfId="174" priority="1430" operator="greaterThan">
      <formula>$M$19</formula>
    </cfRule>
    <cfRule type="cellIs" dxfId="173" priority="1431" operator="between">
      <formula>$M$18</formula>
      <formula>$M$19</formula>
    </cfRule>
    <cfRule type="cellIs" dxfId="172" priority="1432" operator="between">
      <formula>$M$17</formula>
      <formula>$M$18</formula>
    </cfRule>
    <cfRule type="cellIs" dxfId="171" priority="1433" operator="lessThan">
      <formula>$M$17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workbookViewId="0"/>
  </sheetViews>
  <sheetFormatPr defaultRowHeight="15.6" x14ac:dyDescent="0.3"/>
  <cols>
    <col min="1" max="1" width="21.59765625" style="153" bestFit="1" customWidth="1"/>
    <col min="2" max="2" width="17.19921875" style="153" bestFit="1" customWidth="1"/>
    <col min="3" max="3" width="8.59765625" style="153" bestFit="1" customWidth="1"/>
    <col min="4" max="4" width="4.8984375" style="153" bestFit="1" customWidth="1"/>
    <col min="5" max="5" width="5.796875" style="153" bestFit="1" customWidth="1"/>
    <col min="6" max="6" width="3.8984375" style="153" bestFit="1" customWidth="1"/>
    <col min="7" max="7" width="7.09765625" style="153" bestFit="1" customWidth="1"/>
    <col min="8" max="8" width="3.8984375" style="153" bestFit="1" customWidth="1"/>
    <col min="9" max="9" width="5.3984375" style="153" bestFit="1" customWidth="1"/>
    <col min="10" max="10" width="9.19921875" style="145" bestFit="1" customWidth="1"/>
    <col min="11" max="16384" width="8.796875" style="145"/>
  </cols>
  <sheetData>
    <row r="1" spans="1:10" ht="16.2" thickBot="1" x14ac:dyDescent="0.35">
      <c r="A1" s="140" t="s">
        <v>0</v>
      </c>
      <c r="B1" s="141" t="s">
        <v>36</v>
      </c>
      <c r="C1" s="141" t="s">
        <v>37</v>
      </c>
      <c r="D1" s="142" t="s">
        <v>38</v>
      </c>
      <c r="E1" s="141" t="s">
        <v>39</v>
      </c>
      <c r="F1" s="141" t="s">
        <v>40</v>
      </c>
      <c r="G1" s="141" t="s">
        <v>41</v>
      </c>
      <c r="H1" s="143" t="s">
        <v>42</v>
      </c>
      <c r="I1" s="144" t="s">
        <v>27</v>
      </c>
      <c r="J1" s="144" t="s">
        <v>76</v>
      </c>
    </row>
    <row r="2" spans="1:10" x14ac:dyDescent="0.3">
      <c r="A2" s="183" t="s">
        <v>116</v>
      </c>
      <c r="B2" s="184" t="s">
        <v>104</v>
      </c>
      <c r="C2" s="184" t="s">
        <v>105</v>
      </c>
      <c r="D2" s="185">
        <v>1</v>
      </c>
      <c r="E2" s="184">
        <v>0</v>
      </c>
      <c r="F2" s="184">
        <v>0</v>
      </c>
      <c r="G2" s="184">
        <v>0</v>
      </c>
      <c r="H2" s="186">
        <f t="shared" ref="H2:H7" ca="1" si="0">RANDBETWEEN(1,20)</f>
        <v>5</v>
      </c>
      <c r="I2" s="184">
        <f t="shared" ref="I2" ca="1" si="1">SUM(D2:H2)</f>
        <v>6</v>
      </c>
      <c r="J2" s="184"/>
    </row>
    <row r="3" spans="1:10" x14ac:dyDescent="0.3">
      <c r="A3" s="149" t="s">
        <v>118</v>
      </c>
      <c r="B3" s="150" t="s">
        <v>104</v>
      </c>
      <c r="C3" s="150" t="s">
        <v>106</v>
      </c>
      <c r="D3" s="151">
        <v>1</v>
      </c>
      <c r="E3" s="150">
        <v>1</v>
      </c>
      <c r="F3" s="150">
        <v>0</v>
      </c>
      <c r="G3" s="150">
        <v>0</v>
      </c>
      <c r="H3" s="152">
        <f t="shared" ca="1" si="0"/>
        <v>19</v>
      </c>
      <c r="I3" s="150">
        <f t="shared" ref="I3:I4" ca="1" si="2">SUM(D3:H3)</f>
        <v>21</v>
      </c>
      <c r="J3" s="150"/>
    </row>
    <row r="4" spans="1:10" x14ac:dyDescent="0.3">
      <c r="A4" s="76" t="s">
        <v>109</v>
      </c>
      <c r="B4" s="75" t="s">
        <v>121</v>
      </c>
      <c r="C4" s="75" t="s">
        <v>111</v>
      </c>
      <c r="D4" s="178">
        <v>6</v>
      </c>
      <c r="E4" s="75">
        <v>0</v>
      </c>
      <c r="F4" s="75">
        <v>0</v>
      </c>
      <c r="G4" s="75">
        <v>0</v>
      </c>
      <c r="H4" s="121">
        <f t="shared" ca="1" si="0"/>
        <v>12</v>
      </c>
      <c r="I4" s="75">
        <f t="shared" ca="1" si="2"/>
        <v>18</v>
      </c>
      <c r="J4" s="146"/>
    </row>
    <row r="5" spans="1:10" x14ac:dyDescent="0.3">
      <c r="A5" s="130" t="s">
        <v>109</v>
      </c>
      <c r="B5" s="78" t="s">
        <v>122</v>
      </c>
      <c r="C5" s="78" t="s">
        <v>111</v>
      </c>
      <c r="D5" s="182">
        <v>1</v>
      </c>
      <c r="E5" s="78">
        <v>0</v>
      </c>
      <c r="F5" s="78">
        <v>0</v>
      </c>
      <c r="G5" s="78">
        <v>0</v>
      </c>
      <c r="H5" s="123">
        <f t="shared" ca="1" si="0"/>
        <v>7</v>
      </c>
      <c r="I5" s="78">
        <f t="shared" ref="I5:I6" ca="1" si="3">SUM(D5:H5)</f>
        <v>8</v>
      </c>
      <c r="J5" s="150"/>
    </row>
    <row r="6" spans="1:10" x14ac:dyDescent="0.3">
      <c r="A6" s="76" t="s">
        <v>119</v>
      </c>
      <c r="B6" s="75" t="s">
        <v>121</v>
      </c>
      <c r="C6" s="75" t="s">
        <v>120</v>
      </c>
      <c r="D6" s="178">
        <v>6</v>
      </c>
      <c r="E6" s="75">
        <v>4</v>
      </c>
      <c r="F6" s="75">
        <v>0</v>
      </c>
      <c r="G6" s="75">
        <v>0</v>
      </c>
      <c r="H6" s="121">
        <f t="shared" ca="1" si="0"/>
        <v>18</v>
      </c>
      <c r="I6" s="75">
        <f t="shared" ca="1" si="3"/>
        <v>28</v>
      </c>
      <c r="J6" s="146"/>
    </row>
    <row r="7" spans="1:10" s="170" customFormat="1" x14ac:dyDescent="0.3">
      <c r="A7" s="149" t="s">
        <v>119</v>
      </c>
      <c r="B7" s="150" t="s">
        <v>122</v>
      </c>
      <c r="C7" s="150" t="s">
        <v>120</v>
      </c>
      <c r="D7" s="151">
        <v>1</v>
      </c>
      <c r="E7" s="150">
        <v>4</v>
      </c>
      <c r="F7" s="150">
        <v>0</v>
      </c>
      <c r="G7" s="150">
        <v>0</v>
      </c>
      <c r="H7" s="152">
        <f t="shared" ca="1" si="0"/>
        <v>15</v>
      </c>
      <c r="I7" s="150">
        <f t="shared" ref="I7" ca="1" si="4">SUM(D7:H7)</f>
        <v>20</v>
      </c>
      <c r="J7" s="150"/>
    </row>
    <row r="8" spans="1:10" ht="16.2" thickBot="1" x14ac:dyDescent="0.35">
      <c r="J8" s="153"/>
    </row>
    <row r="9" spans="1:10" ht="16.2" thickBot="1" x14ac:dyDescent="0.35">
      <c r="A9" s="140" t="s">
        <v>0</v>
      </c>
      <c r="B9" s="141" t="s">
        <v>36</v>
      </c>
      <c r="C9" s="141" t="s">
        <v>37</v>
      </c>
      <c r="D9" s="142" t="s">
        <v>38</v>
      </c>
      <c r="E9" s="141" t="s">
        <v>39</v>
      </c>
      <c r="F9" s="141" t="s">
        <v>40</v>
      </c>
      <c r="G9" s="141" t="s">
        <v>41</v>
      </c>
      <c r="H9" s="143" t="s">
        <v>42</v>
      </c>
      <c r="I9" s="144" t="s">
        <v>27</v>
      </c>
      <c r="J9" s="144" t="s">
        <v>76</v>
      </c>
    </row>
    <row r="10" spans="1:10" x14ac:dyDescent="0.3">
      <c r="A10" s="175" t="s">
        <v>102</v>
      </c>
      <c r="B10" s="146" t="s">
        <v>100</v>
      </c>
      <c r="C10" s="146" t="s">
        <v>103</v>
      </c>
      <c r="D10" s="147">
        <v>11</v>
      </c>
      <c r="E10" s="146">
        <v>4</v>
      </c>
      <c r="F10" s="154">
        <v>0</v>
      </c>
      <c r="G10" s="154">
        <v>4</v>
      </c>
      <c r="H10" s="148">
        <f ca="1">RANDBETWEEN(1,20)</f>
        <v>12</v>
      </c>
      <c r="I10" s="146">
        <f t="shared" ref="I10" ca="1" si="5">SUM(D10:H10)</f>
        <v>31</v>
      </c>
      <c r="J10" s="146"/>
    </row>
    <row r="11" spans="1:10" x14ac:dyDescent="0.3">
      <c r="A11" s="155"/>
      <c r="B11" s="150"/>
      <c r="C11" s="150"/>
      <c r="D11" s="151">
        <v>0</v>
      </c>
      <c r="E11" s="150">
        <v>0</v>
      </c>
      <c r="F11" s="156">
        <v>0</v>
      </c>
      <c r="G11" s="156">
        <v>0</v>
      </c>
      <c r="H11" s="152">
        <f t="shared" ref="H11" ca="1" si="6">RANDBETWEEN(1,20)</f>
        <v>20</v>
      </c>
      <c r="I11" s="150">
        <f t="shared" ref="I11" ca="1" si="7">SUM(D11:H11)</f>
        <v>20</v>
      </c>
      <c r="J11" s="150"/>
    </row>
  </sheetData>
  <sortState ref="A7:I13">
    <sortCondition ref="A7:A13"/>
  </sortState>
  <conditionalFormatting sqref="H9 H7">
    <cfRule type="cellIs" dxfId="170" priority="2231" operator="equal">
      <formula>1</formula>
    </cfRule>
    <cfRule type="cellIs" dxfId="169" priority="2232" operator="equal">
      <formula>19</formula>
    </cfRule>
    <cfRule type="cellIs" dxfId="168" priority="2233" operator="equal">
      <formula>20</formula>
    </cfRule>
  </conditionalFormatting>
  <conditionalFormatting sqref="H10">
    <cfRule type="cellIs" dxfId="167" priority="2228" operator="equal">
      <formula>1</formula>
    </cfRule>
    <cfRule type="cellIs" dxfId="166" priority="2229" operator="equal">
      <formula>19</formula>
    </cfRule>
    <cfRule type="cellIs" dxfId="165" priority="2230" operator="equal">
      <formula>20</formula>
    </cfRule>
  </conditionalFormatting>
  <conditionalFormatting sqref="H9">
    <cfRule type="cellIs" dxfId="164" priority="2155" operator="equal">
      <formula>1</formula>
    </cfRule>
    <cfRule type="cellIs" dxfId="163" priority="2156" operator="equal">
      <formula>19</formula>
    </cfRule>
    <cfRule type="cellIs" dxfId="162" priority="2157" operator="equal">
      <formula>20</formula>
    </cfRule>
  </conditionalFormatting>
  <conditionalFormatting sqref="H10">
    <cfRule type="cellIs" dxfId="161" priority="2152" operator="equal">
      <formula>1</formula>
    </cfRule>
    <cfRule type="cellIs" dxfId="160" priority="2153" operator="equal">
      <formula>19</formula>
    </cfRule>
    <cfRule type="cellIs" dxfId="159" priority="2154" operator="equal">
      <formula>20</formula>
    </cfRule>
  </conditionalFormatting>
  <conditionalFormatting sqref="H8">
    <cfRule type="cellIs" dxfId="158" priority="2131" operator="equal">
      <formula>1</formula>
    </cfRule>
    <cfRule type="cellIs" dxfId="157" priority="2132" operator="equal">
      <formula>19</formula>
    </cfRule>
    <cfRule type="cellIs" dxfId="156" priority="2133" operator="equal">
      <formula>20</formula>
    </cfRule>
  </conditionalFormatting>
  <conditionalFormatting sqref="H10">
    <cfRule type="cellIs" dxfId="155" priority="2122" operator="equal">
      <formula>1</formula>
    </cfRule>
    <cfRule type="cellIs" dxfId="154" priority="2123" operator="equal">
      <formula>19</formula>
    </cfRule>
    <cfRule type="cellIs" dxfId="153" priority="2124" operator="equal">
      <formula>20</formula>
    </cfRule>
  </conditionalFormatting>
  <conditionalFormatting sqref="H8">
    <cfRule type="cellIs" dxfId="152" priority="2125" operator="equal">
      <formula>1</formula>
    </cfRule>
    <cfRule type="cellIs" dxfId="151" priority="2126" operator="equal">
      <formula>19</formula>
    </cfRule>
    <cfRule type="cellIs" dxfId="150" priority="2127" operator="equal">
      <formula>20</formula>
    </cfRule>
  </conditionalFormatting>
  <conditionalFormatting sqref="H10">
    <cfRule type="cellIs" dxfId="149" priority="2098" operator="equal">
      <formula>1</formula>
    </cfRule>
    <cfRule type="cellIs" dxfId="148" priority="2099" operator="equal">
      <formula>19</formula>
    </cfRule>
    <cfRule type="cellIs" dxfId="147" priority="2100" operator="equal">
      <formula>20</formula>
    </cfRule>
  </conditionalFormatting>
  <conditionalFormatting sqref="H9">
    <cfRule type="cellIs" dxfId="146" priority="2077" operator="equal">
      <formula>1</formula>
    </cfRule>
    <cfRule type="cellIs" dxfId="145" priority="2078" operator="equal">
      <formula>19</formula>
    </cfRule>
    <cfRule type="cellIs" dxfId="144" priority="2079" operator="equal">
      <formula>20</formula>
    </cfRule>
  </conditionalFormatting>
  <conditionalFormatting sqref="H10">
    <cfRule type="cellIs" dxfId="143" priority="2032" operator="equal">
      <formula>1</formula>
    </cfRule>
    <cfRule type="cellIs" dxfId="142" priority="2033" operator="equal">
      <formula>19</formula>
    </cfRule>
    <cfRule type="cellIs" dxfId="141" priority="2034" operator="equal">
      <formula>20</formula>
    </cfRule>
  </conditionalFormatting>
  <conditionalFormatting sqref="H8">
    <cfRule type="cellIs" dxfId="140" priority="2035" operator="equal">
      <formula>1</formula>
    </cfRule>
    <cfRule type="cellIs" dxfId="139" priority="2036" operator="equal">
      <formula>19</formula>
    </cfRule>
    <cfRule type="cellIs" dxfId="138" priority="2037" operator="equal">
      <formula>20</formula>
    </cfRule>
  </conditionalFormatting>
  <conditionalFormatting sqref="H10">
    <cfRule type="cellIs" dxfId="137" priority="2020" operator="equal">
      <formula>1</formula>
    </cfRule>
    <cfRule type="cellIs" dxfId="136" priority="2021" operator="equal">
      <formula>19</formula>
    </cfRule>
    <cfRule type="cellIs" dxfId="135" priority="2022" operator="equal">
      <formula>20</formula>
    </cfRule>
  </conditionalFormatting>
  <conditionalFormatting sqref="H9">
    <cfRule type="cellIs" dxfId="134" priority="2005" operator="equal">
      <formula>1</formula>
    </cfRule>
    <cfRule type="cellIs" dxfId="133" priority="2006" operator="equal">
      <formula>19</formula>
    </cfRule>
    <cfRule type="cellIs" dxfId="132" priority="2007" operator="equal">
      <formula>20</formula>
    </cfRule>
  </conditionalFormatting>
  <conditionalFormatting sqref="H8">
    <cfRule type="cellIs" dxfId="131" priority="2002" operator="equal">
      <formula>1</formula>
    </cfRule>
    <cfRule type="cellIs" dxfId="130" priority="2003" operator="equal">
      <formula>19</formula>
    </cfRule>
    <cfRule type="cellIs" dxfId="129" priority="2004" operator="equal">
      <formula>20</formula>
    </cfRule>
  </conditionalFormatting>
  <conditionalFormatting sqref="H9">
    <cfRule type="cellIs" dxfId="128" priority="1999" operator="equal">
      <formula>1</formula>
    </cfRule>
    <cfRule type="cellIs" dxfId="127" priority="2000" operator="equal">
      <formula>19</formula>
    </cfRule>
    <cfRule type="cellIs" dxfId="126" priority="2001" operator="equal">
      <formula>20</formula>
    </cfRule>
  </conditionalFormatting>
  <conditionalFormatting sqref="H10">
    <cfRule type="cellIs" dxfId="125" priority="1972" operator="equal">
      <formula>1</formula>
    </cfRule>
    <cfRule type="cellIs" dxfId="124" priority="1973" operator="equal">
      <formula>19</formula>
    </cfRule>
    <cfRule type="cellIs" dxfId="123" priority="1974" operator="equal">
      <formula>20</formula>
    </cfRule>
  </conditionalFormatting>
  <conditionalFormatting sqref="H8">
    <cfRule type="cellIs" dxfId="122" priority="1939" operator="equal">
      <formula>1</formula>
    </cfRule>
    <cfRule type="cellIs" dxfId="121" priority="1940" operator="equal">
      <formula>19</formula>
    </cfRule>
    <cfRule type="cellIs" dxfId="120" priority="1941" operator="equal">
      <formula>20</formula>
    </cfRule>
  </conditionalFormatting>
  <conditionalFormatting sqref="H9">
    <cfRule type="cellIs" dxfId="119" priority="1936" operator="equal">
      <formula>1</formula>
    </cfRule>
    <cfRule type="cellIs" dxfId="118" priority="1937" operator="equal">
      <formula>19</formula>
    </cfRule>
    <cfRule type="cellIs" dxfId="117" priority="1938" operator="equal">
      <formula>20</formula>
    </cfRule>
  </conditionalFormatting>
  <conditionalFormatting sqref="H10">
    <cfRule type="cellIs" dxfId="116" priority="1903" operator="equal">
      <formula>1</formula>
    </cfRule>
    <cfRule type="cellIs" dxfId="115" priority="1904" operator="equal">
      <formula>19</formula>
    </cfRule>
    <cfRule type="cellIs" dxfId="114" priority="1905" operator="equal">
      <formula>20</formula>
    </cfRule>
  </conditionalFormatting>
  <conditionalFormatting sqref="H9">
    <cfRule type="cellIs" dxfId="113" priority="1900" operator="equal">
      <formula>1</formula>
    </cfRule>
    <cfRule type="cellIs" dxfId="112" priority="1901" operator="equal">
      <formula>19</formula>
    </cfRule>
    <cfRule type="cellIs" dxfId="111" priority="1902" operator="equal">
      <formula>20</formula>
    </cfRule>
  </conditionalFormatting>
  <conditionalFormatting sqref="H10">
    <cfRule type="cellIs" dxfId="110" priority="1897" operator="equal">
      <formula>1</formula>
    </cfRule>
    <cfRule type="cellIs" dxfId="109" priority="1898" operator="equal">
      <formula>19</formula>
    </cfRule>
    <cfRule type="cellIs" dxfId="108" priority="1899" operator="equal">
      <formula>20</formula>
    </cfRule>
  </conditionalFormatting>
  <conditionalFormatting sqref="H9">
    <cfRule type="cellIs" dxfId="107" priority="1858" operator="equal">
      <formula>1</formula>
    </cfRule>
    <cfRule type="cellIs" dxfId="106" priority="1859" operator="equal">
      <formula>19</formula>
    </cfRule>
    <cfRule type="cellIs" dxfId="105" priority="1860" operator="equal">
      <formula>20</formula>
    </cfRule>
  </conditionalFormatting>
  <conditionalFormatting sqref="H10">
    <cfRule type="cellIs" dxfId="104" priority="1855" operator="equal">
      <formula>1</formula>
    </cfRule>
    <cfRule type="cellIs" dxfId="103" priority="1856" operator="equal">
      <formula>19</formula>
    </cfRule>
    <cfRule type="cellIs" dxfId="102" priority="1857" operator="equal">
      <formula>20</formula>
    </cfRule>
  </conditionalFormatting>
  <conditionalFormatting sqref="H10">
    <cfRule type="cellIs" dxfId="101" priority="1822" operator="equal">
      <formula>1</formula>
    </cfRule>
    <cfRule type="cellIs" dxfId="100" priority="1823" operator="equal">
      <formula>19</formula>
    </cfRule>
    <cfRule type="cellIs" dxfId="99" priority="1824" operator="equal">
      <formula>20</formula>
    </cfRule>
  </conditionalFormatting>
  <conditionalFormatting sqref="H2">
    <cfRule type="cellIs" dxfId="98" priority="811" operator="equal">
      <formula>1</formula>
    </cfRule>
    <cfRule type="cellIs" dxfId="97" priority="812" operator="equal">
      <formula>19</formula>
    </cfRule>
    <cfRule type="cellIs" dxfId="96" priority="813" operator="equal">
      <formula>20</formula>
    </cfRule>
  </conditionalFormatting>
  <conditionalFormatting sqref="H2">
    <cfRule type="cellIs" dxfId="95" priority="814" operator="equal">
      <formula>1</formula>
    </cfRule>
    <cfRule type="cellIs" dxfId="94" priority="815" operator="equal">
      <formula>19</formula>
    </cfRule>
    <cfRule type="cellIs" dxfId="93" priority="816" operator="equal">
      <formula>20</formula>
    </cfRule>
  </conditionalFormatting>
  <conditionalFormatting sqref="H2">
    <cfRule type="cellIs" dxfId="92" priority="808" operator="equal">
      <formula>1</formula>
    </cfRule>
    <cfRule type="cellIs" dxfId="91" priority="809" operator="equal">
      <formula>19</formula>
    </cfRule>
    <cfRule type="cellIs" dxfId="90" priority="810" operator="equal">
      <formula>20</formula>
    </cfRule>
  </conditionalFormatting>
  <conditionalFormatting sqref="H2">
    <cfRule type="cellIs" dxfId="89" priority="805" operator="equal">
      <formula>1</formula>
    </cfRule>
    <cfRule type="cellIs" dxfId="88" priority="806" operator="equal">
      <formula>19</formula>
    </cfRule>
    <cfRule type="cellIs" dxfId="87" priority="807" operator="equal">
      <formula>20</formula>
    </cfRule>
  </conditionalFormatting>
  <conditionalFormatting sqref="H11">
    <cfRule type="cellIs" dxfId="86" priority="481" operator="equal">
      <formula>1</formula>
    </cfRule>
    <cfRule type="cellIs" dxfId="85" priority="482" operator="equal">
      <formula>19</formula>
    </cfRule>
    <cfRule type="cellIs" dxfId="84" priority="483" operator="equal">
      <formula>20</formula>
    </cfRule>
  </conditionalFormatting>
  <conditionalFormatting sqref="H11">
    <cfRule type="cellIs" dxfId="83" priority="469" operator="equal">
      <formula>1</formula>
    </cfRule>
    <cfRule type="cellIs" dxfId="82" priority="470" operator="equal">
      <formula>19</formula>
    </cfRule>
    <cfRule type="cellIs" dxfId="81" priority="471" operator="equal">
      <formula>20</formula>
    </cfRule>
  </conditionalFormatting>
  <conditionalFormatting sqref="H11">
    <cfRule type="cellIs" dxfId="80" priority="457" operator="equal">
      <formula>1</formula>
    </cfRule>
    <cfRule type="cellIs" dxfId="79" priority="458" operator="equal">
      <formula>19</formula>
    </cfRule>
    <cfRule type="cellIs" dxfId="78" priority="459" operator="equal">
      <formula>20</formula>
    </cfRule>
  </conditionalFormatting>
  <conditionalFormatting sqref="H11">
    <cfRule type="cellIs" dxfId="77" priority="445" operator="equal">
      <formula>1</formula>
    </cfRule>
    <cfRule type="cellIs" dxfId="76" priority="446" operator="equal">
      <formula>19</formula>
    </cfRule>
    <cfRule type="cellIs" dxfId="75" priority="447" operator="equal">
      <formula>20</formula>
    </cfRule>
  </conditionalFormatting>
  <conditionalFormatting sqref="H11">
    <cfRule type="cellIs" dxfId="74" priority="433" operator="equal">
      <formula>1</formula>
    </cfRule>
    <cfRule type="cellIs" dxfId="73" priority="434" operator="equal">
      <formula>19</formula>
    </cfRule>
    <cfRule type="cellIs" dxfId="72" priority="435" operator="equal">
      <formula>20</formula>
    </cfRule>
  </conditionalFormatting>
  <conditionalFormatting sqref="H11">
    <cfRule type="cellIs" dxfId="71" priority="424" operator="equal">
      <formula>1</formula>
    </cfRule>
    <cfRule type="cellIs" dxfId="70" priority="425" operator="equal">
      <formula>19</formula>
    </cfRule>
    <cfRule type="cellIs" dxfId="69" priority="426" operator="equal">
      <formula>20</formula>
    </cfRule>
  </conditionalFormatting>
  <conditionalFormatting sqref="H11">
    <cfRule type="cellIs" dxfId="68" priority="415" operator="equal">
      <formula>1</formula>
    </cfRule>
    <cfRule type="cellIs" dxfId="67" priority="416" operator="equal">
      <formula>19</formula>
    </cfRule>
    <cfRule type="cellIs" dxfId="66" priority="417" operator="equal">
      <formula>20</formula>
    </cfRule>
  </conditionalFormatting>
  <conditionalFormatting sqref="H11">
    <cfRule type="cellIs" dxfId="65" priority="403" operator="equal">
      <formula>1</formula>
    </cfRule>
    <cfRule type="cellIs" dxfId="64" priority="404" operator="equal">
      <formula>19</formula>
    </cfRule>
    <cfRule type="cellIs" dxfId="63" priority="405" operator="equal">
      <formula>20</formula>
    </cfRule>
  </conditionalFormatting>
  <conditionalFormatting sqref="H11">
    <cfRule type="cellIs" dxfId="62" priority="394" operator="equal">
      <formula>1</formula>
    </cfRule>
    <cfRule type="cellIs" dxfId="61" priority="395" operator="equal">
      <formula>19</formula>
    </cfRule>
    <cfRule type="cellIs" dxfId="60" priority="396" operator="equal">
      <formula>20</formula>
    </cfRule>
  </conditionalFormatting>
  <conditionalFormatting sqref="H11">
    <cfRule type="cellIs" dxfId="59" priority="382" operator="equal">
      <formula>1</formula>
    </cfRule>
    <cfRule type="cellIs" dxfId="58" priority="383" operator="equal">
      <formula>19</formula>
    </cfRule>
    <cfRule type="cellIs" dxfId="57" priority="384" operator="equal">
      <formula>20</formula>
    </cfRule>
  </conditionalFormatting>
  <conditionalFormatting sqref="H11">
    <cfRule type="cellIs" dxfId="56" priority="376" operator="equal">
      <formula>1</formula>
    </cfRule>
    <cfRule type="cellIs" dxfId="55" priority="377" operator="equal">
      <formula>19</formula>
    </cfRule>
    <cfRule type="cellIs" dxfId="54" priority="378" operator="equal">
      <formula>20</formula>
    </cfRule>
  </conditionalFormatting>
  <conditionalFormatting sqref="H11">
    <cfRule type="cellIs" dxfId="53" priority="364" operator="equal">
      <formula>1</formula>
    </cfRule>
    <cfRule type="cellIs" dxfId="52" priority="365" operator="equal">
      <formula>19</formula>
    </cfRule>
    <cfRule type="cellIs" dxfId="51" priority="366" operator="equal">
      <formula>20</formula>
    </cfRule>
  </conditionalFormatting>
  <conditionalFormatting sqref="H11">
    <cfRule type="cellIs" dxfId="50" priority="358" operator="equal">
      <formula>1</formula>
    </cfRule>
    <cfRule type="cellIs" dxfId="49" priority="359" operator="equal">
      <formula>19</formula>
    </cfRule>
    <cfRule type="cellIs" dxfId="48" priority="360" operator="equal">
      <formula>20</formula>
    </cfRule>
  </conditionalFormatting>
  <conditionalFormatting sqref="H11">
    <cfRule type="cellIs" dxfId="47" priority="346" operator="equal">
      <formula>1</formula>
    </cfRule>
    <cfRule type="cellIs" dxfId="46" priority="347" operator="equal">
      <formula>19</formula>
    </cfRule>
    <cfRule type="cellIs" dxfId="45" priority="348" operator="equal">
      <formula>20</formula>
    </cfRule>
  </conditionalFormatting>
  <conditionalFormatting sqref="H11">
    <cfRule type="cellIs" dxfId="44" priority="343" operator="equal">
      <formula>1</formula>
    </cfRule>
    <cfRule type="cellIs" dxfId="43" priority="344" operator="equal">
      <formula>19</formula>
    </cfRule>
    <cfRule type="cellIs" dxfId="42" priority="345" operator="equal">
      <formula>20</formula>
    </cfRule>
  </conditionalFormatting>
  <conditionalFormatting sqref="H7">
    <cfRule type="cellIs" dxfId="41" priority="208" operator="equal">
      <formula>1</formula>
    </cfRule>
    <cfRule type="cellIs" dxfId="40" priority="209" operator="equal">
      <formula>19</formula>
    </cfRule>
    <cfRule type="cellIs" dxfId="39" priority="210" operator="equal">
      <formula>20</formula>
    </cfRule>
  </conditionalFormatting>
  <conditionalFormatting sqref="H7">
    <cfRule type="cellIs" dxfId="38" priority="211" operator="equal">
      <formula>1</formula>
    </cfRule>
    <cfRule type="cellIs" dxfId="37" priority="212" operator="equal">
      <formula>19</formula>
    </cfRule>
    <cfRule type="cellIs" dxfId="36" priority="213" operator="equal">
      <formula>20</formula>
    </cfRule>
  </conditionalFormatting>
  <conditionalFormatting sqref="H7">
    <cfRule type="cellIs" dxfId="35" priority="205" operator="equal">
      <formula>1</formula>
    </cfRule>
    <cfRule type="cellIs" dxfId="34" priority="206" operator="equal">
      <formula>19</formula>
    </cfRule>
    <cfRule type="cellIs" dxfId="33" priority="207" operator="equal">
      <formula>20</formula>
    </cfRule>
  </conditionalFormatting>
  <conditionalFormatting sqref="H7">
    <cfRule type="cellIs" dxfId="32" priority="202" operator="equal">
      <formula>1</formula>
    </cfRule>
    <cfRule type="cellIs" dxfId="31" priority="203" operator="equal">
      <formula>19</formula>
    </cfRule>
    <cfRule type="cellIs" dxfId="30" priority="204" operator="equal">
      <formula>20</formula>
    </cfRule>
  </conditionalFormatting>
  <conditionalFormatting sqref="H7">
    <cfRule type="cellIs" dxfId="29" priority="199" operator="equal">
      <formula>1</formula>
    </cfRule>
    <cfRule type="cellIs" dxfId="28" priority="200" operator="equal">
      <formula>19</formula>
    </cfRule>
    <cfRule type="cellIs" dxfId="27" priority="201" operator="equal">
      <formula>20</formula>
    </cfRule>
  </conditionalFormatting>
  <conditionalFormatting sqref="H7">
    <cfRule type="cellIs" dxfId="26" priority="196" operator="equal">
      <formula>1</formula>
    </cfRule>
    <cfRule type="cellIs" dxfId="25" priority="197" operator="equal">
      <formula>19</formula>
    </cfRule>
    <cfRule type="cellIs" dxfId="24" priority="198" operator="equal">
      <formula>20</formula>
    </cfRule>
  </conditionalFormatting>
  <conditionalFormatting sqref="H3">
    <cfRule type="cellIs" dxfId="23" priority="13" operator="equal">
      <formula>1</formula>
    </cfRule>
    <cfRule type="cellIs" dxfId="22" priority="14" operator="equal">
      <formula>19</formula>
    </cfRule>
    <cfRule type="cellIs" dxfId="21" priority="15" operator="equal">
      <formula>20</formula>
    </cfRule>
  </conditionalFormatting>
  <conditionalFormatting sqref="H3">
    <cfRule type="cellIs" dxfId="20" priority="16" operator="equal">
      <formula>1</formula>
    </cfRule>
    <cfRule type="cellIs" dxfId="19" priority="17" operator="equal">
      <formula>19</formula>
    </cfRule>
    <cfRule type="cellIs" dxfId="18" priority="18" operator="equal">
      <formula>20</formula>
    </cfRule>
  </conditionalFormatting>
  <conditionalFormatting sqref="H3">
    <cfRule type="cellIs" dxfId="17" priority="10" operator="equal">
      <formula>1</formula>
    </cfRule>
    <cfRule type="cellIs" dxfId="16" priority="11" operator="equal">
      <formula>19</formula>
    </cfRule>
    <cfRule type="cellIs" dxfId="15" priority="12" operator="equal">
      <formula>20</formula>
    </cfRule>
  </conditionalFormatting>
  <conditionalFormatting sqref="H3">
    <cfRule type="cellIs" dxfId="14" priority="7" operator="equal">
      <formula>1</formula>
    </cfRule>
    <cfRule type="cellIs" dxfId="13" priority="8" operator="equal">
      <formula>19</formula>
    </cfRule>
    <cfRule type="cellIs" dxfId="12" priority="9" operator="equal">
      <formula>20</formula>
    </cfRule>
  </conditionalFormatting>
  <conditionalFormatting sqref="H4:H6">
    <cfRule type="cellIs" dxfId="11" priority="4" operator="equal">
      <formula>1</formula>
    </cfRule>
    <cfRule type="cellIs" dxfId="10" priority="5" operator="equal">
      <formula>19</formula>
    </cfRule>
    <cfRule type="cellIs" dxfId="9" priority="6" operator="equal">
      <formula>20</formula>
    </cfRule>
  </conditionalFormatting>
  <conditionalFormatting sqref="H4:H6">
    <cfRule type="cellIs" dxfId="8" priority="1" operator="equal">
      <formula>1</formula>
    </cfRule>
    <cfRule type="cellIs" dxfId="7" priority="2" operator="equal">
      <formula>19</formula>
    </cfRule>
    <cfRule type="cellIs" dxfId="6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workbookViewId="0"/>
  </sheetViews>
  <sheetFormatPr defaultColWidth="3.8984375" defaultRowHeight="15.6" x14ac:dyDescent="0.3"/>
  <cols>
    <col min="1" max="1" width="13.09765625" style="20" bestFit="1" customWidth="1"/>
    <col min="2" max="2" width="11.69921875" style="20" bestFit="1" customWidth="1"/>
    <col min="3" max="3" width="6.19921875" style="20" bestFit="1" customWidth="1"/>
    <col min="4" max="4" width="4.296875" style="20" bestFit="1" customWidth="1"/>
    <col min="5" max="5" width="5" style="20" bestFit="1" customWidth="1"/>
    <col min="6" max="6" width="3.8984375" style="20"/>
    <col min="7" max="7" width="9.5" style="20" bestFit="1" customWidth="1"/>
    <col min="8" max="8" width="11.69921875" style="20" bestFit="1" customWidth="1"/>
    <col min="9" max="9" width="6.19921875" style="20" bestFit="1" customWidth="1"/>
    <col min="10" max="10" width="4.296875" style="20" bestFit="1" customWidth="1"/>
    <col min="11" max="11" width="5" style="20" bestFit="1" customWidth="1"/>
    <col min="12" max="16384" width="3.8984375" style="20"/>
  </cols>
  <sheetData>
    <row r="1" spans="1:11" s="23" customFormat="1" x14ac:dyDescent="0.3">
      <c r="A1" s="125" t="s">
        <v>0</v>
      </c>
      <c r="B1" s="125" t="s">
        <v>73</v>
      </c>
      <c r="C1" s="125" t="s">
        <v>43</v>
      </c>
      <c r="D1" s="124" t="s">
        <v>3</v>
      </c>
      <c r="E1" s="125" t="s">
        <v>44</v>
      </c>
      <c r="G1" s="125" t="s">
        <v>0</v>
      </c>
      <c r="H1" s="125" t="s">
        <v>73</v>
      </c>
      <c r="I1" s="125" t="s">
        <v>43</v>
      </c>
      <c r="J1" s="124" t="s">
        <v>3</v>
      </c>
      <c r="K1" s="125" t="s">
        <v>44</v>
      </c>
    </row>
    <row r="2" spans="1:11" x14ac:dyDescent="0.3">
      <c r="A2" s="133" t="s">
        <v>116</v>
      </c>
      <c r="B2" s="134" t="s">
        <v>45</v>
      </c>
      <c r="C2" s="131">
        <v>0</v>
      </c>
      <c r="D2" s="122">
        <f t="shared" ref="D2:D13" ca="1" si="0">RANDBETWEEN(1,20)</f>
        <v>12</v>
      </c>
      <c r="E2" s="73">
        <f t="shared" ref="E2:E13" ca="1" si="1">D2+C2</f>
        <v>12</v>
      </c>
      <c r="G2" s="72"/>
      <c r="H2" s="73" t="s">
        <v>45</v>
      </c>
      <c r="I2" s="73"/>
      <c r="J2" s="122">
        <f t="shared" ref="J2:J4" ca="1" si="2">RANDBETWEEN(1,20)</f>
        <v>11</v>
      </c>
      <c r="K2" s="73">
        <f t="shared" ref="K2:K4" ca="1" si="3">J2+I2</f>
        <v>11</v>
      </c>
    </row>
    <row r="3" spans="1:11" x14ac:dyDescent="0.3">
      <c r="A3" s="76" t="s">
        <v>116</v>
      </c>
      <c r="B3" s="134" t="s">
        <v>46</v>
      </c>
      <c r="C3" s="131">
        <v>0</v>
      </c>
      <c r="D3" s="121">
        <f t="shared" ca="1" si="0"/>
        <v>3</v>
      </c>
      <c r="E3" s="75">
        <f t="shared" ca="1" si="1"/>
        <v>3</v>
      </c>
      <c r="G3" s="74"/>
      <c r="H3" s="75" t="s">
        <v>46</v>
      </c>
      <c r="I3" s="75"/>
      <c r="J3" s="121">
        <f t="shared" ca="1" si="2"/>
        <v>1</v>
      </c>
      <c r="K3" s="75">
        <f t="shared" ca="1" si="3"/>
        <v>1</v>
      </c>
    </row>
    <row r="4" spans="1:11" x14ac:dyDescent="0.3">
      <c r="A4" s="130" t="s">
        <v>116</v>
      </c>
      <c r="B4" s="135" t="s">
        <v>47</v>
      </c>
      <c r="C4" s="132">
        <v>3</v>
      </c>
      <c r="D4" s="123">
        <f t="shared" ca="1" si="0"/>
        <v>11</v>
      </c>
      <c r="E4" s="78">
        <f t="shared" ca="1" si="1"/>
        <v>14</v>
      </c>
      <c r="G4" s="77"/>
      <c r="H4" s="78" t="s">
        <v>47</v>
      </c>
      <c r="I4" s="78"/>
      <c r="J4" s="123">
        <f t="shared" ca="1" si="2"/>
        <v>2</v>
      </c>
      <c r="K4" s="78">
        <f t="shared" ca="1" si="3"/>
        <v>2</v>
      </c>
    </row>
    <row r="5" spans="1:11" x14ac:dyDescent="0.3">
      <c r="A5" s="133" t="s">
        <v>118</v>
      </c>
      <c r="B5" s="134" t="s">
        <v>45</v>
      </c>
      <c r="C5" s="131">
        <v>1</v>
      </c>
      <c r="D5" s="122">
        <f t="shared" ca="1" si="0"/>
        <v>16</v>
      </c>
      <c r="E5" s="73">
        <f t="shared" ca="1" si="1"/>
        <v>17</v>
      </c>
      <c r="G5" s="77"/>
      <c r="H5" s="78" t="s">
        <v>81</v>
      </c>
      <c r="I5" s="78">
        <v>3</v>
      </c>
      <c r="J5" s="123">
        <f ca="1">RANDBETWEEN(1,20)</f>
        <v>6</v>
      </c>
      <c r="K5" s="78">
        <f ca="1">J5+I5</f>
        <v>9</v>
      </c>
    </row>
    <row r="6" spans="1:11" x14ac:dyDescent="0.3">
      <c r="A6" s="76" t="s">
        <v>118</v>
      </c>
      <c r="B6" s="134" t="s">
        <v>46</v>
      </c>
      <c r="C6" s="131">
        <v>0</v>
      </c>
      <c r="D6" s="121">
        <f t="shared" ca="1" si="0"/>
        <v>18</v>
      </c>
      <c r="E6" s="75">
        <f t="shared" ca="1" si="1"/>
        <v>18</v>
      </c>
      <c r="G6" s="77"/>
      <c r="H6" s="135" t="s">
        <v>79</v>
      </c>
      <c r="I6" s="132">
        <v>10</v>
      </c>
      <c r="J6" s="123">
        <f ca="1">RANDBETWEEN(1,20)</f>
        <v>12</v>
      </c>
      <c r="K6" s="78">
        <f t="shared" ref="K6" ca="1" si="4">J6+I6</f>
        <v>22</v>
      </c>
    </row>
    <row r="7" spans="1:11" x14ac:dyDescent="0.3">
      <c r="A7" s="130" t="s">
        <v>118</v>
      </c>
      <c r="B7" s="135" t="s">
        <v>47</v>
      </c>
      <c r="C7" s="132">
        <v>4</v>
      </c>
      <c r="D7" s="123">
        <f t="shared" ca="1" si="0"/>
        <v>5</v>
      </c>
      <c r="E7" s="78">
        <f t="shared" ca="1" si="1"/>
        <v>9</v>
      </c>
      <c r="G7" s="77"/>
      <c r="H7" s="78" t="s">
        <v>83</v>
      </c>
      <c r="I7" s="78"/>
      <c r="J7" s="123">
        <f ca="1">RANDBETWEEN(1,20)</f>
        <v>19</v>
      </c>
      <c r="K7" s="78">
        <f ca="1">J7+I7</f>
        <v>19</v>
      </c>
    </row>
    <row r="8" spans="1:11" x14ac:dyDescent="0.3">
      <c r="A8" s="133" t="s">
        <v>109</v>
      </c>
      <c r="B8" s="134" t="s">
        <v>45</v>
      </c>
      <c r="C8" s="131">
        <v>2</v>
      </c>
      <c r="D8" s="122">
        <f t="shared" ca="1" si="0"/>
        <v>10</v>
      </c>
      <c r="E8" s="73">
        <f t="shared" ca="1" si="1"/>
        <v>12</v>
      </c>
    </row>
    <row r="9" spans="1:11" x14ac:dyDescent="0.3">
      <c r="A9" s="76" t="s">
        <v>109</v>
      </c>
      <c r="B9" s="134" t="s">
        <v>46</v>
      </c>
      <c r="C9" s="131">
        <v>6</v>
      </c>
      <c r="D9" s="121">
        <f t="shared" ca="1" si="0"/>
        <v>8</v>
      </c>
      <c r="E9" s="75">
        <f t="shared" ca="1" si="1"/>
        <v>14</v>
      </c>
    </row>
    <row r="10" spans="1:11" x14ac:dyDescent="0.3">
      <c r="A10" s="130" t="s">
        <v>109</v>
      </c>
      <c r="B10" s="135" t="s">
        <v>47</v>
      </c>
      <c r="C10" s="132">
        <v>7</v>
      </c>
      <c r="D10" s="123">
        <f t="shared" ca="1" si="0"/>
        <v>7</v>
      </c>
      <c r="E10" s="78">
        <f t="shared" ca="1" si="1"/>
        <v>14</v>
      </c>
    </row>
    <row r="11" spans="1:11" x14ac:dyDescent="0.3">
      <c r="A11" s="133" t="s">
        <v>119</v>
      </c>
      <c r="B11" s="134" t="s">
        <v>45</v>
      </c>
      <c r="C11" s="131">
        <v>4</v>
      </c>
      <c r="D11" s="122">
        <f t="shared" ca="1" si="0"/>
        <v>4</v>
      </c>
      <c r="E11" s="73">
        <f t="shared" ca="1" si="1"/>
        <v>8</v>
      </c>
    </row>
    <row r="12" spans="1:11" x14ac:dyDescent="0.3">
      <c r="A12" s="76" t="s">
        <v>119</v>
      </c>
      <c r="B12" s="134" t="s">
        <v>46</v>
      </c>
      <c r="C12" s="131">
        <v>9</v>
      </c>
      <c r="D12" s="121">
        <f t="shared" ca="1" si="0"/>
        <v>19</v>
      </c>
      <c r="E12" s="75">
        <f t="shared" ca="1" si="1"/>
        <v>28</v>
      </c>
    </row>
    <row r="13" spans="1:11" x14ac:dyDescent="0.3">
      <c r="A13" s="130" t="s">
        <v>119</v>
      </c>
      <c r="B13" s="135" t="s">
        <v>47</v>
      </c>
      <c r="C13" s="132">
        <v>9</v>
      </c>
      <c r="D13" s="123">
        <f t="shared" ca="1" si="0"/>
        <v>13</v>
      </c>
      <c r="E13" s="78">
        <f t="shared" ca="1" si="1"/>
        <v>22</v>
      </c>
    </row>
    <row r="14" spans="1:11" x14ac:dyDescent="0.3">
      <c r="A14" s="133"/>
      <c r="B14" s="134" t="s">
        <v>45</v>
      </c>
      <c r="C14" s="131"/>
      <c r="D14" s="122">
        <f t="shared" ref="D14:D22" ca="1" si="5">RANDBETWEEN(1,20)</f>
        <v>8</v>
      </c>
      <c r="E14" s="73">
        <f t="shared" ref="E14:E22" ca="1" si="6">D14+C14</f>
        <v>8</v>
      </c>
    </row>
    <row r="15" spans="1:11" x14ac:dyDescent="0.3">
      <c r="A15" s="76"/>
      <c r="B15" s="134" t="s">
        <v>46</v>
      </c>
      <c r="C15" s="131"/>
      <c r="D15" s="121">
        <f t="shared" ca="1" si="5"/>
        <v>20</v>
      </c>
      <c r="E15" s="75">
        <f t="shared" ca="1" si="6"/>
        <v>20</v>
      </c>
    </row>
    <row r="16" spans="1:11" x14ac:dyDescent="0.3">
      <c r="A16" s="130"/>
      <c r="B16" s="135" t="s">
        <v>47</v>
      </c>
      <c r="C16" s="132"/>
      <c r="D16" s="123">
        <f t="shared" ca="1" si="5"/>
        <v>15</v>
      </c>
      <c r="E16" s="78">
        <f t="shared" ca="1" si="6"/>
        <v>15</v>
      </c>
    </row>
    <row r="17" spans="1:5" x14ac:dyDescent="0.3">
      <c r="A17" s="133"/>
      <c r="B17" s="134" t="s">
        <v>45</v>
      </c>
      <c r="C17" s="131"/>
      <c r="D17" s="122">
        <f t="shared" ca="1" si="5"/>
        <v>15</v>
      </c>
      <c r="E17" s="73">
        <f t="shared" ca="1" si="6"/>
        <v>15</v>
      </c>
    </row>
    <row r="18" spans="1:5" x14ac:dyDescent="0.3">
      <c r="A18" s="76"/>
      <c r="B18" s="134" t="s">
        <v>46</v>
      </c>
      <c r="C18" s="131"/>
      <c r="D18" s="121">
        <f t="shared" ca="1" si="5"/>
        <v>6</v>
      </c>
      <c r="E18" s="75">
        <f t="shared" ca="1" si="6"/>
        <v>6</v>
      </c>
    </row>
    <row r="19" spans="1:5" x14ac:dyDescent="0.3">
      <c r="A19" s="130"/>
      <c r="B19" s="135" t="s">
        <v>47</v>
      </c>
      <c r="C19" s="132"/>
      <c r="D19" s="123">
        <f t="shared" ca="1" si="5"/>
        <v>5</v>
      </c>
      <c r="E19" s="78">
        <f t="shared" ca="1" si="6"/>
        <v>5</v>
      </c>
    </row>
    <row r="20" spans="1:5" x14ac:dyDescent="0.3">
      <c r="A20" s="133"/>
      <c r="B20" s="134" t="s">
        <v>45</v>
      </c>
      <c r="C20" s="131"/>
      <c r="D20" s="122">
        <f t="shared" ca="1" si="5"/>
        <v>12</v>
      </c>
      <c r="E20" s="73">
        <f t="shared" ca="1" si="6"/>
        <v>12</v>
      </c>
    </row>
    <row r="21" spans="1:5" x14ac:dyDescent="0.3">
      <c r="A21" s="76"/>
      <c r="B21" s="134" t="s">
        <v>46</v>
      </c>
      <c r="C21" s="131"/>
      <c r="D21" s="121">
        <f t="shared" ca="1" si="5"/>
        <v>17</v>
      </c>
      <c r="E21" s="75">
        <f t="shared" ca="1" si="6"/>
        <v>17</v>
      </c>
    </row>
    <row r="22" spans="1:5" x14ac:dyDescent="0.3">
      <c r="A22" s="130"/>
      <c r="B22" s="135" t="s">
        <v>47</v>
      </c>
      <c r="C22" s="132"/>
      <c r="D22" s="123">
        <f t="shared" ca="1" si="5"/>
        <v>16</v>
      </c>
      <c r="E22" s="78">
        <f t="shared" ca="1" si="6"/>
        <v>16</v>
      </c>
    </row>
    <row r="23" spans="1:5" x14ac:dyDescent="0.3">
      <c r="A23" s="130"/>
      <c r="B23" s="135" t="s">
        <v>97</v>
      </c>
      <c r="C23" s="132"/>
      <c r="D23" s="123">
        <f t="shared" ref="D23:D27" ca="1" si="7">RANDBETWEEN(1,20)</f>
        <v>7</v>
      </c>
      <c r="E23" s="78">
        <f t="shared" ref="E23:E27" ca="1" si="8">D23+C23</f>
        <v>7</v>
      </c>
    </row>
    <row r="24" spans="1:5" x14ac:dyDescent="0.3">
      <c r="A24" s="130"/>
      <c r="B24" s="135" t="s">
        <v>80</v>
      </c>
      <c r="C24" s="132"/>
      <c r="D24" s="123">
        <f t="shared" ca="1" si="7"/>
        <v>19</v>
      </c>
      <c r="E24" s="78">
        <f t="shared" ca="1" si="8"/>
        <v>19</v>
      </c>
    </row>
    <row r="25" spans="1:5" x14ac:dyDescent="0.3">
      <c r="A25" s="130"/>
      <c r="B25" s="135" t="s">
        <v>77</v>
      </c>
      <c r="C25" s="132"/>
      <c r="D25" s="123">
        <f t="shared" ca="1" si="7"/>
        <v>6</v>
      </c>
      <c r="E25" s="78">
        <f t="shared" ca="1" si="8"/>
        <v>6</v>
      </c>
    </row>
    <row r="26" spans="1:5" x14ac:dyDescent="0.3">
      <c r="A26" s="130"/>
      <c r="B26" s="135" t="s">
        <v>78</v>
      </c>
      <c r="C26" s="132"/>
      <c r="D26" s="123">
        <f t="shared" ca="1" si="7"/>
        <v>10</v>
      </c>
      <c r="E26" s="78">
        <f t="shared" ca="1" si="8"/>
        <v>10</v>
      </c>
    </row>
    <row r="27" spans="1:5" x14ac:dyDescent="0.3">
      <c r="A27" s="130"/>
      <c r="B27" s="135" t="s">
        <v>79</v>
      </c>
      <c r="C27" s="132">
        <v>10</v>
      </c>
      <c r="D27" s="123">
        <f t="shared" ca="1" si="7"/>
        <v>14</v>
      </c>
      <c r="E27" s="78">
        <f t="shared" ca="1" si="8"/>
        <v>24</v>
      </c>
    </row>
  </sheetData>
  <sortState ref="A2:E25">
    <sortCondition ref="A2:A2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5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8.3984375" style="23" bestFit="1" customWidth="1"/>
    <col min="2" max="2" width="5" style="23" bestFit="1" customWidth="1"/>
    <col min="3" max="3" width="5.8984375" style="23" bestFit="1" customWidth="1"/>
    <col min="4" max="4" width="3.69921875" style="23" bestFit="1" customWidth="1"/>
    <col min="5" max="5" width="6.09765625" style="23" bestFit="1" customWidth="1"/>
    <col min="6" max="6" width="8" style="20" customWidth="1"/>
    <col min="7" max="7" width="1.8984375" style="20" bestFit="1" customWidth="1"/>
    <col min="8" max="8" width="6.19921875" style="20" bestFit="1" customWidth="1"/>
    <col min="9" max="9" width="7.296875" style="20" bestFit="1" customWidth="1"/>
    <col min="10" max="10" width="4.296875" style="20" bestFit="1" customWidth="1"/>
    <col min="11" max="11" width="4.796875" style="20" bestFit="1" customWidth="1"/>
    <col min="12" max="12" width="4.69921875" style="20" bestFit="1" customWidth="1"/>
    <col min="13" max="13" width="7.5" style="20" bestFit="1" customWidth="1"/>
    <col min="14" max="14" width="5.3984375" style="20" bestFit="1" customWidth="1"/>
    <col min="15" max="15" width="5" style="20" bestFit="1" customWidth="1"/>
    <col min="16" max="16" width="5.5" style="20" bestFit="1" customWidth="1"/>
    <col min="17" max="17" width="6.09765625" style="20" bestFit="1" customWidth="1"/>
    <col min="18" max="18" width="4.59765625" style="20" bestFit="1" customWidth="1"/>
    <col min="19" max="19" width="5.796875" style="20" bestFit="1" customWidth="1"/>
    <col min="20" max="20" width="6.09765625" style="20" bestFit="1" customWidth="1"/>
    <col min="21" max="21" width="9" style="20"/>
    <col min="22" max="22" width="7.796875" style="20" bestFit="1" customWidth="1"/>
    <col min="23" max="23" width="8.796875" style="20" bestFit="1" customWidth="1"/>
    <col min="24" max="24" width="7.3984375" style="20" bestFit="1" customWidth="1"/>
    <col min="25" max="25" width="4.3984375" style="20" bestFit="1" customWidth="1"/>
    <col min="26" max="26" width="6.69921875" style="20" hidden="1" customWidth="1"/>
    <col min="27" max="27" width="7.59765625" style="20" bestFit="1" customWidth="1"/>
    <col min="28" max="28" width="1.796875" style="20" customWidth="1"/>
    <col min="29" max="29" width="9.09765625" style="20" bestFit="1" customWidth="1"/>
    <col min="30" max="16384" width="9" style="20"/>
  </cols>
  <sheetData>
    <row r="1" spans="1:29" s="17" customFormat="1" ht="32.4" thickTop="1" thickBot="1" x14ac:dyDescent="0.35">
      <c r="A1" s="56" t="s">
        <v>0</v>
      </c>
      <c r="B1" s="159" t="s">
        <v>49</v>
      </c>
      <c r="C1" s="160" t="s">
        <v>48</v>
      </c>
      <c r="D1" s="161" t="s">
        <v>50</v>
      </c>
      <c r="E1" s="127" t="s">
        <v>75</v>
      </c>
      <c r="F1" s="103" t="s">
        <v>51</v>
      </c>
      <c r="G1" s="104"/>
      <c r="H1" s="53" t="s">
        <v>52</v>
      </c>
      <c r="I1" s="16" t="s">
        <v>53</v>
      </c>
      <c r="J1" s="18" t="s">
        <v>54</v>
      </c>
      <c r="K1" s="24" t="s">
        <v>55</v>
      </c>
      <c r="L1" s="27" t="s">
        <v>56</v>
      </c>
      <c r="M1" s="30" t="s">
        <v>57</v>
      </c>
      <c r="N1" s="36" t="s">
        <v>58</v>
      </c>
      <c r="O1" s="39" t="s">
        <v>59</v>
      </c>
      <c r="P1" s="42" t="s">
        <v>60</v>
      </c>
      <c r="Q1" s="45" t="s">
        <v>61</v>
      </c>
      <c r="R1" s="47" t="s">
        <v>62</v>
      </c>
      <c r="S1" s="50" t="s">
        <v>63</v>
      </c>
      <c r="T1" s="33" t="s">
        <v>64</v>
      </c>
      <c r="U1" s="57" t="s">
        <v>65</v>
      </c>
      <c r="V1" s="60" t="s">
        <v>66</v>
      </c>
      <c r="W1" s="66" t="s">
        <v>67</v>
      </c>
      <c r="X1" s="69" t="s">
        <v>68</v>
      </c>
      <c r="Y1" s="64" t="s">
        <v>69</v>
      </c>
      <c r="Z1" s="60" t="s">
        <v>70</v>
      </c>
      <c r="AA1" s="63" t="s">
        <v>71</v>
      </c>
      <c r="AC1" s="157" t="s">
        <v>82</v>
      </c>
    </row>
    <row r="2" spans="1:29" ht="16.2" thickTop="1" x14ac:dyDescent="0.3">
      <c r="A2" s="187" t="s">
        <v>84</v>
      </c>
      <c r="B2" s="162">
        <v>13</v>
      </c>
      <c r="C2" s="168">
        <f>10+4</f>
        <v>14</v>
      </c>
      <c r="D2" s="169">
        <f>13+4</f>
        <v>17</v>
      </c>
      <c r="E2" s="128">
        <v>0</v>
      </c>
      <c r="F2" s="105" t="s">
        <v>72</v>
      </c>
      <c r="G2" s="106">
        <v>0</v>
      </c>
      <c r="H2" s="54"/>
      <c r="I2" s="19"/>
      <c r="J2" s="22"/>
      <c r="K2" s="25"/>
      <c r="L2" s="28"/>
      <c r="M2" s="31"/>
      <c r="N2" s="37"/>
      <c r="O2" s="40"/>
      <c r="P2" s="43"/>
      <c r="Q2" s="194" t="s">
        <v>126</v>
      </c>
      <c r="R2" s="48"/>
      <c r="S2" s="51"/>
      <c r="T2" s="34"/>
      <c r="U2" s="58"/>
      <c r="V2" s="61">
        <f t="shared" ref="V2:V7" si="0">SUM(H2:U2)</f>
        <v>0</v>
      </c>
      <c r="W2" s="67"/>
      <c r="X2" s="70"/>
      <c r="Y2" s="171">
        <f>75+22</f>
        <v>97</v>
      </c>
      <c r="Z2" s="61">
        <f t="shared" ref="Z2:Z11" si="1">Y2+X2-(V2+W2)</f>
        <v>97</v>
      </c>
      <c r="AA2" s="114">
        <f t="shared" ref="AA2:AA9" si="2">SMALL(Y2:Z2,1)</f>
        <v>97</v>
      </c>
      <c r="AC2" s="177">
        <v>120</v>
      </c>
    </row>
    <row r="3" spans="1:29" x14ac:dyDescent="0.3">
      <c r="A3" s="188" t="s">
        <v>85</v>
      </c>
      <c r="B3" s="162">
        <f>15</f>
        <v>15</v>
      </c>
      <c r="C3" s="172">
        <f>20</f>
        <v>20</v>
      </c>
      <c r="D3" s="164">
        <f>25</f>
        <v>25</v>
      </c>
      <c r="E3" s="129">
        <v>0</v>
      </c>
      <c r="F3" s="107" t="s">
        <v>72</v>
      </c>
      <c r="G3" s="108">
        <v>0</v>
      </c>
      <c r="H3" s="55"/>
      <c r="I3" s="21"/>
      <c r="J3" s="22"/>
      <c r="K3" s="26"/>
      <c r="L3" s="29"/>
      <c r="M3" s="32"/>
      <c r="N3" s="38"/>
      <c r="O3" s="41"/>
      <c r="P3" s="44"/>
      <c r="Q3" s="194" t="s">
        <v>126</v>
      </c>
      <c r="R3" s="49"/>
      <c r="S3" s="52"/>
      <c r="T3" s="35"/>
      <c r="U3" s="59"/>
      <c r="V3" s="61">
        <f t="shared" si="0"/>
        <v>0</v>
      </c>
      <c r="W3" s="68"/>
      <c r="X3" s="71"/>
      <c r="Y3" s="65">
        <v>66</v>
      </c>
      <c r="Z3" s="62">
        <f t="shared" si="1"/>
        <v>66</v>
      </c>
      <c r="AA3" s="114">
        <f t="shared" si="2"/>
        <v>66</v>
      </c>
      <c r="AC3" s="158"/>
    </row>
    <row r="4" spans="1:29" x14ac:dyDescent="0.3">
      <c r="A4" s="188" t="s">
        <v>86</v>
      </c>
      <c r="B4" s="162">
        <f>13</f>
        <v>13</v>
      </c>
      <c r="C4" s="163">
        <f>24</f>
        <v>24</v>
      </c>
      <c r="D4" s="164">
        <f>27</f>
        <v>27</v>
      </c>
      <c r="E4" s="129">
        <v>0</v>
      </c>
      <c r="F4" s="107" t="s">
        <v>72</v>
      </c>
      <c r="G4" s="108">
        <v>0</v>
      </c>
      <c r="H4" s="55"/>
      <c r="I4" s="21"/>
      <c r="J4" s="22"/>
      <c r="K4" s="26"/>
      <c r="L4" s="29"/>
      <c r="M4" s="32"/>
      <c r="N4" s="38"/>
      <c r="O4" s="41"/>
      <c r="P4" s="193" t="s">
        <v>126</v>
      </c>
      <c r="Q4" s="46"/>
      <c r="R4" s="49"/>
      <c r="S4" s="52"/>
      <c r="T4" s="35"/>
      <c r="U4" s="59"/>
      <c r="V4" s="61">
        <f t="shared" si="0"/>
        <v>0</v>
      </c>
      <c r="W4" s="68"/>
      <c r="X4" s="71"/>
      <c r="Y4" s="65">
        <f>97</f>
        <v>97</v>
      </c>
      <c r="Z4" s="62">
        <f t="shared" si="1"/>
        <v>97</v>
      </c>
      <c r="AA4" s="114">
        <f t="shared" si="2"/>
        <v>97</v>
      </c>
      <c r="AC4" s="158"/>
    </row>
    <row r="5" spans="1:29" x14ac:dyDescent="0.3">
      <c r="A5" s="188" t="s">
        <v>87</v>
      </c>
      <c r="B5" s="173">
        <f>11+2</f>
        <v>13</v>
      </c>
      <c r="C5" s="174">
        <f>24+2</f>
        <v>26</v>
      </c>
      <c r="D5" s="169">
        <f>25+2</f>
        <v>27</v>
      </c>
      <c r="E5" s="129">
        <v>0</v>
      </c>
      <c r="F5" s="167" t="s">
        <v>96</v>
      </c>
      <c r="G5" s="108">
        <v>2</v>
      </c>
      <c r="H5" s="55"/>
      <c r="I5" s="21"/>
      <c r="J5" s="22"/>
      <c r="K5" s="26"/>
      <c r="L5" s="29"/>
      <c r="M5" s="32"/>
      <c r="N5" s="38"/>
      <c r="O5" s="41"/>
      <c r="P5" s="193" t="s">
        <v>126</v>
      </c>
      <c r="Q5" s="194" t="s">
        <v>126</v>
      </c>
      <c r="R5" s="49"/>
      <c r="S5" s="52"/>
      <c r="T5" s="35"/>
      <c r="U5" s="59"/>
      <c r="V5" s="61">
        <f t="shared" si="0"/>
        <v>0</v>
      </c>
      <c r="W5" s="68"/>
      <c r="X5" s="71"/>
      <c r="Y5" s="65">
        <v>125</v>
      </c>
      <c r="Z5" s="62">
        <f t="shared" si="1"/>
        <v>125</v>
      </c>
      <c r="AA5" s="114">
        <f t="shared" si="2"/>
        <v>125</v>
      </c>
      <c r="AC5" s="158"/>
    </row>
    <row r="6" spans="1:29" x14ac:dyDescent="0.3">
      <c r="A6" s="189" t="s">
        <v>88</v>
      </c>
      <c r="B6" s="162">
        <f>12</f>
        <v>12</v>
      </c>
      <c r="C6" s="163">
        <f>20</f>
        <v>20</v>
      </c>
      <c r="D6" s="164">
        <f>21</f>
        <v>21</v>
      </c>
      <c r="E6" s="129">
        <v>0</v>
      </c>
      <c r="F6" s="107" t="s">
        <v>72</v>
      </c>
      <c r="G6" s="108">
        <v>0</v>
      </c>
      <c r="H6" s="55"/>
      <c r="I6" s="21"/>
      <c r="J6" s="22"/>
      <c r="K6" s="26"/>
      <c r="L6" s="29"/>
      <c r="M6" s="32"/>
      <c r="N6" s="38"/>
      <c r="O6" s="41"/>
      <c r="P6" s="44"/>
      <c r="Q6" s="46"/>
      <c r="R6" s="49"/>
      <c r="S6" s="52"/>
      <c r="T6" s="35"/>
      <c r="U6" s="59"/>
      <c r="V6" s="61">
        <f t="shared" si="0"/>
        <v>0</v>
      </c>
      <c r="W6" s="68"/>
      <c r="X6" s="71"/>
      <c r="Y6" s="65">
        <v>83</v>
      </c>
      <c r="Z6" s="62">
        <f t="shared" si="1"/>
        <v>83</v>
      </c>
      <c r="AA6" s="114">
        <f t="shared" si="2"/>
        <v>83</v>
      </c>
      <c r="AC6" s="158"/>
    </row>
    <row r="7" spans="1:29" x14ac:dyDescent="0.3">
      <c r="A7" s="189" t="s">
        <v>98</v>
      </c>
      <c r="B7" s="173">
        <f>13+4</f>
        <v>17</v>
      </c>
      <c r="C7" s="174">
        <f>15+4</f>
        <v>19</v>
      </c>
      <c r="D7" s="169">
        <f>17+4</f>
        <v>21</v>
      </c>
      <c r="E7" s="129">
        <v>0</v>
      </c>
      <c r="F7" s="107" t="s">
        <v>72</v>
      </c>
      <c r="G7" s="108">
        <v>0</v>
      </c>
      <c r="H7" s="55"/>
      <c r="I7" s="21"/>
      <c r="J7" s="22"/>
      <c r="K7" s="26"/>
      <c r="L7" s="29"/>
      <c r="M7" s="32"/>
      <c r="N7" s="38"/>
      <c r="O7" s="41"/>
      <c r="P7" s="193" t="s">
        <v>126</v>
      </c>
      <c r="Q7" s="46"/>
      <c r="R7" s="49"/>
      <c r="S7" s="52"/>
      <c r="T7" s="35"/>
      <c r="U7" s="59"/>
      <c r="V7" s="61">
        <f t="shared" si="0"/>
        <v>0</v>
      </c>
      <c r="W7" s="68"/>
      <c r="X7" s="71"/>
      <c r="Y7" s="171">
        <f>62+24</f>
        <v>86</v>
      </c>
      <c r="Z7" s="62">
        <f t="shared" si="1"/>
        <v>86</v>
      </c>
      <c r="AA7" s="114">
        <f t="shared" si="2"/>
        <v>86</v>
      </c>
      <c r="AC7" s="177">
        <v>110</v>
      </c>
    </row>
    <row r="8" spans="1:29" x14ac:dyDescent="0.3">
      <c r="A8" s="190" t="s">
        <v>107</v>
      </c>
      <c r="B8" s="165">
        <v>12</v>
      </c>
      <c r="C8" s="166">
        <v>16</v>
      </c>
      <c r="D8" s="164">
        <v>18</v>
      </c>
      <c r="E8" s="129">
        <v>0</v>
      </c>
      <c r="F8" s="107" t="s">
        <v>72</v>
      </c>
      <c r="G8" s="108">
        <v>0</v>
      </c>
      <c r="H8" s="55"/>
      <c r="I8" s="21"/>
      <c r="J8" s="22"/>
      <c r="K8" s="136"/>
      <c r="L8" s="137"/>
      <c r="M8" s="32"/>
      <c r="N8" s="38"/>
      <c r="O8" s="192" t="s">
        <v>126</v>
      </c>
      <c r="P8" s="44"/>
      <c r="Q8" s="46"/>
      <c r="R8" s="49"/>
      <c r="S8" s="52"/>
      <c r="T8" s="35"/>
      <c r="U8" s="195" t="s">
        <v>126</v>
      </c>
      <c r="V8" s="61">
        <f t="shared" ref="V8" si="3">SUM(H8:U8)</f>
        <v>0</v>
      </c>
      <c r="W8" s="68"/>
      <c r="X8" s="71"/>
      <c r="Y8" s="65">
        <v>32</v>
      </c>
      <c r="Z8" s="62">
        <f t="shared" ref="Z8" si="4">Y8+X8-(V8+W8)</f>
        <v>32</v>
      </c>
      <c r="AA8" s="114">
        <f t="shared" ref="AA8" si="5">SMALL(Y8:Z8,1)</f>
        <v>32</v>
      </c>
      <c r="AC8" s="158"/>
    </row>
    <row r="9" spans="1:29" x14ac:dyDescent="0.3">
      <c r="A9" s="191" t="s">
        <v>116</v>
      </c>
      <c r="B9" s="165">
        <v>13</v>
      </c>
      <c r="C9" s="166">
        <v>11</v>
      </c>
      <c r="D9" s="164">
        <v>13</v>
      </c>
      <c r="E9" s="129">
        <v>0</v>
      </c>
      <c r="F9" s="107" t="s">
        <v>72</v>
      </c>
      <c r="G9" s="108">
        <v>0</v>
      </c>
      <c r="H9" s="55"/>
      <c r="I9" s="21"/>
      <c r="J9" s="22"/>
      <c r="K9" s="136"/>
      <c r="L9" s="137"/>
      <c r="M9" s="32"/>
      <c r="N9" s="38"/>
      <c r="O9" s="192" t="s">
        <v>126</v>
      </c>
      <c r="P9" s="44"/>
      <c r="Q9" s="46"/>
      <c r="R9" s="49"/>
      <c r="S9" s="52"/>
      <c r="T9" s="35"/>
      <c r="U9" s="195" t="s">
        <v>126</v>
      </c>
      <c r="V9" s="61">
        <f t="shared" ref="V9" si="6">SUM(H9:U9)</f>
        <v>0</v>
      </c>
      <c r="W9" s="68"/>
      <c r="X9" s="71"/>
      <c r="Y9" s="65">
        <v>16</v>
      </c>
      <c r="Z9" s="62">
        <f t="shared" si="1"/>
        <v>16</v>
      </c>
      <c r="AA9" s="114">
        <f t="shared" si="2"/>
        <v>16</v>
      </c>
      <c r="AC9" s="158"/>
    </row>
    <row r="10" spans="1:29" x14ac:dyDescent="0.3">
      <c r="A10" s="191" t="s">
        <v>118</v>
      </c>
      <c r="B10" s="165">
        <v>12</v>
      </c>
      <c r="C10" s="166">
        <v>11</v>
      </c>
      <c r="D10" s="164">
        <v>13</v>
      </c>
      <c r="E10" s="129">
        <v>0</v>
      </c>
      <c r="F10" s="107" t="s">
        <v>72</v>
      </c>
      <c r="G10" s="108">
        <v>0</v>
      </c>
      <c r="H10" s="55"/>
      <c r="I10" s="21"/>
      <c r="J10" s="22"/>
      <c r="K10" s="136"/>
      <c r="L10" s="137"/>
      <c r="M10" s="32"/>
      <c r="N10" s="38"/>
      <c r="O10" s="192" t="s">
        <v>126</v>
      </c>
      <c r="P10" s="44"/>
      <c r="Q10" s="46"/>
      <c r="R10" s="49"/>
      <c r="S10" s="52"/>
      <c r="T10" s="35"/>
      <c r="U10" s="195" t="s">
        <v>126</v>
      </c>
      <c r="V10" s="61">
        <f t="shared" ref="V10" si="7">SUM(H10:U10)</f>
        <v>0</v>
      </c>
      <c r="W10" s="68"/>
      <c r="X10" s="71"/>
      <c r="Y10" s="65">
        <v>18</v>
      </c>
      <c r="Z10" s="62">
        <f t="shared" si="1"/>
        <v>18</v>
      </c>
      <c r="AA10" s="114">
        <f t="shared" ref="AA10:AA11" si="8">SMALL(Y10:Z10,1)</f>
        <v>18</v>
      </c>
      <c r="AC10" s="158"/>
    </row>
    <row r="11" spans="1:29" x14ac:dyDescent="0.3">
      <c r="A11" s="191" t="s">
        <v>112</v>
      </c>
      <c r="B11" s="165">
        <v>15</v>
      </c>
      <c r="C11" s="166">
        <v>19</v>
      </c>
      <c r="D11" s="164">
        <v>19</v>
      </c>
      <c r="E11" s="129">
        <v>0</v>
      </c>
      <c r="F11" s="107" t="s">
        <v>72</v>
      </c>
      <c r="G11" s="108">
        <v>0</v>
      </c>
      <c r="H11" s="55"/>
      <c r="I11" s="21">
        <v>28</v>
      </c>
      <c r="J11" s="22"/>
      <c r="K11" s="136">
        <v>5</v>
      </c>
      <c r="L11" s="137"/>
      <c r="M11" s="32"/>
      <c r="N11" s="38"/>
      <c r="O11" s="192" t="s">
        <v>126</v>
      </c>
      <c r="P11" s="44"/>
      <c r="Q11" s="194" t="s">
        <v>126</v>
      </c>
      <c r="R11" s="49"/>
      <c r="S11" s="52"/>
      <c r="T11" s="35">
        <v>20</v>
      </c>
      <c r="U11" s="195" t="s">
        <v>126</v>
      </c>
      <c r="V11" s="61">
        <f t="shared" ref="V11" si="9">SUM(H11:U11)</f>
        <v>53</v>
      </c>
      <c r="W11" s="68"/>
      <c r="X11" s="71"/>
      <c r="Y11" s="65">
        <v>45</v>
      </c>
      <c r="Z11" s="62">
        <f t="shared" si="1"/>
        <v>-8</v>
      </c>
      <c r="AA11" s="114">
        <f t="shared" si="8"/>
        <v>-8</v>
      </c>
      <c r="AC11" s="158"/>
    </row>
    <row r="12" spans="1:29" x14ac:dyDescent="0.3">
      <c r="A12" s="191" t="s">
        <v>113</v>
      </c>
      <c r="B12" s="165">
        <v>15</v>
      </c>
      <c r="C12" s="166">
        <v>19</v>
      </c>
      <c r="D12" s="164">
        <v>19</v>
      </c>
      <c r="E12" s="129">
        <v>0</v>
      </c>
      <c r="F12" s="107" t="s">
        <v>72</v>
      </c>
      <c r="G12" s="108">
        <v>0</v>
      </c>
      <c r="H12" s="55">
        <v>42</v>
      </c>
      <c r="I12" s="21"/>
      <c r="J12" s="22"/>
      <c r="K12" s="136"/>
      <c r="L12" s="137"/>
      <c r="M12" s="32"/>
      <c r="N12" s="38"/>
      <c r="O12" s="192" t="s">
        <v>126</v>
      </c>
      <c r="P12" s="44">
        <v>10</v>
      </c>
      <c r="Q12" s="194" t="s">
        <v>126</v>
      </c>
      <c r="R12" s="49"/>
      <c r="S12" s="52"/>
      <c r="T12" s="35"/>
      <c r="U12" s="195" t="s">
        <v>126</v>
      </c>
      <c r="V12" s="61">
        <f t="shared" ref="V12:V14" si="10">SUM(H12:U12)</f>
        <v>52</v>
      </c>
      <c r="W12" s="68"/>
      <c r="X12" s="71"/>
      <c r="Y12" s="65">
        <v>45</v>
      </c>
      <c r="Z12" s="62">
        <f t="shared" ref="Z12:Z14" si="11">Y12+X12-(V12+W12)</f>
        <v>-7</v>
      </c>
      <c r="AA12" s="114">
        <f t="shared" ref="AA12:AA14" si="12">SMALL(Y12:Z12,1)</f>
        <v>-7</v>
      </c>
      <c r="AC12" s="158"/>
    </row>
    <row r="13" spans="1:29" x14ac:dyDescent="0.3">
      <c r="A13" s="191" t="s">
        <v>114</v>
      </c>
      <c r="B13" s="165">
        <v>15</v>
      </c>
      <c r="C13" s="166">
        <v>19</v>
      </c>
      <c r="D13" s="164">
        <v>19</v>
      </c>
      <c r="E13" s="129">
        <v>0</v>
      </c>
      <c r="F13" s="107" t="s">
        <v>72</v>
      </c>
      <c r="G13" s="108">
        <v>0</v>
      </c>
      <c r="H13" s="55">
        <v>42</v>
      </c>
      <c r="I13" s="21"/>
      <c r="J13" s="22"/>
      <c r="K13" s="136"/>
      <c r="L13" s="137"/>
      <c r="M13" s="32"/>
      <c r="N13" s="38"/>
      <c r="O13" s="192" t="s">
        <v>126</v>
      </c>
      <c r="P13" s="44">
        <v>8</v>
      </c>
      <c r="Q13" s="194" t="s">
        <v>126</v>
      </c>
      <c r="R13" s="49"/>
      <c r="S13" s="52"/>
      <c r="T13" s="35"/>
      <c r="U13" s="195" t="s">
        <v>126</v>
      </c>
      <c r="V13" s="61">
        <f t="shared" si="10"/>
        <v>50</v>
      </c>
      <c r="W13" s="68"/>
      <c r="X13" s="71"/>
      <c r="Y13" s="65">
        <v>45</v>
      </c>
      <c r="Z13" s="62">
        <f t="shared" si="11"/>
        <v>-5</v>
      </c>
      <c r="AA13" s="114">
        <f t="shared" si="12"/>
        <v>-5</v>
      </c>
      <c r="AC13" s="158"/>
    </row>
    <row r="14" spans="1:29" x14ac:dyDescent="0.3">
      <c r="A14" s="191" t="s">
        <v>115</v>
      </c>
      <c r="B14" s="165">
        <v>15</v>
      </c>
      <c r="C14" s="166">
        <v>19</v>
      </c>
      <c r="D14" s="164">
        <v>19</v>
      </c>
      <c r="E14" s="129">
        <v>0</v>
      </c>
      <c r="F14" s="107" t="s">
        <v>72</v>
      </c>
      <c r="G14" s="108">
        <v>0</v>
      </c>
      <c r="H14" s="55">
        <v>15</v>
      </c>
      <c r="I14" s="21"/>
      <c r="J14" s="22"/>
      <c r="K14" s="136"/>
      <c r="L14" s="137"/>
      <c r="M14" s="32">
        <v>10</v>
      </c>
      <c r="N14" s="38"/>
      <c r="O14" s="192" t="s">
        <v>126</v>
      </c>
      <c r="P14" s="44"/>
      <c r="Q14" s="194" t="s">
        <v>126</v>
      </c>
      <c r="R14" s="49"/>
      <c r="S14" s="52"/>
      <c r="T14" s="35"/>
      <c r="U14" s="195" t="s">
        <v>126</v>
      </c>
      <c r="V14" s="61">
        <f t="shared" si="10"/>
        <v>25</v>
      </c>
      <c r="W14" s="68"/>
      <c r="X14" s="71"/>
      <c r="Y14" s="65">
        <v>45</v>
      </c>
      <c r="Z14" s="62">
        <f t="shared" si="11"/>
        <v>20</v>
      </c>
      <c r="AA14" s="114">
        <f t="shared" si="12"/>
        <v>20</v>
      </c>
      <c r="AC14" s="158"/>
    </row>
    <row r="15" spans="1:29" x14ac:dyDescent="0.3">
      <c r="A15" s="191" t="s">
        <v>119</v>
      </c>
      <c r="B15" s="179">
        <v>17</v>
      </c>
      <c r="C15" s="180">
        <v>14</v>
      </c>
      <c r="D15" s="181">
        <v>17</v>
      </c>
      <c r="E15" s="129">
        <v>0</v>
      </c>
      <c r="F15" s="107" t="s">
        <v>72</v>
      </c>
      <c r="G15" s="108">
        <v>0</v>
      </c>
      <c r="H15" s="55">
        <v>13</v>
      </c>
      <c r="I15" s="21"/>
      <c r="J15" s="22"/>
      <c r="K15" s="136">
        <v>7</v>
      </c>
      <c r="L15" s="137"/>
      <c r="M15" s="32"/>
      <c r="N15" s="38"/>
      <c r="O15" s="192" t="s">
        <v>126</v>
      </c>
      <c r="P15" s="44">
        <v>5</v>
      </c>
      <c r="Q15" s="46"/>
      <c r="R15" s="49"/>
      <c r="S15" s="52"/>
      <c r="T15" s="35">
        <v>71</v>
      </c>
      <c r="U15" s="195" t="s">
        <v>126</v>
      </c>
      <c r="V15" s="61">
        <f t="shared" ref="V15" si="13">SUM(H15:U15)</f>
        <v>96</v>
      </c>
      <c r="W15" s="68"/>
      <c r="X15" s="71"/>
      <c r="Y15" s="65">
        <v>90</v>
      </c>
      <c r="Z15" s="62">
        <f t="shared" ref="Z15" si="14">Y15+X15-(V15+W15)</f>
        <v>-6</v>
      </c>
      <c r="AA15" s="114">
        <f t="shared" ref="AA15" si="15">SMALL(Y15:Z15,1)</f>
        <v>-6</v>
      </c>
      <c r="AC15" s="158"/>
    </row>
  </sheetData>
  <sortState ref="A12:A19">
    <sortCondition ref="A12:A19"/>
  </sortState>
  <conditionalFormatting sqref="AA10:AA11">
    <cfRule type="cellIs" dxfId="5" priority="80" stopIfTrue="1" operator="lessThan">
      <formula>0.5</formula>
    </cfRule>
  </conditionalFormatting>
  <conditionalFormatting sqref="AA2:AA7">
    <cfRule type="cellIs" dxfId="4" priority="6" stopIfTrue="1" operator="lessThan">
      <formula>0.5</formula>
    </cfRule>
  </conditionalFormatting>
  <conditionalFormatting sqref="AA9">
    <cfRule type="cellIs" dxfId="3" priority="4" stopIfTrue="1" operator="lessThan">
      <formula>0.5</formula>
    </cfRule>
  </conditionalFormatting>
  <conditionalFormatting sqref="AA8">
    <cfRule type="cellIs" dxfId="2" priority="3" stopIfTrue="1" operator="lessThan">
      <formula>0.5</formula>
    </cfRule>
  </conditionalFormatting>
  <conditionalFormatting sqref="AA12:AA14">
    <cfRule type="cellIs" dxfId="1" priority="2" stopIfTrue="1" operator="lessThan">
      <formula>0.5</formula>
    </cfRule>
  </conditionalFormatting>
  <conditionalFormatting sqref="AA15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4" t="s">
        <v>11</v>
      </c>
    </row>
    <row r="2" spans="1:16" x14ac:dyDescent="0.3">
      <c r="B2" s="6" t="s">
        <v>12</v>
      </c>
      <c r="C2" s="7">
        <f ca="1">RANDBETWEEN(1,3)</f>
        <v>2</v>
      </c>
      <c r="D2" s="7">
        <f ca="1">RANDBETWEEN(1,3)+RANDBETWEEN(1,3)</f>
        <v>5</v>
      </c>
      <c r="E2" s="7">
        <f ca="1">RANDBETWEEN(1,3)+RANDBETWEEN(1,3)+RANDBETWEEN(1,3)</f>
        <v>8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15</v>
      </c>
      <c r="L2" s="1"/>
      <c r="M2" s="1"/>
      <c r="N2" s="1"/>
      <c r="O2" s="1"/>
      <c r="P2" s="1"/>
    </row>
    <row r="3" spans="1:16" x14ac:dyDescent="0.3">
      <c r="B3" s="9" t="s">
        <v>13</v>
      </c>
      <c r="C3" s="10">
        <f ca="1">RANDBETWEEN(1,4)</f>
        <v>3</v>
      </c>
      <c r="D3" s="10">
        <f ca="1">RANDBETWEEN(1,4)+RANDBETWEEN(1,4)</f>
        <v>2</v>
      </c>
      <c r="E3" s="10">
        <f ca="1">RANDBETWEEN(1,4)+RANDBETWEEN(1,4)+RANDBETWEEN(1,4)</f>
        <v>4</v>
      </c>
      <c r="F3" s="10">
        <f ca="1">RANDBETWEEN(1,4)+RANDBETWEEN(1,4)+RANDBETWEEN(1,4)+RANDBETWEEN(1,4)</f>
        <v>7</v>
      </c>
      <c r="G3" s="10">
        <f ca="1">RANDBETWEEN(1,4)+RANDBETWEEN(1,4)+RANDBETWEEN(1,4)+RANDBETWEEN(1,4)+RANDBETWEEN(1,4)</f>
        <v>16</v>
      </c>
      <c r="H3" s="11">
        <f ca="1">RANDBETWEEN(1,4)+RANDBETWEEN(1,4)+RANDBETWEEN(1,4)+RANDBETWEEN(1,4)+RANDBETWEEN(1,4)+RANDBETWEEN(1,4)</f>
        <v>19</v>
      </c>
      <c r="L3" s="1"/>
      <c r="M3" s="1"/>
      <c r="N3" s="1"/>
      <c r="O3" s="1"/>
      <c r="P3" s="1"/>
    </row>
    <row r="4" spans="1:16" x14ac:dyDescent="0.3">
      <c r="B4" s="9" t="s">
        <v>14</v>
      </c>
      <c r="C4" s="10">
        <f ca="1">RANDBETWEEN(1,6)</f>
        <v>2</v>
      </c>
      <c r="D4" s="10">
        <f ca="1">RANDBETWEEN(1,6)+RANDBETWEEN(1,6)</f>
        <v>10</v>
      </c>
      <c r="E4" s="10">
        <f ca="1">RANDBETWEEN(1,6)+RANDBETWEEN(1,6)+RANDBETWEEN(1,6)</f>
        <v>8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20</v>
      </c>
      <c r="H4" s="11">
        <f ca="1">RANDBETWEEN(1,6)+RANDBETWEEN(1,6)+RANDBETWEEN(1,6)+RANDBETWEEN(1,6)+RANDBETWEEN(1,6)+RANDBETWEEN(1,6)</f>
        <v>18</v>
      </c>
      <c r="L4" s="1"/>
      <c r="M4" s="1"/>
      <c r="N4" s="1"/>
      <c r="O4" s="1"/>
      <c r="P4" s="1"/>
    </row>
    <row r="5" spans="1:16" x14ac:dyDescent="0.3">
      <c r="B5" s="9" t="s">
        <v>15</v>
      </c>
      <c r="C5" s="10">
        <f ca="1">RANDBETWEEN(1,8)</f>
        <v>2</v>
      </c>
      <c r="D5" s="10">
        <f ca="1">RANDBETWEEN(1,8)+RANDBETWEEN(1,8)</f>
        <v>2</v>
      </c>
      <c r="E5" s="10">
        <f ca="1">RANDBETWEEN(1,8)+RANDBETWEEN(1,8)+RANDBETWEEN(1,8)</f>
        <v>19</v>
      </c>
      <c r="F5" s="10">
        <f ca="1">RANDBETWEEN(1,8)+RANDBETWEEN(1,8)+RANDBETWEEN(1,8)+RANDBETWEEN(1,8)</f>
        <v>19</v>
      </c>
      <c r="G5" s="10">
        <f ca="1">RANDBETWEEN(1,8)+RANDBETWEEN(1,8)+RANDBETWEEN(1,8)+RANDBETWEEN(1,8)+RANDBETWEEN(1,8)</f>
        <v>26</v>
      </c>
      <c r="H5" s="11">
        <f ca="1">RANDBETWEEN(1,8)+RANDBETWEEN(1,8)+RANDBETWEEN(1,8)+RANDBETWEEN(1,8)+RANDBETWEEN(1,8)+RANDBETWEEN(1,8)</f>
        <v>28</v>
      </c>
      <c r="L5" s="1"/>
      <c r="M5" s="1"/>
      <c r="N5" s="1"/>
      <c r="O5" s="1"/>
      <c r="P5" s="1"/>
    </row>
    <row r="6" spans="1:16" x14ac:dyDescent="0.3">
      <c r="B6" s="9" t="s">
        <v>16</v>
      </c>
      <c r="C6" s="10">
        <f ca="1">RANDBETWEEN(1,10)</f>
        <v>3</v>
      </c>
      <c r="D6" s="10">
        <f ca="1">RANDBETWEEN(1,10)+RANDBETWEEN(1,10)</f>
        <v>12</v>
      </c>
      <c r="E6" s="10">
        <f ca="1">RANDBETWEEN(1,10)+RANDBETWEEN(1,10)+RANDBETWEEN(1,10)</f>
        <v>13</v>
      </c>
      <c r="F6" s="10">
        <f ca="1">RANDBETWEEN(1,10)+RANDBETWEEN(1,10)+RANDBETWEEN(1,10)+RANDBETWEEN(1,10)</f>
        <v>19</v>
      </c>
      <c r="G6" s="10">
        <f ca="1">RANDBETWEEN(1,10)+RANDBETWEEN(1,10)+RANDBETWEEN(1,10)+RANDBETWEEN(1,10)+RANDBETWEEN(1,10)</f>
        <v>21</v>
      </c>
      <c r="H6" s="11">
        <f ca="1">RANDBETWEEN(1,10)+RANDBETWEEN(1,10)+RANDBETWEEN(1,10)+RANDBETWEEN(1,10)+RANDBETWEEN(1,10)+RANDBETWEEN(1,10)</f>
        <v>33</v>
      </c>
      <c r="L6" s="1"/>
      <c r="M6" s="1"/>
      <c r="N6" s="1"/>
      <c r="O6" s="1"/>
      <c r="P6" s="1"/>
    </row>
    <row r="7" spans="1:16" x14ac:dyDescent="0.3">
      <c r="B7" s="9" t="s">
        <v>17</v>
      </c>
      <c r="C7" s="10">
        <f ca="1">RANDBETWEEN(1,12)</f>
        <v>4</v>
      </c>
      <c r="D7" s="10">
        <f ca="1">RANDBETWEEN(1,12)+RANDBETWEEN(1,12)</f>
        <v>16</v>
      </c>
      <c r="E7" s="10">
        <f ca="1">RANDBETWEEN(1,12)+RANDBETWEEN(1,12)+RANDBETWEEN(1,12)</f>
        <v>17</v>
      </c>
      <c r="F7" s="10">
        <f ca="1">RANDBETWEEN(1,12)+RANDBETWEEN(1,12)+RANDBETWEEN(1,12)+RANDBETWEEN(1,12)</f>
        <v>25</v>
      </c>
      <c r="G7" s="10">
        <f ca="1">RANDBETWEEN(1,12)+RANDBETWEEN(1,12)+RANDBETWEEN(1,12)+RANDBETWEEN(1,12)+RANDBETWEEN(1,12)</f>
        <v>31</v>
      </c>
      <c r="H7" s="11">
        <f ca="1">RANDBETWEEN(1,12)+RANDBETWEEN(1,12)+RANDBETWEEN(1,12)+RANDBETWEEN(1,12)+RANDBETWEEN(1,12)+RANDBETWEEN(1,12)</f>
        <v>44</v>
      </c>
      <c r="L7" s="1"/>
      <c r="M7" s="1"/>
      <c r="N7" s="1"/>
      <c r="O7" s="1"/>
      <c r="P7" s="1"/>
    </row>
    <row r="8" spans="1:16" x14ac:dyDescent="0.3">
      <c r="B8" s="9" t="s">
        <v>18</v>
      </c>
      <c r="C8" s="10">
        <f ca="1">RANDBETWEEN(1,20)</f>
        <v>2</v>
      </c>
      <c r="D8" s="10">
        <f ca="1">RANDBETWEEN(1,20)+RANDBETWEEN(1,20)</f>
        <v>21</v>
      </c>
      <c r="E8" s="10">
        <f ca="1">RANDBETWEEN(1,20)+RANDBETWEEN(1,20)+RANDBETWEEN(1,20)</f>
        <v>42</v>
      </c>
      <c r="F8" s="10">
        <f ca="1">RANDBETWEEN(1,20)+RANDBETWEEN(1,20)+RANDBETWEEN(1,20)+RANDBETWEEN(1,20)</f>
        <v>38</v>
      </c>
      <c r="G8" s="10">
        <f ca="1">RANDBETWEEN(1,20)+RANDBETWEEN(1,20)+RANDBETWEEN(1,20)+RANDBETWEEN(1,20)+RANDBETWEEN(1,20)</f>
        <v>53</v>
      </c>
      <c r="H8" s="11">
        <f ca="1">RANDBETWEEN(1,20)+RANDBETWEEN(1,20)+RANDBETWEEN(1,20)+RANDBETWEEN(1,20)+RANDBETWEEN(1,20)+RANDBETWEEN(1,20)</f>
        <v>60</v>
      </c>
      <c r="L8" s="1"/>
      <c r="M8" s="1"/>
      <c r="N8" s="1"/>
      <c r="O8" s="1"/>
      <c r="P8" s="1"/>
    </row>
    <row r="9" spans="1:16" ht="16.2" thickBot="1" x14ac:dyDescent="0.35">
      <c r="B9" s="12" t="s">
        <v>19</v>
      </c>
      <c r="C9" s="13">
        <f ca="1">RANDBETWEEN(1,100)</f>
        <v>27</v>
      </c>
      <c r="D9" s="13">
        <f ca="1">RANDBETWEEN(1,100)+RANDBETWEEN(1,100)</f>
        <v>168</v>
      </c>
      <c r="E9" s="13">
        <f ca="1">RANDBETWEEN(1,100)+RANDBETWEEN(1,100)+RANDBETWEEN(1,100)</f>
        <v>88</v>
      </c>
      <c r="F9" s="13">
        <f ca="1">RANDBETWEEN(1,100)+RANDBETWEEN(1,100)+RANDBETWEEN(1,100)+RANDBETWEEN(1,100)</f>
        <v>265</v>
      </c>
      <c r="G9" s="13">
        <f ca="1">RANDBETWEEN(1,100)+RANDBETWEEN(1,100)+RANDBETWEEN(1,100)+RANDBETWEEN(1,100)+RANDBETWEEN(1,100)</f>
        <v>217</v>
      </c>
      <c r="H9" s="14">
        <f ca="1">RANDBETWEEN(1,100)+RANDBETWEEN(1,100)+RANDBETWEEN(1,100)+RANDBETWEEN(1,100)+RANDBETWEEN(1,100)+RANDBETWEEN(1,100)</f>
        <v>269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2018-02-03T16:19:30Z</dcterms:modified>
</cp:coreProperties>
</file>