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2120" windowHeight="10725"/>
  </bookViews>
  <sheets>
    <sheet name="Initiative 3" sheetId="13" r:id="rId1"/>
    <sheet name="Initiative 4" sheetId="15" r:id="rId2"/>
    <sheet name="Checks" sheetId="10" r:id="rId3"/>
    <sheet name="Attacks" sheetId="3" r:id="rId4"/>
    <sheet name="HPs" sheetId="14" r:id="rId5"/>
    <sheet name="Rolls" sheetId="12" r:id="rId6"/>
  </sheets>
  <calcPr calcId="145621"/>
</workbook>
</file>

<file path=xl/calcChain.xml><?xml version="1.0" encoding="utf-8"?>
<calcChain xmlns="http://schemas.openxmlformats.org/spreadsheetml/2006/main">
  <c r="E10" i="13" l="1"/>
  <c r="E17" i="15"/>
  <c r="R5" i="3" l="1"/>
  <c r="S5" i="3" s="1"/>
  <c r="E5" i="3"/>
  <c r="F5" i="3" s="1"/>
  <c r="O5" i="3" s="1"/>
  <c r="AB5" i="3" l="1"/>
  <c r="Z5" i="3"/>
  <c r="X5" i="3"/>
  <c r="V5" i="3"/>
  <c r="T5" i="3"/>
  <c r="AA5" i="3"/>
  <c r="Y5" i="3"/>
  <c r="W5" i="3"/>
  <c r="U5" i="3"/>
  <c r="H5" i="3"/>
  <c r="J5" i="3"/>
  <c r="L5" i="3"/>
  <c r="N5" i="3"/>
  <c r="G5" i="3"/>
  <c r="I5" i="3"/>
  <c r="K5" i="3"/>
  <c r="M5" i="3"/>
  <c r="D24" i="10"/>
  <c r="E24" i="10" s="1"/>
  <c r="O24" i="10" l="1"/>
  <c r="M24" i="10"/>
  <c r="K24" i="10"/>
  <c r="I24" i="10"/>
  <c r="G24" i="10"/>
  <c r="N24" i="10"/>
  <c r="J24" i="10"/>
  <c r="H24" i="10"/>
  <c r="F24" i="10"/>
  <c r="L24" i="10"/>
  <c r="U13" i="14"/>
  <c r="R18" i="3"/>
  <c r="S18" i="3" s="1"/>
  <c r="E18" i="3"/>
  <c r="F18" i="3" s="1"/>
  <c r="O18" i="3" s="1"/>
  <c r="AB18" i="3" l="1"/>
  <c r="Z18" i="3"/>
  <c r="X18" i="3"/>
  <c r="V18" i="3"/>
  <c r="T18" i="3"/>
  <c r="AA18" i="3"/>
  <c r="Y18" i="3"/>
  <c r="W18" i="3"/>
  <c r="U18" i="3"/>
  <c r="H18" i="3"/>
  <c r="J18" i="3"/>
  <c r="L18" i="3"/>
  <c r="N18" i="3"/>
  <c r="G18" i="3"/>
  <c r="I18" i="3"/>
  <c r="K18" i="3"/>
  <c r="M18" i="3"/>
  <c r="E12" i="15" l="1"/>
  <c r="E3" i="15"/>
  <c r="E15" i="15"/>
  <c r="E9" i="15"/>
  <c r="E2" i="15"/>
  <c r="E16" i="15"/>
  <c r="E7" i="15"/>
  <c r="E10" i="15"/>
  <c r="E5" i="15"/>
  <c r="I11" i="15"/>
  <c r="E18" i="15"/>
  <c r="I10" i="15"/>
  <c r="E13" i="15"/>
  <c r="I9" i="15"/>
  <c r="I12" i="15" s="1"/>
  <c r="E11" i="15"/>
  <c r="E14" i="15"/>
  <c r="E6" i="15"/>
  <c r="E8" i="15"/>
  <c r="E4" i="15"/>
  <c r="E11" i="13" l="1"/>
  <c r="E17" i="13"/>
  <c r="E2" i="13"/>
  <c r="E9" i="13"/>
  <c r="E4" i="13"/>
  <c r="E12" i="13"/>
  <c r="E8" i="13"/>
  <c r="E14" i="13"/>
  <c r="E3" i="13"/>
  <c r="E13" i="13"/>
  <c r="E7" i="13"/>
  <c r="E6" i="13"/>
  <c r="E5" i="13"/>
  <c r="E16" i="13"/>
  <c r="E18" i="13"/>
  <c r="R7" i="3" l="1"/>
  <c r="S7" i="3" s="1"/>
  <c r="E7" i="3"/>
  <c r="F7" i="3" s="1"/>
  <c r="N7" i="3" s="1"/>
  <c r="R9" i="3"/>
  <c r="S9" i="3" s="1"/>
  <c r="E9" i="3"/>
  <c r="F9" i="3" s="1"/>
  <c r="N9" i="3" s="1"/>
  <c r="R11" i="3"/>
  <c r="S11" i="3" s="1"/>
  <c r="E11" i="3"/>
  <c r="F11" i="3" s="1"/>
  <c r="N11" i="3" s="1"/>
  <c r="AB7" i="3" l="1"/>
  <c r="Z7" i="3"/>
  <c r="X7" i="3"/>
  <c r="V7" i="3"/>
  <c r="T7" i="3"/>
  <c r="AA7" i="3"/>
  <c r="Y7" i="3"/>
  <c r="W7" i="3"/>
  <c r="U7" i="3"/>
  <c r="G7" i="3"/>
  <c r="I7" i="3"/>
  <c r="K7" i="3"/>
  <c r="M7" i="3"/>
  <c r="O7" i="3"/>
  <c r="H7" i="3"/>
  <c r="J7" i="3"/>
  <c r="L7" i="3"/>
  <c r="AB9" i="3"/>
  <c r="Z9" i="3"/>
  <c r="X9" i="3"/>
  <c r="V9" i="3"/>
  <c r="T9" i="3"/>
  <c r="AA9" i="3"/>
  <c r="Y9" i="3"/>
  <c r="W9" i="3"/>
  <c r="U9" i="3"/>
  <c r="G9" i="3"/>
  <c r="I9" i="3"/>
  <c r="K9" i="3"/>
  <c r="M9" i="3"/>
  <c r="O9" i="3"/>
  <c r="H9" i="3"/>
  <c r="J9" i="3"/>
  <c r="L9" i="3"/>
  <c r="AB11" i="3"/>
  <c r="Z11" i="3"/>
  <c r="X11" i="3"/>
  <c r="V11" i="3"/>
  <c r="T11" i="3"/>
  <c r="AA11" i="3"/>
  <c r="Y11" i="3"/>
  <c r="W11" i="3"/>
  <c r="U11" i="3"/>
  <c r="H11" i="3"/>
  <c r="L11" i="3"/>
  <c r="G11" i="3"/>
  <c r="I11" i="3"/>
  <c r="K11" i="3"/>
  <c r="M11" i="3"/>
  <c r="O11" i="3"/>
  <c r="J11" i="3"/>
  <c r="E15" i="13" l="1"/>
  <c r="U17" i="14" l="1"/>
  <c r="U18" i="14"/>
  <c r="U19" i="14"/>
  <c r="U15" i="14"/>
  <c r="U14" i="14"/>
  <c r="U12" i="14"/>
  <c r="U11" i="14"/>
  <c r="U10" i="14"/>
  <c r="U16" i="14" l="1"/>
  <c r="U9" i="14"/>
  <c r="U8" i="14"/>
  <c r="U7" i="14"/>
  <c r="U3" i="14"/>
  <c r="U6" i="14"/>
  <c r="U5" i="14"/>
  <c r="U4" i="14"/>
  <c r="I11" i="13" l="1"/>
  <c r="I10" i="13"/>
  <c r="I9" i="13"/>
  <c r="I12" i="13" l="1"/>
  <c r="E6" i="3" l="1"/>
  <c r="F6" i="3" s="1"/>
  <c r="J6" i="3" s="1"/>
  <c r="R24" i="3"/>
  <c r="S24" i="3" s="1"/>
  <c r="Z24" i="3" s="1"/>
  <c r="E24" i="3"/>
  <c r="F24" i="3" s="1"/>
  <c r="J24" i="3" s="1"/>
  <c r="R23" i="3"/>
  <c r="S23" i="3" s="1"/>
  <c r="Z23" i="3" s="1"/>
  <c r="E23" i="3"/>
  <c r="F23" i="3" s="1"/>
  <c r="J23" i="3" s="1"/>
  <c r="R22" i="3"/>
  <c r="S22" i="3" s="1"/>
  <c r="Z22" i="3" s="1"/>
  <c r="E22" i="3"/>
  <c r="F22" i="3" s="1"/>
  <c r="J22" i="3" s="1"/>
  <c r="R21" i="3"/>
  <c r="S21" i="3" s="1"/>
  <c r="Z21" i="3" s="1"/>
  <c r="E21" i="3"/>
  <c r="F21" i="3" s="1"/>
  <c r="J21" i="3" s="1"/>
  <c r="R20" i="3"/>
  <c r="S20" i="3" s="1"/>
  <c r="Z20" i="3" s="1"/>
  <c r="E20" i="3"/>
  <c r="F20" i="3" s="1"/>
  <c r="J20" i="3" s="1"/>
  <c r="R19" i="3"/>
  <c r="S19" i="3" s="1"/>
  <c r="Z19" i="3" s="1"/>
  <c r="E19" i="3"/>
  <c r="F19" i="3" s="1"/>
  <c r="J19" i="3" s="1"/>
  <c r="R17" i="3"/>
  <c r="S17" i="3" s="1"/>
  <c r="Z17" i="3" s="1"/>
  <c r="E17" i="3"/>
  <c r="F17" i="3" s="1"/>
  <c r="J17" i="3" s="1"/>
  <c r="R16" i="3"/>
  <c r="S16" i="3" s="1"/>
  <c r="Z16" i="3" s="1"/>
  <c r="E16" i="3"/>
  <c r="F16" i="3" s="1"/>
  <c r="J16" i="3" s="1"/>
  <c r="R15" i="3"/>
  <c r="S15" i="3" s="1"/>
  <c r="Z15" i="3" s="1"/>
  <c r="E15" i="3"/>
  <c r="F15" i="3" s="1"/>
  <c r="J15" i="3" s="1"/>
  <c r="R14" i="3"/>
  <c r="S14" i="3" s="1"/>
  <c r="Z14" i="3" s="1"/>
  <c r="E14" i="3"/>
  <c r="F14" i="3" s="1"/>
  <c r="J14" i="3" s="1"/>
  <c r="R13" i="3"/>
  <c r="S13" i="3" s="1"/>
  <c r="Z13" i="3" s="1"/>
  <c r="E13" i="3"/>
  <c r="F13" i="3" s="1"/>
  <c r="J13" i="3" s="1"/>
  <c r="R12" i="3"/>
  <c r="S12" i="3" s="1"/>
  <c r="Z12" i="3" s="1"/>
  <c r="E12" i="3"/>
  <c r="F12" i="3" s="1"/>
  <c r="J12" i="3" s="1"/>
  <c r="R4" i="3"/>
  <c r="S4" i="3" s="1"/>
  <c r="Z4" i="3" s="1"/>
  <c r="E4" i="3"/>
  <c r="F4" i="3" s="1"/>
  <c r="J4" i="3" s="1"/>
  <c r="R10" i="3"/>
  <c r="S10" i="3" s="1"/>
  <c r="Z10" i="3" s="1"/>
  <c r="E10" i="3"/>
  <c r="F10" i="3" s="1"/>
  <c r="J10" i="3" s="1"/>
  <c r="R8" i="3"/>
  <c r="S8" i="3" s="1"/>
  <c r="Z8" i="3" s="1"/>
  <c r="E8" i="3"/>
  <c r="F8" i="3" s="1"/>
  <c r="J8" i="3" s="1"/>
  <c r="R6" i="3"/>
  <c r="S6" i="3" s="1"/>
  <c r="T6" i="3" l="1"/>
  <c r="Z6" i="3"/>
  <c r="X6" i="3"/>
  <c r="O6" i="3"/>
  <c r="M6" i="3"/>
  <c r="K6" i="3"/>
  <c r="H6" i="3"/>
  <c r="I6" i="3"/>
  <c r="N6" i="3"/>
  <c r="N8" i="3"/>
  <c r="M8" i="3"/>
  <c r="K8" i="3"/>
  <c r="H8" i="3"/>
  <c r="I8" i="3"/>
  <c r="O8" i="3"/>
  <c r="AA8" i="3"/>
  <c r="X8" i="3"/>
  <c r="V8" i="3"/>
  <c r="T8" i="3"/>
  <c r="Y8" i="3"/>
  <c r="U8" i="3"/>
  <c r="AB8" i="3"/>
  <c r="N10" i="3"/>
  <c r="L10" i="3"/>
  <c r="I10" i="3"/>
  <c r="G10" i="3"/>
  <c r="M10" i="3"/>
  <c r="H10" i="3"/>
  <c r="O10" i="3"/>
  <c r="AA10" i="3"/>
  <c r="X10" i="3"/>
  <c r="V10" i="3"/>
  <c r="T10" i="3"/>
  <c r="Y10" i="3"/>
  <c r="U10" i="3"/>
  <c r="AB10" i="3"/>
  <c r="N4" i="3"/>
  <c r="L4" i="3"/>
  <c r="I4" i="3"/>
  <c r="G4" i="3"/>
  <c r="M4" i="3"/>
  <c r="H4" i="3"/>
  <c r="O4" i="3"/>
  <c r="AA4" i="3"/>
  <c r="X4" i="3"/>
  <c r="V4" i="3"/>
  <c r="T4" i="3"/>
  <c r="Y4" i="3"/>
  <c r="U4" i="3"/>
  <c r="AB4" i="3"/>
  <c r="G6" i="3"/>
  <c r="L6" i="3"/>
  <c r="AB6" i="3"/>
  <c r="Y6" i="3"/>
  <c r="W6" i="3"/>
  <c r="U6" i="3"/>
  <c r="V6" i="3"/>
  <c r="AA6" i="3"/>
  <c r="G8" i="3"/>
  <c r="L8" i="3"/>
  <c r="W8" i="3"/>
  <c r="K10" i="3"/>
  <c r="W10" i="3"/>
  <c r="K4" i="3"/>
  <c r="W4" i="3"/>
  <c r="N12" i="3"/>
  <c r="L12" i="3"/>
  <c r="I12" i="3"/>
  <c r="G12" i="3"/>
  <c r="K12" i="3"/>
  <c r="O12" i="3"/>
  <c r="AA12" i="3"/>
  <c r="X12" i="3"/>
  <c r="V12" i="3"/>
  <c r="T12" i="3"/>
  <c r="W12" i="3"/>
  <c r="AB12" i="3"/>
  <c r="N13" i="3"/>
  <c r="L13" i="3"/>
  <c r="I13" i="3"/>
  <c r="G13" i="3"/>
  <c r="K13" i="3"/>
  <c r="O13" i="3"/>
  <c r="AA13" i="3"/>
  <c r="X13" i="3"/>
  <c r="V13" i="3"/>
  <c r="T13" i="3"/>
  <c r="W13" i="3"/>
  <c r="AB13" i="3"/>
  <c r="N14" i="3"/>
  <c r="L14" i="3"/>
  <c r="I14" i="3"/>
  <c r="G14" i="3"/>
  <c r="K14" i="3"/>
  <c r="O14" i="3"/>
  <c r="AA14" i="3"/>
  <c r="X14" i="3"/>
  <c r="V14" i="3"/>
  <c r="T14" i="3"/>
  <c r="W14" i="3"/>
  <c r="AB14" i="3"/>
  <c r="N15" i="3"/>
  <c r="L15" i="3"/>
  <c r="I15" i="3"/>
  <c r="G15" i="3"/>
  <c r="K15" i="3"/>
  <c r="O15" i="3"/>
  <c r="AA15" i="3"/>
  <c r="X15" i="3"/>
  <c r="V15" i="3"/>
  <c r="T15" i="3"/>
  <c r="W15" i="3"/>
  <c r="AB15" i="3"/>
  <c r="N16" i="3"/>
  <c r="L16" i="3"/>
  <c r="I16" i="3"/>
  <c r="G16" i="3"/>
  <c r="K16" i="3"/>
  <c r="O16" i="3"/>
  <c r="AA16" i="3"/>
  <c r="X16" i="3"/>
  <c r="V16" i="3"/>
  <c r="T16" i="3"/>
  <c r="W16" i="3"/>
  <c r="AB16" i="3"/>
  <c r="N17" i="3"/>
  <c r="L17" i="3"/>
  <c r="I17" i="3"/>
  <c r="G17" i="3"/>
  <c r="K17" i="3"/>
  <c r="O17" i="3"/>
  <c r="AA17" i="3"/>
  <c r="X17" i="3"/>
  <c r="V17" i="3"/>
  <c r="T17" i="3"/>
  <c r="W17" i="3"/>
  <c r="AB17" i="3"/>
  <c r="N19" i="3"/>
  <c r="L19" i="3"/>
  <c r="I19" i="3"/>
  <c r="G19" i="3"/>
  <c r="K19" i="3"/>
  <c r="O19" i="3"/>
  <c r="AA19" i="3"/>
  <c r="X19" i="3"/>
  <c r="V19" i="3"/>
  <c r="T19" i="3"/>
  <c r="W19" i="3"/>
  <c r="AB19" i="3"/>
  <c r="N20" i="3"/>
  <c r="L20" i="3"/>
  <c r="I20" i="3"/>
  <c r="G20" i="3"/>
  <c r="K20" i="3"/>
  <c r="O20" i="3"/>
  <c r="AA20" i="3"/>
  <c r="X20" i="3"/>
  <c r="V20" i="3"/>
  <c r="T20" i="3"/>
  <c r="W20" i="3"/>
  <c r="AB20" i="3"/>
  <c r="N21" i="3"/>
  <c r="L21" i="3"/>
  <c r="I21" i="3"/>
  <c r="G21" i="3"/>
  <c r="K21" i="3"/>
  <c r="O21" i="3"/>
  <c r="AA21" i="3"/>
  <c r="X21" i="3"/>
  <c r="V21" i="3"/>
  <c r="T21" i="3"/>
  <c r="W21" i="3"/>
  <c r="AB21" i="3"/>
  <c r="N22" i="3"/>
  <c r="L22" i="3"/>
  <c r="I22" i="3"/>
  <c r="G22" i="3"/>
  <c r="K22" i="3"/>
  <c r="O22" i="3"/>
  <c r="AA22" i="3"/>
  <c r="X22" i="3"/>
  <c r="V22" i="3"/>
  <c r="T22" i="3"/>
  <c r="W22" i="3"/>
  <c r="AB22" i="3"/>
  <c r="N23" i="3"/>
  <c r="L23" i="3"/>
  <c r="I23" i="3"/>
  <c r="G23" i="3"/>
  <c r="K23" i="3"/>
  <c r="O23" i="3"/>
  <c r="AA23" i="3"/>
  <c r="X23" i="3"/>
  <c r="V23" i="3"/>
  <c r="T23" i="3"/>
  <c r="W23" i="3"/>
  <c r="AB23" i="3"/>
  <c r="N24" i="3"/>
  <c r="L24" i="3"/>
  <c r="I24" i="3"/>
  <c r="G24" i="3"/>
  <c r="K24" i="3"/>
  <c r="O24" i="3"/>
  <c r="AA24" i="3"/>
  <c r="X24" i="3"/>
  <c r="V24" i="3"/>
  <c r="T24" i="3"/>
  <c r="W24" i="3"/>
  <c r="AB24" i="3"/>
  <c r="H12" i="3"/>
  <c r="M12" i="3"/>
  <c r="U12" i="3"/>
  <c r="Y12" i="3"/>
  <c r="H13" i="3"/>
  <c r="M13" i="3"/>
  <c r="U13" i="3"/>
  <c r="Y13" i="3"/>
  <c r="H14" i="3"/>
  <c r="M14" i="3"/>
  <c r="U14" i="3"/>
  <c r="Y14" i="3"/>
  <c r="H15" i="3"/>
  <c r="M15" i="3"/>
  <c r="U15" i="3"/>
  <c r="Y15" i="3"/>
  <c r="H16" i="3"/>
  <c r="M16" i="3"/>
  <c r="U16" i="3"/>
  <c r="Y16" i="3"/>
  <c r="H17" i="3"/>
  <c r="M17" i="3"/>
  <c r="U17" i="3"/>
  <c r="Y17" i="3"/>
  <c r="H19" i="3"/>
  <c r="M19" i="3"/>
  <c r="U19" i="3"/>
  <c r="Y19" i="3"/>
  <c r="H20" i="3"/>
  <c r="M20" i="3"/>
  <c r="U20" i="3"/>
  <c r="Y20" i="3"/>
  <c r="H21" i="3"/>
  <c r="M21" i="3"/>
  <c r="U21" i="3"/>
  <c r="Y21" i="3"/>
  <c r="H22" i="3"/>
  <c r="M22" i="3"/>
  <c r="U22" i="3"/>
  <c r="Y22" i="3"/>
  <c r="H23" i="3"/>
  <c r="M23" i="3"/>
  <c r="U23" i="3"/>
  <c r="Y23" i="3"/>
  <c r="H24" i="3"/>
  <c r="M24" i="3"/>
  <c r="U24" i="3"/>
  <c r="Y24" i="3"/>
  <c r="D27" i="10" l="1"/>
  <c r="E27" i="10" s="1"/>
  <c r="G27" i="10" s="1"/>
  <c r="O27" i="10" l="1"/>
  <c r="J27" i="10"/>
  <c r="F27" i="10"/>
  <c r="I27" i="10"/>
  <c r="L27" i="10"/>
  <c r="N27" i="10"/>
  <c r="H27" i="10"/>
  <c r="K27" i="10"/>
  <c r="M27" i="10"/>
  <c r="D23" i="10" l="1"/>
  <c r="E23" i="10" s="1"/>
  <c r="J23" i="10" l="1"/>
  <c r="G23" i="10"/>
  <c r="O23" i="10"/>
  <c r="M23" i="10"/>
  <c r="K23" i="10"/>
  <c r="H23" i="10"/>
  <c r="N23" i="10"/>
  <c r="L23" i="10"/>
  <c r="I23" i="10"/>
  <c r="F23" i="10"/>
  <c r="D26" i="10" l="1"/>
  <c r="E26" i="10" s="1"/>
  <c r="D25" i="10"/>
  <c r="E25" i="10" s="1"/>
  <c r="D22" i="10"/>
  <c r="E22" i="10" s="1"/>
  <c r="D21" i="10"/>
  <c r="E21" i="10" s="1"/>
  <c r="D20" i="10"/>
  <c r="E20" i="10" s="1"/>
  <c r="J20" i="10" l="1"/>
  <c r="G20" i="10"/>
  <c r="J22" i="10"/>
  <c r="G22" i="10"/>
  <c r="J26" i="10"/>
  <c r="G26" i="10"/>
  <c r="J21" i="10"/>
  <c r="G21" i="10"/>
  <c r="J25" i="10"/>
  <c r="G25" i="10"/>
  <c r="O21" i="10"/>
  <c r="M21" i="10"/>
  <c r="K21" i="10"/>
  <c r="H21" i="10"/>
  <c r="N21" i="10"/>
  <c r="L21" i="10"/>
  <c r="I21" i="10"/>
  <c r="F21" i="10"/>
  <c r="O25" i="10"/>
  <c r="M25" i="10"/>
  <c r="K25" i="10"/>
  <c r="H25" i="10"/>
  <c r="L25" i="10"/>
  <c r="F25" i="10"/>
  <c r="N25" i="10"/>
  <c r="I25" i="10"/>
  <c r="O20" i="10"/>
  <c r="M20" i="10"/>
  <c r="K20" i="10"/>
  <c r="H20" i="10"/>
  <c r="N20" i="10"/>
  <c r="L20" i="10"/>
  <c r="I20" i="10"/>
  <c r="F20" i="10"/>
  <c r="O22" i="10"/>
  <c r="M22" i="10"/>
  <c r="K22" i="10"/>
  <c r="H22" i="10"/>
  <c r="N22" i="10"/>
  <c r="L22" i="10"/>
  <c r="I22" i="10"/>
  <c r="F22" i="10"/>
  <c r="O26" i="10"/>
  <c r="M26" i="10"/>
  <c r="K26" i="10"/>
  <c r="H26" i="10"/>
  <c r="N26" i="10"/>
  <c r="L26" i="10"/>
  <c r="I26" i="10"/>
  <c r="F26" i="10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  <c r="D16" i="10" l="1"/>
  <c r="D19" i="10" l="1"/>
  <c r="E19" i="10" s="1"/>
  <c r="G19" i="10" s="1"/>
  <c r="D18" i="10"/>
  <c r="E18" i="10" s="1"/>
  <c r="G18" i="10" s="1"/>
  <c r="D17" i="10"/>
  <c r="E17" i="10" s="1"/>
  <c r="G17" i="10" s="1"/>
  <c r="E16" i="10"/>
  <c r="G16" i="10" s="1"/>
  <c r="D15" i="10"/>
  <c r="E15" i="10" s="1"/>
  <c r="G15" i="10" s="1"/>
  <c r="D5" i="10"/>
  <c r="E5" i="10" s="1"/>
  <c r="G5" i="10" s="1"/>
  <c r="D4" i="10"/>
  <c r="E4" i="10" s="1"/>
  <c r="G4" i="10" s="1"/>
  <c r="D3" i="10"/>
  <c r="E3" i="10" s="1"/>
  <c r="D8" i="10"/>
  <c r="E8" i="10" s="1"/>
  <c r="D7" i="10"/>
  <c r="E7" i="10" s="1"/>
  <c r="D6" i="10"/>
  <c r="E6" i="10" s="1"/>
  <c r="D11" i="10"/>
  <c r="E11" i="10" s="1"/>
  <c r="D10" i="10"/>
  <c r="E10" i="10" s="1"/>
  <c r="D9" i="10"/>
  <c r="E9" i="10" s="1"/>
  <c r="D14" i="10"/>
  <c r="E14" i="10" s="1"/>
  <c r="D13" i="10"/>
  <c r="E13" i="10" s="1"/>
  <c r="D12" i="10"/>
  <c r="E12" i="10" s="1"/>
  <c r="J11" i="10" l="1"/>
  <c r="G11" i="10"/>
  <c r="J7" i="10"/>
  <c r="G7" i="10"/>
  <c r="J3" i="10"/>
  <c r="G3" i="10"/>
  <c r="J13" i="10"/>
  <c r="G13" i="10"/>
  <c r="J9" i="10"/>
  <c r="G9" i="10"/>
  <c r="J12" i="10"/>
  <c r="G12" i="10"/>
  <c r="J14" i="10"/>
  <c r="G14" i="10"/>
  <c r="J10" i="10"/>
  <c r="G10" i="10"/>
  <c r="J6" i="10"/>
  <c r="G6" i="10"/>
  <c r="J8" i="10"/>
  <c r="G8" i="10"/>
  <c r="I5" i="10"/>
  <c r="J5" i="10"/>
  <c r="I16" i="10"/>
  <c r="J16" i="10"/>
  <c r="I18" i="10"/>
  <c r="J18" i="10"/>
  <c r="I4" i="10"/>
  <c r="J4" i="10"/>
  <c r="I15" i="10"/>
  <c r="J15" i="10"/>
  <c r="I17" i="10"/>
  <c r="J17" i="10"/>
  <c r="I19" i="10"/>
  <c r="J19" i="10"/>
  <c r="M13" i="10"/>
  <c r="N13" i="10"/>
  <c r="L13" i="10"/>
  <c r="M9" i="10"/>
  <c r="N9" i="10"/>
  <c r="L9" i="10"/>
  <c r="M11" i="10"/>
  <c r="N11" i="10"/>
  <c r="L11" i="10"/>
  <c r="M7" i="10"/>
  <c r="N7" i="10"/>
  <c r="L7" i="10"/>
  <c r="M3" i="10"/>
  <c r="N3" i="10"/>
  <c r="L3" i="10"/>
  <c r="M5" i="10"/>
  <c r="N5" i="10"/>
  <c r="L5" i="10"/>
  <c r="M16" i="10"/>
  <c r="N16" i="10"/>
  <c r="L16" i="10"/>
  <c r="M18" i="10"/>
  <c r="N18" i="10"/>
  <c r="L18" i="10"/>
  <c r="L12" i="10"/>
  <c r="M12" i="10"/>
  <c r="N12" i="10"/>
  <c r="N14" i="10"/>
  <c r="L14" i="10"/>
  <c r="M14" i="10"/>
  <c r="N10" i="10"/>
  <c r="L10" i="10"/>
  <c r="M10" i="10"/>
  <c r="N6" i="10"/>
  <c r="L6" i="10"/>
  <c r="M6" i="10"/>
  <c r="N8" i="10"/>
  <c r="L8" i="10"/>
  <c r="M8" i="10"/>
  <c r="N4" i="10"/>
  <c r="L4" i="10"/>
  <c r="M4" i="10"/>
  <c r="N15" i="10"/>
  <c r="L15" i="10"/>
  <c r="M15" i="10"/>
  <c r="N17" i="10"/>
  <c r="L17" i="10"/>
  <c r="M17" i="10"/>
  <c r="N19" i="10"/>
  <c r="L19" i="10"/>
  <c r="M19" i="10"/>
  <c r="K13" i="10"/>
  <c r="I13" i="10"/>
  <c r="K9" i="10"/>
  <c r="I9" i="10"/>
  <c r="K11" i="10"/>
  <c r="I11" i="10"/>
  <c r="K7" i="10"/>
  <c r="I7" i="10"/>
  <c r="K3" i="10"/>
  <c r="I3" i="10"/>
  <c r="K5" i="10"/>
  <c r="K16" i="10"/>
  <c r="K18" i="10"/>
  <c r="H12" i="10"/>
  <c r="I12" i="10"/>
  <c r="O14" i="10"/>
  <c r="I14" i="10"/>
  <c r="H10" i="10"/>
  <c r="I10" i="10"/>
  <c r="O6" i="10"/>
  <c r="I6" i="10"/>
  <c r="H8" i="10"/>
  <c r="I8" i="10"/>
  <c r="H4" i="10"/>
  <c r="O15" i="10"/>
  <c r="H17" i="10"/>
  <c r="O19" i="10"/>
  <c r="H11" i="10"/>
  <c r="H5" i="10"/>
  <c r="F9" i="10"/>
  <c r="H3" i="10"/>
  <c r="O13" i="10"/>
  <c r="H18" i="10"/>
  <c r="H7" i="10"/>
  <c r="H16" i="10"/>
  <c r="H9" i="10"/>
  <c r="F16" i="10"/>
  <c r="H13" i="10"/>
  <c r="O9" i="10"/>
  <c r="O7" i="10"/>
  <c r="O16" i="10"/>
  <c r="F7" i="10"/>
  <c r="K14" i="10"/>
  <c r="O11" i="10"/>
  <c r="O3" i="10"/>
  <c r="O5" i="10"/>
  <c r="O18" i="10"/>
  <c r="K12" i="10"/>
  <c r="K10" i="10"/>
  <c r="K8" i="10"/>
  <c r="K4" i="10"/>
  <c r="K17" i="10"/>
  <c r="F18" i="10"/>
  <c r="F3" i="10"/>
  <c r="F13" i="10"/>
  <c r="O12" i="10"/>
  <c r="H14" i="10"/>
  <c r="O10" i="10"/>
  <c r="H6" i="10"/>
  <c r="O8" i="10"/>
  <c r="O4" i="10"/>
  <c r="H15" i="10"/>
  <c r="O17" i="10"/>
  <c r="H19" i="10"/>
  <c r="K6" i="10"/>
  <c r="K15" i="10"/>
  <c r="K19" i="10"/>
  <c r="F5" i="10"/>
  <c r="F11" i="10"/>
  <c r="F17" i="10"/>
  <c r="F4" i="10"/>
  <c r="F8" i="10"/>
  <c r="F10" i="10"/>
  <c r="F12" i="10"/>
  <c r="F19" i="10"/>
  <c r="F15" i="10"/>
  <c r="F6" i="10"/>
  <c r="F14" i="10"/>
</calcChain>
</file>

<file path=xl/sharedStrings.xml><?xml version="1.0" encoding="utf-8"?>
<sst xmlns="http://schemas.openxmlformats.org/spreadsheetml/2006/main" count="238" uniqueCount="100">
  <si>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</si>
  <si>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</si>
  <si>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</si>
  <si>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</si>
  <si>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</si>
  <si>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</si>
  <si>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</si>
  <si>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</si>
  <si>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</si>
  <si>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</si>
  <si>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</si>
  <si>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</si>
  <si>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</si>
  <si>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</si>
  <si>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</si>
  <si>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</si>
  <si>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</si>
  <si>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</si>
  <si>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</si>
  <si>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</si>
  <si>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</si>
  <si>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</si>
  <si>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</si>
  <si>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</si>
  <si>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Skill Checks and Saves vs. …</t>
  </si>
  <si>
    <t>Ranks</t>
  </si>
  <si>
    <t>Check/Save vs…</t>
  </si>
  <si>
    <t>d100 roll</t>
  </si>
  <si>
    <t>Initiative</t>
  </si>
  <si>
    <t>Modified Roll</t>
  </si>
  <si>
    <t>Order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</si>
  <si>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</si>
  <si>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</si>
  <si>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</si>
  <si>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</si>
  <si>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</si>
  <si>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</si>
  <si>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</si>
  <si>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</si>
  <si>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</si>
  <si>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</si>
  <si>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</si>
  <si>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</si>
  <si>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</si>
  <si>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</si>
  <si>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</si>
  <si>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</si>
  <si>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</si>
  <si>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</si>
  <si>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</si>
  <si>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</si>
  <si>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</si>
  <si>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</si>
  <si>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Other</t>
  </si>
  <si>
    <t>Current HPs</t>
  </si>
  <si>
    <t>none</t>
  </si>
  <si>
    <t>Armor Class</t>
  </si>
  <si>
    <t>Allisa</t>
  </si>
  <si>
    <t>Malcome</t>
  </si>
  <si>
    <t>Sam</t>
  </si>
  <si>
    <t>Seledra</t>
  </si>
  <si>
    <t>Fortitude</t>
  </si>
  <si>
    <t>Reflex</t>
  </si>
  <si>
    <t>Will</t>
  </si>
  <si>
    <t>Druid</t>
  </si>
  <si>
    <t>Barbarian</t>
  </si>
  <si>
    <t>Monk</t>
  </si>
  <si>
    <t>Rogue-Wizard</t>
  </si>
  <si>
    <t>Fritz</t>
  </si>
  <si>
    <t>Xhiru</t>
  </si>
  <si>
    <t>Fyodor</t>
  </si>
  <si>
    <t>Nevra</t>
  </si>
  <si>
    <t>Huxley</t>
  </si>
  <si>
    <t>Treblevox</t>
  </si>
  <si>
    <t>Group</t>
  </si>
  <si>
    <t>Harbinger Sven</t>
  </si>
  <si>
    <t>Harbinger Dayv</t>
  </si>
  <si>
    <t>Kneecaps</t>
  </si>
  <si>
    <t>The Fixer</t>
  </si>
  <si>
    <t>Legis Erufándanar</t>
  </si>
  <si>
    <t>Legis</t>
  </si>
  <si>
    <t>Sven/Fixer</t>
  </si>
  <si>
    <t>Dayv/Knee</t>
  </si>
  <si>
    <t>Yngwie</t>
  </si>
  <si>
    <t>Yngwie Gotaway</t>
  </si>
  <si>
    <t>Malc</t>
  </si>
  <si>
    <t>Sam (staff +1)</t>
  </si>
  <si>
    <t>Sam (sai, sling)</t>
  </si>
  <si>
    <t>Seledra (axe, spear)</t>
  </si>
  <si>
    <t>Seledra (mw lswd)</t>
  </si>
  <si>
    <t>Malcome (mw rpr, mw shbow)</t>
  </si>
  <si>
    <t>Malcome (dagger, staff, dart)</t>
  </si>
  <si>
    <t>fiendish monstrous scorpion</t>
  </si>
  <si>
    <t>scorpion</t>
  </si>
  <si>
    <t>Move Silently</t>
  </si>
  <si>
    <t>Hide</t>
  </si>
  <si>
    <t>Allisa (club, dagger, natural)</t>
  </si>
  <si>
    <t>Allisa (mw scimitar, sling)</t>
  </si>
  <si>
    <t>Bloodloss</t>
  </si>
  <si>
    <t>Sonic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</si>
</sst>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FF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7" fillId="0" borderId="18" xfId="4" applyFont="1" applyFill="1" applyBorder="1" applyAlignment="1">
      <alignment horizontal="center"/>
    </xf>
    <xf numFmtId="0" fontId="3" fillId="0" borderId="19" xfId="4" applyFont="1" applyFill="1" applyBorder="1" applyAlignment="1">
      <alignment horizontal="center"/>
    </xf>
    <xf numFmtId="0" fontId="3" fillId="0" borderId="20" xfId="4" applyFill="1" applyBorder="1" applyAlignment="1">
      <alignment horizontal="center"/>
    </xf>
    <xf numFmtId="0" fontId="3" fillId="0" borderId="22" xfId="4" applyFont="1" applyFill="1" applyBorder="1" applyAlignment="1">
      <alignment horizontal="center"/>
    </xf>
    <xf numFmtId="0" fontId="3" fillId="0" borderId="23" xfId="4" applyFill="1" applyBorder="1" applyAlignment="1">
      <alignment horizontal="center"/>
    </xf>
    <xf numFmtId="0" fontId="3" fillId="0" borderId="24" xfId="4" applyFill="1" applyBorder="1" applyAlignment="1">
      <alignment horizontal="center"/>
    </xf>
    <xf numFmtId="0" fontId="7" fillId="0" borderId="22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28" xfId="4" applyFont="1" applyFill="1" applyBorder="1" applyAlignment="1">
      <alignment horizontal="right"/>
    </xf>
    <xf numFmtId="164" fontId="7" fillId="0" borderId="29" xfId="4" applyNumberFormat="1" applyFont="1" applyFill="1" applyBorder="1" applyAlignment="1">
      <alignment horizontal="center"/>
    </xf>
    <xf numFmtId="0" fontId="3" fillId="0" borderId="30" xfId="4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0" fontId="2" fillId="0" borderId="39" xfId="0" applyFont="1" applyBorder="1" applyAlignment="1">
      <alignment horizontal="center"/>
    </xf>
    <xf numFmtId="0" fontId="1" fillId="0" borderId="39" xfId="0" applyFont="1" applyBorder="1" applyAlignment="1">
      <alignment horizontal="centerContinuous"/>
    </xf>
    <xf numFmtId="0" fontId="1" fillId="0" borderId="39" xfId="0" applyFont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9" fillId="7" borderId="0" xfId="1" applyFont="1" applyFill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39" xfId="0" applyFont="1" applyBorder="1" applyAlignment="1">
      <alignment horizontal="centerContinuous" wrapText="1"/>
    </xf>
    <xf numFmtId="0" fontId="3" fillId="2" borderId="22" xfId="4" applyFont="1" applyFill="1" applyBorder="1" applyAlignment="1">
      <alignment horizontal="center"/>
    </xf>
    <xf numFmtId="0" fontId="3" fillId="2" borderId="23" xfId="4" applyFill="1" applyBorder="1" applyAlignment="1">
      <alignment horizontal="center"/>
    </xf>
    <xf numFmtId="0" fontId="3" fillId="2" borderId="24" xfId="4" applyFill="1" applyBorder="1" applyAlignment="1">
      <alignment horizontal="center"/>
    </xf>
    <xf numFmtId="0" fontId="3" fillId="2" borderId="25" xfId="4" applyFont="1" applyFill="1" applyBorder="1" applyAlignment="1">
      <alignment horizontal="center"/>
    </xf>
    <xf numFmtId="0" fontId="3" fillId="2" borderId="26" xfId="4" applyFill="1" applyBorder="1" applyAlignment="1">
      <alignment horizontal="center"/>
    </xf>
    <xf numFmtId="0" fontId="3" fillId="2" borderId="27" xfId="4" applyFont="1" applyFill="1" applyBorder="1" applyAlignment="1">
      <alignment horizontal="center"/>
    </xf>
    <xf numFmtId="0" fontId="3" fillId="0" borderId="21" xfId="4" applyFill="1" applyBorder="1" applyAlignment="1">
      <alignment horizontal="center"/>
    </xf>
    <xf numFmtId="0" fontId="3" fillId="0" borderId="24" xfId="4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2" fillId="9" borderId="0" xfId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7" fillId="8" borderId="3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15" fillId="12" borderId="32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/>
    </xf>
    <xf numFmtId="0" fontId="16" fillId="12" borderId="37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/>
    </xf>
    <xf numFmtId="0" fontId="2" fillId="11" borderId="37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37" xfId="0" applyFont="1" applyFill="1" applyBorder="1" applyAlignment="1">
      <alignment horizontal="center"/>
    </xf>
    <xf numFmtId="0" fontId="1" fillId="14" borderId="3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2" fillId="14" borderId="37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1" fillId="16" borderId="3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37" xfId="0" applyFont="1" applyFill="1" applyBorder="1" applyAlignment="1">
      <alignment horizontal="center"/>
    </xf>
    <xf numFmtId="0" fontId="1" fillId="17" borderId="32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37" xfId="0" applyFont="1" applyFill="1" applyBorder="1" applyAlignment="1">
      <alignment horizontal="center"/>
    </xf>
    <xf numFmtId="0" fontId="1" fillId="18" borderId="32" xfId="0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/>
    </xf>
    <xf numFmtId="0" fontId="2" fillId="18" borderId="37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37" xfId="0" applyFont="1" applyFill="1" applyBorder="1" applyAlignment="1">
      <alignment horizontal="center"/>
    </xf>
    <xf numFmtId="0" fontId="17" fillId="15" borderId="32" xfId="0" applyFont="1" applyFill="1" applyBorder="1" applyAlignment="1">
      <alignment horizontal="center" vertical="center" wrapText="1"/>
    </xf>
    <xf numFmtId="0" fontId="18" fillId="15" borderId="3" xfId="0" applyFont="1" applyFill="1" applyBorder="1" applyAlignment="1">
      <alignment horizontal="center"/>
    </xf>
    <xf numFmtId="0" fontId="18" fillId="15" borderId="37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242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66"/>
      <color rgb="FF99FF33"/>
      <color rgb="FF00FFFF"/>
      <color rgb="FF00FF00"/>
      <color rgb="FF99FFCC"/>
      <color rgb="FF0000FF"/>
      <color rgb="FF99CC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21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8</c:v>
                </c:pt>
                <c:pt idx="1">
                  <c:v>3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19</c:v>
                </c:pt>
                <c:pt idx="3">
                  <c:v>25</c:v>
                </c:pt>
                <c:pt idx="4">
                  <c:v>24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22</c:v>
                </c:pt>
                <c:pt idx="3">
                  <c:v>25</c:v>
                </c:pt>
                <c:pt idx="4">
                  <c:v>40</c:v>
                </c:pt>
                <c:pt idx="5">
                  <c:v>43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20</c:v>
                </c:pt>
                <c:pt idx="1">
                  <c:v>36</c:v>
                </c:pt>
                <c:pt idx="2">
                  <c:v>30</c:v>
                </c:pt>
                <c:pt idx="3">
                  <c:v>25</c:v>
                </c:pt>
                <c:pt idx="4">
                  <c:v>58</c:v>
                </c:pt>
                <c:pt idx="5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772608"/>
        <c:axId val="324774144"/>
        <c:axId val="39994688"/>
      </c:area3DChart>
      <c:catAx>
        <c:axId val="32477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324774144"/>
        <c:crosses val="autoZero"/>
        <c:auto val="1"/>
        <c:lblAlgn val="ctr"/>
        <c:lblOffset val="100"/>
        <c:noMultiLvlLbl val="0"/>
      </c:catAx>
      <c:valAx>
        <c:axId val="3247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772608"/>
        <c:crosses val="autoZero"/>
        <c:crossBetween val="midCat"/>
      </c:valAx>
      <c:serAx>
        <c:axId val="39994688"/>
        <c:scaling>
          <c:orientation val="minMax"/>
        </c:scaling>
        <c:delete val="0"/>
        <c:axPos val="b"/>
        <c:majorTickMark val="out"/>
        <c:minorTickMark val="none"/>
        <c:tickLblPos val="nextTo"/>
        <c:crossAx val="3247741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13</c:v>
                </c:pt>
                <c:pt idx="5">
                  <c:v>9</c:v>
                </c:pt>
                <c:pt idx="6">
                  <c:v>36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15</c:v>
                </c:pt>
                <c:pt idx="4">
                  <c:v>19</c:v>
                </c:pt>
                <c:pt idx="5">
                  <c:v>22</c:v>
                </c:pt>
                <c:pt idx="6">
                  <c:v>30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21</c:v>
                </c:pt>
                <c:pt idx="3">
                  <c:v>16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19</c:v>
                </c:pt>
                <c:pt idx="3">
                  <c:v>16</c:v>
                </c:pt>
                <c:pt idx="4">
                  <c:v>24</c:v>
                </c:pt>
                <c:pt idx="5">
                  <c:v>40</c:v>
                </c:pt>
                <c:pt idx="6">
                  <c:v>58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20</c:v>
                </c:pt>
                <c:pt idx="3">
                  <c:v>25</c:v>
                </c:pt>
                <c:pt idx="4">
                  <c:v>32</c:v>
                </c:pt>
                <c:pt idx="5">
                  <c:v>43</c:v>
                </c:pt>
                <c:pt idx="6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787584"/>
        <c:axId val="324797568"/>
        <c:axId val="240113856"/>
      </c:area3DChart>
      <c:catAx>
        <c:axId val="32478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324797568"/>
        <c:crosses val="autoZero"/>
        <c:auto val="1"/>
        <c:lblAlgn val="ctr"/>
        <c:lblOffset val="100"/>
        <c:noMultiLvlLbl val="0"/>
      </c:catAx>
      <c:valAx>
        <c:axId val="32479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787584"/>
        <c:crosses val="autoZero"/>
        <c:crossBetween val="midCat"/>
      </c:valAx>
      <c:serAx>
        <c:axId val="240113856"/>
        <c:scaling>
          <c:orientation val="minMax"/>
        </c:scaling>
        <c:delete val="0"/>
        <c:axPos val="b"/>
        <c:majorTickMark val="out"/>
        <c:minorTickMark val="none"/>
        <c:tickLblPos val="nextTo"/>
        <c:crossAx val="3247975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875" style="23" bestFit="1" customWidth="1"/>
    <col min="2" max="2" width="6.125" style="23" bestFit="1" customWidth="1"/>
    <col min="3" max="3" width="9.375" style="23" bestFit="1" customWidth="1"/>
    <col min="4" max="4" width="4.375" style="23" bestFit="1" customWidth="1"/>
    <col min="5" max="5" width="12.5" style="23" bestFit="1" customWidth="1"/>
    <col min="6" max="6" width="5.875" style="23" bestFit="1" customWidth="1"/>
    <col min="7" max="7" width="9" style="23"/>
    <col min="8" max="8" width="14.375" style="23" bestFit="1" customWidth="1"/>
    <col min="9" max="9" width="4.75" style="23" bestFit="1" customWidth="1"/>
    <col min="10" max="10" width="18.375" style="23" bestFit="1" customWidth="1"/>
    <col min="11" max="16384" width="9" style="23"/>
  </cols>
  <sheetData>
    <row r="1" spans="1:10" s="22" customFormat="1" ht="16.5" thickBot="1" x14ac:dyDescent="0.3">
      <c r="A1" s="21" t="s">
        <v>9</v>
      </c>
      <c r="B1" s="21" t="s">
        <v>74</v>
      </c>
      <c r="C1" s="21" t="s">
        <v>28</v>
      </c>
      <c r="D1" s="21" t="s">
        <v>1</v>
      </c>
      <c r="E1" s="21" t="s">
        <v>29</v>
      </c>
      <c r="F1" s="21" t="s">
        <v>30</v>
      </c>
    </row>
    <row r="2" spans="1:10" ht="17.25" thickTop="1" thickBot="1" x14ac:dyDescent="0.3">
      <c r="A2" s="63" t="s">
        <v>84</v>
      </c>
      <c r="B2" s="63">
        <v>2</v>
      </c>
      <c r="C2" s="23">
        <v>2</v>
      </c>
      <c r="D2" s="23">
        <v>18</v>
      </c>
      <c r="E2" s="23">
        <f t="shared" ref="E2:E18" si="0">D2+C2</f>
        <v>20</v>
      </c>
      <c r="F2" s="23">
        <v>1</v>
      </c>
      <c r="H2" s="24" t="s">
        <v>9</v>
      </c>
      <c r="I2" s="25" t="s">
        <v>31</v>
      </c>
      <c r="J2" s="26" t="s">
        <v>32</v>
      </c>
    </row>
    <row r="3" spans="1:10" x14ac:dyDescent="0.25">
      <c r="A3" s="75" t="s">
        <v>72</v>
      </c>
      <c r="B3" s="75">
        <v>3</v>
      </c>
      <c r="C3" s="23">
        <v>1</v>
      </c>
      <c r="D3" s="23">
        <v>19</v>
      </c>
      <c r="E3" s="23">
        <f t="shared" si="0"/>
        <v>20</v>
      </c>
      <c r="F3" s="23">
        <v>2</v>
      </c>
      <c r="H3" s="27" t="s">
        <v>57</v>
      </c>
      <c r="I3" s="28">
        <v>3</v>
      </c>
      <c r="J3" s="72" t="s">
        <v>64</v>
      </c>
    </row>
    <row r="4" spans="1:10" x14ac:dyDescent="0.25">
      <c r="A4" s="63" t="s">
        <v>75</v>
      </c>
      <c r="B4" s="63">
        <v>2</v>
      </c>
      <c r="C4" s="23">
        <v>1</v>
      </c>
      <c r="D4" s="23">
        <v>18</v>
      </c>
      <c r="E4" s="23">
        <f t="shared" si="0"/>
        <v>19</v>
      </c>
      <c r="F4" s="23">
        <v>3</v>
      </c>
      <c r="H4" s="29" t="s">
        <v>58</v>
      </c>
      <c r="I4" s="30">
        <v>3</v>
      </c>
      <c r="J4" s="73" t="s">
        <v>67</v>
      </c>
    </row>
    <row r="5" spans="1:10" x14ac:dyDescent="0.25">
      <c r="A5" s="63" t="s">
        <v>76</v>
      </c>
      <c r="B5" s="63">
        <v>2</v>
      </c>
      <c r="C5" s="84">
        <v>0</v>
      </c>
      <c r="D5" s="23">
        <v>19</v>
      </c>
      <c r="E5" s="23">
        <f t="shared" si="0"/>
        <v>19</v>
      </c>
      <c r="F5" s="23">
        <v>4</v>
      </c>
      <c r="H5" s="29" t="s">
        <v>59</v>
      </c>
      <c r="I5" s="30">
        <v>3</v>
      </c>
      <c r="J5" s="31" t="s">
        <v>66</v>
      </c>
    </row>
    <row r="6" spans="1:10" x14ac:dyDescent="0.25">
      <c r="A6" s="75" t="s">
        <v>73</v>
      </c>
      <c r="B6" s="75">
        <v>3</v>
      </c>
      <c r="C6" s="23">
        <v>1</v>
      </c>
      <c r="D6" s="23">
        <v>17</v>
      </c>
      <c r="E6" s="23">
        <f t="shared" si="0"/>
        <v>18</v>
      </c>
      <c r="F6" s="23">
        <v>5</v>
      </c>
      <c r="H6" s="29" t="s">
        <v>60</v>
      </c>
      <c r="I6" s="30">
        <v>3</v>
      </c>
      <c r="J6" s="31" t="s">
        <v>65</v>
      </c>
    </row>
    <row r="7" spans="1:10" x14ac:dyDescent="0.25">
      <c r="A7" s="63" t="s">
        <v>78</v>
      </c>
      <c r="B7" s="63">
        <v>2</v>
      </c>
      <c r="C7" s="23">
        <v>1</v>
      </c>
      <c r="D7" s="23">
        <v>15</v>
      </c>
      <c r="E7" s="23">
        <f t="shared" si="0"/>
        <v>16</v>
      </c>
      <c r="F7" s="23">
        <v>6</v>
      </c>
      <c r="H7" s="66"/>
      <c r="I7" s="67"/>
      <c r="J7" s="68"/>
    </row>
    <row r="8" spans="1:10" ht="16.5" thickBot="1" x14ac:dyDescent="0.3">
      <c r="A8" s="62" t="s">
        <v>59</v>
      </c>
      <c r="B8" s="62">
        <v>1</v>
      </c>
      <c r="C8" s="23">
        <v>2</v>
      </c>
      <c r="D8" s="23">
        <v>12</v>
      </c>
      <c r="E8" s="23">
        <f t="shared" si="0"/>
        <v>14</v>
      </c>
      <c r="F8" s="23">
        <v>7</v>
      </c>
      <c r="H8" s="69"/>
      <c r="I8" s="70"/>
      <c r="J8" s="71"/>
    </row>
    <row r="9" spans="1:10" x14ac:dyDescent="0.25">
      <c r="A9" s="75" t="s">
        <v>70</v>
      </c>
      <c r="B9" s="75">
        <v>3</v>
      </c>
      <c r="C9" s="23">
        <v>0</v>
      </c>
      <c r="D9" s="23">
        <v>14</v>
      </c>
      <c r="E9" s="23">
        <f t="shared" si="0"/>
        <v>14</v>
      </c>
      <c r="F9" s="23">
        <v>8</v>
      </c>
      <c r="H9" s="32" t="s">
        <v>33</v>
      </c>
      <c r="I9" s="33">
        <f>AVERAGE(I3:I8)</f>
        <v>3</v>
      </c>
      <c r="J9" s="31"/>
    </row>
    <row r="10" spans="1:10" x14ac:dyDescent="0.25">
      <c r="A10" s="63" t="s">
        <v>93</v>
      </c>
      <c r="B10" s="63">
        <v>2</v>
      </c>
      <c r="C10" s="23">
        <v>1</v>
      </c>
      <c r="D10" s="23">
        <v>11</v>
      </c>
      <c r="E10" s="23">
        <f t="shared" si="0"/>
        <v>12</v>
      </c>
      <c r="F10" s="23">
        <v>9</v>
      </c>
      <c r="H10" s="32" t="s">
        <v>34</v>
      </c>
      <c r="I10" s="34">
        <f>SUM(I3:I8)</f>
        <v>12</v>
      </c>
      <c r="J10" s="31"/>
    </row>
    <row r="11" spans="1:10" x14ac:dyDescent="0.25">
      <c r="A11" s="63" t="s">
        <v>79</v>
      </c>
      <c r="B11" s="63">
        <v>2</v>
      </c>
      <c r="C11" s="84">
        <v>0</v>
      </c>
      <c r="D11" s="23">
        <v>11</v>
      </c>
      <c r="E11" s="23">
        <f t="shared" si="0"/>
        <v>11</v>
      </c>
      <c r="F11" s="23">
        <v>10</v>
      </c>
      <c r="H11" s="32" t="s">
        <v>35</v>
      </c>
      <c r="I11" s="35">
        <f>COUNT(I3:I8)</f>
        <v>4</v>
      </c>
      <c r="J11" s="31"/>
    </row>
    <row r="12" spans="1:10" ht="16.5" thickBot="1" x14ac:dyDescent="0.3">
      <c r="A12" s="62" t="s">
        <v>60</v>
      </c>
      <c r="B12" s="62">
        <v>1</v>
      </c>
      <c r="C12" s="23">
        <v>2</v>
      </c>
      <c r="D12" s="23">
        <v>7</v>
      </c>
      <c r="E12" s="23">
        <f t="shared" si="0"/>
        <v>9</v>
      </c>
      <c r="F12" s="23">
        <v>11</v>
      </c>
      <c r="H12" s="36" t="s">
        <v>36</v>
      </c>
      <c r="I12" s="37">
        <f>((I9)*(I11/4))</f>
        <v>3</v>
      </c>
      <c r="J12" s="38"/>
    </row>
    <row r="13" spans="1:10" ht="16.5" thickTop="1" x14ac:dyDescent="0.25">
      <c r="A13" s="75" t="s">
        <v>69</v>
      </c>
      <c r="B13" s="75">
        <v>3</v>
      </c>
      <c r="C13" s="23">
        <v>3</v>
      </c>
      <c r="D13" s="23">
        <v>5</v>
      </c>
      <c r="E13" s="23">
        <f t="shared" si="0"/>
        <v>8</v>
      </c>
      <c r="F13" s="23">
        <v>12</v>
      </c>
    </row>
    <row r="14" spans="1:10" x14ac:dyDescent="0.25">
      <c r="A14" s="62" t="s">
        <v>58</v>
      </c>
      <c r="B14" s="62">
        <v>1</v>
      </c>
      <c r="C14" s="23">
        <v>2</v>
      </c>
      <c r="D14" s="23">
        <v>6</v>
      </c>
      <c r="E14" s="23">
        <f t="shared" si="0"/>
        <v>8</v>
      </c>
      <c r="F14" s="23">
        <v>13</v>
      </c>
    </row>
    <row r="15" spans="1:10" x14ac:dyDescent="0.25">
      <c r="A15" s="75" t="s">
        <v>68</v>
      </c>
      <c r="B15" s="75">
        <v>3</v>
      </c>
      <c r="C15" s="23">
        <v>3</v>
      </c>
      <c r="D15" s="23">
        <v>3</v>
      </c>
      <c r="E15" s="23">
        <f t="shared" si="0"/>
        <v>6</v>
      </c>
      <c r="F15" s="23">
        <v>14</v>
      </c>
    </row>
    <row r="16" spans="1:10" x14ac:dyDescent="0.25">
      <c r="A16" s="63" t="s">
        <v>77</v>
      </c>
      <c r="B16" s="63">
        <v>2</v>
      </c>
      <c r="C16" s="23">
        <v>0</v>
      </c>
      <c r="D16" s="23">
        <v>6</v>
      </c>
      <c r="E16" s="23">
        <f t="shared" si="0"/>
        <v>6</v>
      </c>
      <c r="F16" s="23">
        <v>15</v>
      </c>
    </row>
    <row r="17" spans="1:6" x14ac:dyDescent="0.25">
      <c r="A17" s="62" t="s">
        <v>57</v>
      </c>
      <c r="B17" s="62">
        <v>1</v>
      </c>
      <c r="C17" s="23">
        <v>1</v>
      </c>
      <c r="D17" s="23">
        <v>4</v>
      </c>
      <c r="E17" s="23">
        <f t="shared" si="0"/>
        <v>5</v>
      </c>
      <c r="F17" s="23">
        <v>16</v>
      </c>
    </row>
    <row r="18" spans="1:6" x14ac:dyDescent="0.25">
      <c r="A18" s="75" t="s">
        <v>71</v>
      </c>
      <c r="B18" s="75">
        <v>3</v>
      </c>
      <c r="C18" s="23">
        <v>1</v>
      </c>
      <c r="D18" s="23">
        <v>1</v>
      </c>
      <c r="E18" s="23">
        <f t="shared" si="0"/>
        <v>2</v>
      </c>
      <c r="F18" s="23">
        <v>17</v>
      </c>
    </row>
    <row r="19" spans="1:6" x14ac:dyDescent="0.25">
      <c r="A19" s="39"/>
      <c r="B19" s="39"/>
    </row>
    <row r="20" spans="1:6" x14ac:dyDescent="0.25">
      <c r="A20" s="39"/>
      <c r="B20" s="39"/>
    </row>
    <row r="21" spans="1:6" x14ac:dyDescent="0.25">
      <c r="A21" s="39"/>
      <c r="B21" s="39"/>
    </row>
    <row r="22" spans="1:6" x14ac:dyDescent="0.25">
      <c r="A22" s="39"/>
      <c r="B22" s="39"/>
    </row>
    <row r="23" spans="1:6" x14ac:dyDescent="0.25">
      <c r="A23" s="39"/>
      <c r="B23" s="39"/>
    </row>
    <row r="24" spans="1:6" x14ac:dyDescent="0.25">
      <c r="A24" s="39"/>
      <c r="B24" s="39"/>
    </row>
    <row r="25" spans="1:6" x14ac:dyDescent="0.25">
      <c r="A25" s="39"/>
      <c r="B25" s="39"/>
    </row>
    <row r="26" spans="1:6" x14ac:dyDescent="0.25">
      <c r="A26" s="39"/>
      <c r="B26" s="39"/>
    </row>
  </sheetData>
  <sortState ref="A2:F18">
    <sortCondition descending="1" ref="E2:E18"/>
    <sortCondition descending="1" ref="C2:C18"/>
  </sortState>
  <conditionalFormatting sqref="D35:D1048576 D1:D4 D6:D9">
    <cfRule type="cellIs" dxfId="241" priority="21" operator="equal">
      <formula>1</formula>
    </cfRule>
    <cfRule type="cellIs" dxfId="240" priority="22" operator="equal">
      <formula>20</formula>
    </cfRule>
  </conditionalFormatting>
  <conditionalFormatting sqref="D21:D31 D8:D13 D19">
    <cfRule type="cellIs" dxfId="239" priority="15" operator="equal">
      <formula>1</formula>
    </cfRule>
    <cfRule type="cellIs" dxfId="238" priority="16" operator="equal">
      <formula>20</formula>
    </cfRule>
  </conditionalFormatting>
  <conditionalFormatting sqref="D9">
    <cfRule type="cellIs" dxfId="237" priority="17" operator="equal">
      <formula>1</formula>
    </cfRule>
    <cfRule type="cellIs" dxfId="236" priority="18" operator="equal">
      <formula>20</formula>
    </cfRule>
  </conditionalFormatting>
  <conditionalFormatting sqref="D21:D31 D8:D13 D19">
    <cfRule type="cellIs" dxfId="235" priority="13" operator="equal">
      <formula>1</formula>
    </cfRule>
    <cfRule type="cellIs" dxfId="234" priority="14" operator="equal">
      <formula>20</formula>
    </cfRule>
  </conditionalFormatting>
  <conditionalFormatting sqref="D32:D34">
    <cfRule type="cellIs" dxfId="233" priority="11" operator="equal">
      <formula>1</formula>
    </cfRule>
    <cfRule type="cellIs" dxfId="232" priority="12" operator="equal">
      <formula>20</formula>
    </cfRule>
  </conditionalFormatting>
  <conditionalFormatting sqref="D32:D34">
    <cfRule type="cellIs" dxfId="231" priority="9" operator="equal">
      <formula>1</formula>
    </cfRule>
    <cfRule type="cellIs" dxfId="230" priority="10" operator="equal">
      <formula>20</formula>
    </cfRule>
  </conditionalFormatting>
  <conditionalFormatting sqref="D5:D6">
    <cfRule type="cellIs" dxfId="229" priority="7" operator="equal">
      <formula>1</formula>
    </cfRule>
    <cfRule type="cellIs" dxfId="228" priority="8" operator="equal">
      <formula>20</formula>
    </cfRule>
  </conditionalFormatting>
  <conditionalFormatting sqref="D12:D17 D19:D20">
    <cfRule type="cellIs" dxfId="227" priority="5" operator="equal">
      <formula>1</formula>
    </cfRule>
    <cfRule type="cellIs" dxfId="226" priority="6" operator="equal">
      <formula>20</formula>
    </cfRule>
  </conditionalFormatting>
  <conditionalFormatting sqref="D7">
    <cfRule type="cellIs" dxfId="225" priority="3" operator="equal">
      <formula>1</formula>
    </cfRule>
    <cfRule type="cellIs" dxfId="224" priority="4" operator="equal">
      <formula>20</formula>
    </cfRule>
  </conditionalFormatting>
  <conditionalFormatting sqref="D18">
    <cfRule type="cellIs" dxfId="223" priority="1" operator="equal">
      <formula>1</formula>
    </cfRule>
    <cfRule type="cellIs" dxfId="222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875" style="23" bestFit="1" customWidth="1"/>
    <col min="2" max="2" width="6.125" style="23" bestFit="1" customWidth="1"/>
    <col min="3" max="3" width="9.375" style="23" bestFit="1" customWidth="1"/>
    <col min="4" max="4" width="4.375" style="23" bestFit="1" customWidth="1"/>
    <col min="5" max="5" width="12.5" style="23" bestFit="1" customWidth="1"/>
    <col min="6" max="6" width="5.875" style="23" bestFit="1" customWidth="1"/>
    <col min="7" max="7" width="9" style="23"/>
    <col min="8" max="8" width="14.375" style="23" bestFit="1" customWidth="1"/>
    <col min="9" max="9" width="4.75" style="23" bestFit="1" customWidth="1"/>
    <col min="10" max="10" width="18.375" style="23" bestFit="1" customWidth="1"/>
    <col min="11" max="16384" width="9" style="23"/>
  </cols>
  <sheetData>
    <row r="1" spans="1:10" s="22" customFormat="1" ht="16.5" thickBot="1" x14ac:dyDescent="0.3">
      <c r="A1" s="21" t="s">
        <v>9</v>
      </c>
      <c r="B1" s="21" t="s">
        <v>74</v>
      </c>
      <c r="C1" s="21" t="s">
        <v>28</v>
      </c>
      <c r="D1" s="21" t="s">
        <v>1</v>
      </c>
      <c r="E1" s="21" t="s">
        <v>29</v>
      </c>
      <c r="F1" s="21" t="s">
        <v>30</v>
      </c>
    </row>
    <row r="2" spans="1:10" ht="17.25" thickTop="1" thickBot="1" x14ac:dyDescent="0.3">
      <c r="A2" s="62" t="s">
        <v>57</v>
      </c>
      <c r="B2" s="62">
        <v>1</v>
      </c>
      <c r="C2" s="23">
        <v>1</v>
      </c>
      <c r="D2" s="23">
        <v>20</v>
      </c>
      <c r="E2" s="23">
        <f t="shared" ref="E2:E18" si="0">D2+C2</f>
        <v>21</v>
      </c>
      <c r="F2" s="23">
        <v>1</v>
      </c>
      <c r="H2" s="24" t="s">
        <v>9</v>
      </c>
      <c r="I2" s="25" t="s">
        <v>31</v>
      </c>
      <c r="J2" s="26" t="s">
        <v>32</v>
      </c>
    </row>
    <row r="3" spans="1:10" x14ac:dyDescent="0.25">
      <c r="A3" s="75" t="s">
        <v>69</v>
      </c>
      <c r="B3" s="75">
        <v>3</v>
      </c>
      <c r="C3" s="23">
        <v>3</v>
      </c>
      <c r="D3" s="23">
        <v>18</v>
      </c>
      <c r="E3" s="23">
        <f t="shared" si="0"/>
        <v>21</v>
      </c>
      <c r="F3" s="23">
        <v>2</v>
      </c>
      <c r="H3" s="27" t="s">
        <v>57</v>
      </c>
      <c r="I3" s="28">
        <v>3</v>
      </c>
      <c r="J3" s="72" t="s">
        <v>64</v>
      </c>
    </row>
    <row r="4" spans="1:10" x14ac:dyDescent="0.25">
      <c r="A4" s="75" t="s">
        <v>71</v>
      </c>
      <c r="B4" s="75">
        <v>3</v>
      </c>
      <c r="C4" s="23">
        <v>1</v>
      </c>
      <c r="D4" s="23">
        <v>18</v>
      </c>
      <c r="E4" s="23">
        <f t="shared" si="0"/>
        <v>19</v>
      </c>
      <c r="F4" s="23">
        <v>3</v>
      </c>
      <c r="H4" s="29" t="s">
        <v>58</v>
      </c>
      <c r="I4" s="30">
        <v>3</v>
      </c>
      <c r="J4" s="73" t="s">
        <v>67</v>
      </c>
    </row>
    <row r="5" spans="1:10" x14ac:dyDescent="0.25">
      <c r="A5" s="62" t="s">
        <v>60</v>
      </c>
      <c r="B5" s="62">
        <v>1</v>
      </c>
      <c r="C5" s="23">
        <v>2</v>
      </c>
      <c r="D5" s="23">
        <v>16</v>
      </c>
      <c r="E5" s="23">
        <f t="shared" si="0"/>
        <v>18</v>
      </c>
      <c r="F5" s="23">
        <v>4</v>
      </c>
      <c r="H5" s="29" t="s">
        <v>59</v>
      </c>
      <c r="I5" s="30">
        <v>3</v>
      </c>
      <c r="J5" s="31" t="s">
        <v>66</v>
      </c>
    </row>
    <row r="6" spans="1:10" x14ac:dyDescent="0.25">
      <c r="A6" s="63" t="s">
        <v>76</v>
      </c>
      <c r="B6" s="63">
        <v>2</v>
      </c>
      <c r="C6" s="84">
        <v>0</v>
      </c>
      <c r="D6" s="23">
        <v>18</v>
      </c>
      <c r="E6" s="23">
        <f t="shared" si="0"/>
        <v>18</v>
      </c>
      <c r="F6" s="23">
        <v>5</v>
      </c>
      <c r="H6" s="29" t="s">
        <v>60</v>
      </c>
      <c r="I6" s="30">
        <v>3</v>
      </c>
      <c r="J6" s="31" t="s">
        <v>65</v>
      </c>
    </row>
    <row r="7" spans="1:10" x14ac:dyDescent="0.25">
      <c r="A7" s="75" t="s">
        <v>70</v>
      </c>
      <c r="B7" s="75">
        <v>3</v>
      </c>
      <c r="C7" s="23">
        <v>0</v>
      </c>
      <c r="D7" s="23">
        <v>15</v>
      </c>
      <c r="E7" s="23">
        <f t="shared" si="0"/>
        <v>15</v>
      </c>
      <c r="F7" s="23">
        <v>6</v>
      </c>
      <c r="H7" s="66"/>
      <c r="I7" s="67"/>
      <c r="J7" s="68"/>
    </row>
    <row r="8" spans="1:10" ht="16.5" thickBot="1" x14ac:dyDescent="0.3">
      <c r="A8" s="63" t="s">
        <v>77</v>
      </c>
      <c r="B8" s="63">
        <v>2</v>
      </c>
      <c r="C8" s="23">
        <v>0</v>
      </c>
      <c r="D8" s="23">
        <v>14</v>
      </c>
      <c r="E8" s="23">
        <f t="shared" si="0"/>
        <v>14</v>
      </c>
      <c r="F8" s="23">
        <v>7</v>
      </c>
      <c r="H8" s="69"/>
      <c r="I8" s="70"/>
      <c r="J8" s="71"/>
    </row>
    <row r="9" spans="1:10" x14ac:dyDescent="0.25">
      <c r="A9" s="63" t="s">
        <v>79</v>
      </c>
      <c r="B9" s="63">
        <v>2</v>
      </c>
      <c r="C9" s="84">
        <v>0</v>
      </c>
      <c r="D9" s="23">
        <v>14</v>
      </c>
      <c r="E9" s="23">
        <f t="shared" si="0"/>
        <v>14</v>
      </c>
      <c r="F9" s="23">
        <v>8</v>
      </c>
      <c r="H9" s="32" t="s">
        <v>33</v>
      </c>
      <c r="I9" s="33">
        <f>AVERAGE(I3:I8)</f>
        <v>3</v>
      </c>
      <c r="J9" s="31"/>
    </row>
    <row r="10" spans="1:10" x14ac:dyDescent="0.25">
      <c r="A10" s="63" t="s">
        <v>75</v>
      </c>
      <c r="B10" s="63">
        <v>2</v>
      </c>
      <c r="C10" s="84">
        <v>1</v>
      </c>
      <c r="D10" s="23">
        <v>13</v>
      </c>
      <c r="E10" s="23">
        <f t="shared" si="0"/>
        <v>14</v>
      </c>
      <c r="F10" s="23">
        <v>9</v>
      </c>
      <c r="H10" s="32" t="s">
        <v>34</v>
      </c>
      <c r="I10" s="34">
        <f>SUM(I3:I8)</f>
        <v>12</v>
      </c>
      <c r="J10" s="31"/>
    </row>
    <row r="11" spans="1:10" x14ac:dyDescent="0.25">
      <c r="A11" s="75" t="s">
        <v>72</v>
      </c>
      <c r="B11" s="75">
        <v>3</v>
      </c>
      <c r="C11" s="23">
        <v>1</v>
      </c>
      <c r="D11" s="23">
        <v>11</v>
      </c>
      <c r="E11" s="23">
        <f t="shared" si="0"/>
        <v>12</v>
      </c>
      <c r="F11" s="23">
        <v>10</v>
      </c>
      <c r="H11" s="32" t="s">
        <v>35</v>
      </c>
      <c r="I11" s="35">
        <f>COUNT(I3:I8)</f>
        <v>4</v>
      </c>
      <c r="J11" s="31"/>
    </row>
    <row r="12" spans="1:10" ht="16.5" thickBot="1" x14ac:dyDescent="0.3">
      <c r="A12" s="75" t="s">
        <v>73</v>
      </c>
      <c r="B12" s="75">
        <v>3</v>
      </c>
      <c r="C12" s="23">
        <v>1</v>
      </c>
      <c r="D12" s="23">
        <v>10</v>
      </c>
      <c r="E12" s="23">
        <f t="shared" si="0"/>
        <v>11</v>
      </c>
      <c r="F12" s="23">
        <v>11</v>
      </c>
      <c r="H12" s="36" t="s">
        <v>36</v>
      </c>
      <c r="I12" s="37">
        <f>((I9)*(I11/4))</f>
        <v>3</v>
      </c>
      <c r="J12" s="38"/>
    </row>
    <row r="13" spans="1:10" ht="16.5" thickTop="1" x14ac:dyDescent="0.25">
      <c r="A13" s="62" t="s">
        <v>58</v>
      </c>
      <c r="B13" s="62">
        <v>1</v>
      </c>
      <c r="C13" s="23">
        <v>2</v>
      </c>
      <c r="D13" s="23">
        <v>8</v>
      </c>
      <c r="E13" s="23">
        <f t="shared" si="0"/>
        <v>10</v>
      </c>
      <c r="F13" s="23">
        <v>12</v>
      </c>
    </row>
    <row r="14" spans="1:10" x14ac:dyDescent="0.25">
      <c r="A14" s="63" t="s">
        <v>78</v>
      </c>
      <c r="B14" s="63">
        <v>2</v>
      </c>
      <c r="C14" s="23">
        <v>1</v>
      </c>
      <c r="D14" s="23">
        <v>9</v>
      </c>
      <c r="E14" s="23">
        <f t="shared" si="0"/>
        <v>10</v>
      </c>
      <c r="F14" s="23">
        <v>13</v>
      </c>
    </row>
    <row r="15" spans="1:10" x14ac:dyDescent="0.25">
      <c r="A15" s="75" t="s">
        <v>68</v>
      </c>
      <c r="B15" s="75">
        <v>3</v>
      </c>
      <c r="C15" s="23">
        <v>3</v>
      </c>
      <c r="D15" s="23">
        <v>5</v>
      </c>
      <c r="E15" s="23">
        <f t="shared" si="0"/>
        <v>8</v>
      </c>
      <c r="F15" s="23">
        <v>14</v>
      </c>
    </row>
    <row r="16" spans="1:10" x14ac:dyDescent="0.25">
      <c r="A16" s="63" t="s">
        <v>84</v>
      </c>
      <c r="B16" s="63">
        <v>2</v>
      </c>
      <c r="C16" s="23">
        <v>2</v>
      </c>
      <c r="D16" s="23">
        <v>6</v>
      </c>
      <c r="E16" s="23">
        <f t="shared" si="0"/>
        <v>8</v>
      </c>
      <c r="F16" s="23">
        <v>15</v>
      </c>
    </row>
    <row r="17" spans="1:6" x14ac:dyDescent="0.25">
      <c r="A17" s="63" t="s">
        <v>93</v>
      </c>
      <c r="B17" s="63">
        <v>2</v>
      </c>
      <c r="C17" s="23">
        <v>1</v>
      </c>
      <c r="D17" s="23">
        <v>6</v>
      </c>
      <c r="E17" s="23">
        <f t="shared" si="0"/>
        <v>7</v>
      </c>
      <c r="F17" s="23">
        <v>16</v>
      </c>
    </row>
    <row r="18" spans="1:6" x14ac:dyDescent="0.25">
      <c r="A18" s="62" t="s">
        <v>59</v>
      </c>
      <c r="B18" s="62">
        <v>1</v>
      </c>
      <c r="C18" s="23">
        <v>2</v>
      </c>
      <c r="D18" s="23">
        <v>3</v>
      </c>
      <c r="E18" s="23">
        <f t="shared" si="0"/>
        <v>5</v>
      </c>
      <c r="F18" s="23">
        <v>17</v>
      </c>
    </row>
    <row r="19" spans="1:6" x14ac:dyDescent="0.25">
      <c r="A19" s="39"/>
      <c r="B19" s="39"/>
    </row>
    <row r="20" spans="1:6" x14ac:dyDescent="0.25">
      <c r="A20" s="39"/>
      <c r="B20" s="39"/>
    </row>
    <row r="21" spans="1:6" x14ac:dyDescent="0.25">
      <c r="A21" s="39"/>
      <c r="B21" s="39"/>
    </row>
    <row r="22" spans="1:6" x14ac:dyDescent="0.25">
      <c r="A22" s="39"/>
      <c r="B22" s="39"/>
    </row>
    <row r="23" spans="1:6" x14ac:dyDescent="0.25">
      <c r="A23" s="39"/>
      <c r="B23" s="39"/>
    </row>
    <row r="24" spans="1:6" x14ac:dyDescent="0.25">
      <c r="A24" s="39"/>
      <c r="B24" s="39"/>
    </row>
    <row r="25" spans="1:6" x14ac:dyDescent="0.25">
      <c r="A25" s="39"/>
      <c r="B25" s="39"/>
    </row>
    <row r="26" spans="1:6" x14ac:dyDescent="0.25">
      <c r="A26" s="39"/>
      <c r="B26" s="39"/>
    </row>
  </sheetData>
  <sortState ref="A2:F18">
    <sortCondition descending="1" ref="E2:E18"/>
  </sortState>
  <conditionalFormatting sqref="D35:D1048576 D1">
    <cfRule type="cellIs" dxfId="221" priority="33" operator="equal">
      <formula>1</formula>
    </cfRule>
    <cfRule type="cellIs" dxfId="220" priority="34" operator="equal">
      <formula>20</formula>
    </cfRule>
  </conditionalFormatting>
  <conditionalFormatting sqref="D21:D31 D19">
    <cfRule type="cellIs" dxfId="219" priority="29" operator="equal">
      <formula>1</formula>
    </cfRule>
    <cfRule type="cellIs" dxfId="218" priority="30" operator="equal">
      <formula>20</formula>
    </cfRule>
  </conditionalFormatting>
  <conditionalFormatting sqref="D21:D31 D19">
    <cfRule type="cellIs" dxfId="217" priority="27" operator="equal">
      <formula>1</formula>
    </cfRule>
    <cfRule type="cellIs" dxfId="216" priority="28" operator="equal">
      <formula>20</formula>
    </cfRule>
  </conditionalFormatting>
  <conditionalFormatting sqref="D32:D34">
    <cfRule type="cellIs" dxfId="215" priority="25" operator="equal">
      <formula>1</formula>
    </cfRule>
    <cfRule type="cellIs" dxfId="214" priority="26" operator="equal">
      <formula>20</formula>
    </cfRule>
  </conditionalFormatting>
  <conditionalFormatting sqref="D32:D34">
    <cfRule type="cellIs" dxfId="213" priority="23" operator="equal">
      <formula>1</formula>
    </cfRule>
    <cfRule type="cellIs" dxfId="212" priority="24" operator="equal">
      <formula>20</formula>
    </cfRule>
  </conditionalFormatting>
  <conditionalFormatting sqref="D19:D20">
    <cfRule type="cellIs" dxfId="211" priority="19" operator="equal">
      <formula>1</formula>
    </cfRule>
    <cfRule type="cellIs" dxfId="210" priority="20" operator="equal">
      <formula>20</formula>
    </cfRule>
  </conditionalFormatting>
  <conditionalFormatting sqref="D2:D4 D6:D9">
    <cfRule type="cellIs" dxfId="209" priority="15" operator="equal">
      <formula>1</formula>
    </cfRule>
    <cfRule type="cellIs" dxfId="208" priority="16" operator="equal">
      <formula>20</formula>
    </cfRule>
  </conditionalFormatting>
  <conditionalFormatting sqref="D8:D13">
    <cfRule type="cellIs" dxfId="207" priority="11" operator="equal">
      <formula>1</formula>
    </cfRule>
    <cfRule type="cellIs" dxfId="206" priority="12" operator="equal">
      <formula>20</formula>
    </cfRule>
  </conditionalFormatting>
  <conditionalFormatting sqref="D9">
    <cfRule type="cellIs" dxfId="205" priority="13" operator="equal">
      <formula>1</formula>
    </cfRule>
    <cfRule type="cellIs" dxfId="204" priority="14" operator="equal">
      <formula>20</formula>
    </cfRule>
  </conditionalFormatting>
  <conditionalFormatting sqref="D8:D13">
    <cfRule type="cellIs" dxfId="203" priority="9" operator="equal">
      <formula>1</formula>
    </cfRule>
    <cfRule type="cellIs" dxfId="202" priority="10" operator="equal">
      <formula>20</formula>
    </cfRule>
  </conditionalFormatting>
  <conditionalFormatting sqref="D5:D6">
    <cfRule type="cellIs" dxfId="201" priority="7" operator="equal">
      <formula>1</formula>
    </cfRule>
    <cfRule type="cellIs" dxfId="200" priority="8" operator="equal">
      <formula>20</formula>
    </cfRule>
  </conditionalFormatting>
  <conditionalFormatting sqref="D12:D17">
    <cfRule type="cellIs" dxfId="199" priority="5" operator="equal">
      <formula>1</formula>
    </cfRule>
    <cfRule type="cellIs" dxfId="198" priority="6" operator="equal">
      <formula>20</formula>
    </cfRule>
  </conditionalFormatting>
  <conditionalFormatting sqref="D7">
    <cfRule type="cellIs" dxfId="197" priority="3" operator="equal">
      <formula>1</formula>
    </cfRule>
    <cfRule type="cellIs" dxfId="196" priority="4" operator="equal">
      <formula>20</formula>
    </cfRule>
  </conditionalFormatting>
  <conditionalFormatting sqref="D18">
    <cfRule type="cellIs" dxfId="195" priority="1" operator="equal">
      <formula>1</formula>
    </cfRule>
    <cfRule type="cellIs" dxfId="194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3" style="3" bestFit="1" customWidth="1"/>
    <col min="2" max="2" width="15.375" style="3" bestFit="1" customWidth="1"/>
    <col min="3" max="3" width="6.375" style="3" bestFit="1" customWidth="1"/>
    <col min="4" max="4" width="4.375" style="3" bestFit="1" customWidth="1"/>
    <col min="5" max="5" width="5" style="3" bestFit="1" customWidth="1"/>
    <col min="6" max="6" width="3.875" style="3" bestFit="1" customWidth="1"/>
    <col min="7" max="7" width="3.875" style="3" customWidth="1"/>
    <col min="8" max="9" width="3.875" style="3" bestFit="1" customWidth="1"/>
    <col min="10" max="10" width="3.875" style="3" customWidth="1"/>
    <col min="11" max="12" width="3.875" style="3" bestFit="1" customWidth="1"/>
    <col min="13" max="14" width="3.375" style="3" bestFit="1" customWidth="1"/>
    <col min="15" max="15" width="3.375" style="58" bestFit="1" customWidth="1"/>
    <col min="16" max="16" width="13" style="3" bestFit="1" customWidth="1"/>
    <col min="17" max="16384" width="9" style="3"/>
  </cols>
  <sheetData>
    <row r="1" spans="1:15" s="1" customFormat="1" x14ac:dyDescent="0.25">
      <c r="B1" s="4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9"/>
    </row>
    <row r="2" spans="1:15" s="1" customFormat="1" x14ac:dyDescent="0.25">
      <c r="A2" s="1" t="s">
        <v>9</v>
      </c>
      <c r="B2" s="1" t="s">
        <v>26</v>
      </c>
      <c r="C2" s="1" t="s">
        <v>25</v>
      </c>
      <c r="D2" s="1" t="s">
        <v>1</v>
      </c>
      <c r="E2" s="1" t="s">
        <v>2</v>
      </c>
      <c r="F2" s="1">
        <v>10</v>
      </c>
      <c r="G2" s="1">
        <v>12</v>
      </c>
      <c r="H2" s="1">
        <v>14</v>
      </c>
      <c r="I2" s="1">
        <v>16</v>
      </c>
      <c r="J2" s="1">
        <v>18</v>
      </c>
      <c r="K2" s="1">
        <v>20</v>
      </c>
      <c r="L2" s="1">
        <v>22</v>
      </c>
      <c r="M2" s="1">
        <v>24</v>
      </c>
      <c r="N2" s="1">
        <v>26</v>
      </c>
      <c r="O2" s="60">
        <v>28</v>
      </c>
    </row>
    <row r="3" spans="1:15" x14ac:dyDescent="0.25">
      <c r="A3" s="74" t="s">
        <v>57</v>
      </c>
      <c r="B3" s="3" t="s">
        <v>61</v>
      </c>
      <c r="C3" s="3">
        <v>3</v>
      </c>
      <c r="D3" s="3">
        <f t="shared" ref="D3:D14" ca="1" si="0">RANDBETWEEN(1,20)</f>
        <v>3</v>
      </c>
      <c r="E3" s="3">
        <f t="shared" ref="E3:E14" ca="1" si="1">D3+C3</f>
        <v>6</v>
      </c>
      <c r="F3" s="3" t="str">
        <f t="shared" ref="F3:O12" ca="1" si="2">IF($E3&gt;F$2-1,"Yes","No")</f>
        <v>No</v>
      </c>
      <c r="G3" s="3" t="str">
        <f t="shared" ca="1" si="2"/>
        <v>No</v>
      </c>
      <c r="H3" s="3" t="str">
        <f t="shared" ca="1" si="2"/>
        <v>No</v>
      </c>
      <c r="I3" s="3" t="str">
        <f t="shared" ca="1" si="2"/>
        <v>No</v>
      </c>
      <c r="J3" s="3" t="str">
        <f t="shared" ca="1" si="2"/>
        <v>No</v>
      </c>
      <c r="K3" s="3" t="str">
        <f t="shared" ca="1" si="2"/>
        <v>No</v>
      </c>
      <c r="L3" s="3" t="str">
        <f t="shared" ca="1" si="2"/>
        <v>No</v>
      </c>
      <c r="M3" s="3" t="str">
        <f t="shared" ca="1" si="2"/>
        <v>No</v>
      </c>
      <c r="N3" s="3" t="str">
        <f t="shared" ca="1" si="2"/>
        <v>No</v>
      </c>
      <c r="O3" s="58" t="str">
        <f t="shared" ca="1" si="2"/>
        <v>No</v>
      </c>
    </row>
    <row r="4" spans="1:15" x14ac:dyDescent="0.25">
      <c r="A4" s="74" t="s">
        <v>57</v>
      </c>
      <c r="B4" s="3" t="s">
        <v>62</v>
      </c>
      <c r="C4" s="3">
        <v>2</v>
      </c>
      <c r="D4" s="3">
        <f t="shared" ca="1" si="0"/>
        <v>13</v>
      </c>
      <c r="E4" s="3">
        <f t="shared" ca="1" si="1"/>
        <v>15</v>
      </c>
      <c r="F4" s="3" t="str">
        <f t="shared" ca="1" si="2"/>
        <v>Yes</v>
      </c>
      <c r="G4" s="3" t="str">
        <f t="shared" ca="1" si="2"/>
        <v>Yes</v>
      </c>
      <c r="H4" s="3" t="str">
        <f t="shared" ca="1" si="2"/>
        <v>Yes</v>
      </c>
      <c r="I4" s="3" t="str">
        <f t="shared" ca="1" si="2"/>
        <v>No</v>
      </c>
      <c r="J4" s="3" t="str">
        <f t="shared" ca="1" si="2"/>
        <v>No</v>
      </c>
      <c r="K4" s="3" t="str">
        <f t="shared" ca="1" si="2"/>
        <v>No</v>
      </c>
      <c r="L4" s="3" t="str">
        <f t="shared" ca="1" si="2"/>
        <v>No</v>
      </c>
      <c r="M4" s="3" t="str">
        <f t="shared" ca="1" si="2"/>
        <v>No</v>
      </c>
      <c r="N4" s="3" t="str">
        <f t="shared" ca="1" si="2"/>
        <v>No</v>
      </c>
      <c r="O4" s="58" t="str">
        <f t="shared" ca="1" si="2"/>
        <v>No</v>
      </c>
    </row>
    <row r="5" spans="1:15" x14ac:dyDescent="0.25">
      <c r="A5" s="74" t="s">
        <v>57</v>
      </c>
      <c r="B5" s="3" t="s">
        <v>63</v>
      </c>
      <c r="C5" s="3">
        <v>5</v>
      </c>
      <c r="D5" s="3">
        <f t="shared" ca="1" si="0"/>
        <v>5</v>
      </c>
      <c r="E5" s="3">
        <f t="shared" ca="1" si="1"/>
        <v>10</v>
      </c>
      <c r="F5" s="3" t="str">
        <f t="shared" ca="1" si="2"/>
        <v>Yes</v>
      </c>
      <c r="G5" s="3" t="str">
        <f t="shared" ca="1" si="2"/>
        <v>No</v>
      </c>
      <c r="H5" s="3" t="str">
        <f t="shared" ca="1" si="2"/>
        <v>No</v>
      </c>
      <c r="I5" s="3" t="str">
        <f t="shared" ca="1" si="2"/>
        <v>No</v>
      </c>
      <c r="J5" s="3" t="str">
        <f t="shared" ca="1" si="2"/>
        <v>No</v>
      </c>
      <c r="K5" s="3" t="str">
        <f t="shared" ca="1" si="2"/>
        <v>No</v>
      </c>
      <c r="L5" s="3" t="str">
        <f t="shared" ca="1" si="2"/>
        <v>No</v>
      </c>
      <c r="M5" s="3" t="str">
        <f t="shared" ca="1" si="2"/>
        <v>No</v>
      </c>
      <c r="N5" s="3" t="str">
        <f t="shared" ca="1" si="2"/>
        <v>No</v>
      </c>
      <c r="O5" s="58" t="str">
        <f t="shared" ca="1" si="2"/>
        <v>No</v>
      </c>
    </row>
    <row r="6" spans="1:15" x14ac:dyDescent="0.25">
      <c r="A6" s="74" t="s">
        <v>58</v>
      </c>
      <c r="B6" s="3" t="s">
        <v>61</v>
      </c>
      <c r="C6" s="3">
        <v>1</v>
      </c>
      <c r="D6" s="3">
        <f t="shared" ca="1" si="0"/>
        <v>4</v>
      </c>
      <c r="E6" s="3">
        <f t="shared" ca="1" si="1"/>
        <v>5</v>
      </c>
      <c r="F6" s="3" t="str">
        <f t="shared" ca="1" si="2"/>
        <v>No</v>
      </c>
      <c r="G6" s="3" t="str">
        <f t="shared" ca="1" si="2"/>
        <v>No</v>
      </c>
      <c r="H6" s="3" t="str">
        <f t="shared" ca="1" si="2"/>
        <v>No</v>
      </c>
      <c r="I6" s="3" t="str">
        <f t="shared" ca="1" si="2"/>
        <v>No</v>
      </c>
      <c r="J6" s="3" t="str">
        <f t="shared" ca="1" si="2"/>
        <v>No</v>
      </c>
      <c r="K6" s="3" t="str">
        <f t="shared" ca="1" si="2"/>
        <v>No</v>
      </c>
      <c r="L6" s="3" t="str">
        <f t="shared" ca="1" si="2"/>
        <v>No</v>
      </c>
      <c r="M6" s="3" t="str">
        <f t="shared" ca="1" si="2"/>
        <v>No</v>
      </c>
      <c r="N6" s="3" t="str">
        <f t="shared" ca="1" si="2"/>
        <v>No</v>
      </c>
      <c r="O6" s="58" t="str">
        <f t="shared" ca="1" si="2"/>
        <v>No</v>
      </c>
    </row>
    <row r="7" spans="1:15" x14ac:dyDescent="0.25">
      <c r="A7" s="74" t="s">
        <v>58</v>
      </c>
      <c r="B7" s="3" t="s">
        <v>62</v>
      </c>
      <c r="C7" s="3">
        <v>4</v>
      </c>
      <c r="D7" s="3">
        <f t="shared" ca="1" si="0"/>
        <v>18</v>
      </c>
      <c r="E7" s="3">
        <f t="shared" ca="1" si="1"/>
        <v>22</v>
      </c>
      <c r="F7" s="3" t="str">
        <f t="shared" ca="1" si="2"/>
        <v>Yes</v>
      </c>
      <c r="G7" s="3" t="str">
        <f t="shared" ca="1" si="2"/>
        <v>Yes</v>
      </c>
      <c r="H7" s="3" t="str">
        <f t="shared" ca="1" si="2"/>
        <v>Yes</v>
      </c>
      <c r="I7" s="3" t="str">
        <f t="shared" ca="1" si="2"/>
        <v>Yes</v>
      </c>
      <c r="J7" s="3" t="str">
        <f t="shared" ca="1" si="2"/>
        <v>Yes</v>
      </c>
      <c r="K7" s="3" t="str">
        <f t="shared" ca="1" si="2"/>
        <v>Yes</v>
      </c>
      <c r="L7" s="3" t="str">
        <f t="shared" ca="1" si="2"/>
        <v>Yes</v>
      </c>
      <c r="M7" s="3" t="str">
        <f t="shared" ca="1" si="2"/>
        <v>No</v>
      </c>
      <c r="N7" s="3" t="str">
        <f t="shared" ca="1" si="2"/>
        <v>No</v>
      </c>
      <c r="O7" s="58" t="str">
        <f t="shared" ca="1" si="2"/>
        <v>No</v>
      </c>
    </row>
    <row r="8" spans="1:15" x14ac:dyDescent="0.25">
      <c r="A8" s="74" t="s">
        <v>58</v>
      </c>
      <c r="B8" s="3" t="s">
        <v>63</v>
      </c>
      <c r="C8" s="3">
        <v>3</v>
      </c>
      <c r="D8" s="3">
        <f t="shared" ca="1" si="0"/>
        <v>20</v>
      </c>
      <c r="E8" s="3">
        <f t="shared" ca="1" si="1"/>
        <v>23</v>
      </c>
      <c r="F8" s="3" t="str">
        <f t="shared" ca="1" si="2"/>
        <v>Yes</v>
      </c>
      <c r="G8" s="3" t="str">
        <f t="shared" ca="1" si="2"/>
        <v>Yes</v>
      </c>
      <c r="H8" s="3" t="str">
        <f t="shared" ca="1" si="2"/>
        <v>Yes</v>
      </c>
      <c r="I8" s="3" t="str">
        <f t="shared" ca="1" si="2"/>
        <v>Yes</v>
      </c>
      <c r="J8" s="3" t="str">
        <f t="shared" ca="1" si="2"/>
        <v>Yes</v>
      </c>
      <c r="K8" s="3" t="str">
        <f t="shared" ca="1" si="2"/>
        <v>Yes</v>
      </c>
      <c r="L8" s="3" t="str">
        <f t="shared" ca="1" si="2"/>
        <v>Yes</v>
      </c>
      <c r="M8" s="3" t="str">
        <f t="shared" ca="1" si="2"/>
        <v>No</v>
      </c>
      <c r="N8" s="3" t="str">
        <f t="shared" ca="1" si="2"/>
        <v>No</v>
      </c>
      <c r="O8" s="58" t="str">
        <f t="shared" ca="1" si="2"/>
        <v>No</v>
      </c>
    </row>
    <row r="9" spans="1:15" x14ac:dyDescent="0.25">
      <c r="A9" s="74" t="s">
        <v>59</v>
      </c>
      <c r="B9" s="3" t="s">
        <v>61</v>
      </c>
      <c r="C9" s="3">
        <v>5</v>
      </c>
      <c r="D9" s="3">
        <f t="shared" ca="1" si="0"/>
        <v>6</v>
      </c>
      <c r="E9" s="3">
        <f t="shared" ca="1" si="1"/>
        <v>11</v>
      </c>
      <c r="F9" s="3" t="str">
        <f t="shared" ca="1" si="2"/>
        <v>Yes</v>
      </c>
      <c r="G9" s="3" t="str">
        <f t="shared" ca="1" si="2"/>
        <v>No</v>
      </c>
      <c r="H9" s="3" t="str">
        <f t="shared" ca="1" si="2"/>
        <v>No</v>
      </c>
      <c r="I9" s="3" t="str">
        <f t="shared" ca="1" si="2"/>
        <v>No</v>
      </c>
      <c r="J9" s="3" t="str">
        <f t="shared" ca="1" si="2"/>
        <v>No</v>
      </c>
      <c r="K9" s="3" t="str">
        <f t="shared" ca="1" si="2"/>
        <v>No</v>
      </c>
      <c r="L9" s="3" t="str">
        <f t="shared" ca="1" si="2"/>
        <v>No</v>
      </c>
      <c r="M9" s="3" t="str">
        <f t="shared" ca="1" si="2"/>
        <v>No</v>
      </c>
      <c r="N9" s="3" t="str">
        <f t="shared" ca="1" si="2"/>
        <v>No</v>
      </c>
      <c r="O9" s="58" t="str">
        <f t="shared" ca="1" si="2"/>
        <v>No</v>
      </c>
    </row>
    <row r="10" spans="1:15" x14ac:dyDescent="0.25">
      <c r="A10" s="74" t="s">
        <v>59</v>
      </c>
      <c r="B10" s="3" t="s">
        <v>62</v>
      </c>
      <c r="C10" s="3">
        <v>5</v>
      </c>
      <c r="D10" s="3">
        <f t="shared" ca="1" si="0"/>
        <v>1</v>
      </c>
      <c r="E10" s="3">
        <f t="shared" ca="1" si="1"/>
        <v>6</v>
      </c>
      <c r="F10" s="3" t="str">
        <f t="shared" ca="1" si="2"/>
        <v>No</v>
      </c>
      <c r="G10" s="3" t="str">
        <f t="shared" ca="1" si="2"/>
        <v>No</v>
      </c>
      <c r="H10" s="3" t="str">
        <f t="shared" ca="1" si="2"/>
        <v>No</v>
      </c>
      <c r="I10" s="3" t="str">
        <f t="shared" ca="1" si="2"/>
        <v>No</v>
      </c>
      <c r="J10" s="3" t="str">
        <f t="shared" ca="1" si="2"/>
        <v>No</v>
      </c>
      <c r="K10" s="3" t="str">
        <f t="shared" ca="1" si="2"/>
        <v>No</v>
      </c>
      <c r="L10" s="3" t="str">
        <f t="shared" ca="1" si="2"/>
        <v>No</v>
      </c>
      <c r="M10" s="3" t="str">
        <f t="shared" ca="1" si="2"/>
        <v>No</v>
      </c>
      <c r="N10" s="3" t="str">
        <f t="shared" ca="1" si="2"/>
        <v>No</v>
      </c>
      <c r="O10" s="58" t="str">
        <f t="shared" ca="1" si="2"/>
        <v>No</v>
      </c>
    </row>
    <row r="11" spans="1:15" x14ac:dyDescent="0.25">
      <c r="A11" s="74" t="s">
        <v>59</v>
      </c>
      <c r="B11" s="3" t="s">
        <v>63</v>
      </c>
      <c r="C11" s="3">
        <v>5</v>
      </c>
      <c r="D11" s="3">
        <f t="shared" ca="1" si="0"/>
        <v>1</v>
      </c>
      <c r="E11" s="3">
        <f t="shared" ca="1" si="1"/>
        <v>6</v>
      </c>
      <c r="F11" s="3" t="str">
        <f t="shared" ca="1" si="2"/>
        <v>No</v>
      </c>
      <c r="G11" s="3" t="str">
        <f t="shared" ca="1" si="2"/>
        <v>No</v>
      </c>
      <c r="H11" s="3" t="str">
        <f t="shared" ca="1" si="2"/>
        <v>No</v>
      </c>
      <c r="I11" s="3" t="str">
        <f t="shared" ca="1" si="2"/>
        <v>No</v>
      </c>
      <c r="J11" s="3" t="str">
        <f t="shared" ca="1" si="2"/>
        <v>No</v>
      </c>
      <c r="K11" s="3" t="str">
        <f t="shared" ca="1" si="2"/>
        <v>No</v>
      </c>
      <c r="L11" s="3" t="str">
        <f t="shared" ca="1" si="2"/>
        <v>No</v>
      </c>
      <c r="M11" s="3" t="str">
        <f t="shared" ca="1" si="2"/>
        <v>No</v>
      </c>
      <c r="N11" s="3" t="str">
        <f t="shared" ca="1" si="2"/>
        <v>No</v>
      </c>
      <c r="O11" s="58" t="str">
        <f t="shared" ca="1" si="2"/>
        <v>No</v>
      </c>
    </row>
    <row r="12" spans="1:15" x14ac:dyDescent="0.25">
      <c r="A12" s="74" t="s">
        <v>60</v>
      </c>
      <c r="B12" s="3" t="s">
        <v>61</v>
      </c>
      <c r="C12" s="3">
        <v>5</v>
      </c>
      <c r="D12" s="3">
        <f t="shared" ca="1" si="0"/>
        <v>20</v>
      </c>
      <c r="E12" s="3">
        <f t="shared" ca="1" si="1"/>
        <v>25</v>
      </c>
      <c r="F12" s="3" t="str">
        <f t="shared" ca="1" si="2"/>
        <v>Yes</v>
      </c>
      <c r="G12" s="3" t="str">
        <f t="shared" ca="1" si="2"/>
        <v>Yes</v>
      </c>
      <c r="H12" s="3" t="str">
        <f t="shared" ca="1" si="2"/>
        <v>Yes</v>
      </c>
      <c r="I12" s="3" t="str">
        <f t="shared" ca="1" si="2"/>
        <v>Yes</v>
      </c>
      <c r="J12" s="3" t="str">
        <f t="shared" ca="1" si="2"/>
        <v>Yes</v>
      </c>
      <c r="K12" s="3" t="str">
        <f t="shared" ca="1" si="2"/>
        <v>Yes</v>
      </c>
      <c r="L12" s="3" t="str">
        <f t="shared" ca="1" si="2"/>
        <v>Yes</v>
      </c>
      <c r="M12" s="3" t="str">
        <f t="shared" ca="1" si="2"/>
        <v>Yes</v>
      </c>
      <c r="N12" s="3" t="str">
        <f t="shared" ca="1" si="2"/>
        <v>No</v>
      </c>
      <c r="O12" s="58" t="str">
        <f t="shared" ca="1" si="2"/>
        <v>No</v>
      </c>
    </row>
    <row r="13" spans="1:15" x14ac:dyDescent="0.25">
      <c r="A13" s="74" t="s">
        <v>60</v>
      </c>
      <c r="B13" s="3" t="s">
        <v>62</v>
      </c>
      <c r="C13" s="3">
        <v>3</v>
      </c>
      <c r="D13" s="3">
        <f t="shared" ca="1" si="0"/>
        <v>4</v>
      </c>
      <c r="E13" s="3">
        <f t="shared" ca="1" si="1"/>
        <v>7</v>
      </c>
      <c r="F13" s="3" t="str">
        <f t="shared" ref="F13:O14" ca="1" si="3">IF($E13&gt;F$2-1,"Yes","No")</f>
        <v>No</v>
      </c>
      <c r="G13" s="3" t="str">
        <f t="shared" ca="1" si="3"/>
        <v>No</v>
      </c>
      <c r="H13" s="3" t="str">
        <f t="shared" ca="1" si="3"/>
        <v>No</v>
      </c>
      <c r="I13" s="3" t="str">
        <f t="shared" ca="1" si="3"/>
        <v>No</v>
      </c>
      <c r="J13" s="3" t="str">
        <f t="shared" ca="1" si="3"/>
        <v>No</v>
      </c>
      <c r="K13" s="3" t="str">
        <f t="shared" ca="1" si="3"/>
        <v>No</v>
      </c>
      <c r="L13" s="3" t="str">
        <f t="shared" ca="1" si="3"/>
        <v>No</v>
      </c>
      <c r="M13" s="3" t="str">
        <f t="shared" ca="1" si="3"/>
        <v>No</v>
      </c>
      <c r="N13" s="3" t="str">
        <f t="shared" ca="1" si="3"/>
        <v>No</v>
      </c>
      <c r="O13" s="58" t="str">
        <f t="shared" ca="1" si="3"/>
        <v>No</v>
      </c>
    </row>
    <row r="14" spans="1:15" x14ac:dyDescent="0.25">
      <c r="A14" s="74" t="s">
        <v>60</v>
      </c>
      <c r="B14" s="3" t="s">
        <v>63</v>
      </c>
      <c r="C14" s="3">
        <v>2</v>
      </c>
      <c r="D14" s="3">
        <f t="shared" ca="1" si="0"/>
        <v>15</v>
      </c>
      <c r="E14" s="3">
        <f t="shared" ca="1" si="1"/>
        <v>17</v>
      </c>
      <c r="F14" s="3" t="str">
        <f t="shared" ca="1" si="3"/>
        <v>Yes</v>
      </c>
      <c r="G14" s="3" t="str">
        <f t="shared" ca="1" si="3"/>
        <v>Yes</v>
      </c>
      <c r="H14" s="3" t="str">
        <f t="shared" ca="1" si="3"/>
        <v>Yes</v>
      </c>
      <c r="I14" s="3" t="str">
        <f t="shared" ca="1" si="3"/>
        <v>Yes</v>
      </c>
      <c r="J14" s="3" t="str">
        <f t="shared" ca="1" si="3"/>
        <v>No</v>
      </c>
      <c r="K14" s="3" t="str">
        <f t="shared" ca="1" si="3"/>
        <v>No</v>
      </c>
      <c r="L14" s="3" t="str">
        <f t="shared" ca="1" si="3"/>
        <v>No</v>
      </c>
      <c r="M14" s="3" t="str">
        <f t="shared" ca="1" si="3"/>
        <v>No</v>
      </c>
      <c r="N14" s="3" t="str">
        <f t="shared" ca="1" si="3"/>
        <v>No</v>
      </c>
      <c r="O14" s="58" t="str">
        <f t="shared" ca="1" si="3"/>
        <v>No</v>
      </c>
    </row>
    <row r="15" spans="1:15" x14ac:dyDescent="0.25">
      <c r="A15" s="80" t="s">
        <v>75</v>
      </c>
      <c r="B15" s="3" t="s">
        <v>63</v>
      </c>
      <c r="C15" s="3">
        <v>4</v>
      </c>
      <c r="D15" s="3">
        <f t="shared" ref="D15:D27" ca="1" si="4">RANDBETWEEN(1,20)</f>
        <v>14</v>
      </c>
      <c r="E15" s="3">
        <f t="shared" ref="E15:E16" ca="1" si="5">D15+C15</f>
        <v>18</v>
      </c>
      <c r="F15" s="3" t="str">
        <f t="shared" ref="F15:O20" ca="1" si="6">IF($E15&gt;F$2-1,"Yes","No")</f>
        <v>Yes</v>
      </c>
      <c r="G15" s="3" t="str">
        <f t="shared" ca="1" si="6"/>
        <v>Yes</v>
      </c>
      <c r="H15" s="3" t="str">
        <f t="shared" ca="1" si="6"/>
        <v>Yes</v>
      </c>
      <c r="I15" s="3" t="str">
        <f t="shared" ref="I15:I27" ca="1" si="7">IF($E15&gt;I$2-1,"Yes","No")</f>
        <v>Yes</v>
      </c>
      <c r="J15" s="3" t="str">
        <f t="shared" ca="1" si="6"/>
        <v>Yes</v>
      </c>
      <c r="K15" s="3" t="str">
        <f t="shared" ca="1" si="6"/>
        <v>No</v>
      </c>
      <c r="L15" s="3" t="str">
        <f t="shared" ca="1" si="6"/>
        <v>No</v>
      </c>
      <c r="M15" s="3" t="str">
        <f t="shared" ca="1" si="6"/>
        <v>No</v>
      </c>
      <c r="N15" s="3" t="str">
        <f t="shared" ca="1" si="6"/>
        <v>No</v>
      </c>
      <c r="O15" s="58" t="str">
        <f t="shared" ca="1" si="6"/>
        <v>No</v>
      </c>
    </row>
    <row r="16" spans="1:15" x14ac:dyDescent="0.25">
      <c r="A16" s="80" t="s">
        <v>76</v>
      </c>
      <c r="D16" s="3">
        <f ca="1">RANDBETWEEN(1,20)</f>
        <v>15</v>
      </c>
      <c r="E16" s="3">
        <f t="shared" ca="1" si="5"/>
        <v>15</v>
      </c>
      <c r="F16" s="3" t="str">
        <f t="shared" ca="1" si="6"/>
        <v>Yes</v>
      </c>
      <c r="G16" s="3" t="str">
        <f t="shared" ca="1" si="6"/>
        <v>Yes</v>
      </c>
      <c r="H16" s="3" t="str">
        <f t="shared" ca="1" si="6"/>
        <v>Yes</v>
      </c>
      <c r="I16" s="3" t="str">
        <f t="shared" ca="1" si="7"/>
        <v>No</v>
      </c>
      <c r="J16" s="3" t="str">
        <f t="shared" ca="1" si="6"/>
        <v>No</v>
      </c>
      <c r="K16" s="3" t="str">
        <f t="shared" ca="1" si="6"/>
        <v>No</v>
      </c>
      <c r="L16" s="3" t="str">
        <f t="shared" ca="1" si="6"/>
        <v>No</v>
      </c>
      <c r="M16" s="3" t="str">
        <f t="shared" ca="1" si="6"/>
        <v>No</v>
      </c>
      <c r="N16" s="3" t="str">
        <f t="shared" ca="1" si="6"/>
        <v>No</v>
      </c>
      <c r="O16" s="58" t="str">
        <f t="shared" ca="1" si="6"/>
        <v>No</v>
      </c>
    </row>
    <row r="17" spans="1:15" x14ac:dyDescent="0.25">
      <c r="A17" s="80" t="s">
        <v>77</v>
      </c>
      <c r="B17" s="3" t="s">
        <v>63</v>
      </c>
      <c r="C17" s="3">
        <v>-1</v>
      </c>
      <c r="D17" s="3">
        <f t="shared" ca="1" si="4"/>
        <v>7</v>
      </c>
      <c r="E17" s="3">
        <f ca="1">D17+C17</f>
        <v>6</v>
      </c>
      <c r="F17" s="3" t="str">
        <f t="shared" ca="1" si="6"/>
        <v>No</v>
      </c>
      <c r="G17" s="3" t="str">
        <f t="shared" ca="1" si="6"/>
        <v>No</v>
      </c>
      <c r="H17" s="3" t="str">
        <f t="shared" ca="1" si="6"/>
        <v>No</v>
      </c>
      <c r="I17" s="3" t="str">
        <f t="shared" ca="1" si="7"/>
        <v>No</v>
      </c>
      <c r="J17" s="3" t="str">
        <f t="shared" ca="1" si="6"/>
        <v>No</v>
      </c>
      <c r="K17" s="3" t="str">
        <f t="shared" ca="1" si="6"/>
        <v>No</v>
      </c>
      <c r="L17" s="3" t="str">
        <f t="shared" ca="1" si="6"/>
        <v>No</v>
      </c>
      <c r="M17" s="3" t="str">
        <f t="shared" ca="1" si="6"/>
        <v>No</v>
      </c>
      <c r="N17" s="3" t="str">
        <f t="shared" ca="1" si="6"/>
        <v>No</v>
      </c>
      <c r="O17" s="58" t="str">
        <f t="shared" ca="1" si="6"/>
        <v>No</v>
      </c>
    </row>
    <row r="18" spans="1:15" x14ac:dyDescent="0.25">
      <c r="A18" s="80" t="s">
        <v>78</v>
      </c>
      <c r="B18" s="3" t="s">
        <v>63</v>
      </c>
      <c r="C18" s="3">
        <v>0</v>
      </c>
      <c r="D18" s="3">
        <f t="shared" ca="1" si="4"/>
        <v>4</v>
      </c>
      <c r="E18" s="3">
        <f ca="1">D18+C18</f>
        <v>4</v>
      </c>
      <c r="F18" s="3" t="str">
        <f t="shared" ca="1" si="6"/>
        <v>No</v>
      </c>
      <c r="G18" s="3" t="str">
        <f t="shared" ca="1" si="6"/>
        <v>No</v>
      </c>
      <c r="H18" s="3" t="str">
        <f t="shared" ca="1" si="6"/>
        <v>No</v>
      </c>
      <c r="I18" s="3" t="str">
        <f t="shared" ca="1" si="7"/>
        <v>No</v>
      </c>
      <c r="J18" s="3" t="str">
        <f t="shared" ca="1" si="6"/>
        <v>No</v>
      </c>
      <c r="K18" s="3" t="str">
        <f t="shared" ca="1" si="6"/>
        <v>No</v>
      </c>
      <c r="L18" s="3" t="str">
        <f t="shared" ca="1" si="6"/>
        <v>No</v>
      </c>
      <c r="M18" s="3" t="str">
        <f t="shared" ca="1" si="6"/>
        <v>No</v>
      </c>
      <c r="N18" s="3" t="str">
        <f t="shared" ca="1" si="6"/>
        <v>No</v>
      </c>
      <c r="O18" s="58" t="str">
        <f t="shared" ca="1" si="6"/>
        <v>No</v>
      </c>
    </row>
    <row r="19" spans="1:15" x14ac:dyDescent="0.25">
      <c r="A19" s="80" t="s">
        <v>83</v>
      </c>
      <c r="B19" s="3" t="s">
        <v>62</v>
      </c>
      <c r="C19" s="3">
        <v>2</v>
      </c>
      <c r="D19" s="3">
        <f t="shared" ca="1" si="4"/>
        <v>18</v>
      </c>
      <c r="E19" s="3">
        <f ca="1">D19+C19</f>
        <v>20</v>
      </c>
      <c r="F19" s="3" t="str">
        <f t="shared" ca="1" si="6"/>
        <v>Yes</v>
      </c>
      <c r="G19" s="3" t="str">
        <f t="shared" ca="1" si="6"/>
        <v>Yes</v>
      </c>
      <c r="H19" s="3" t="str">
        <f t="shared" ca="1" si="6"/>
        <v>Yes</v>
      </c>
      <c r="I19" s="3" t="str">
        <f t="shared" ca="1" si="7"/>
        <v>Yes</v>
      </c>
      <c r="J19" s="3" t="str">
        <f t="shared" ca="1" si="6"/>
        <v>Yes</v>
      </c>
      <c r="K19" s="3" t="str">
        <f t="shared" ca="1" si="6"/>
        <v>Yes</v>
      </c>
      <c r="L19" s="3" t="str">
        <f t="shared" ca="1" si="6"/>
        <v>No</v>
      </c>
      <c r="M19" s="3" t="str">
        <f t="shared" ca="1" si="6"/>
        <v>No</v>
      </c>
      <c r="N19" s="3" t="str">
        <f t="shared" ca="1" si="6"/>
        <v>No</v>
      </c>
      <c r="O19" s="58" t="str">
        <f t="shared" ca="1" si="6"/>
        <v>No</v>
      </c>
    </row>
    <row r="20" spans="1:15" x14ac:dyDescent="0.25">
      <c r="A20" s="80" t="s">
        <v>80</v>
      </c>
      <c r="B20" s="3" t="s">
        <v>63</v>
      </c>
      <c r="C20" s="3">
        <v>1</v>
      </c>
      <c r="D20" s="3">
        <f t="shared" ca="1" si="4"/>
        <v>11</v>
      </c>
      <c r="E20" s="3">
        <f t="shared" ref="E20:E26" ca="1" si="8">D20+C20</f>
        <v>12</v>
      </c>
      <c r="F20" s="3" t="str">
        <f t="shared" ca="1" si="6"/>
        <v>Yes</v>
      </c>
      <c r="G20" s="3" t="str">
        <f t="shared" ca="1" si="6"/>
        <v>Yes</v>
      </c>
      <c r="H20" s="3" t="str">
        <f t="shared" ca="1" si="6"/>
        <v>No</v>
      </c>
      <c r="I20" s="3" t="str">
        <f t="shared" ca="1" si="7"/>
        <v>No</v>
      </c>
      <c r="J20" s="3" t="str">
        <f t="shared" ca="1" si="6"/>
        <v>No</v>
      </c>
      <c r="K20" s="3" t="str">
        <f t="shared" ca="1" si="6"/>
        <v>No</v>
      </c>
      <c r="L20" s="3" t="str">
        <f t="shared" ca="1" si="6"/>
        <v>No</v>
      </c>
      <c r="M20" s="3" t="str">
        <f t="shared" ca="1" si="6"/>
        <v>No</v>
      </c>
      <c r="N20" s="3" t="str">
        <f t="shared" ca="1" si="6"/>
        <v>No</v>
      </c>
      <c r="O20" s="58" t="str">
        <f t="shared" ca="1" si="6"/>
        <v>No</v>
      </c>
    </row>
    <row r="21" spans="1:15" x14ac:dyDescent="0.25">
      <c r="A21" s="76" t="s">
        <v>68</v>
      </c>
      <c r="D21" s="3">
        <f t="shared" ca="1" si="4"/>
        <v>10</v>
      </c>
      <c r="E21" s="3">
        <f t="shared" ca="1" si="8"/>
        <v>10</v>
      </c>
      <c r="F21" s="3" t="str">
        <f t="shared" ref="F21:O27" ca="1" si="9">IF($E21&gt;F$2-1,"Yes","No")</f>
        <v>Yes</v>
      </c>
      <c r="G21" s="3" t="str">
        <f t="shared" ca="1" si="9"/>
        <v>No</v>
      </c>
      <c r="H21" s="3" t="str">
        <f t="shared" ca="1" si="9"/>
        <v>No</v>
      </c>
      <c r="I21" s="3" t="str">
        <f t="shared" ca="1" si="7"/>
        <v>No</v>
      </c>
      <c r="J21" s="3" t="str">
        <f t="shared" ca="1" si="9"/>
        <v>No</v>
      </c>
      <c r="K21" s="3" t="str">
        <f t="shared" ca="1" si="9"/>
        <v>No</v>
      </c>
      <c r="L21" s="3" t="str">
        <f t="shared" ca="1" si="9"/>
        <v>No</v>
      </c>
      <c r="M21" s="3" t="str">
        <f t="shared" ca="1" si="9"/>
        <v>No</v>
      </c>
      <c r="N21" s="3" t="str">
        <f t="shared" ca="1" si="9"/>
        <v>No</v>
      </c>
      <c r="O21" s="58" t="str">
        <f t="shared" ca="1" si="9"/>
        <v>No</v>
      </c>
    </row>
    <row r="22" spans="1:15" x14ac:dyDescent="0.25">
      <c r="A22" s="76" t="s">
        <v>70</v>
      </c>
      <c r="D22" s="3">
        <f t="shared" ca="1" si="4"/>
        <v>10</v>
      </c>
      <c r="E22" s="3">
        <f t="shared" ca="1" si="8"/>
        <v>10</v>
      </c>
      <c r="F22" s="3" t="str">
        <f t="shared" ca="1" si="9"/>
        <v>Yes</v>
      </c>
      <c r="G22" s="3" t="str">
        <f t="shared" ca="1" si="9"/>
        <v>No</v>
      </c>
      <c r="H22" s="3" t="str">
        <f t="shared" ca="1" si="9"/>
        <v>No</v>
      </c>
      <c r="I22" s="3" t="str">
        <f t="shared" ca="1" si="7"/>
        <v>No</v>
      </c>
      <c r="J22" s="3" t="str">
        <f t="shared" ca="1" si="9"/>
        <v>No</v>
      </c>
      <c r="K22" s="3" t="str">
        <f t="shared" ca="1" si="9"/>
        <v>No</v>
      </c>
      <c r="L22" s="3" t="str">
        <f t="shared" ca="1" si="9"/>
        <v>No</v>
      </c>
      <c r="M22" s="3" t="str">
        <f t="shared" ca="1" si="9"/>
        <v>No</v>
      </c>
      <c r="N22" s="3" t="str">
        <f t="shared" ca="1" si="9"/>
        <v>No</v>
      </c>
      <c r="O22" s="58" t="str">
        <f t="shared" ca="1" si="9"/>
        <v>No</v>
      </c>
    </row>
    <row r="23" spans="1:15" x14ac:dyDescent="0.25">
      <c r="A23" s="76" t="s">
        <v>72</v>
      </c>
      <c r="B23" s="3" t="s">
        <v>94</v>
      </c>
      <c r="C23" s="3">
        <v>0</v>
      </c>
      <c r="D23" s="3">
        <f t="shared" ca="1" si="4"/>
        <v>19</v>
      </c>
      <c r="E23" s="3">
        <f t="shared" ref="E23" ca="1" si="10">D23+C23</f>
        <v>19</v>
      </c>
      <c r="F23" s="3" t="str">
        <f t="shared" ca="1" si="9"/>
        <v>Yes</v>
      </c>
      <c r="G23" s="3" t="str">
        <f t="shared" ca="1" si="9"/>
        <v>Yes</v>
      </c>
      <c r="H23" s="3" t="str">
        <f t="shared" ca="1" si="9"/>
        <v>Yes</v>
      </c>
      <c r="I23" s="3" t="str">
        <f t="shared" ca="1" si="7"/>
        <v>Yes</v>
      </c>
      <c r="J23" s="3" t="str">
        <f t="shared" ca="1" si="9"/>
        <v>Yes</v>
      </c>
      <c r="K23" s="3" t="str">
        <f t="shared" ca="1" si="9"/>
        <v>No</v>
      </c>
      <c r="L23" s="3" t="str">
        <f t="shared" ca="1" si="9"/>
        <v>No</v>
      </c>
      <c r="M23" s="3" t="str">
        <f t="shared" ca="1" si="9"/>
        <v>No</v>
      </c>
      <c r="N23" s="3" t="str">
        <f t="shared" ca="1" si="9"/>
        <v>No</v>
      </c>
      <c r="O23" s="58" t="str">
        <f t="shared" ca="1" si="9"/>
        <v>No</v>
      </c>
    </row>
    <row r="24" spans="1:15" x14ac:dyDescent="0.25">
      <c r="A24" s="76" t="s">
        <v>72</v>
      </c>
      <c r="B24" s="3" t="s">
        <v>95</v>
      </c>
      <c r="C24" s="3">
        <v>0</v>
      </c>
      <c r="D24" s="3">
        <f t="shared" ca="1" si="4"/>
        <v>3</v>
      </c>
      <c r="E24" s="3">
        <f t="shared" ref="E24" ca="1" si="11">D24+C24</f>
        <v>3</v>
      </c>
      <c r="F24" s="3" t="str">
        <f t="shared" ca="1" si="9"/>
        <v>No</v>
      </c>
      <c r="G24" s="3" t="str">
        <f t="shared" ca="1" si="9"/>
        <v>No</v>
      </c>
      <c r="H24" s="3" t="str">
        <f t="shared" ca="1" si="9"/>
        <v>No</v>
      </c>
      <c r="I24" s="3" t="str">
        <f t="shared" ca="1" si="7"/>
        <v>No</v>
      </c>
      <c r="J24" s="3" t="str">
        <f t="shared" ca="1" si="9"/>
        <v>No</v>
      </c>
      <c r="K24" s="3" t="str">
        <f t="shared" ca="1" si="9"/>
        <v>No</v>
      </c>
      <c r="L24" s="3" t="str">
        <f t="shared" ca="1" si="9"/>
        <v>No</v>
      </c>
      <c r="M24" s="3" t="str">
        <f t="shared" ca="1" si="9"/>
        <v>No</v>
      </c>
      <c r="N24" s="3" t="str">
        <f t="shared" ca="1" si="9"/>
        <v>No</v>
      </c>
      <c r="O24" s="58" t="str">
        <f t="shared" ca="1" si="9"/>
        <v>No</v>
      </c>
    </row>
    <row r="25" spans="1:15" x14ac:dyDescent="0.25">
      <c r="A25" s="76" t="s">
        <v>71</v>
      </c>
      <c r="D25" s="3">
        <f t="shared" ca="1" si="4"/>
        <v>11</v>
      </c>
      <c r="E25" s="3">
        <f t="shared" ca="1" si="8"/>
        <v>11</v>
      </c>
      <c r="F25" s="3" t="str">
        <f t="shared" ca="1" si="9"/>
        <v>Yes</v>
      </c>
      <c r="G25" s="3" t="str">
        <f t="shared" ca="1" si="9"/>
        <v>No</v>
      </c>
      <c r="H25" s="3" t="str">
        <f t="shared" ca="1" si="9"/>
        <v>No</v>
      </c>
      <c r="I25" s="3" t="str">
        <f t="shared" ca="1" si="7"/>
        <v>No</v>
      </c>
      <c r="J25" s="3" t="str">
        <f t="shared" ca="1" si="9"/>
        <v>No</v>
      </c>
      <c r="K25" s="3" t="str">
        <f t="shared" ca="1" si="9"/>
        <v>No</v>
      </c>
      <c r="L25" s="3" t="str">
        <f t="shared" ca="1" si="9"/>
        <v>No</v>
      </c>
      <c r="M25" s="3" t="str">
        <f t="shared" ca="1" si="9"/>
        <v>No</v>
      </c>
      <c r="N25" s="3" t="str">
        <f t="shared" ca="1" si="9"/>
        <v>No</v>
      </c>
      <c r="O25" s="58" t="str">
        <f t="shared" ca="1" si="9"/>
        <v>No</v>
      </c>
    </row>
    <row r="26" spans="1:15" x14ac:dyDescent="0.25">
      <c r="A26" s="76" t="s">
        <v>73</v>
      </c>
      <c r="D26" s="3">
        <f t="shared" ca="1" si="4"/>
        <v>17</v>
      </c>
      <c r="E26" s="3">
        <f t="shared" ca="1" si="8"/>
        <v>17</v>
      </c>
      <c r="F26" s="3" t="str">
        <f t="shared" ca="1" si="9"/>
        <v>Yes</v>
      </c>
      <c r="G26" s="3" t="str">
        <f t="shared" ca="1" si="9"/>
        <v>Yes</v>
      </c>
      <c r="H26" s="3" t="str">
        <f t="shared" ca="1" si="9"/>
        <v>Yes</v>
      </c>
      <c r="I26" s="3" t="str">
        <f t="shared" ca="1" si="7"/>
        <v>Yes</v>
      </c>
      <c r="J26" s="3" t="str">
        <f t="shared" ca="1" si="9"/>
        <v>No</v>
      </c>
      <c r="K26" s="3" t="str">
        <f t="shared" ca="1" si="9"/>
        <v>No</v>
      </c>
      <c r="L26" s="3" t="str">
        <f t="shared" ca="1" si="9"/>
        <v>No</v>
      </c>
      <c r="M26" s="3" t="str">
        <f t="shared" ca="1" si="9"/>
        <v>No</v>
      </c>
      <c r="N26" s="3" t="str">
        <f t="shared" ca="1" si="9"/>
        <v>No</v>
      </c>
      <c r="O26" s="58" t="str">
        <f t="shared" ca="1" si="9"/>
        <v>No</v>
      </c>
    </row>
    <row r="27" spans="1:15" x14ac:dyDescent="0.25">
      <c r="A27" s="76" t="s">
        <v>69</v>
      </c>
      <c r="D27" s="3">
        <f t="shared" ca="1" si="4"/>
        <v>20</v>
      </c>
      <c r="E27" s="3">
        <f t="shared" ref="E27" ca="1" si="12">D27+C27</f>
        <v>20</v>
      </c>
      <c r="F27" s="3" t="str">
        <f t="shared" ca="1" si="9"/>
        <v>Yes</v>
      </c>
      <c r="G27" s="3" t="str">
        <f t="shared" ca="1" si="9"/>
        <v>Yes</v>
      </c>
      <c r="H27" s="3" t="str">
        <f t="shared" ca="1" si="9"/>
        <v>Yes</v>
      </c>
      <c r="I27" s="3" t="str">
        <f t="shared" ca="1" si="7"/>
        <v>Yes</v>
      </c>
      <c r="J27" s="3" t="str">
        <f t="shared" ca="1" si="9"/>
        <v>Yes</v>
      </c>
      <c r="K27" s="3" t="str">
        <f t="shared" ca="1" si="9"/>
        <v>Yes</v>
      </c>
      <c r="L27" s="3" t="str">
        <f t="shared" ca="1" si="9"/>
        <v>No</v>
      </c>
      <c r="M27" s="3" t="str">
        <f t="shared" ca="1" si="9"/>
        <v>No</v>
      </c>
      <c r="N27" s="3" t="str">
        <f t="shared" ca="1" si="9"/>
        <v>No</v>
      </c>
      <c r="O27" s="58" t="str">
        <f t="shared" ca="1" si="9"/>
        <v>No</v>
      </c>
    </row>
  </sheetData>
  <sortState ref="A3:O20">
    <sortCondition ref="A3:A20"/>
    <sortCondition ref="B3:B20"/>
  </sortState>
  <conditionalFormatting sqref="F3:O19">
    <cfRule type="cellIs" dxfId="193" priority="153" operator="equal">
      <formula>"No"</formula>
    </cfRule>
    <cfRule type="cellIs" dxfId="192" priority="154" operator="equal">
      <formula>"Yes"</formula>
    </cfRule>
  </conditionalFormatting>
  <conditionalFormatting sqref="D28:D1048576 D1:D19">
    <cfRule type="cellIs" dxfId="191" priority="151" operator="equal">
      <formula>20</formula>
    </cfRule>
    <cfRule type="cellIs" dxfId="190" priority="152" operator="equal">
      <formula>1</formula>
    </cfRule>
  </conditionalFormatting>
  <conditionalFormatting sqref="F20:F22 F25:F26 K25:O26 K20:O22 H25:I26 H20:I22">
    <cfRule type="cellIs" dxfId="189" priority="143" operator="equal">
      <formula>"No"</formula>
    </cfRule>
    <cfRule type="cellIs" dxfId="188" priority="144" operator="equal">
      <formula>"Yes"</formula>
    </cfRule>
  </conditionalFormatting>
  <conditionalFormatting sqref="D20:D22 D25:D26">
    <cfRule type="cellIs" dxfId="187" priority="141" operator="equal">
      <formula>20</formula>
    </cfRule>
    <cfRule type="cellIs" dxfId="186" priority="142" operator="equal">
      <formula>1</formula>
    </cfRule>
  </conditionalFormatting>
  <conditionalFormatting sqref="F23 K23:O23 H23:I23">
    <cfRule type="cellIs" dxfId="185" priority="139" operator="equal">
      <formula>"No"</formula>
    </cfRule>
    <cfRule type="cellIs" dxfId="184" priority="140" operator="equal">
      <formula>"Yes"</formula>
    </cfRule>
  </conditionalFormatting>
  <conditionalFormatting sqref="D23">
    <cfRule type="cellIs" dxfId="183" priority="137" operator="equal">
      <formula>20</formula>
    </cfRule>
    <cfRule type="cellIs" dxfId="182" priority="138" operator="equal">
      <formula>1</formula>
    </cfRule>
  </conditionalFormatting>
  <conditionalFormatting sqref="F27 K27:O27 H27:I27">
    <cfRule type="cellIs" dxfId="181" priority="135" operator="equal">
      <formula>"No"</formula>
    </cfRule>
    <cfRule type="cellIs" dxfId="180" priority="136" operator="equal">
      <formula>"Yes"</formula>
    </cfRule>
  </conditionalFormatting>
  <conditionalFormatting sqref="D27">
    <cfRule type="cellIs" dxfId="179" priority="133" operator="equal">
      <formula>20</formula>
    </cfRule>
    <cfRule type="cellIs" dxfId="178" priority="134" operator="equal">
      <formula>1</formula>
    </cfRule>
  </conditionalFormatting>
  <conditionalFormatting sqref="J25:J26 J20:J22">
    <cfRule type="cellIs" dxfId="177" priority="101" operator="equal">
      <formula>"No"</formula>
    </cfRule>
    <cfRule type="cellIs" dxfId="176" priority="102" operator="equal">
      <formula>"Yes"</formula>
    </cfRule>
  </conditionalFormatting>
  <conditionalFormatting sqref="J23">
    <cfRule type="cellIs" dxfId="175" priority="99" operator="equal">
      <formula>"No"</formula>
    </cfRule>
    <cfRule type="cellIs" dxfId="174" priority="100" operator="equal">
      <formula>"Yes"</formula>
    </cfRule>
  </conditionalFormatting>
  <conditionalFormatting sqref="J27">
    <cfRule type="cellIs" dxfId="173" priority="97" operator="equal">
      <formula>"No"</formula>
    </cfRule>
    <cfRule type="cellIs" dxfId="172" priority="98" operator="equal">
      <formula>"Yes"</formula>
    </cfRule>
  </conditionalFormatting>
  <conditionalFormatting sqref="G25:G26 G20:G22">
    <cfRule type="cellIs" dxfId="171" priority="75" operator="equal">
      <formula>"No"</formula>
    </cfRule>
    <cfRule type="cellIs" dxfId="170" priority="76" operator="equal">
      <formula>"Yes"</formula>
    </cfRule>
  </conditionalFormatting>
  <conditionalFormatting sqref="G23">
    <cfRule type="cellIs" dxfId="169" priority="73" operator="equal">
      <formula>"No"</formula>
    </cfRule>
    <cfRule type="cellIs" dxfId="168" priority="74" operator="equal">
      <formula>"Yes"</formula>
    </cfRule>
  </conditionalFormatting>
  <conditionalFormatting sqref="G27">
    <cfRule type="cellIs" dxfId="167" priority="71" operator="equal">
      <formula>"No"</formula>
    </cfRule>
    <cfRule type="cellIs" dxfId="166" priority="72" operator="equal">
      <formula>"Yes"</formula>
    </cfRule>
  </conditionalFormatting>
  <conditionalFormatting sqref="A15:A20">
    <cfRule type="cellIs" dxfId="165" priority="13" operator="equal">
      <formula>"No"</formula>
    </cfRule>
    <cfRule type="cellIs" dxfId="164" priority="14" operator="equal">
      <formula>"Yes"</formula>
    </cfRule>
  </conditionalFormatting>
  <conditionalFormatting sqref="A21:A23 A25:A27">
    <cfRule type="cellIs" dxfId="163" priority="11" operator="equal">
      <formula>"No"</formula>
    </cfRule>
    <cfRule type="cellIs" dxfId="162" priority="12" operator="equal">
      <formula>"Yes"</formula>
    </cfRule>
  </conditionalFormatting>
  <conditionalFormatting sqref="F24 K24:O24 H24:I24">
    <cfRule type="cellIs" dxfId="161" priority="9" operator="equal">
      <formula>"No"</formula>
    </cfRule>
    <cfRule type="cellIs" dxfId="160" priority="10" operator="equal">
      <formula>"Yes"</formula>
    </cfRule>
  </conditionalFormatting>
  <conditionalFormatting sqref="D24">
    <cfRule type="cellIs" dxfId="159" priority="7" operator="equal">
      <formula>20</formula>
    </cfRule>
    <cfRule type="cellIs" dxfId="158" priority="8" operator="equal">
      <formula>1</formula>
    </cfRule>
  </conditionalFormatting>
  <conditionalFormatting sqref="J24">
    <cfRule type="cellIs" dxfId="157" priority="5" operator="equal">
      <formula>"No"</formula>
    </cfRule>
    <cfRule type="cellIs" dxfId="156" priority="6" operator="equal">
      <formula>"Yes"</formula>
    </cfRule>
  </conditionalFormatting>
  <conditionalFormatting sqref="G24">
    <cfRule type="cellIs" dxfId="155" priority="3" operator="equal">
      <formula>"No"</formula>
    </cfRule>
    <cfRule type="cellIs" dxfId="154" priority="4" operator="equal">
      <formula>"Yes"</formula>
    </cfRule>
  </conditionalFormatting>
  <conditionalFormatting sqref="A24">
    <cfRule type="cellIs" dxfId="153" priority="1" operator="equal">
      <formula>"No"</formula>
    </cfRule>
    <cfRule type="cellIs" dxfId="15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ColWidth="9.125" defaultRowHeight="15.75" x14ac:dyDescent="0.25"/>
  <cols>
    <col min="1" max="1" width="25.5" style="3" bestFit="1" customWidth="1"/>
    <col min="2" max="2" width="5" style="3" bestFit="1" customWidth="1"/>
    <col min="3" max="3" width="8.875" style="3" bestFit="1" customWidth="1"/>
    <col min="4" max="4" width="6.125" style="3" bestFit="1" customWidth="1"/>
    <col min="5" max="5" width="3.875" style="3" bestFit="1" customWidth="1"/>
    <col min="6" max="6" width="5.25" style="3" bestFit="1" customWidth="1"/>
    <col min="7" max="8" width="3.875" style="3" bestFit="1" customWidth="1"/>
    <col min="9" max="9" width="9.625" style="3" bestFit="1" customWidth="1"/>
    <col min="10" max="10" width="5.25" style="3" bestFit="1" customWidth="1"/>
    <col min="11" max="11" width="5.625" style="3" bestFit="1" customWidth="1"/>
    <col min="12" max="13" width="3.875" style="3" bestFit="1" customWidth="1"/>
    <col min="14" max="14" width="7.25" style="3" customWidth="1"/>
    <col min="15" max="15" width="3.875" style="3" bestFit="1" customWidth="1"/>
    <col min="16" max="16" width="9.375" style="20" bestFit="1" customWidth="1"/>
    <col min="17" max="17" width="6.125" style="3" bestFit="1" customWidth="1"/>
    <col min="18" max="18" width="3.875" style="3" bestFit="1" customWidth="1"/>
    <col min="19" max="19" width="5.25" style="3" bestFit="1" customWidth="1"/>
    <col min="20" max="21" width="3.875" style="3" bestFit="1" customWidth="1"/>
    <col min="22" max="22" width="10.375" style="3" bestFit="1" customWidth="1"/>
    <col min="23" max="23" width="9.875" style="3" bestFit="1" customWidth="1"/>
    <col min="24" max="24" width="6.875" style="3" bestFit="1" customWidth="1"/>
    <col min="25" max="26" width="3.875" style="3" bestFit="1" customWidth="1"/>
    <col min="27" max="27" width="7.25" style="3" customWidth="1"/>
    <col min="28" max="28" width="3.875" style="58" bestFit="1" customWidth="1"/>
    <col min="29" max="16384" width="9.125" style="3"/>
  </cols>
  <sheetData>
    <row r="1" spans="1:28" s="1" customFormat="1" x14ac:dyDescent="0.25">
      <c r="B1" s="5"/>
      <c r="C1" s="5"/>
      <c r="G1" s="4" t="s">
        <v>56</v>
      </c>
      <c r="H1" s="64"/>
      <c r="I1" s="64"/>
      <c r="J1" s="64"/>
      <c r="K1" s="4"/>
      <c r="L1" s="64"/>
      <c r="M1" s="64"/>
      <c r="N1" s="64"/>
      <c r="O1" s="64"/>
      <c r="P1" s="18"/>
      <c r="T1" s="4" t="s">
        <v>56</v>
      </c>
      <c r="U1" s="64"/>
      <c r="V1" s="64"/>
      <c r="W1" s="4"/>
      <c r="X1" s="4"/>
      <c r="Y1" s="64"/>
      <c r="Z1" s="64"/>
      <c r="AA1" s="64"/>
      <c r="AB1" s="65"/>
    </row>
    <row r="2" spans="1:28" s="1" customFormat="1" x14ac:dyDescent="0.25">
      <c r="I2" s="1" t="s">
        <v>59</v>
      </c>
      <c r="J2" s="1" t="s">
        <v>85</v>
      </c>
      <c r="K2" s="1" t="s">
        <v>57</v>
      </c>
      <c r="N2" s="1" t="s">
        <v>60</v>
      </c>
      <c r="P2" s="82"/>
      <c r="V2" s="1" t="s">
        <v>82</v>
      </c>
      <c r="W2" s="1" t="s">
        <v>81</v>
      </c>
      <c r="X2" s="1" t="s">
        <v>83</v>
      </c>
      <c r="AA2" s="1" t="s">
        <v>60</v>
      </c>
      <c r="AB2" s="57"/>
    </row>
    <row r="3" spans="1:28" s="1" customFormat="1" x14ac:dyDescent="0.25">
      <c r="A3" s="2" t="s">
        <v>9</v>
      </c>
      <c r="B3" s="2" t="s">
        <v>3</v>
      </c>
      <c r="C3" s="2" t="s">
        <v>6</v>
      </c>
      <c r="D3" s="2" t="s">
        <v>7</v>
      </c>
      <c r="E3" s="2" t="s">
        <v>4</v>
      </c>
      <c r="F3" s="2" t="s">
        <v>5</v>
      </c>
      <c r="G3" s="2">
        <v>12</v>
      </c>
      <c r="H3" s="2">
        <v>13</v>
      </c>
      <c r="I3" s="2">
        <v>14</v>
      </c>
      <c r="J3" s="2">
        <v>15</v>
      </c>
      <c r="K3" s="2">
        <v>16</v>
      </c>
      <c r="L3" s="2">
        <v>17</v>
      </c>
      <c r="M3" s="2">
        <v>18</v>
      </c>
      <c r="N3" s="2">
        <v>19</v>
      </c>
      <c r="O3" s="2">
        <v>20</v>
      </c>
      <c r="P3" s="19" t="s">
        <v>8</v>
      </c>
      <c r="Q3" s="2" t="s">
        <v>7</v>
      </c>
      <c r="R3" s="2" t="s">
        <v>4</v>
      </c>
      <c r="S3" s="2" t="s">
        <v>5</v>
      </c>
      <c r="T3" s="2">
        <v>12</v>
      </c>
      <c r="U3" s="2">
        <v>13</v>
      </c>
      <c r="V3" s="2">
        <v>14</v>
      </c>
      <c r="W3" s="2">
        <v>15</v>
      </c>
      <c r="X3" s="2">
        <v>16</v>
      </c>
      <c r="Y3" s="2">
        <v>17</v>
      </c>
      <c r="Z3" s="2">
        <v>18</v>
      </c>
      <c r="AA3" s="2">
        <v>19</v>
      </c>
      <c r="AB3" s="57">
        <v>20</v>
      </c>
    </row>
    <row r="4" spans="1:28" x14ac:dyDescent="0.25">
      <c r="A4" s="74" t="s">
        <v>97</v>
      </c>
      <c r="B4" s="3">
        <v>2</v>
      </c>
      <c r="C4" s="3">
        <v>1</v>
      </c>
      <c r="D4" s="3">
        <v>1</v>
      </c>
      <c r="E4" s="3">
        <f t="shared" ref="E4:E11" ca="1" si="0">RANDBETWEEN(1,20)</f>
        <v>19</v>
      </c>
      <c r="F4" s="3">
        <f t="shared" ref="F4:F10" ca="1" si="1">SUM(B4:E4)</f>
        <v>23</v>
      </c>
      <c r="G4" s="3" t="str">
        <f t="shared" ref="G4:O11" ca="1" si="2">IF($F4&gt;G$3-1,"Yes","No")</f>
        <v>Yes</v>
      </c>
      <c r="H4" s="3" t="str">
        <f t="shared" ca="1" si="2"/>
        <v>Yes</v>
      </c>
      <c r="I4" s="3" t="str">
        <f t="shared" ca="1" si="2"/>
        <v>Yes</v>
      </c>
      <c r="J4" s="3" t="str">
        <f t="shared" ca="1" si="2"/>
        <v>Yes</v>
      </c>
      <c r="K4" s="3" t="str">
        <f t="shared" ca="1" si="2"/>
        <v>Yes</v>
      </c>
      <c r="L4" s="3" t="str">
        <f t="shared" ca="1" si="2"/>
        <v>Yes</v>
      </c>
      <c r="M4" s="3" t="str">
        <f t="shared" ca="1" si="2"/>
        <v>Yes</v>
      </c>
      <c r="N4" s="3" t="str">
        <f t="shared" ca="1" si="2"/>
        <v>Yes</v>
      </c>
      <c r="O4" s="3" t="str">
        <f t="shared" ca="1" si="2"/>
        <v>Yes</v>
      </c>
      <c r="P4" s="20">
        <v>1</v>
      </c>
      <c r="Q4" s="3">
        <v>0</v>
      </c>
      <c r="R4" s="3">
        <f t="shared" ref="R4:R11" ca="1" si="3">RANDBETWEEN(1,20)</f>
        <v>8</v>
      </c>
      <c r="S4" s="3">
        <f t="shared" ref="S4:S10" ca="1" si="4">SUM(B4,P4:R4)</f>
        <v>11</v>
      </c>
      <c r="T4" s="3" t="str">
        <f t="shared" ref="T4:AB11" ca="1" si="5">IF($S4&gt;T$3-1,"Yes","No")</f>
        <v>No</v>
      </c>
      <c r="U4" s="3" t="str">
        <f t="shared" ca="1" si="5"/>
        <v>No</v>
      </c>
      <c r="V4" s="3" t="str">
        <f t="shared" ca="1" si="5"/>
        <v>No</v>
      </c>
      <c r="W4" s="3" t="str">
        <f t="shared" ca="1" si="5"/>
        <v>No</v>
      </c>
      <c r="X4" s="3" t="str">
        <f t="shared" ca="1" si="5"/>
        <v>No</v>
      </c>
      <c r="Y4" s="3" t="str">
        <f t="shared" ca="1" si="5"/>
        <v>No</v>
      </c>
      <c r="Z4" s="3" t="str">
        <f t="shared" ca="1" si="5"/>
        <v>No</v>
      </c>
      <c r="AA4" s="3" t="str">
        <f t="shared" ca="1" si="5"/>
        <v>No</v>
      </c>
      <c r="AB4" s="58" t="str">
        <f t="shared" ca="1" si="5"/>
        <v>No</v>
      </c>
    </row>
    <row r="5" spans="1:28" x14ac:dyDescent="0.25">
      <c r="A5" s="74" t="s">
        <v>96</v>
      </c>
      <c r="B5" s="3">
        <v>2</v>
      </c>
      <c r="C5" s="3">
        <v>1</v>
      </c>
      <c r="D5" s="3">
        <v>0</v>
      </c>
      <c r="E5" s="3">
        <f t="shared" ca="1" si="0"/>
        <v>20</v>
      </c>
      <c r="F5" s="3">
        <f t="shared" ref="F5" ca="1" si="6">SUM(B5:E5)</f>
        <v>23</v>
      </c>
      <c r="G5" s="3" t="str">
        <f t="shared" ca="1" si="2"/>
        <v>Yes</v>
      </c>
      <c r="H5" s="3" t="str">
        <f t="shared" ca="1" si="2"/>
        <v>Yes</v>
      </c>
      <c r="I5" s="3" t="str">
        <f t="shared" ca="1" si="2"/>
        <v>Yes</v>
      </c>
      <c r="J5" s="3" t="str">
        <f t="shared" ca="1" si="2"/>
        <v>Yes</v>
      </c>
      <c r="K5" s="3" t="str">
        <f t="shared" ca="1" si="2"/>
        <v>Yes</v>
      </c>
      <c r="L5" s="3" t="str">
        <f t="shared" ca="1" si="2"/>
        <v>Yes</v>
      </c>
      <c r="M5" s="3" t="str">
        <f t="shared" ca="1" si="2"/>
        <v>Yes</v>
      </c>
      <c r="N5" s="3" t="str">
        <f t="shared" ca="1" si="2"/>
        <v>Yes</v>
      </c>
      <c r="O5" s="3" t="str">
        <f t="shared" ca="1" si="2"/>
        <v>Yes</v>
      </c>
      <c r="P5" s="20">
        <v>1</v>
      </c>
      <c r="Q5" s="3">
        <v>0</v>
      </c>
      <c r="R5" s="3">
        <f t="shared" ca="1" si="3"/>
        <v>3</v>
      </c>
      <c r="S5" s="3">
        <f t="shared" ref="S5" ca="1" si="7">SUM(B5,P5:R5)</f>
        <v>6</v>
      </c>
      <c r="T5" s="3" t="str">
        <f t="shared" ca="1" si="5"/>
        <v>No</v>
      </c>
      <c r="U5" s="3" t="str">
        <f t="shared" ca="1" si="5"/>
        <v>No</v>
      </c>
      <c r="V5" s="3" t="str">
        <f t="shared" ca="1" si="5"/>
        <v>No</v>
      </c>
      <c r="W5" s="3" t="str">
        <f t="shared" ca="1" si="5"/>
        <v>No</v>
      </c>
      <c r="X5" s="3" t="str">
        <f t="shared" ca="1" si="5"/>
        <v>No</v>
      </c>
      <c r="Y5" s="3" t="str">
        <f t="shared" ca="1" si="5"/>
        <v>No</v>
      </c>
      <c r="Z5" s="3" t="str">
        <f t="shared" ca="1" si="5"/>
        <v>No</v>
      </c>
      <c r="AA5" s="3" t="str">
        <f t="shared" ca="1" si="5"/>
        <v>No</v>
      </c>
      <c r="AB5" s="58" t="str">
        <f t="shared" ca="1" si="5"/>
        <v>No</v>
      </c>
    </row>
    <row r="6" spans="1:28" x14ac:dyDescent="0.25">
      <c r="A6" s="74" t="s">
        <v>91</v>
      </c>
      <c r="B6" s="3">
        <v>1</v>
      </c>
      <c r="C6" s="3">
        <v>0</v>
      </c>
      <c r="D6" s="3">
        <v>0</v>
      </c>
      <c r="E6" s="3">
        <f t="shared" ca="1" si="0"/>
        <v>18</v>
      </c>
      <c r="F6" s="3">
        <f t="shared" ca="1" si="1"/>
        <v>19</v>
      </c>
      <c r="G6" s="3" t="str">
        <f t="shared" ca="1" si="2"/>
        <v>Yes</v>
      </c>
      <c r="H6" s="3" t="str">
        <f t="shared" ca="1" si="2"/>
        <v>Yes</v>
      </c>
      <c r="I6" s="3" t="str">
        <f t="shared" ca="1" si="2"/>
        <v>Yes</v>
      </c>
      <c r="J6" s="3" t="str">
        <f t="shared" ca="1" si="2"/>
        <v>Yes</v>
      </c>
      <c r="K6" s="3" t="str">
        <f t="shared" ca="1" si="2"/>
        <v>Yes</v>
      </c>
      <c r="L6" s="3" t="str">
        <f t="shared" ca="1" si="2"/>
        <v>Yes</v>
      </c>
      <c r="M6" s="3" t="str">
        <f t="shared" ca="1" si="2"/>
        <v>Yes</v>
      </c>
      <c r="N6" s="3" t="str">
        <f t="shared" ca="1" si="2"/>
        <v>Yes</v>
      </c>
      <c r="O6" s="3" t="str">
        <f t="shared" ca="1" si="2"/>
        <v>No</v>
      </c>
      <c r="P6" s="20">
        <v>2</v>
      </c>
      <c r="Q6" s="3">
        <v>0</v>
      </c>
      <c r="R6" s="3">
        <f t="shared" ca="1" si="3"/>
        <v>17</v>
      </c>
      <c r="S6" s="3">
        <f t="shared" ca="1" si="4"/>
        <v>20</v>
      </c>
      <c r="T6" s="3" t="str">
        <f t="shared" ca="1" si="5"/>
        <v>Yes</v>
      </c>
      <c r="U6" s="3" t="str">
        <f t="shared" ca="1" si="5"/>
        <v>Yes</v>
      </c>
      <c r="V6" s="3" t="str">
        <f t="shared" ca="1" si="5"/>
        <v>Yes</v>
      </c>
      <c r="W6" s="3" t="str">
        <f t="shared" ca="1" si="5"/>
        <v>Yes</v>
      </c>
      <c r="X6" s="3" t="str">
        <f t="shared" ca="1" si="5"/>
        <v>Yes</v>
      </c>
      <c r="Y6" s="3" t="str">
        <f t="shared" ca="1" si="5"/>
        <v>Yes</v>
      </c>
      <c r="Z6" s="3" t="str">
        <f t="shared" ca="1" si="5"/>
        <v>Yes</v>
      </c>
      <c r="AA6" s="3" t="str">
        <f t="shared" ca="1" si="5"/>
        <v>Yes</v>
      </c>
      <c r="AB6" s="58" t="str">
        <f t="shared" ca="1" si="5"/>
        <v>Yes</v>
      </c>
    </row>
    <row r="7" spans="1:28" x14ac:dyDescent="0.25">
      <c r="A7" s="74" t="s">
        <v>90</v>
      </c>
      <c r="B7" s="3">
        <v>1</v>
      </c>
      <c r="C7" s="3">
        <v>0</v>
      </c>
      <c r="D7" s="3">
        <v>1</v>
      </c>
      <c r="E7" s="3">
        <f t="shared" ca="1" si="0"/>
        <v>3</v>
      </c>
      <c r="F7" s="3">
        <f t="shared" ref="F7" ca="1" si="8">SUM(B7:E7)</f>
        <v>5</v>
      </c>
      <c r="G7" s="3" t="str">
        <f t="shared" ca="1" si="2"/>
        <v>No</v>
      </c>
      <c r="H7" s="3" t="str">
        <f t="shared" ca="1" si="2"/>
        <v>No</v>
      </c>
      <c r="I7" s="3" t="str">
        <f t="shared" ca="1" si="2"/>
        <v>No</v>
      </c>
      <c r="J7" s="3" t="str">
        <f t="shared" ca="1" si="2"/>
        <v>No</v>
      </c>
      <c r="K7" s="3" t="str">
        <f t="shared" ca="1" si="2"/>
        <v>No</v>
      </c>
      <c r="L7" s="3" t="str">
        <f t="shared" ca="1" si="2"/>
        <v>No</v>
      </c>
      <c r="M7" s="3" t="str">
        <f t="shared" ca="1" si="2"/>
        <v>No</v>
      </c>
      <c r="N7" s="3" t="str">
        <f t="shared" ca="1" si="2"/>
        <v>No</v>
      </c>
      <c r="O7" s="3" t="str">
        <f t="shared" ca="1" si="2"/>
        <v>No</v>
      </c>
      <c r="P7" s="20">
        <v>2</v>
      </c>
      <c r="Q7" s="3">
        <v>0</v>
      </c>
      <c r="R7" s="3">
        <f t="shared" ca="1" si="3"/>
        <v>20</v>
      </c>
      <c r="S7" s="3">
        <f t="shared" ref="S7" ca="1" si="9">SUM(B7,P7:R7)</f>
        <v>23</v>
      </c>
      <c r="T7" s="3" t="str">
        <f t="shared" ca="1" si="5"/>
        <v>Yes</v>
      </c>
      <c r="U7" s="3" t="str">
        <f t="shared" ca="1" si="5"/>
        <v>Yes</v>
      </c>
      <c r="V7" s="3" t="str">
        <f t="shared" ca="1" si="5"/>
        <v>Yes</v>
      </c>
      <c r="W7" s="3" t="str">
        <f t="shared" ca="1" si="5"/>
        <v>Yes</v>
      </c>
      <c r="X7" s="3" t="str">
        <f t="shared" ca="1" si="5"/>
        <v>Yes</v>
      </c>
      <c r="Y7" s="3" t="str">
        <f t="shared" ca="1" si="5"/>
        <v>Yes</v>
      </c>
      <c r="Z7" s="3" t="str">
        <f t="shared" ca="1" si="5"/>
        <v>Yes</v>
      </c>
      <c r="AA7" s="3" t="str">
        <f t="shared" ca="1" si="5"/>
        <v>Yes</v>
      </c>
      <c r="AB7" s="58" t="str">
        <f t="shared" ca="1" si="5"/>
        <v>Yes</v>
      </c>
    </row>
    <row r="8" spans="1:28" x14ac:dyDescent="0.25">
      <c r="A8" s="74" t="s">
        <v>87</v>
      </c>
      <c r="B8" s="3">
        <v>2</v>
      </c>
      <c r="C8" s="3">
        <v>1</v>
      </c>
      <c r="D8" s="3">
        <v>0</v>
      </c>
      <c r="E8" s="3">
        <f t="shared" ca="1" si="0"/>
        <v>12</v>
      </c>
      <c r="F8" s="3">
        <f t="shared" ca="1" si="1"/>
        <v>15</v>
      </c>
      <c r="G8" s="3" t="str">
        <f t="shared" ca="1" si="2"/>
        <v>Yes</v>
      </c>
      <c r="H8" s="3" t="str">
        <f t="shared" ca="1" si="2"/>
        <v>Yes</v>
      </c>
      <c r="I8" s="3" t="str">
        <f t="shared" ca="1" si="2"/>
        <v>Yes</v>
      </c>
      <c r="J8" s="3" t="str">
        <f t="shared" ca="1" si="2"/>
        <v>Yes</v>
      </c>
      <c r="K8" s="3" t="str">
        <f t="shared" ca="1" si="2"/>
        <v>No</v>
      </c>
      <c r="L8" s="3" t="str">
        <f t="shared" ca="1" si="2"/>
        <v>No</v>
      </c>
      <c r="M8" s="3" t="str">
        <f t="shared" ca="1" si="2"/>
        <v>No</v>
      </c>
      <c r="N8" s="3" t="str">
        <f t="shared" ca="1" si="2"/>
        <v>No</v>
      </c>
      <c r="O8" s="3" t="str">
        <f t="shared" ca="1" si="2"/>
        <v>No</v>
      </c>
      <c r="P8" s="20">
        <v>2</v>
      </c>
      <c r="Q8" s="3">
        <v>0</v>
      </c>
      <c r="R8" s="3">
        <f t="shared" ca="1" si="3"/>
        <v>4</v>
      </c>
      <c r="S8" s="3">
        <f t="shared" ca="1" si="4"/>
        <v>8</v>
      </c>
      <c r="T8" s="3" t="str">
        <f t="shared" ca="1" si="5"/>
        <v>No</v>
      </c>
      <c r="U8" s="3" t="str">
        <f t="shared" ca="1" si="5"/>
        <v>No</v>
      </c>
      <c r="V8" s="3" t="str">
        <f t="shared" ca="1" si="5"/>
        <v>No</v>
      </c>
      <c r="W8" s="3" t="str">
        <f t="shared" ca="1" si="5"/>
        <v>No</v>
      </c>
      <c r="X8" s="3" t="str">
        <f t="shared" ca="1" si="5"/>
        <v>No</v>
      </c>
      <c r="Y8" s="3" t="str">
        <f t="shared" ca="1" si="5"/>
        <v>No</v>
      </c>
      <c r="Z8" s="3" t="str">
        <f t="shared" ca="1" si="5"/>
        <v>No</v>
      </c>
      <c r="AA8" s="3" t="str">
        <f t="shared" ca="1" si="5"/>
        <v>No</v>
      </c>
      <c r="AB8" s="58" t="str">
        <f t="shared" ca="1" si="5"/>
        <v>No</v>
      </c>
    </row>
    <row r="9" spans="1:28" x14ac:dyDescent="0.25">
      <c r="A9" s="74" t="s">
        <v>86</v>
      </c>
      <c r="B9" s="3">
        <v>2</v>
      </c>
      <c r="C9" s="3">
        <v>1</v>
      </c>
      <c r="D9" s="3">
        <v>1</v>
      </c>
      <c r="E9" s="3">
        <f t="shared" ca="1" si="0"/>
        <v>12</v>
      </c>
      <c r="F9" s="3">
        <f t="shared" ref="F9" ca="1" si="10">SUM(B9:E9)</f>
        <v>16</v>
      </c>
      <c r="G9" s="3" t="str">
        <f t="shared" ca="1" si="2"/>
        <v>Yes</v>
      </c>
      <c r="H9" s="3" t="str">
        <f t="shared" ca="1" si="2"/>
        <v>Yes</v>
      </c>
      <c r="I9" s="3" t="str">
        <f t="shared" ca="1" si="2"/>
        <v>Yes</v>
      </c>
      <c r="J9" s="3" t="str">
        <f t="shared" ca="1" si="2"/>
        <v>Yes</v>
      </c>
      <c r="K9" s="3" t="str">
        <f t="shared" ca="1" si="2"/>
        <v>Yes</v>
      </c>
      <c r="L9" s="3" t="str">
        <f t="shared" ca="1" si="2"/>
        <v>No</v>
      </c>
      <c r="M9" s="3" t="str">
        <f t="shared" ca="1" si="2"/>
        <v>No</v>
      </c>
      <c r="N9" s="3" t="str">
        <f t="shared" ca="1" si="2"/>
        <v>No</v>
      </c>
      <c r="O9" s="3" t="str">
        <f t="shared" ca="1" si="2"/>
        <v>No</v>
      </c>
      <c r="P9" s="83">
        <v>2</v>
      </c>
      <c r="Q9" s="3">
        <v>0</v>
      </c>
      <c r="R9" s="3">
        <f t="shared" ca="1" si="3"/>
        <v>11</v>
      </c>
      <c r="S9" s="3">
        <f t="shared" ref="S9" ca="1" si="11">SUM(B9,P9:R9)</f>
        <v>15</v>
      </c>
      <c r="T9" s="3" t="str">
        <f t="shared" ca="1" si="5"/>
        <v>Yes</v>
      </c>
      <c r="U9" s="3" t="str">
        <f t="shared" ca="1" si="5"/>
        <v>Yes</v>
      </c>
      <c r="V9" s="3" t="str">
        <f t="shared" ca="1" si="5"/>
        <v>Yes</v>
      </c>
      <c r="W9" s="3" t="str">
        <f t="shared" ca="1" si="5"/>
        <v>Yes</v>
      </c>
      <c r="X9" s="3" t="str">
        <f t="shared" ca="1" si="5"/>
        <v>No</v>
      </c>
      <c r="Y9" s="3" t="str">
        <f t="shared" ca="1" si="5"/>
        <v>No</v>
      </c>
      <c r="Z9" s="3" t="str">
        <f t="shared" ca="1" si="5"/>
        <v>No</v>
      </c>
      <c r="AA9" s="3" t="str">
        <f t="shared" ca="1" si="5"/>
        <v>No</v>
      </c>
      <c r="AB9" s="58" t="str">
        <f t="shared" ca="1" si="5"/>
        <v>No</v>
      </c>
    </row>
    <row r="10" spans="1:28" x14ac:dyDescent="0.25">
      <c r="A10" s="74" t="s">
        <v>88</v>
      </c>
      <c r="B10" s="3">
        <v>3</v>
      </c>
      <c r="C10" s="3">
        <v>2</v>
      </c>
      <c r="D10" s="3">
        <v>0</v>
      </c>
      <c r="E10" s="3">
        <f t="shared" ca="1" si="0"/>
        <v>15</v>
      </c>
      <c r="F10" s="3">
        <f t="shared" ca="1" si="1"/>
        <v>20</v>
      </c>
      <c r="G10" s="3" t="str">
        <f t="shared" ca="1" si="2"/>
        <v>Yes</v>
      </c>
      <c r="H10" s="3" t="str">
        <f t="shared" ca="1" si="2"/>
        <v>Yes</v>
      </c>
      <c r="I10" s="3" t="str">
        <f t="shared" ca="1" si="2"/>
        <v>Yes</v>
      </c>
      <c r="J10" s="3" t="str">
        <f t="shared" ca="1" si="2"/>
        <v>Yes</v>
      </c>
      <c r="K10" s="3" t="str">
        <f t="shared" ca="1" si="2"/>
        <v>Yes</v>
      </c>
      <c r="L10" s="3" t="str">
        <f t="shared" ca="1" si="2"/>
        <v>Yes</v>
      </c>
      <c r="M10" s="3" t="str">
        <f t="shared" ca="1" si="2"/>
        <v>Yes</v>
      </c>
      <c r="N10" s="3" t="str">
        <f t="shared" ca="1" si="2"/>
        <v>Yes</v>
      </c>
      <c r="O10" s="3" t="str">
        <f t="shared" ca="1" si="2"/>
        <v>Yes</v>
      </c>
      <c r="P10" s="83">
        <v>2</v>
      </c>
      <c r="Q10" s="3">
        <v>0</v>
      </c>
      <c r="R10" s="3">
        <f t="shared" ca="1" si="3"/>
        <v>17</v>
      </c>
      <c r="S10" s="3">
        <f t="shared" ca="1" si="4"/>
        <v>22</v>
      </c>
      <c r="T10" s="3" t="str">
        <f t="shared" ca="1" si="5"/>
        <v>Yes</v>
      </c>
      <c r="U10" s="3" t="str">
        <f t="shared" ca="1" si="5"/>
        <v>Yes</v>
      </c>
      <c r="V10" s="3" t="str">
        <f t="shared" ca="1" si="5"/>
        <v>Yes</v>
      </c>
      <c r="W10" s="3" t="str">
        <f t="shared" ca="1" si="5"/>
        <v>Yes</v>
      </c>
      <c r="X10" s="3" t="str">
        <f t="shared" ca="1" si="5"/>
        <v>Yes</v>
      </c>
      <c r="Y10" s="3" t="str">
        <f t="shared" ca="1" si="5"/>
        <v>Yes</v>
      </c>
      <c r="Z10" s="3" t="str">
        <f t="shared" ca="1" si="5"/>
        <v>Yes</v>
      </c>
      <c r="AA10" s="3" t="str">
        <f t="shared" ca="1" si="5"/>
        <v>Yes</v>
      </c>
      <c r="AB10" s="58" t="str">
        <f t="shared" ca="1" si="5"/>
        <v>Yes</v>
      </c>
    </row>
    <row r="11" spans="1:28" x14ac:dyDescent="0.25">
      <c r="A11" s="74" t="s">
        <v>89</v>
      </c>
      <c r="B11" s="3">
        <v>3</v>
      </c>
      <c r="C11" s="3">
        <v>2</v>
      </c>
      <c r="D11" s="3">
        <v>1</v>
      </c>
      <c r="E11" s="3">
        <f t="shared" ca="1" si="0"/>
        <v>4</v>
      </c>
      <c r="F11" s="3">
        <f t="shared" ref="F11" ca="1" si="12">SUM(B11:E11)</f>
        <v>10</v>
      </c>
      <c r="G11" s="3" t="str">
        <f t="shared" ca="1" si="2"/>
        <v>No</v>
      </c>
      <c r="H11" s="3" t="str">
        <f t="shared" ca="1" si="2"/>
        <v>No</v>
      </c>
      <c r="I11" s="3" t="str">
        <f t="shared" ca="1" si="2"/>
        <v>No</v>
      </c>
      <c r="J11" s="3" t="str">
        <f t="shared" ca="1" si="2"/>
        <v>No</v>
      </c>
      <c r="K11" s="3" t="str">
        <f t="shared" ca="1" si="2"/>
        <v>No</v>
      </c>
      <c r="L11" s="3" t="str">
        <f t="shared" ca="1" si="2"/>
        <v>No</v>
      </c>
      <c r="M11" s="3" t="str">
        <f t="shared" ca="1" si="2"/>
        <v>No</v>
      </c>
      <c r="N11" s="3" t="str">
        <f t="shared" ca="1" si="2"/>
        <v>No</v>
      </c>
      <c r="O11" s="3" t="str">
        <f t="shared" ca="1" si="2"/>
        <v>No</v>
      </c>
      <c r="P11" s="83">
        <v>2</v>
      </c>
      <c r="Q11" s="3">
        <v>0</v>
      </c>
      <c r="R11" s="3">
        <f t="shared" ca="1" si="3"/>
        <v>10</v>
      </c>
      <c r="S11" s="3">
        <f t="shared" ref="S11" ca="1" si="13">SUM(B11,P11:R11)</f>
        <v>15</v>
      </c>
      <c r="T11" s="3" t="str">
        <f t="shared" ca="1" si="5"/>
        <v>Yes</v>
      </c>
      <c r="U11" s="3" t="str">
        <f t="shared" ca="1" si="5"/>
        <v>Yes</v>
      </c>
      <c r="V11" s="3" t="str">
        <f t="shared" ca="1" si="5"/>
        <v>Yes</v>
      </c>
      <c r="W11" s="3" t="str">
        <f t="shared" ca="1" si="5"/>
        <v>Yes</v>
      </c>
      <c r="X11" s="3" t="str">
        <f t="shared" ca="1" si="5"/>
        <v>No</v>
      </c>
      <c r="Y11" s="3" t="str">
        <f t="shared" ca="1" si="5"/>
        <v>No</v>
      </c>
      <c r="Z11" s="3" t="str">
        <f t="shared" ca="1" si="5"/>
        <v>No</v>
      </c>
      <c r="AA11" s="3" t="str">
        <f t="shared" ca="1" si="5"/>
        <v>No</v>
      </c>
      <c r="AB11" s="58" t="str">
        <f t="shared" ca="1" si="5"/>
        <v>No</v>
      </c>
    </row>
    <row r="12" spans="1:28" x14ac:dyDescent="0.25">
      <c r="A12" s="80" t="s">
        <v>75</v>
      </c>
      <c r="B12" s="3">
        <v>2</v>
      </c>
      <c r="C12" s="3">
        <v>0</v>
      </c>
      <c r="D12" s="3">
        <v>1</v>
      </c>
      <c r="E12" s="3">
        <f t="shared" ref="E12:E24" ca="1" si="14">RANDBETWEEN(1,20)</f>
        <v>16</v>
      </c>
      <c r="F12" s="3">
        <f t="shared" ref="F12:F24" ca="1" si="15">SUM(B12:E12)</f>
        <v>19</v>
      </c>
      <c r="G12" s="3" t="str">
        <f t="shared" ref="G12:O24" ca="1" si="16">IF($F12&gt;G$3-1,"Yes","No")</f>
        <v>Yes</v>
      </c>
      <c r="H12" s="3" t="str">
        <f t="shared" ca="1" si="16"/>
        <v>Yes</v>
      </c>
      <c r="I12" s="3" t="str">
        <f t="shared" ca="1" si="16"/>
        <v>Yes</v>
      </c>
      <c r="J12" s="3" t="str">
        <f t="shared" ca="1" si="16"/>
        <v>Yes</v>
      </c>
      <c r="K12" s="3" t="str">
        <f t="shared" ca="1" si="16"/>
        <v>Yes</v>
      </c>
      <c r="L12" s="3" t="str">
        <f t="shared" ca="1" si="16"/>
        <v>Yes</v>
      </c>
      <c r="M12" s="3" t="str">
        <f t="shared" ca="1" si="16"/>
        <v>Yes</v>
      </c>
      <c r="N12" s="3" t="str">
        <f t="shared" ca="1" si="16"/>
        <v>Yes</v>
      </c>
      <c r="O12" s="3" t="str">
        <f t="shared" ca="1" si="16"/>
        <v>No</v>
      </c>
      <c r="P12" s="20">
        <v>1</v>
      </c>
      <c r="Q12" s="3">
        <v>0</v>
      </c>
      <c r="R12" s="3">
        <f t="shared" ref="R12:R24" ca="1" si="17">RANDBETWEEN(1,20)</f>
        <v>6</v>
      </c>
      <c r="S12" s="3">
        <f t="shared" ref="S12:S24" ca="1" si="18">SUM(B12,P12:R12)</f>
        <v>9</v>
      </c>
      <c r="T12" s="3" t="str">
        <f t="shared" ref="T12:AB24" ca="1" si="19">IF($S12&gt;T$3-1,"Yes","No")</f>
        <v>No</v>
      </c>
      <c r="U12" s="3" t="str">
        <f t="shared" ca="1" si="19"/>
        <v>No</v>
      </c>
      <c r="V12" s="3" t="str">
        <f t="shared" ca="1" si="19"/>
        <v>No</v>
      </c>
      <c r="W12" s="3" t="str">
        <f t="shared" ca="1" si="19"/>
        <v>No</v>
      </c>
      <c r="X12" s="3" t="str">
        <f t="shared" ca="1" si="19"/>
        <v>No</v>
      </c>
      <c r="Y12" s="3" t="str">
        <f t="shared" ca="1" si="19"/>
        <v>No</v>
      </c>
      <c r="Z12" s="3" t="str">
        <f t="shared" ca="1" si="19"/>
        <v>No</v>
      </c>
      <c r="AA12" s="3" t="str">
        <f t="shared" ca="1" si="19"/>
        <v>No</v>
      </c>
      <c r="AB12" s="58" t="str">
        <f t="shared" ca="1" si="19"/>
        <v>No</v>
      </c>
    </row>
    <row r="13" spans="1:28" x14ac:dyDescent="0.25">
      <c r="A13" s="80" t="s">
        <v>76</v>
      </c>
      <c r="B13" s="3">
        <v>2</v>
      </c>
      <c r="C13" s="3">
        <v>1</v>
      </c>
      <c r="D13" s="3">
        <v>1</v>
      </c>
      <c r="E13" s="3">
        <f t="shared" ca="1" si="14"/>
        <v>7</v>
      </c>
      <c r="F13" s="3">
        <f t="shared" ca="1" si="15"/>
        <v>11</v>
      </c>
      <c r="G13" s="3" t="str">
        <f t="shared" ca="1" si="16"/>
        <v>No</v>
      </c>
      <c r="H13" s="3" t="str">
        <f t="shared" ca="1" si="16"/>
        <v>No</v>
      </c>
      <c r="I13" s="3" t="str">
        <f t="shared" ca="1" si="16"/>
        <v>No</v>
      </c>
      <c r="J13" s="3" t="str">
        <f t="shared" ca="1" si="16"/>
        <v>No</v>
      </c>
      <c r="K13" s="3" t="str">
        <f t="shared" ca="1" si="16"/>
        <v>No</v>
      </c>
      <c r="L13" s="3" t="str">
        <f t="shared" ca="1" si="16"/>
        <v>No</v>
      </c>
      <c r="M13" s="3" t="str">
        <f t="shared" ca="1" si="16"/>
        <v>No</v>
      </c>
      <c r="N13" s="3" t="str">
        <f t="shared" ca="1" si="16"/>
        <v>No</v>
      </c>
      <c r="O13" s="3" t="str">
        <f t="shared" ca="1" si="16"/>
        <v>No</v>
      </c>
      <c r="P13" s="20">
        <v>0</v>
      </c>
      <c r="Q13" s="3">
        <v>0</v>
      </c>
      <c r="R13" s="3">
        <f t="shared" ca="1" si="17"/>
        <v>11</v>
      </c>
      <c r="S13" s="3">
        <f t="shared" ca="1" si="18"/>
        <v>13</v>
      </c>
      <c r="T13" s="3" t="str">
        <f t="shared" ca="1" si="19"/>
        <v>Yes</v>
      </c>
      <c r="U13" s="3" t="str">
        <f t="shared" ca="1" si="19"/>
        <v>Yes</v>
      </c>
      <c r="V13" s="3" t="str">
        <f t="shared" ca="1" si="19"/>
        <v>No</v>
      </c>
      <c r="W13" s="3" t="str">
        <f t="shared" ca="1" si="19"/>
        <v>No</v>
      </c>
      <c r="X13" s="3" t="str">
        <f t="shared" ca="1" si="19"/>
        <v>No</v>
      </c>
      <c r="Y13" s="3" t="str">
        <f t="shared" ca="1" si="19"/>
        <v>No</v>
      </c>
      <c r="Z13" s="3" t="str">
        <f t="shared" ca="1" si="19"/>
        <v>No</v>
      </c>
      <c r="AA13" s="3" t="str">
        <f t="shared" ca="1" si="19"/>
        <v>No</v>
      </c>
      <c r="AB13" s="58" t="str">
        <f t="shared" ca="1" si="19"/>
        <v>No</v>
      </c>
    </row>
    <row r="14" spans="1:28" x14ac:dyDescent="0.25">
      <c r="A14" s="80" t="s">
        <v>77</v>
      </c>
      <c r="B14" s="3">
        <v>1</v>
      </c>
      <c r="C14" s="3">
        <v>0</v>
      </c>
      <c r="D14" s="3">
        <v>1</v>
      </c>
      <c r="E14" s="3">
        <f t="shared" ca="1" si="14"/>
        <v>1</v>
      </c>
      <c r="F14" s="3">
        <f t="shared" ca="1" si="15"/>
        <v>3</v>
      </c>
      <c r="G14" s="3" t="str">
        <f t="shared" ca="1" si="16"/>
        <v>No</v>
      </c>
      <c r="H14" s="3" t="str">
        <f t="shared" ca="1" si="16"/>
        <v>No</v>
      </c>
      <c r="I14" s="3" t="str">
        <f t="shared" ca="1" si="16"/>
        <v>No</v>
      </c>
      <c r="J14" s="3" t="str">
        <f t="shared" ca="1" si="16"/>
        <v>No</v>
      </c>
      <c r="K14" s="3" t="str">
        <f t="shared" ca="1" si="16"/>
        <v>No</v>
      </c>
      <c r="L14" s="3" t="str">
        <f t="shared" ca="1" si="16"/>
        <v>No</v>
      </c>
      <c r="M14" s="3" t="str">
        <f t="shared" ca="1" si="16"/>
        <v>No</v>
      </c>
      <c r="N14" s="3" t="str">
        <f t="shared" ca="1" si="16"/>
        <v>No</v>
      </c>
      <c r="O14" s="3" t="str">
        <f t="shared" ca="1" si="16"/>
        <v>No</v>
      </c>
      <c r="P14" s="20">
        <v>0</v>
      </c>
      <c r="Q14" s="3">
        <v>0</v>
      </c>
      <c r="R14" s="3">
        <f t="shared" ca="1" si="17"/>
        <v>8</v>
      </c>
      <c r="S14" s="3">
        <f t="shared" ca="1" si="18"/>
        <v>9</v>
      </c>
      <c r="T14" s="3" t="str">
        <f t="shared" ca="1" si="19"/>
        <v>No</v>
      </c>
      <c r="U14" s="3" t="str">
        <f t="shared" ca="1" si="19"/>
        <v>No</v>
      </c>
      <c r="V14" s="3" t="str">
        <f t="shared" ca="1" si="19"/>
        <v>No</v>
      </c>
      <c r="W14" s="3" t="str">
        <f t="shared" ca="1" si="19"/>
        <v>No</v>
      </c>
      <c r="X14" s="3" t="str">
        <f t="shared" ca="1" si="19"/>
        <v>No</v>
      </c>
      <c r="Y14" s="3" t="str">
        <f t="shared" ca="1" si="19"/>
        <v>No</v>
      </c>
      <c r="Z14" s="3" t="str">
        <f t="shared" ca="1" si="19"/>
        <v>No</v>
      </c>
      <c r="AA14" s="3" t="str">
        <f t="shared" ca="1" si="19"/>
        <v>No</v>
      </c>
      <c r="AB14" s="58" t="str">
        <f t="shared" ca="1" si="19"/>
        <v>No</v>
      </c>
    </row>
    <row r="15" spans="1:28" x14ac:dyDescent="0.25">
      <c r="A15" s="80" t="s">
        <v>78</v>
      </c>
      <c r="B15" s="3">
        <v>1</v>
      </c>
      <c r="C15" s="3">
        <v>0</v>
      </c>
      <c r="D15" s="3">
        <v>1</v>
      </c>
      <c r="E15" s="3">
        <f t="shared" ca="1" si="14"/>
        <v>1</v>
      </c>
      <c r="F15" s="3">
        <f t="shared" ca="1" si="15"/>
        <v>3</v>
      </c>
      <c r="G15" s="3" t="str">
        <f t="shared" ca="1" si="16"/>
        <v>No</v>
      </c>
      <c r="H15" s="3" t="str">
        <f t="shared" ca="1" si="16"/>
        <v>No</v>
      </c>
      <c r="I15" s="3" t="str">
        <f t="shared" ca="1" si="16"/>
        <v>No</v>
      </c>
      <c r="J15" s="3" t="str">
        <f t="shared" ca="1" si="16"/>
        <v>No</v>
      </c>
      <c r="K15" s="3" t="str">
        <f t="shared" ca="1" si="16"/>
        <v>No</v>
      </c>
      <c r="L15" s="3" t="str">
        <f t="shared" ca="1" si="16"/>
        <v>No</v>
      </c>
      <c r="M15" s="3" t="str">
        <f t="shared" ca="1" si="16"/>
        <v>No</v>
      </c>
      <c r="N15" s="3" t="str">
        <f t="shared" ca="1" si="16"/>
        <v>No</v>
      </c>
      <c r="O15" s="3" t="str">
        <f t="shared" ca="1" si="16"/>
        <v>No</v>
      </c>
      <c r="P15" s="20">
        <v>1</v>
      </c>
      <c r="Q15" s="3">
        <v>0</v>
      </c>
      <c r="R15" s="3">
        <f t="shared" ca="1" si="17"/>
        <v>14</v>
      </c>
      <c r="S15" s="3">
        <f t="shared" ca="1" si="18"/>
        <v>16</v>
      </c>
      <c r="T15" s="3" t="str">
        <f t="shared" ca="1" si="19"/>
        <v>Yes</v>
      </c>
      <c r="U15" s="3" t="str">
        <f t="shared" ca="1" si="19"/>
        <v>Yes</v>
      </c>
      <c r="V15" s="3" t="str">
        <f t="shared" ca="1" si="19"/>
        <v>Yes</v>
      </c>
      <c r="W15" s="3" t="str">
        <f t="shared" ca="1" si="19"/>
        <v>Yes</v>
      </c>
      <c r="X15" s="3" t="str">
        <f t="shared" ca="1" si="19"/>
        <v>Yes</v>
      </c>
      <c r="Y15" s="3" t="str">
        <f t="shared" ca="1" si="19"/>
        <v>No</v>
      </c>
      <c r="Z15" s="3" t="str">
        <f t="shared" ca="1" si="19"/>
        <v>No</v>
      </c>
      <c r="AA15" s="3" t="str">
        <f t="shared" ca="1" si="19"/>
        <v>No</v>
      </c>
      <c r="AB15" s="58" t="str">
        <f t="shared" ca="1" si="19"/>
        <v>No</v>
      </c>
    </row>
    <row r="16" spans="1:28" x14ac:dyDescent="0.25">
      <c r="A16" s="80" t="s">
        <v>84</v>
      </c>
      <c r="B16" s="3">
        <v>1</v>
      </c>
      <c r="C16" s="3">
        <v>0</v>
      </c>
      <c r="D16" s="3">
        <v>1</v>
      </c>
      <c r="E16" s="3">
        <f t="shared" ca="1" si="14"/>
        <v>18</v>
      </c>
      <c r="F16" s="3">
        <f t="shared" ca="1" si="15"/>
        <v>20</v>
      </c>
      <c r="G16" s="3" t="str">
        <f t="shared" ca="1" si="16"/>
        <v>Yes</v>
      </c>
      <c r="H16" s="3" t="str">
        <f t="shared" ca="1" si="16"/>
        <v>Yes</v>
      </c>
      <c r="I16" s="3" t="str">
        <f t="shared" ca="1" si="16"/>
        <v>Yes</v>
      </c>
      <c r="J16" s="3" t="str">
        <f t="shared" ca="1" si="16"/>
        <v>Yes</v>
      </c>
      <c r="K16" s="3" t="str">
        <f t="shared" ca="1" si="16"/>
        <v>Yes</v>
      </c>
      <c r="L16" s="3" t="str">
        <f t="shared" ca="1" si="16"/>
        <v>Yes</v>
      </c>
      <c r="M16" s="3" t="str">
        <f t="shared" ca="1" si="16"/>
        <v>Yes</v>
      </c>
      <c r="N16" s="3" t="str">
        <f t="shared" ca="1" si="16"/>
        <v>Yes</v>
      </c>
      <c r="O16" s="3" t="str">
        <f t="shared" ca="1" si="16"/>
        <v>Yes</v>
      </c>
      <c r="P16" s="20">
        <v>2</v>
      </c>
      <c r="Q16" s="3">
        <v>0</v>
      </c>
      <c r="R16" s="3">
        <f t="shared" ca="1" si="17"/>
        <v>12</v>
      </c>
      <c r="S16" s="3">
        <f t="shared" ca="1" si="18"/>
        <v>15</v>
      </c>
      <c r="T16" s="3" t="str">
        <f t="shared" ca="1" si="19"/>
        <v>Yes</v>
      </c>
      <c r="U16" s="3" t="str">
        <f t="shared" ca="1" si="19"/>
        <v>Yes</v>
      </c>
      <c r="V16" s="3" t="str">
        <f t="shared" ca="1" si="19"/>
        <v>Yes</v>
      </c>
      <c r="W16" s="3" t="str">
        <f t="shared" ca="1" si="19"/>
        <v>Yes</v>
      </c>
      <c r="X16" s="3" t="str">
        <f t="shared" ca="1" si="19"/>
        <v>No</v>
      </c>
      <c r="Y16" s="3" t="str">
        <f t="shared" ca="1" si="19"/>
        <v>No</v>
      </c>
      <c r="Z16" s="3" t="str">
        <f t="shared" ca="1" si="19"/>
        <v>No</v>
      </c>
      <c r="AA16" s="3" t="str">
        <f t="shared" ca="1" si="19"/>
        <v>No</v>
      </c>
      <c r="AB16" s="58" t="str">
        <f t="shared" ca="1" si="19"/>
        <v>No</v>
      </c>
    </row>
    <row r="17" spans="1:28" x14ac:dyDescent="0.25">
      <c r="A17" s="80" t="s">
        <v>79</v>
      </c>
      <c r="B17" s="3">
        <v>1</v>
      </c>
      <c r="C17" s="3">
        <v>1</v>
      </c>
      <c r="D17" s="3">
        <v>1</v>
      </c>
      <c r="E17" s="3">
        <f t="shared" ca="1" si="14"/>
        <v>15</v>
      </c>
      <c r="F17" s="3">
        <f t="shared" ca="1" si="15"/>
        <v>18</v>
      </c>
      <c r="G17" s="3" t="str">
        <f t="shared" ca="1" si="16"/>
        <v>Yes</v>
      </c>
      <c r="H17" s="3" t="str">
        <f t="shared" ca="1" si="16"/>
        <v>Yes</v>
      </c>
      <c r="I17" s="3" t="str">
        <f t="shared" ca="1" si="16"/>
        <v>Yes</v>
      </c>
      <c r="J17" s="3" t="str">
        <f t="shared" ca="1" si="16"/>
        <v>Yes</v>
      </c>
      <c r="K17" s="3" t="str">
        <f t="shared" ca="1" si="16"/>
        <v>Yes</v>
      </c>
      <c r="L17" s="3" t="str">
        <f t="shared" ca="1" si="16"/>
        <v>Yes</v>
      </c>
      <c r="M17" s="3" t="str">
        <f t="shared" ca="1" si="16"/>
        <v>Yes</v>
      </c>
      <c r="N17" s="3" t="str">
        <f t="shared" ca="1" si="16"/>
        <v>No</v>
      </c>
      <c r="O17" s="3" t="str">
        <f t="shared" ca="1" si="16"/>
        <v>No</v>
      </c>
      <c r="P17" s="20">
        <v>1</v>
      </c>
      <c r="Q17" s="3">
        <v>0</v>
      </c>
      <c r="R17" s="3">
        <f t="shared" ca="1" si="17"/>
        <v>16</v>
      </c>
      <c r="S17" s="3">
        <f t="shared" ca="1" si="18"/>
        <v>18</v>
      </c>
      <c r="T17" s="3" t="str">
        <f t="shared" ca="1" si="19"/>
        <v>Yes</v>
      </c>
      <c r="U17" s="3" t="str">
        <f t="shared" ca="1" si="19"/>
        <v>Yes</v>
      </c>
      <c r="V17" s="3" t="str">
        <f t="shared" ca="1" si="19"/>
        <v>Yes</v>
      </c>
      <c r="W17" s="3" t="str">
        <f t="shared" ca="1" si="19"/>
        <v>Yes</v>
      </c>
      <c r="X17" s="3" t="str">
        <f t="shared" ca="1" si="19"/>
        <v>Yes</v>
      </c>
      <c r="Y17" s="3" t="str">
        <f t="shared" ca="1" si="19"/>
        <v>Yes</v>
      </c>
      <c r="Z17" s="3" t="str">
        <f t="shared" ca="1" si="19"/>
        <v>Yes</v>
      </c>
      <c r="AA17" s="3" t="str">
        <f t="shared" ca="1" si="19"/>
        <v>No</v>
      </c>
      <c r="AB17" s="58" t="str">
        <f t="shared" ca="1" si="19"/>
        <v>No</v>
      </c>
    </row>
    <row r="18" spans="1:28" x14ac:dyDescent="0.25">
      <c r="A18" s="80" t="s">
        <v>92</v>
      </c>
      <c r="B18" s="3">
        <v>0</v>
      </c>
      <c r="C18" s="3">
        <v>1</v>
      </c>
      <c r="D18" s="3">
        <v>1</v>
      </c>
      <c r="E18" s="3">
        <f t="shared" ca="1" si="14"/>
        <v>17</v>
      </c>
      <c r="F18" s="3">
        <f t="shared" ref="F18" ca="1" si="20">SUM(B18:E18)</f>
        <v>19</v>
      </c>
      <c r="G18" s="3" t="str">
        <f t="shared" ca="1" si="16"/>
        <v>Yes</v>
      </c>
      <c r="H18" s="3" t="str">
        <f t="shared" ca="1" si="16"/>
        <v>Yes</v>
      </c>
      <c r="I18" s="3" t="str">
        <f t="shared" ca="1" si="16"/>
        <v>Yes</v>
      </c>
      <c r="J18" s="3" t="str">
        <f t="shared" ca="1" si="16"/>
        <v>Yes</v>
      </c>
      <c r="K18" s="3" t="str">
        <f t="shared" ca="1" si="16"/>
        <v>Yes</v>
      </c>
      <c r="L18" s="3" t="str">
        <f t="shared" ca="1" si="16"/>
        <v>Yes</v>
      </c>
      <c r="M18" s="3" t="str">
        <f t="shared" ca="1" si="16"/>
        <v>Yes</v>
      </c>
      <c r="N18" s="3" t="str">
        <f t="shared" ca="1" si="16"/>
        <v>Yes</v>
      </c>
      <c r="O18" s="3" t="str">
        <f t="shared" ca="1" si="16"/>
        <v>No</v>
      </c>
      <c r="P18" s="20">
        <v>-4</v>
      </c>
      <c r="Q18" s="3">
        <v>0</v>
      </c>
      <c r="R18" s="3">
        <f t="shared" ca="1" si="17"/>
        <v>14</v>
      </c>
      <c r="S18" s="3">
        <f t="shared" ref="S18" ca="1" si="21">SUM(B18,P18:R18)</f>
        <v>10</v>
      </c>
      <c r="T18" s="3" t="str">
        <f t="shared" ca="1" si="19"/>
        <v>No</v>
      </c>
      <c r="U18" s="3" t="str">
        <f t="shared" ca="1" si="19"/>
        <v>No</v>
      </c>
      <c r="V18" s="3" t="str">
        <f t="shared" ca="1" si="19"/>
        <v>No</v>
      </c>
      <c r="W18" s="3" t="str">
        <f t="shared" ca="1" si="19"/>
        <v>No</v>
      </c>
      <c r="X18" s="3" t="str">
        <f t="shared" ca="1" si="19"/>
        <v>No</v>
      </c>
      <c r="Y18" s="3" t="str">
        <f t="shared" ca="1" si="19"/>
        <v>No</v>
      </c>
      <c r="Z18" s="3" t="str">
        <f t="shared" ca="1" si="19"/>
        <v>No</v>
      </c>
      <c r="AA18" s="3" t="str">
        <f t="shared" ca="1" si="19"/>
        <v>No</v>
      </c>
      <c r="AB18" s="58" t="str">
        <f t="shared" ca="1" si="19"/>
        <v>No</v>
      </c>
    </row>
    <row r="19" spans="1:28" x14ac:dyDescent="0.25">
      <c r="A19" s="76" t="s">
        <v>68</v>
      </c>
      <c r="B19" s="3">
        <v>3</v>
      </c>
      <c r="C19" s="3">
        <v>-1</v>
      </c>
      <c r="D19" s="3">
        <v>1</v>
      </c>
      <c r="E19" s="3">
        <f t="shared" ca="1" si="14"/>
        <v>1</v>
      </c>
      <c r="F19" s="3">
        <f t="shared" ca="1" si="15"/>
        <v>4</v>
      </c>
      <c r="G19" s="3" t="str">
        <f t="shared" ca="1" si="16"/>
        <v>No</v>
      </c>
      <c r="H19" s="3" t="str">
        <f t="shared" ca="1" si="16"/>
        <v>No</v>
      </c>
      <c r="I19" s="3" t="str">
        <f t="shared" ca="1" si="16"/>
        <v>No</v>
      </c>
      <c r="J19" s="3" t="str">
        <f t="shared" ca="1" si="16"/>
        <v>No</v>
      </c>
      <c r="K19" s="3" t="str">
        <f t="shared" ca="1" si="16"/>
        <v>No</v>
      </c>
      <c r="L19" s="3" t="str">
        <f t="shared" ca="1" si="16"/>
        <v>No</v>
      </c>
      <c r="M19" s="3" t="str">
        <f t="shared" ca="1" si="16"/>
        <v>No</v>
      </c>
      <c r="N19" s="3" t="str">
        <f t="shared" ca="1" si="16"/>
        <v>No</v>
      </c>
      <c r="O19" s="3" t="str">
        <f t="shared" ca="1" si="16"/>
        <v>No</v>
      </c>
      <c r="P19" s="20">
        <v>3</v>
      </c>
      <c r="Q19" s="3">
        <v>1</v>
      </c>
      <c r="R19" s="3">
        <f t="shared" ca="1" si="17"/>
        <v>14</v>
      </c>
      <c r="S19" s="3">
        <f t="shared" ca="1" si="18"/>
        <v>21</v>
      </c>
      <c r="T19" s="3" t="str">
        <f t="shared" ca="1" si="19"/>
        <v>Yes</v>
      </c>
      <c r="U19" s="3" t="str">
        <f t="shared" ca="1" si="19"/>
        <v>Yes</v>
      </c>
      <c r="V19" s="3" t="str">
        <f t="shared" ca="1" si="19"/>
        <v>Yes</v>
      </c>
      <c r="W19" s="3" t="str">
        <f t="shared" ca="1" si="19"/>
        <v>Yes</v>
      </c>
      <c r="X19" s="3" t="str">
        <f t="shared" ca="1" si="19"/>
        <v>Yes</v>
      </c>
      <c r="Y19" s="3" t="str">
        <f t="shared" ca="1" si="19"/>
        <v>Yes</v>
      </c>
      <c r="Z19" s="3" t="str">
        <f t="shared" ca="1" si="19"/>
        <v>Yes</v>
      </c>
      <c r="AA19" s="3" t="str">
        <f t="shared" ca="1" si="19"/>
        <v>Yes</v>
      </c>
      <c r="AB19" s="58" t="str">
        <f t="shared" ca="1" si="19"/>
        <v>Yes</v>
      </c>
    </row>
    <row r="20" spans="1:28" x14ac:dyDescent="0.25">
      <c r="A20" s="76" t="s">
        <v>70</v>
      </c>
      <c r="B20" s="3">
        <v>6</v>
      </c>
      <c r="C20" s="3">
        <v>3</v>
      </c>
      <c r="D20" s="3">
        <v>1</v>
      </c>
      <c r="E20" s="3">
        <f t="shared" ca="1" si="14"/>
        <v>2</v>
      </c>
      <c r="F20" s="3">
        <f t="shared" ca="1" si="15"/>
        <v>12</v>
      </c>
      <c r="G20" s="3" t="str">
        <f t="shared" ca="1" si="16"/>
        <v>Yes</v>
      </c>
      <c r="H20" s="3" t="str">
        <f t="shared" ca="1" si="16"/>
        <v>No</v>
      </c>
      <c r="I20" s="3" t="str">
        <f t="shared" ca="1" si="16"/>
        <v>No</v>
      </c>
      <c r="J20" s="3" t="str">
        <f t="shared" ca="1" si="16"/>
        <v>No</v>
      </c>
      <c r="K20" s="3" t="str">
        <f t="shared" ca="1" si="16"/>
        <v>No</v>
      </c>
      <c r="L20" s="3" t="str">
        <f t="shared" ca="1" si="16"/>
        <v>No</v>
      </c>
      <c r="M20" s="3" t="str">
        <f t="shared" ca="1" si="16"/>
        <v>No</v>
      </c>
      <c r="N20" s="3" t="str">
        <f t="shared" ca="1" si="16"/>
        <v>No</v>
      </c>
      <c r="O20" s="3" t="str">
        <f t="shared" ca="1" si="16"/>
        <v>No</v>
      </c>
      <c r="P20" s="20">
        <v>1</v>
      </c>
      <c r="Q20" s="3">
        <v>0</v>
      </c>
      <c r="R20" s="3">
        <f t="shared" ca="1" si="17"/>
        <v>20</v>
      </c>
      <c r="S20" s="3">
        <f t="shared" ca="1" si="18"/>
        <v>27</v>
      </c>
      <c r="T20" s="3" t="str">
        <f t="shared" ca="1" si="19"/>
        <v>Yes</v>
      </c>
      <c r="U20" s="3" t="str">
        <f t="shared" ca="1" si="19"/>
        <v>Yes</v>
      </c>
      <c r="V20" s="3" t="str">
        <f t="shared" ca="1" si="19"/>
        <v>Yes</v>
      </c>
      <c r="W20" s="3" t="str">
        <f t="shared" ca="1" si="19"/>
        <v>Yes</v>
      </c>
      <c r="X20" s="3" t="str">
        <f t="shared" ca="1" si="19"/>
        <v>Yes</v>
      </c>
      <c r="Y20" s="3" t="str">
        <f t="shared" ca="1" si="19"/>
        <v>Yes</v>
      </c>
      <c r="Z20" s="3" t="str">
        <f t="shared" ca="1" si="19"/>
        <v>Yes</v>
      </c>
      <c r="AA20" s="3" t="str">
        <f t="shared" ca="1" si="19"/>
        <v>Yes</v>
      </c>
      <c r="AB20" s="58" t="str">
        <f t="shared" ca="1" si="19"/>
        <v>Yes</v>
      </c>
    </row>
    <row r="21" spans="1:28" x14ac:dyDescent="0.25">
      <c r="A21" s="76" t="s">
        <v>72</v>
      </c>
      <c r="B21" s="3">
        <v>1</v>
      </c>
      <c r="C21" s="3">
        <v>0</v>
      </c>
      <c r="D21" s="3">
        <v>1</v>
      </c>
      <c r="E21" s="3">
        <f t="shared" ca="1" si="14"/>
        <v>20</v>
      </c>
      <c r="F21" s="3">
        <f t="shared" ca="1" si="15"/>
        <v>22</v>
      </c>
      <c r="G21" s="3" t="str">
        <f t="shared" ca="1" si="16"/>
        <v>Yes</v>
      </c>
      <c r="H21" s="3" t="str">
        <f t="shared" ca="1" si="16"/>
        <v>Yes</v>
      </c>
      <c r="I21" s="3" t="str">
        <f t="shared" ca="1" si="16"/>
        <v>Yes</v>
      </c>
      <c r="J21" s="3" t="str">
        <f t="shared" ca="1" si="16"/>
        <v>Yes</v>
      </c>
      <c r="K21" s="3" t="str">
        <f t="shared" ca="1" si="16"/>
        <v>Yes</v>
      </c>
      <c r="L21" s="3" t="str">
        <f t="shared" ca="1" si="16"/>
        <v>Yes</v>
      </c>
      <c r="M21" s="3" t="str">
        <f t="shared" ca="1" si="16"/>
        <v>Yes</v>
      </c>
      <c r="N21" s="3" t="str">
        <f t="shared" ca="1" si="16"/>
        <v>Yes</v>
      </c>
      <c r="O21" s="3" t="str">
        <f t="shared" ca="1" si="16"/>
        <v>Yes</v>
      </c>
      <c r="P21" s="20">
        <v>0</v>
      </c>
      <c r="Q21" s="3">
        <v>1</v>
      </c>
      <c r="R21" s="3">
        <f t="shared" ca="1" si="17"/>
        <v>16</v>
      </c>
      <c r="S21" s="3">
        <f t="shared" ca="1" si="18"/>
        <v>18</v>
      </c>
      <c r="T21" s="3" t="str">
        <f t="shared" ca="1" si="19"/>
        <v>Yes</v>
      </c>
      <c r="U21" s="3" t="str">
        <f t="shared" ca="1" si="19"/>
        <v>Yes</v>
      </c>
      <c r="V21" s="3" t="str">
        <f t="shared" ca="1" si="19"/>
        <v>Yes</v>
      </c>
      <c r="W21" s="3" t="str">
        <f t="shared" ca="1" si="19"/>
        <v>Yes</v>
      </c>
      <c r="X21" s="3" t="str">
        <f t="shared" ca="1" si="19"/>
        <v>Yes</v>
      </c>
      <c r="Y21" s="3" t="str">
        <f t="shared" ca="1" si="19"/>
        <v>Yes</v>
      </c>
      <c r="Z21" s="3" t="str">
        <f t="shared" ca="1" si="19"/>
        <v>Yes</v>
      </c>
      <c r="AA21" s="3" t="str">
        <f t="shared" ca="1" si="19"/>
        <v>No</v>
      </c>
      <c r="AB21" s="58" t="str">
        <f t="shared" ca="1" si="19"/>
        <v>No</v>
      </c>
    </row>
    <row r="22" spans="1:28" x14ac:dyDescent="0.25">
      <c r="A22" s="76" t="s">
        <v>71</v>
      </c>
      <c r="B22" s="3">
        <v>1</v>
      </c>
      <c r="C22" s="3">
        <v>0</v>
      </c>
      <c r="D22" s="3">
        <v>1</v>
      </c>
      <c r="E22" s="3">
        <f t="shared" ca="1" si="14"/>
        <v>13</v>
      </c>
      <c r="F22" s="3">
        <f t="shared" ca="1" si="15"/>
        <v>15</v>
      </c>
      <c r="G22" s="3" t="str">
        <f t="shared" ca="1" si="16"/>
        <v>Yes</v>
      </c>
      <c r="H22" s="3" t="str">
        <f t="shared" ca="1" si="16"/>
        <v>Yes</v>
      </c>
      <c r="I22" s="3" t="str">
        <f t="shared" ca="1" si="16"/>
        <v>Yes</v>
      </c>
      <c r="J22" s="3" t="str">
        <f t="shared" ca="1" si="16"/>
        <v>Yes</v>
      </c>
      <c r="K22" s="3" t="str">
        <f t="shared" ca="1" si="16"/>
        <v>No</v>
      </c>
      <c r="L22" s="3" t="str">
        <f t="shared" ca="1" si="16"/>
        <v>No</v>
      </c>
      <c r="M22" s="3" t="str">
        <f t="shared" ca="1" si="16"/>
        <v>No</v>
      </c>
      <c r="N22" s="3" t="str">
        <f t="shared" ca="1" si="16"/>
        <v>No</v>
      </c>
      <c r="O22" s="3" t="str">
        <f t="shared" ca="1" si="16"/>
        <v>No</v>
      </c>
      <c r="P22" s="20">
        <v>1</v>
      </c>
      <c r="Q22" s="3">
        <v>0</v>
      </c>
      <c r="R22" s="3">
        <f t="shared" ca="1" si="17"/>
        <v>16</v>
      </c>
      <c r="S22" s="3">
        <f t="shared" ca="1" si="18"/>
        <v>18</v>
      </c>
      <c r="T22" s="3" t="str">
        <f t="shared" ca="1" si="19"/>
        <v>Yes</v>
      </c>
      <c r="U22" s="3" t="str">
        <f t="shared" ca="1" si="19"/>
        <v>Yes</v>
      </c>
      <c r="V22" s="3" t="str">
        <f t="shared" ca="1" si="19"/>
        <v>Yes</v>
      </c>
      <c r="W22" s="3" t="str">
        <f t="shared" ca="1" si="19"/>
        <v>Yes</v>
      </c>
      <c r="X22" s="3" t="str">
        <f t="shared" ca="1" si="19"/>
        <v>Yes</v>
      </c>
      <c r="Y22" s="3" t="str">
        <f t="shared" ca="1" si="19"/>
        <v>Yes</v>
      </c>
      <c r="Z22" s="3" t="str">
        <f t="shared" ca="1" si="19"/>
        <v>Yes</v>
      </c>
      <c r="AA22" s="3" t="str">
        <f t="shared" ca="1" si="19"/>
        <v>No</v>
      </c>
      <c r="AB22" s="58" t="str">
        <f t="shared" ca="1" si="19"/>
        <v>No</v>
      </c>
    </row>
    <row r="23" spans="1:28" x14ac:dyDescent="0.25">
      <c r="A23" s="76" t="s">
        <v>73</v>
      </c>
      <c r="B23" s="3">
        <v>4</v>
      </c>
      <c r="C23" s="3">
        <v>1</v>
      </c>
      <c r="D23" s="3">
        <v>1</v>
      </c>
      <c r="E23" s="3">
        <f t="shared" ca="1" si="14"/>
        <v>13</v>
      </c>
      <c r="F23" s="3">
        <f t="shared" ca="1" si="15"/>
        <v>19</v>
      </c>
      <c r="G23" s="3" t="str">
        <f t="shared" ca="1" si="16"/>
        <v>Yes</v>
      </c>
      <c r="H23" s="3" t="str">
        <f t="shared" ca="1" si="16"/>
        <v>Yes</v>
      </c>
      <c r="I23" s="3" t="str">
        <f t="shared" ca="1" si="16"/>
        <v>Yes</v>
      </c>
      <c r="J23" s="3" t="str">
        <f t="shared" ca="1" si="16"/>
        <v>Yes</v>
      </c>
      <c r="K23" s="3" t="str">
        <f t="shared" ca="1" si="16"/>
        <v>Yes</v>
      </c>
      <c r="L23" s="3" t="str">
        <f t="shared" ca="1" si="16"/>
        <v>Yes</v>
      </c>
      <c r="M23" s="3" t="str">
        <f t="shared" ca="1" si="16"/>
        <v>Yes</v>
      </c>
      <c r="N23" s="3" t="str">
        <f t="shared" ca="1" si="16"/>
        <v>Yes</v>
      </c>
      <c r="O23" s="3" t="str">
        <f t="shared" ca="1" si="16"/>
        <v>No</v>
      </c>
      <c r="P23" s="20">
        <v>3</v>
      </c>
      <c r="Q23" s="3">
        <v>1</v>
      </c>
      <c r="R23" s="3">
        <f t="shared" ca="1" si="17"/>
        <v>10</v>
      </c>
      <c r="S23" s="3">
        <f t="shared" ca="1" si="18"/>
        <v>18</v>
      </c>
      <c r="T23" s="3" t="str">
        <f t="shared" ca="1" si="19"/>
        <v>Yes</v>
      </c>
      <c r="U23" s="3" t="str">
        <f t="shared" ca="1" si="19"/>
        <v>Yes</v>
      </c>
      <c r="V23" s="3" t="str">
        <f t="shared" ca="1" si="19"/>
        <v>Yes</v>
      </c>
      <c r="W23" s="3" t="str">
        <f t="shared" ca="1" si="19"/>
        <v>Yes</v>
      </c>
      <c r="X23" s="3" t="str">
        <f t="shared" ca="1" si="19"/>
        <v>Yes</v>
      </c>
      <c r="Y23" s="3" t="str">
        <f t="shared" ca="1" si="19"/>
        <v>Yes</v>
      </c>
      <c r="Z23" s="3" t="str">
        <f t="shared" ca="1" si="19"/>
        <v>Yes</v>
      </c>
      <c r="AA23" s="3" t="str">
        <f t="shared" ca="1" si="19"/>
        <v>No</v>
      </c>
      <c r="AB23" s="58" t="str">
        <f t="shared" ca="1" si="19"/>
        <v>No</v>
      </c>
    </row>
    <row r="24" spans="1:28" x14ac:dyDescent="0.25">
      <c r="A24" s="76" t="s">
        <v>69</v>
      </c>
      <c r="B24" s="3">
        <v>2</v>
      </c>
      <c r="C24" s="3">
        <v>0</v>
      </c>
      <c r="D24" s="3">
        <v>1</v>
      </c>
      <c r="E24" s="3">
        <f t="shared" ca="1" si="14"/>
        <v>15</v>
      </c>
      <c r="F24" s="3">
        <f t="shared" ca="1" si="15"/>
        <v>18</v>
      </c>
      <c r="G24" s="3" t="str">
        <f t="shared" ca="1" si="16"/>
        <v>Yes</v>
      </c>
      <c r="H24" s="3" t="str">
        <f t="shared" ca="1" si="16"/>
        <v>Yes</v>
      </c>
      <c r="I24" s="3" t="str">
        <f t="shared" ca="1" si="16"/>
        <v>Yes</v>
      </c>
      <c r="J24" s="3" t="str">
        <f t="shared" ca="1" si="16"/>
        <v>Yes</v>
      </c>
      <c r="K24" s="3" t="str">
        <f t="shared" ca="1" si="16"/>
        <v>Yes</v>
      </c>
      <c r="L24" s="3" t="str">
        <f t="shared" ca="1" si="16"/>
        <v>Yes</v>
      </c>
      <c r="M24" s="3" t="str">
        <f t="shared" ca="1" si="16"/>
        <v>Yes</v>
      </c>
      <c r="N24" s="3" t="str">
        <f t="shared" ca="1" si="16"/>
        <v>No</v>
      </c>
      <c r="O24" s="3" t="str">
        <f t="shared" ca="1" si="16"/>
        <v>No</v>
      </c>
      <c r="P24" s="20">
        <v>1</v>
      </c>
      <c r="Q24" s="3">
        <v>0</v>
      </c>
      <c r="R24" s="3">
        <f t="shared" ca="1" si="17"/>
        <v>10</v>
      </c>
      <c r="S24" s="3">
        <f t="shared" ca="1" si="18"/>
        <v>13</v>
      </c>
      <c r="T24" s="3" t="str">
        <f t="shared" ca="1" si="19"/>
        <v>Yes</v>
      </c>
      <c r="U24" s="3" t="str">
        <f t="shared" ca="1" si="19"/>
        <v>Yes</v>
      </c>
      <c r="V24" s="3" t="str">
        <f t="shared" ca="1" si="19"/>
        <v>No</v>
      </c>
      <c r="W24" s="3" t="str">
        <f t="shared" ca="1" si="19"/>
        <v>No</v>
      </c>
      <c r="X24" s="3" t="str">
        <f t="shared" ca="1" si="19"/>
        <v>No</v>
      </c>
      <c r="Y24" s="3" t="str">
        <f t="shared" ca="1" si="19"/>
        <v>No</v>
      </c>
      <c r="Z24" s="3" t="str">
        <f t="shared" ca="1" si="19"/>
        <v>No</v>
      </c>
      <c r="AA24" s="3" t="str">
        <f t="shared" ca="1" si="19"/>
        <v>No</v>
      </c>
      <c r="AB24" s="58" t="str">
        <f t="shared" ca="1" si="19"/>
        <v>No</v>
      </c>
    </row>
  </sheetData>
  <sortState ref="A4:AB9">
    <sortCondition ref="A4:A9"/>
  </sortState>
  <conditionalFormatting sqref="A2:G3 P2:T2 AD1:XFD3 P3:S3 A1:F1 P1:S1 A4:XFD1048576">
    <cfRule type="cellIs" dxfId="151" priority="1009" operator="equal">
      <formula>"No"</formula>
    </cfRule>
    <cfRule type="cellIs" dxfId="150" priority="1010" operator="equal">
      <formula>"Yes"</formula>
    </cfRule>
  </conditionalFormatting>
  <conditionalFormatting sqref="R1:R1048576 E1:E1048576">
    <cfRule type="cellIs" dxfId="149" priority="1005" operator="equal">
      <formula>1</formula>
    </cfRule>
    <cfRule type="cellIs" dxfId="148" priority="1008" operator="equal">
      <formula>20</formula>
    </cfRule>
  </conditionalFormatting>
  <conditionalFormatting sqref="U1:U2">
    <cfRule type="cellIs" dxfId="147" priority="849" operator="equal">
      <formula>"No"</formula>
    </cfRule>
    <cfRule type="cellIs" dxfId="146" priority="850" operator="equal">
      <formula>"Yes"</formula>
    </cfRule>
  </conditionalFormatting>
  <conditionalFormatting sqref="V1:V2">
    <cfRule type="cellIs" dxfId="145" priority="671" operator="equal">
      <formula>"No"</formula>
    </cfRule>
    <cfRule type="cellIs" dxfId="144" priority="672" operator="equal">
      <formula>"Yes"</formula>
    </cfRule>
  </conditionalFormatting>
  <conditionalFormatting sqref="V1:V2">
    <cfRule type="cellIs" dxfId="143" priority="651" operator="equal">
      <formula>"No"</formula>
    </cfRule>
    <cfRule type="cellIs" dxfId="142" priority="652" operator="equal">
      <formula>"Yes"</formula>
    </cfRule>
  </conditionalFormatting>
  <conditionalFormatting sqref="I1:J1 I2:I3">
    <cfRule type="cellIs" dxfId="141" priority="617" operator="equal">
      <formula>"No"</formula>
    </cfRule>
    <cfRule type="cellIs" dxfId="140" priority="618" operator="equal">
      <formula>"Yes"</formula>
    </cfRule>
  </conditionalFormatting>
  <conditionalFormatting sqref="M3">
    <cfRule type="cellIs" dxfId="139" priority="613" operator="equal">
      <formula>"No"</formula>
    </cfRule>
    <cfRule type="cellIs" dxfId="138" priority="614" operator="equal">
      <formula>"Yes"</formula>
    </cfRule>
  </conditionalFormatting>
  <conditionalFormatting sqref="O1:O2">
    <cfRule type="cellIs" dxfId="137" priority="607" operator="equal">
      <formula>"No"</formula>
    </cfRule>
    <cfRule type="cellIs" dxfId="136" priority="608" operator="equal">
      <formula>"Yes"</formula>
    </cfRule>
  </conditionalFormatting>
  <conditionalFormatting sqref="I1:J1 I2">
    <cfRule type="cellIs" dxfId="135" priority="603" operator="equal">
      <formula>"No"</formula>
    </cfRule>
    <cfRule type="cellIs" dxfId="134" priority="604" operator="equal">
      <formula>"Yes"</formula>
    </cfRule>
  </conditionalFormatting>
  <conditionalFormatting sqref="H3">
    <cfRule type="cellIs" dxfId="133" priority="631" operator="equal">
      <formula>"No"</formula>
    </cfRule>
    <cfRule type="cellIs" dxfId="132" priority="632" operator="equal">
      <formula>"Yes"</formula>
    </cfRule>
  </conditionalFormatting>
  <conditionalFormatting sqref="K1:K3">
    <cfRule type="cellIs" dxfId="131" priority="593" operator="equal">
      <formula>"No"</formula>
    </cfRule>
    <cfRule type="cellIs" dxfId="130" priority="594" operator="equal">
      <formula>"Yes"</formula>
    </cfRule>
  </conditionalFormatting>
  <conditionalFormatting sqref="O3">
    <cfRule type="cellIs" dxfId="129" priority="627" operator="equal">
      <formula>"No"</formula>
    </cfRule>
    <cfRule type="cellIs" dxfId="128" priority="628" operator="equal">
      <formula>"Yes"</formula>
    </cfRule>
  </conditionalFormatting>
  <conditionalFormatting sqref="K3">
    <cfRule type="cellIs" dxfId="127" priority="625" operator="equal">
      <formula>"No"</formula>
    </cfRule>
    <cfRule type="cellIs" dxfId="126" priority="626" operator="equal">
      <formula>"Yes"</formula>
    </cfRule>
  </conditionalFormatting>
  <conditionalFormatting sqref="L3">
    <cfRule type="cellIs" dxfId="125" priority="621" operator="equal">
      <formula>"No"</formula>
    </cfRule>
    <cfRule type="cellIs" dxfId="124" priority="622" operator="equal">
      <formula>"Yes"</formula>
    </cfRule>
  </conditionalFormatting>
  <conditionalFormatting sqref="M1:M2">
    <cfRule type="cellIs" dxfId="123" priority="611" operator="equal">
      <formula>"No"</formula>
    </cfRule>
    <cfRule type="cellIs" dxfId="122" priority="612" operator="equal">
      <formula>"Yes"</formula>
    </cfRule>
  </conditionalFormatting>
  <conditionalFormatting sqref="I3">
    <cfRule type="cellIs" dxfId="121" priority="605" operator="equal">
      <formula>"No"</formula>
    </cfRule>
    <cfRule type="cellIs" dxfId="120" priority="606" operator="equal">
      <formula>"Yes"</formula>
    </cfRule>
  </conditionalFormatting>
  <conditionalFormatting sqref="L3">
    <cfRule type="cellIs" dxfId="119" priority="601" operator="equal">
      <formula>"No"</formula>
    </cfRule>
    <cfRule type="cellIs" dxfId="118" priority="602" operator="equal">
      <formula>"Yes"</formula>
    </cfRule>
  </conditionalFormatting>
  <conditionalFormatting sqref="O3">
    <cfRule type="cellIs" dxfId="117" priority="633" operator="equal">
      <formula>"No"</formula>
    </cfRule>
    <cfRule type="cellIs" dxfId="116" priority="634" operator="equal">
      <formula>"Yes"</formula>
    </cfRule>
  </conditionalFormatting>
  <conditionalFormatting sqref="H1:H2">
    <cfRule type="cellIs" dxfId="115" priority="629" operator="equal">
      <formula>"No"</formula>
    </cfRule>
    <cfRule type="cellIs" dxfId="114" priority="630" operator="equal">
      <formula>"Yes"</formula>
    </cfRule>
  </conditionalFormatting>
  <conditionalFormatting sqref="K1:K2">
    <cfRule type="cellIs" dxfId="113" priority="623" operator="equal">
      <formula>"No"</formula>
    </cfRule>
    <cfRule type="cellIs" dxfId="112" priority="624" operator="equal">
      <formula>"Yes"</formula>
    </cfRule>
  </conditionalFormatting>
  <conditionalFormatting sqref="M1:M3">
    <cfRule type="cellIs" dxfId="111" priority="615" operator="equal">
      <formula>"No"</formula>
    </cfRule>
    <cfRule type="cellIs" dxfId="110" priority="616" operator="equal">
      <formula>"Yes"</formula>
    </cfRule>
  </conditionalFormatting>
  <conditionalFormatting sqref="O1:O2">
    <cfRule type="cellIs" dxfId="109" priority="609" operator="equal">
      <formula>"No"</formula>
    </cfRule>
    <cfRule type="cellIs" dxfId="108" priority="610" operator="equal">
      <formula>"Yes"</formula>
    </cfRule>
  </conditionalFormatting>
  <conditionalFormatting sqref="M3">
    <cfRule type="cellIs" dxfId="107" priority="597" operator="equal">
      <formula>"No"</formula>
    </cfRule>
    <cfRule type="cellIs" dxfId="106" priority="598" operator="equal">
      <formula>"Yes"</formula>
    </cfRule>
  </conditionalFormatting>
  <conditionalFormatting sqref="M1:M2">
    <cfRule type="cellIs" dxfId="105" priority="595" operator="equal">
      <formula>"No"</formula>
    </cfRule>
    <cfRule type="cellIs" dxfId="104" priority="596" operator="equal">
      <formula>"Yes"</formula>
    </cfRule>
  </conditionalFormatting>
  <conditionalFormatting sqref="O3">
    <cfRule type="cellIs" dxfId="103" priority="589" operator="equal">
      <formula>"No"</formula>
    </cfRule>
    <cfRule type="cellIs" dxfId="102" priority="590" operator="equal">
      <formula>"Yes"</formula>
    </cfRule>
  </conditionalFormatting>
  <conditionalFormatting sqref="O1:O3">
    <cfRule type="cellIs" dxfId="101" priority="591" operator="equal">
      <formula>"No"</formula>
    </cfRule>
    <cfRule type="cellIs" dxfId="100" priority="592" operator="equal">
      <formula>"Yes"</formula>
    </cfRule>
  </conditionalFormatting>
  <conditionalFormatting sqref="O1:O2">
    <cfRule type="cellIs" dxfId="99" priority="587" operator="equal">
      <formula>"No"</formula>
    </cfRule>
    <cfRule type="cellIs" dxfId="98" priority="588" operator="equal">
      <formula>"Yes"</formula>
    </cfRule>
  </conditionalFormatting>
  <conditionalFormatting sqref="N3">
    <cfRule type="cellIs" dxfId="97" priority="581" operator="equal">
      <formula>"No"</formula>
    </cfRule>
    <cfRule type="cellIs" dxfId="96" priority="582" operator="equal">
      <formula>"Yes"</formula>
    </cfRule>
  </conditionalFormatting>
  <conditionalFormatting sqref="N3">
    <cfRule type="cellIs" dxfId="95" priority="579" operator="equal">
      <formula>"No"</formula>
    </cfRule>
    <cfRule type="cellIs" dxfId="94" priority="580" operator="equal">
      <formula>"Yes"</formula>
    </cfRule>
  </conditionalFormatting>
  <conditionalFormatting sqref="N3">
    <cfRule type="cellIs" dxfId="93" priority="575" operator="equal">
      <formula>"No"</formula>
    </cfRule>
    <cfRule type="cellIs" dxfId="92" priority="576" operator="equal">
      <formula>"Yes"</formula>
    </cfRule>
  </conditionalFormatting>
  <conditionalFormatting sqref="AB1">
    <cfRule type="cellIs" dxfId="91" priority="447" operator="equal">
      <formula>"No"</formula>
    </cfRule>
    <cfRule type="cellIs" dxfId="90" priority="448" operator="equal">
      <formula>"Yes"</formula>
    </cfRule>
  </conditionalFormatting>
  <conditionalFormatting sqref="AB1">
    <cfRule type="cellIs" dxfId="89" priority="449" operator="equal">
      <formula>"No"</formula>
    </cfRule>
    <cfRule type="cellIs" dxfId="88" priority="450" operator="equal">
      <formula>"Yes"</formula>
    </cfRule>
  </conditionalFormatting>
  <conditionalFormatting sqref="AB1">
    <cfRule type="cellIs" dxfId="87" priority="445" operator="equal">
      <formula>"No"</formula>
    </cfRule>
    <cfRule type="cellIs" dxfId="86" priority="446" operator="equal">
      <formula>"Yes"</formula>
    </cfRule>
  </conditionalFormatting>
  <conditionalFormatting sqref="AB1">
    <cfRule type="cellIs" dxfId="85" priority="443" operator="equal">
      <formula>"No"</formula>
    </cfRule>
    <cfRule type="cellIs" dxfId="84" priority="444" operator="equal">
      <formula>"Yes"</formula>
    </cfRule>
  </conditionalFormatting>
  <conditionalFormatting sqref="L1:L2">
    <cfRule type="cellIs" dxfId="83" priority="409" operator="equal">
      <formula>"No"</formula>
    </cfRule>
    <cfRule type="cellIs" dxfId="82" priority="410" operator="equal">
      <formula>"Yes"</formula>
    </cfRule>
  </conditionalFormatting>
  <conditionalFormatting sqref="L1:L2">
    <cfRule type="cellIs" dxfId="81" priority="407" operator="equal">
      <formula>"No"</formula>
    </cfRule>
    <cfRule type="cellIs" dxfId="80" priority="408" operator="equal">
      <formula>"Yes"</formula>
    </cfRule>
  </conditionalFormatting>
  <conditionalFormatting sqref="Y1:Z2">
    <cfRule type="cellIs" dxfId="79" priority="141" operator="equal">
      <formula>"No"</formula>
    </cfRule>
    <cfRule type="cellIs" dxfId="78" priority="142" operator="equal">
      <formula>"Yes"</formula>
    </cfRule>
  </conditionalFormatting>
  <conditionalFormatting sqref="Y1:Z2">
    <cfRule type="cellIs" dxfId="77" priority="145" operator="equal">
      <formula>"No"</formula>
    </cfRule>
    <cfRule type="cellIs" dxfId="76" priority="146" operator="equal">
      <formula>"Yes"</formula>
    </cfRule>
  </conditionalFormatting>
  <conditionalFormatting sqref="Y1:Z2">
    <cfRule type="cellIs" dxfId="75" priority="137" operator="equal">
      <formula>"No"</formula>
    </cfRule>
    <cfRule type="cellIs" dxfId="74" priority="138" operator="equal">
      <formula>"Yes"</formula>
    </cfRule>
  </conditionalFormatting>
  <conditionalFormatting sqref="N1:N2">
    <cfRule type="cellIs" dxfId="73" priority="93" operator="equal">
      <formula>"No"</formula>
    </cfRule>
    <cfRule type="cellIs" dxfId="72" priority="94" operator="equal">
      <formula>"Yes"</formula>
    </cfRule>
  </conditionalFormatting>
  <conditionalFormatting sqref="N1:N2">
    <cfRule type="cellIs" dxfId="71" priority="91" operator="equal">
      <formula>"No"</formula>
    </cfRule>
    <cfRule type="cellIs" dxfId="70" priority="92" operator="equal">
      <formula>"Yes"</formula>
    </cfRule>
  </conditionalFormatting>
  <conditionalFormatting sqref="N1:N2">
    <cfRule type="cellIs" dxfId="69" priority="89" operator="equal">
      <formula>"No"</formula>
    </cfRule>
    <cfRule type="cellIs" dxfId="68" priority="90" operator="equal">
      <formula>"Yes"</formula>
    </cfRule>
  </conditionalFormatting>
  <conditionalFormatting sqref="AA1:AA2">
    <cfRule type="cellIs" dxfId="67" priority="77" operator="equal">
      <formula>"No"</formula>
    </cfRule>
    <cfRule type="cellIs" dxfId="66" priority="78" operator="equal">
      <formula>"Yes"</formula>
    </cfRule>
  </conditionalFormatting>
  <conditionalFormatting sqref="AA1:AA2">
    <cfRule type="cellIs" dxfId="65" priority="75" operator="equal">
      <formula>"No"</formula>
    </cfRule>
    <cfRule type="cellIs" dxfId="64" priority="76" operator="equal">
      <formula>"Yes"</formula>
    </cfRule>
  </conditionalFormatting>
  <conditionalFormatting sqref="AA1:AA2">
    <cfRule type="cellIs" dxfId="63" priority="73" operator="equal">
      <formula>"No"</formula>
    </cfRule>
    <cfRule type="cellIs" dxfId="62" priority="74" operator="equal">
      <formula>"Yes"</formula>
    </cfRule>
  </conditionalFormatting>
  <conditionalFormatting sqref="W1:W2">
    <cfRule type="cellIs" dxfId="61" priority="69" operator="equal">
      <formula>"No"</formula>
    </cfRule>
    <cfRule type="cellIs" dxfId="60" priority="70" operator="equal">
      <formula>"Yes"</formula>
    </cfRule>
  </conditionalFormatting>
  <conditionalFormatting sqref="W1:W2">
    <cfRule type="cellIs" dxfId="59" priority="71" operator="equal">
      <formula>"No"</formula>
    </cfRule>
    <cfRule type="cellIs" dxfId="58" priority="72" operator="equal">
      <formula>"Yes"</formula>
    </cfRule>
  </conditionalFormatting>
  <conditionalFormatting sqref="T3">
    <cfRule type="cellIs" dxfId="57" priority="67" operator="equal">
      <formula>"No"</formula>
    </cfRule>
    <cfRule type="cellIs" dxfId="56" priority="68" operator="equal">
      <formula>"Yes"</formula>
    </cfRule>
  </conditionalFormatting>
  <conditionalFormatting sqref="U3">
    <cfRule type="cellIs" dxfId="55" priority="63" operator="equal">
      <formula>"No"</formula>
    </cfRule>
    <cfRule type="cellIs" dxfId="54" priority="64" operator="equal">
      <formula>"Yes"</formula>
    </cfRule>
  </conditionalFormatting>
  <conditionalFormatting sqref="W3">
    <cfRule type="cellIs" dxfId="53" priority="43" operator="equal">
      <formula>"No"</formula>
    </cfRule>
    <cfRule type="cellIs" dxfId="52" priority="44" operator="equal">
      <formula>"Yes"</formula>
    </cfRule>
  </conditionalFormatting>
  <conditionalFormatting sqref="Y3">
    <cfRule type="cellIs" dxfId="51" priority="53" operator="equal">
      <formula>"No"</formula>
    </cfRule>
    <cfRule type="cellIs" dxfId="50" priority="54" operator="equal">
      <formula>"Yes"</formula>
    </cfRule>
  </conditionalFormatting>
  <conditionalFormatting sqref="W3">
    <cfRule type="cellIs" dxfId="49" priority="59" operator="equal">
      <formula>"No"</formula>
    </cfRule>
    <cfRule type="cellIs" dxfId="48" priority="60" operator="equal">
      <formula>"Yes"</formula>
    </cfRule>
  </conditionalFormatting>
  <conditionalFormatting sqref="X3">
    <cfRule type="cellIs" dxfId="47" priority="57" operator="equal">
      <formula>"No"</formula>
    </cfRule>
    <cfRule type="cellIs" dxfId="46" priority="58" operator="equal">
      <formula>"Yes"</formula>
    </cfRule>
  </conditionalFormatting>
  <conditionalFormatting sqref="Y3">
    <cfRule type="cellIs" dxfId="45" priority="51" operator="equal">
      <formula>"No"</formula>
    </cfRule>
    <cfRule type="cellIs" dxfId="44" priority="52" operator="equal">
      <formula>"Yes"</formula>
    </cfRule>
  </conditionalFormatting>
  <conditionalFormatting sqref="V3">
    <cfRule type="cellIs" dxfId="43" priority="55" operator="equal">
      <formula>"No"</formula>
    </cfRule>
    <cfRule type="cellIs" dxfId="42" priority="56" operator="equal">
      <formula>"Yes"</formula>
    </cfRule>
  </conditionalFormatting>
  <conditionalFormatting sqref="V3">
    <cfRule type="cellIs" dxfId="41" priority="49" operator="equal">
      <formula>"No"</formula>
    </cfRule>
    <cfRule type="cellIs" dxfId="40" priority="50" operator="equal">
      <formula>"Yes"</formula>
    </cfRule>
  </conditionalFormatting>
  <conditionalFormatting sqref="X3">
    <cfRule type="cellIs" dxfId="39" priority="47" operator="equal">
      <formula>"No"</formula>
    </cfRule>
    <cfRule type="cellIs" dxfId="38" priority="48" operator="equal">
      <formula>"Yes"</formula>
    </cfRule>
  </conditionalFormatting>
  <conditionalFormatting sqref="Y3">
    <cfRule type="cellIs" dxfId="37" priority="45" operator="equal">
      <formula>"No"</formula>
    </cfRule>
    <cfRule type="cellIs" dxfId="36" priority="46" operator="equal">
      <formula>"Yes"</formula>
    </cfRule>
  </conditionalFormatting>
  <conditionalFormatting sqref="AA3">
    <cfRule type="cellIs" dxfId="35" priority="33" operator="equal">
      <formula>"No"</formula>
    </cfRule>
    <cfRule type="cellIs" dxfId="34" priority="34" operator="equal">
      <formula>"Yes"</formula>
    </cfRule>
  </conditionalFormatting>
  <conditionalFormatting sqref="AA3">
    <cfRule type="cellIs" dxfId="33" priority="37" operator="equal">
      <formula>"No"</formula>
    </cfRule>
    <cfRule type="cellIs" dxfId="32" priority="38" operator="equal">
      <formula>"Yes"</formula>
    </cfRule>
  </conditionalFormatting>
  <conditionalFormatting sqref="AA3">
    <cfRule type="cellIs" dxfId="31" priority="35" operator="equal">
      <formula>"No"</formula>
    </cfRule>
    <cfRule type="cellIs" dxfId="30" priority="36" operator="equal">
      <formula>"Yes"</formula>
    </cfRule>
  </conditionalFormatting>
  <conditionalFormatting sqref="J2:J3">
    <cfRule type="cellIs" dxfId="29" priority="25" operator="equal">
      <formula>"No"</formula>
    </cfRule>
    <cfRule type="cellIs" dxfId="28" priority="26" operator="equal">
      <formula>"Yes"</formula>
    </cfRule>
  </conditionalFormatting>
  <conditionalFormatting sqref="J3">
    <cfRule type="cellIs" dxfId="27" priority="29" operator="equal">
      <formula>"No"</formula>
    </cfRule>
    <cfRule type="cellIs" dxfId="26" priority="30" operator="equal">
      <formula>"Yes"</formula>
    </cfRule>
  </conditionalFormatting>
  <conditionalFormatting sqref="J2">
    <cfRule type="cellIs" dxfId="25" priority="27" operator="equal">
      <formula>"No"</formula>
    </cfRule>
    <cfRule type="cellIs" dxfId="24" priority="28" operator="equal">
      <formula>"Yes"</formula>
    </cfRule>
  </conditionalFormatting>
  <conditionalFormatting sqref="AB2:AB3">
    <cfRule type="cellIs" dxfId="23" priority="21" operator="equal">
      <formula>"No"</formula>
    </cfRule>
    <cfRule type="cellIs" dxfId="22" priority="22" operator="equal">
      <formula>"Yes"</formula>
    </cfRule>
  </conditionalFormatting>
  <conditionalFormatting sqref="AB2:AB3">
    <cfRule type="cellIs" dxfId="21" priority="23" operator="equal">
      <formula>"No"</formula>
    </cfRule>
    <cfRule type="cellIs" dxfId="20" priority="24" operator="equal">
      <formula>"Yes"</formula>
    </cfRule>
  </conditionalFormatting>
  <conditionalFormatting sqref="AB2:AB3">
    <cfRule type="cellIs" dxfId="19" priority="19" operator="equal">
      <formula>"No"</formula>
    </cfRule>
    <cfRule type="cellIs" dxfId="18" priority="20" operator="equal">
      <formula>"Yes"</formula>
    </cfRule>
  </conditionalFormatting>
  <conditionalFormatting sqref="AB2:AB3">
    <cfRule type="cellIs" dxfId="17" priority="17" operator="equal">
      <formula>"No"</formula>
    </cfRule>
    <cfRule type="cellIs" dxfId="16" priority="18" operator="equal">
      <formula>"Yes"</formula>
    </cfRule>
  </conditionalFormatting>
  <conditionalFormatting sqref="Z3">
    <cfRule type="cellIs" dxfId="15" priority="9" operator="equal">
      <formula>"No"</formula>
    </cfRule>
    <cfRule type="cellIs" dxfId="14" priority="10" operator="equal">
      <formula>"Yes"</formula>
    </cfRule>
  </conditionalFormatting>
  <conditionalFormatting sqref="Z3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Z3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G1">
    <cfRule type="cellIs" dxfId="9" priority="5" operator="equal">
      <formula>"No"</formula>
    </cfRule>
    <cfRule type="cellIs" dxfId="8" priority="6" operator="equal">
      <formula>"Yes"</formula>
    </cfRule>
  </conditionalFormatting>
  <conditionalFormatting sqref="G1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T1">
    <cfRule type="cellIs" dxfId="5" priority="1" operator="equal">
      <formula>"No"</formula>
    </cfRule>
    <cfRule type="cellIs" dxfId="4" priority="2" operator="equal">
      <formula>"Yes"</formula>
    </cfRule>
  </conditionalFormatting>
  <conditionalFormatting sqref="T1">
    <cfRule type="cellIs" dxfId="3" priority="3" operator="equal">
      <formula>"No"</formula>
    </cfRule>
    <cfRule type="cellIs" dxfId="2" priority="4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6.5" style="3" bestFit="1" customWidth="1"/>
    <col min="2" max="2" width="9.375" style="3" bestFit="1" customWidth="1"/>
    <col min="3" max="3" width="3.875" style="3" bestFit="1" customWidth="1"/>
    <col min="4" max="4" width="4.375" style="1" bestFit="1" customWidth="1"/>
    <col min="5" max="18" width="7.75" style="3" customWidth="1"/>
    <col min="19" max="19" width="9.625" style="3" customWidth="1"/>
    <col min="20" max="20" width="7.75" style="3" customWidth="1"/>
    <col min="21" max="21" width="7.375" style="3" bestFit="1" customWidth="1"/>
    <col min="22" max="16384" width="9" style="3"/>
  </cols>
  <sheetData>
    <row r="1" spans="1:21" s="1" customFormat="1" ht="16.5" thickBot="1" x14ac:dyDescent="0.3">
      <c r="B1" s="4" t="s">
        <v>37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1" s="46" customFormat="1" ht="32.25" thickBot="1" x14ac:dyDescent="0.3">
      <c r="A2" s="40" t="s">
        <v>9</v>
      </c>
      <c r="B2" s="41" t="s">
        <v>38</v>
      </c>
      <c r="C2" s="41" t="s">
        <v>39</v>
      </c>
      <c r="D2" s="42" t="s">
        <v>40</v>
      </c>
      <c r="E2" s="43" t="s">
        <v>41</v>
      </c>
      <c r="F2" s="43" t="s">
        <v>42</v>
      </c>
      <c r="G2" s="94" t="s">
        <v>43</v>
      </c>
      <c r="H2" s="91" t="s">
        <v>44</v>
      </c>
      <c r="I2" s="88" t="s">
        <v>45</v>
      </c>
      <c r="J2" s="112" t="s">
        <v>46</v>
      </c>
      <c r="K2" s="41" t="s">
        <v>99</v>
      </c>
      <c r="L2" s="97" t="s">
        <v>47</v>
      </c>
      <c r="M2" s="103" t="s">
        <v>48</v>
      </c>
      <c r="N2" s="106" t="s">
        <v>49</v>
      </c>
      <c r="O2" s="109" t="s">
        <v>50</v>
      </c>
      <c r="P2" s="41" t="s">
        <v>51</v>
      </c>
      <c r="Q2" s="100" t="s">
        <v>52</v>
      </c>
      <c r="R2" s="43" t="s">
        <v>53</v>
      </c>
      <c r="S2" s="85" t="s">
        <v>98</v>
      </c>
      <c r="T2" s="44" t="s">
        <v>0</v>
      </c>
      <c r="U2" s="45" t="s">
        <v>54</v>
      </c>
    </row>
    <row r="3" spans="1:21" x14ac:dyDescent="0.25">
      <c r="A3" s="79" t="s">
        <v>57</v>
      </c>
      <c r="B3" s="47" t="s">
        <v>55</v>
      </c>
      <c r="C3" s="47">
        <v>0</v>
      </c>
      <c r="D3" s="48">
        <v>18</v>
      </c>
      <c r="E3" s="49"/>
      <c r="F3" s="49">
        <v>3</v>
      </c>
      <c r="G3" s="95"/>
      <c r="H3" s="92"/>
      <c r="I3" s="89"/>
      <c r="J3" s="113"/>
      <c r="K3" s="47"/>
      <c r="L3" s="98"/>
      <c r="M3" s="104"/>
      <c r="N3" s="107"/>
      <c r="O3" s="110"/>
      <c r="P3" s="47"/>
      <c r="Q3" s="101"/>
      <c r="R3" s="49"/>
      <c r="S3" s="86"/>
      <c r="T3" s="50"/>
      <c r="U3" s="61">
        <f t="shared" ref="U3:U6" si="0">D3-(SUM(E3:S3))+T3</f>
        <v>15</v>
      </c>
    </row>
    <row r="4" spans="1:21" x14ac:dyDescent="0.25">
      <c r="A4" s="79" t="s">
        <v>58</v>
      </c>
      <c r="B4" s="47" t="s">
        <v>55</v>
      </c>
      <c r="C4" s="47">
        <v>0</v>
      </c>
      <c r="D4" s="48">
        <v>13</v>
      </c>
      <c r="E4" s="49"/>
      <c r="F4" s="49"/>
      <c r="G4" s="95"/>
      <c r="H4" s="92"/>
      <c r="I4" s="89"/>
      <c r="J4" s="113"/>
      <c r="K4" s="47"/>
      <c r="L4" s="98"/>
      <c r="M4" s="104"/>
      <c r="N4" s="107"/>
      <c r="O4" s="110"/>
      <c r="P4" s="47"/>
      <c r="Q4" s="101"/>
      <c r="R4" s="49"/>
      <c r="S4" s="86"/>
      <c r="T4" s="50"/>
      <c r="U4" s="51">
        <f t="shared" si="0"/>
        <v>13</v>
      </c>
    </row>
    <row r="5" spans="1:21" x14ac:dyDescent="0.25">
      <c r="A5" s="79" t="s">
        <v>59</v>
      </c>
      <c r="B5" s="47" t="s">
        <v>55</v>
      </c>
      <c r="C5" s="47">
        <v>0</v>
      </c>
      <c r="D5" s="48">
        <v>20</v>
      </c>
      <c r="E5" s="49"/>
      <c r="F5" s="49"/>
      <c r="G5" s="95"/>
      <c r="H5" s="92"/>
      <c r="I5" s="89"/>
      <c r="J5" s="113"/>
      <c r="K5" s="47"/>
      <c r="L5" s="98"/>
      <c r="M5" s="104"/>
      <c r="N5" s="107"/>
      <c r="O5" s="110"/>
      <c r="P5" s="47"/>
      <c r="Q5" s="101"/>
      <c r="R5" s="49"/>
      <c r="S5" s="86"/>
      <c r="T5" s="50"/>
      <c r="U5" s="51">
        <f t="shared" si="0"/>
        <v>20</v>
      </c>
    </row>
    <row r="6" spans="1:21" x14ac:dyDescent="0.25">
      <c r="A6" s="79" t="s">
        <v>60</v>
      </c>
      <c r="B6" s="47" t="s">
        <v>55</v>
      </c>
      <c r="C6" s="47">
        <v>0</v>
      </c>
      <c r="D6" s="48">
        <v>33</v>
      </c>
      <c r="E6" s="49"/>
      <c r="F6" s="49"/>
      <c r="G6" s="95"/>
      <c r="H6" s="92"/>
      <c r="I6" s="89"/>
      <c r="J6" s="113"/>
      <c r="K6" s="47"/>
      <c r="L6" s="98"/>
      <c r="M6" s="104"/>
      <c r="N6" s="107"/>
      <c r="O6" s="110"/>
      <c r="P6" s="47"/>
      <c r="Q6" s="101"/>
      <c r="R6" s="49"/>
      <c r="S6" s="86"/>
      <c r="T6" s="50"/>
      <c r="U6" s="51">
        <f t="shared" si="0"/>
        <v>33</v>
      </c>
    </row>
    <row r="7" spans="1:21" x14ac:dyDescent="0.25">
      <c r="A7" s="81" t="s">
        <v>75</v>
      </c>
      <c r="B7" s="47" t="s">
        <v>55</v>
      </c>
      <c r="C7" s="47">
        <v>0</v>
      </c>
      <c r="D7" s="48">
        <v>14</v>
      </c>
      <c r="E7" s="49"/>
      <c r="F7" s="49">
        <v>9</v>
      </c>
      <c r="G7" s="95"/>
      <c r="H7" s="92"/>
      <c r="I7" s="89"/>
      <c r="J7" s="113"/>
      <c r="K7" s="47"/>
      <c r="L7" s="98"/>
      <c r="M7" s="104"/>
      <c r="N7" s="107"/>
      <c r="O7" s="110"/>
      <c r="P7" s="47"/>
      <c r="Q7" s="101">
        <v>7</v>
      </c>
      <c r="R7" s="49"/>
      <c r="S7" s="86">
        <v>1</v>
      </c>
      <c r="T7" s="50"/>
      <c r="U7" s="51">
        <f t="shared" ref="U7:U9" si="1">D7-(SUM(E7:S7))+T7</f>
        <v>-3</v>
      </c>
    </row>
    <row r="8" spans="1:21" x14ac:dyDescent="0.25">
      <c r="A8" s="81" t="s">
        <v>76</v>
      </c>
      <c r="B8" s="47" t="s">
        <v>55</v>
      </c>
      <c r="C8" s="47">
        <v>0</v>
      </c>
      <c r="D8" s="48">
        <v>17</v>
      </c>
      <c r="E8" s="49">
        <v>19</v>
      </c>
      <c r="F8" s="49"/>
      <c r="G8" s="95"/>
      <c r="H8" s="92"/>
      <c r="I8" s="89"/>
      <c r="J8" s="113"/>
      <c r="K8" s="47"/>
      <c r="L8" s="98"/>
      <c r="M8" s="104"/>
      <c r="N8" s="107"/>
      <c r="O8" s="110"/>
      <c r="P8" s="47"/>
      <c r="Q8" s="101"/>
      <c r="R8" s="49"/>
      <c r="S8" s="86">
        <v>3</v>
      </c>
      <c r="T8" s="50"/>
      <c r="U8" s="51">
        <f t="shared" si="1"/>
        <v>-5</v>
      </c>
    </row>
    <row r="9" spans="1:21" x14ac:dyDescent="0.25">
      <c r="A9" s="81" t="s">
        <v>77</v>
      </c>
      <c r="B9" s="47" t="s">
        <v>55</v>
      </c>
      <c r="C9" s="47">
        <v>0</v>
      </c>
      <c r="D9" s="48">
        <v>9</v>
      </c>
      <c r="E9" s="49"/>
      <c r="F9" s="49">
        <v>7</v>
      </c>
      <c r="G9" s="95"/>
      <c r="H9" s="92"/>
      <c r="I9" s="89"/>
      <c r="J9" s="113"/>
      <c r="K9" s="47"/>
      <c r="L9" s="98"/>
      <c r="M9" s="104"/>
      <c r="N9" s="107"/>
      <c r="O9" s="110"/>
      <c r="P9" s="47"/>
      <c r="Q9" s="101"/>
      <c r="R9" s="49"/>
      <c r="S9" s="86"/>
      <c r="T9" s="50"/>
      <c r="U9" s="51">
        <f t="shared" si="1"/>
        <v>2</v>
      </c>
    </row>
    <row r="10" spans="1:21" x14ac:dyDescent="0.25">
      <c r="A10" s="81" t="s">
        <v>78</v>
      </c>
      <c r="B10" s="47" t="s">
        <v>55</v>
      </c>
      <c r="C10" s="47">
        <v>0</v>
      </c>
      <c r="D10" s="48">
        <v>10</v>
      </c>
      <c r="E10" s="49"/>
      <c r="F10" s="49"/>
      <c r="G10" s="95">
        <v>5</v>
      </c>
      <c r="H10" s="92"/>
      <c r="I10" s="89">
        <v>5</v>
      </c>
      <c r="J10" s="113"/>
      <c r="K10" s="47"/>
      <c r="L10" s="98"/>
      <c r="M10" s="104"/>
      <c r="N10" s="107"/>
      <c r="O10" s="110"/>
      <c r="P10" s="47"/>
      <c r="Q10" s="101"/>
      <c r="R10" s="49"/>
      <c r="S10" s="86"/>
      <c r="T10" s="50"/>
      <c r="U10" s="51">
        <f t="shared" ref="U10:U15" si="2">D10-(SUM(E10:S10))+T10</f>
        <v>0</v>
      </c>
    </row>
    <row r="11" spans="1:21" x14ac:dyDescent="0.25">
      <c r="A11" s="81" t="s">
        <v>84</v>
      </c>
      <c r="B11" s="47" t="s">
        <v>55</v>
      </c>
      <c r="C11" s="47">
        <v>0</v>
      </c>
      <c r="D11" s="48">
        <v>7</v>
      </c>
      <c r="E11" s="49">
        <v>2</v>
      </c>
      <c r="F11" s="49">
        <v>4</v>
      </c>
      <c r="G11" s="95"/>
      <c r="H11" s="92"/>
      <c r="I11" s="89"/>
      <c r="J11" s="113"/>
      <c r="K11" s="47"/>
      <c r="L11" s="98"/>
      <c r="M11" s="104"/>
      <c r="N11" s="107"/>
      <c r="O11" s="110"/>
      <c r="P11" s="47"/>
      <c r="Q11" s="101"/>
      <c r="R11" s="49"/>
      <c r="S11" s="86"/>
      <c r="T11" s="50"/>
      <c r="U11" s="51">
        <f t="shared" si="2"/>
        <v>1</v>
      </c>
    </row>
    <row r="12" spans="1:21" x14ac:dyDescent="0.25">
      <c r="A12" s="81" t="s">
        <v>79</v>
      </c>
      <c r="B12" s="47" t="s">
        <v>55</v>
      </c>
      <c r="C12" s="47">
        <v>0</v>
      </c>
      <c r="D12" s="48">
        <v>14</v>
      </c>
      <c r="E12" s="49">
        <v>11</v>
      </c>
      <c r="F12" s="49">
        <v>3</v>
      </c>
      <c r="G12" s="95"/>
      <c r="H12" s="92"/>
      <c r="I12" s="89"/>
      <c r="J12" s="113"/>
      <c r="K12" s="47"/>
      <c r="L12" s="98"/>
      <c r="M12" s="104"/>
      <c r="N12" s="107"/>
      <c r="O12" s="110"/>
      <c r="P12" s="47"/>
      <c r="Q12" s="101"/>
      <c r="R12" s="49"/>
      <c r="S12" s="86">
        <v>2</v>
      </c>
      <c r="T12" s="50"/>
      <c r="U12" s="51">
        <f t="shared" si="2"/>
        <v>-2</v>
      </c>
    </row>
    <row r="13" spans="1:21" x14ac:dyDescent="0.25">
      <c r="A13" s="81" t="s">
        <v>93</v>
      </c>
      <c r="B13" s="47" t="s">
        <v>55</v>
      </c>
      <c r="C13" s="47">
        <v>0</v>
      </c>
      <c r="D13" s="48">
        <v>6</v>
      </c>
      <c r="E13" s="49">
        <v>5</v>
      </c>
      <c r="F13" s="49"/>
      <c r="G13" s="95"/>
      <c r="H13" s="92"/>
      <c r="I13" s="89"/>
      <c r="J13" s="113"/>
      <c r="K13" s="47">
        <v>1</v>
      </c>
      <c r="L13" s="98"/>
      <c r="M13" s="104"/>
      <c r="N13" s="107"/>
      <c r="O13" s="110"/>
      <c r="P13" s="47"/>
      <c r="Q13" s="101">
        <v>3</v>
      </c>
      <c r="R13" s="49"/>
      <c r="S13" s="86"/>
      <c r="T13" s="50"/>
      <c r="U13" s="51">
        <f t="shared" ref="U13" si="3">D13-(SUM(E13:S13))+T13</f>
        <v>-3</v>
      </c>
    </row>
    <row r="14" spans="1:21" x14ac:dyDescent="0.25">
      <c r="A14" s="77" t="s">
        <v>68</v>
      </c>
      <c r="B14" s="47" t="s">
        <v>55</v>
      </c>
      <c r="C14" s="47">
        <v>0</v>
      </c>
      <c r="D14" s="48">
        <v>30</v>
      </c>
      <c r="E14" s="49"/>
      <c r="F14" s="49"/>
      <c r="G14" s="95"/>
      <c r="H14" s="92"/>
      <c r="I14" s="89"/>
      <c r="J14" s="113"/>
      <c r="K14" s="47"/>
      <c r="L14" s="98"/>
      <c r="M14" s="104"/>
      <c r="N14" s="107"/>
      <c r="O14" s="110"/>
      <c r="P14" s="47"/>
      <c r="Q14" s="101"/>
      <c r="R14" s="49"/>
      <c r="S14" s="86"/>
      <c r="T14" s="50"/>
      <c r="U14" s="51">
        <f t="shared" si="2"/>
        <v>30</v>
      </c>
    </row>
    <row r="15" spans="1:21" x14ac:dyDescent="0.25">
      <c r="A15" s="77" t="s">
        <v>70</v>
      </c>
      <c r="B15" s="47" t="s">
        <v>55</v>
      </c>
      <c r="C15" s="47">
        <v>0</v>
      </c>
      <c r="D15" s="48">
        <v>41</v>
      </c>
      <c r="E15" s="49"/>
      <c r="F15" s="49"/>
      <c r="G15" s="95"/>
      <c r="H15" s="92"/>
      <c r="I15" s="89"/>
      <c r="J15" s="113"/>
      <c r="K15" s="47"/>
      <c r="L15" s="98"/>
      <c r="M15" s="104"/>
      <c r="N15" s="107"/>
      <c r="O15" s="110"/>
      <c r="P15" s="47"/>
      <c r="Q15" s="101"/>
      <c r="R15" s="49"/>
      <c r="S15" s="86"/>
      <c r="T15" s="50"/>
      <c r="U15" s="51">
        <f t="shared" si="2"/>
        <v>41</v>
      </c>
    </row>
    <row r="16" spans="1:21" x14ac:dyDescent="0.25">
      <c r="A16" s="77" t="s">
        <v>72</v>
      </c>
      <c r="B16" s="47" t="s">
        <v>55</v>
      </c>
      <c r="C16" s="47">
        <v>0</v>
      </c>
      <c r="D16" s="48">
        <v>10</v>
      </c>
      <c r="E16" s="49"/>
      <c r="F16" s="49"/>
      <c r="G16" s="95"/>
      <c r="H16" s="92"/>
      <c r="I16" s="89"/>
      <c r="J16" s="113"/>
      <c r="K16" s="47"/>
      <c r="L16" s="98"/>
      <c r="M16" s="104"/>
      <c r="N16" s="107"/>
      <c r="O16" s="110"/>
      <c r="P16" s="47"/>
      <c r="Q16" s="101"/>
      <c r="R16" s="49"/>
      <c r="S16" s="86"/>
      <c r="T16" s="50"/>
      <c r="U16" s="51">
        <f t="shared" ref="U16" si="4">D16-(SUM(E16:S16))+T16</f>
        <v>10</v>
      </c>
    </row>
    <row r="17" spans="1:21" x14ac:dyDescent="0.25">
      <c r="A17" s="77" t="s">
        <v>71</v>
      </c>
      <c r="B17" s="47" t="s">
        <v>55</v>
      </c>
      <c r="C17" s="47">
        <v>0</v>
      </c>
      <c r="D17" s="48">
        <v>19</v>
      </c>
      <c r="E17" s="49"/>
      <c r="F17" s="49"/>
      <c r="G17" s="95"/>
      <c r="H17" s="92"/>
      <c r="I17" s="89"/>
      <c r="J17" s="113"/>
      <c r="K17" s="47"/>
      <c r="L17" s="98"/>
      <c r="M17" s="104"/>
      <c r="N17" s="107"/>
      <c r="O17" s="110"/>
      <c r="P17" s="47"/>
      <c r="Q17" s="101"/>
      <c r="R17" s="49"/>
      <c r="S17" s="86"/>
      <c r="T17" s="50"/>
      <c r="U17" s="51">
        <f t="shared" ref="U17:U19" si="5">D17-(SUM(E17:S17))+T17</f>
        <v>19</v>
      </c>
    </row>
    <row r="18" spans="1:21" x14ac:dyDescent="0.25">
      <c r="A18" s="77" t="s">
        <v>73</v>
      </c>
      <c r="B18" s="47" t="s">
        <v>55</v>
      </c>
      <c r="C18" s="47">
        <v>0</v>
      </c>
      <c r="D18" s="48">
        <v>31</v>
      </c>
      <c r="E18" s="49"/>
      <c r="F18" s="49"/>
      <c r="G18" s="95"/>
      <c r="H18" s="92"/>
      <c r="I18" s="89"/>
      <c r="J18" s="113"/>
      <c r="K18" s="47"/>
      <c r="L18" s="98"/>
      <c r="M18" s="104"/>
      <c r="N18" s="107"/>
      <c r="O18" s="110"/>
      <c r="P18" s="47"/>
      <c r="Q18" s="101"/>
      <c r="R18" s="49"/>
      <c r="S18" s="86"/>
      <c r="T18" s="50"/>
      <c r="U18" s="51">
        <f t="shared" si="5"/>
        <v>31</v>
      </c>
    </row>
    <row r="19" spans="1:21" ht="16.5" thickBot="1" x14ac:dyDescent="0.3">
      <c r="A19" s="78" t="s">
        <v>69</v>
      </c>
      <c r="B19" s="52" t="s">
        <v>55</v>
      </c>
      <c r="C19" s="52">
        <v>0</v>
      </c>
      <c r="D19" s="53">
        <v>28</v>
      </c>
      <c r="E19" s="54"/>
      <c r="F19" s="54">
        <v>3</v>
      </c>
      <c r="G19" s="96"/>
      <c r="H19" s="93"/>
      <c r="I19" s="90"/>
      <c r="J19" s="114"/>
      <c r="K19" s="52"/>
      <c r="L19" s="99"/>
      <c r="M19" s="105"/>
      <c r="N19" s="108"/>
      <c r="O19" s="111"/>
      <c r="P19" s="52"/>
      <c r="Q19" s="102"/>
      <c r="R19" s="54"/>
      <c r="S19" s="87"/>
      <c r="T19" s="55"/>
      <c r="U19" s="56">
        <f t="shared" si="5"/>
        <v>25</v>
      </c>
    </row>
  </sheetData>
  <sortState ref="A3:S8">
    <sortCondition ref="A3:A8"/>
  </sortState>
  <conditionalFormatting sqref="U2:U12 U14:U19">
    <cfRule type="cellIs" dxfId="1" priority="2" operator="lessThan">
      <formula>1</formula>
    </cfRule>
  </conditionalFormatting>
  <conditionalFormatting sqref="U13">
    <cfRule type="cellIs" dxfId="0" priority="1" operator="lessThan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/>
  </sheetViews>
  <sheetFormatPr defaultRowHeight="15.75" x14ac:dyDescent="0.25"/>
  <cols>
    <col min="1" max="1" width="8.625" style="1" bestFit="1" customWidth="1"/>
    <col min="2" max="2" width="2.875" style="3" bestFit="1" customWidth="1"/>
    <col min="3" max="7" width="3.875" style="3" bestFit="1" customWidth="1"/>
    <col min="8" max="13" width="8.75" style="3" customWidth="1"/>
    <col min="14" max="16384" width="9" style="3"/>
  </cols>
  <sheetData>
    <row r="1" spans="1:15" s="1" customFormat="1" ht="17.25" thickTop="1" thickBot="1" x14ac:dyDescent="0.3">
      <c r="A1" s="15" t="s">
        <v>17</v>
      </c>
      <c r="B1" s="16" t="s">
        <v>18</v>
      </c>
      <c r="C1" s="16" t="s">
        <v>19</v>
      </c>
      <c r="D1" s="16" t="s">
        <v>20</v>
      </c>
      <c r="E1" s="16" t="s">
        <v>21</v>
      </c>
      <c r="F1" s="16" t="s">
        <v>22</v>
      </c>
      <c r="G1" s="17" t="s">
        <v>23</v>
      </c>
    </row>
    <row r="2" spans="1:15" x14ac:dyDescent="0.25">
      <c r="A2" s="12" t="s">
        <v>16</v>
      </c>
      <c r="B2" s="13">
        <f ca="1">RANDBETWEEN(1,3)</f>
        <v>3</v>
      </c>
      <c r="C2" s="13">
        <f ca="1">RANDBETWEEN(1,3)+RANDBETWEEN(1,3)</f>
        <v>2</v>
      </c>
      <c r="D2" s="13">
        <f ca="1">RANDBETWEEN(1,3)+RANDBETWEEN(1,3)+RANDBETWEEN(1,3)</f>
        <v>7</v>
      </c>
      <c r="E2" s="13">
        <f ca="1">RANDBETWEEN(1,3)+RANDBETWEEN(1,3)+RANDBETWEEN(1,3)+RANDBETWEEN(1,3)</f>
        <v>8</v>
      </c>
      <c r="F2" s="13">
        <f ca="1">RANDBETWEEN(1,3)+RANDBETWEEN(1,3)+RANDBETWEEN(1,3)+RANDBETWEEN(1,3)+RANDBETWEEN(1,3)</f>
        <v>8</v>
      </c>
      <c r="G2" s="14">
        <f ca="1">RANDBETWEEN(1,3)+RANDBETWEEN(1,3)+RANDBETWEEN(1,3)+RANDBETWEEN(1,3)+RANDBETWEEN(1,3)+RANDBETWEEN(1,3)</f>
        <v>12</v>
      </c>
      <c r="K2" s="1"/>
      <c r="L2" s="1"/>
      <c r="M2" s="1"/>
      <c r="N2" s="1"/>
      <c r="O2" s="1"/>
    </row>
    <row r="3" spans="1:15" x14ac:dyDescent="0.25">
      <c r="A3" s="6" t="s">
        <v>15</v>
      </c>
      <c r="B3" s="7">
        <f ca="1">RANDBETWEEN(1,4)</f>
        <v>3</v>
      </c>
      <c r="C3" s="7">
        <f ca="1">RANDBETWEEN(1,4)+RANDBETWEEN(1,4)</f>
        <v>5</v>
      </c>
      <c r="D3" s="7">
        <f ca="1">RANDBETWEEN(1,4)+RANDBETWEEN(1,4)+RANDBETWEEN(1,4)</f>
        <v>10</v>
      </c>
      <c r="E3" s="7">
        <f ca="1">RANDBETWEEN(1,4)+RANDBETWEEN(1,4)+RANDBETWEEN(1,4)+RANDBETWEEN(1,4)</f>
        <v>7</v>
      </c>
      <c r="F3" s="7">
        <f ca="1">RANDBETWEEN(1,4)+RANDBETWEEN(1,4)+RANDBETWEEN(1,4)+RANDBETWEEN(1,4)+RANDBETWEEN(1,4)</f>
        <v>14</v>
      </c>
      <c r="G3" s="8">
        <f ca="1">RANDBETWEEN(1,4)+RANDBETWEEN(1,4)+RANDBETWEEN(1,4)+RANDBETWEEN(1,4)+RANDBETWEEN(1,4)+RANDBETWEEN(1,4)</f>
        <v>11</v>
      </c>
      <c r="K3" s="1"/>
      <c r="L3" s="1"/>
      <c r="M3" s="1"/>
      <c r="N3" s="1"/>
      <c r="O3" s="1"/>
    </row>
    <row r="4" spans="1:15" x14ac:dyDescent="0.25">
      <c r="A4" s="6" t="s">
        <v>14</v>
      </c>
      <c r="B4" s="7">
        <f ca="1">RANDBETWEEN(1,6)</f>
        <v>2</v>
      </c>
      <c r="C4" s="7">
        <f ca="1">RANDBETWEEN(1,6)+RANDBETWEEN(1,6)</f>
        <v>7</v>
      </c>
      <c r="D4" s="7">
        <f ca="1">RANDBETWEEN(1,6)+RANDBETWEEN(1,6)+RANDBETWEEN(1,6)</f>
        <v>7</v>
      </c>
      <c r="E4" s="7">
        <f ca="1">RANDBETWEEN(1,6)+RANDBETWEEN(1,6)+RANDBETWEEN(1,6)+RANDBETWEEN(1,6)</f>
        <v>21</v>
      </c>
      <c r="F4" s="7">
        <f ca="1">RANDBETWEEN(1,6)+RANDBETWEEN(1,6)+RANDBETWEEN(1,6)+RANDBETWEEN(1,6)+RANDBETWEEN(1,6)</f>
        <v>19</v>
      </c>
      <c r="G4" s="8">
        <f ca="1">RANDBETWEEN(1,6)+RANDBETWEEN(1,6)+RANDBETWEEN(1,6)+RANDBETWEEN(1,6)+RANDBETWEEN(1,6)+RANDBETWEEN(1,6)</f>
        <v>20</v>
      </c>
      <c r="K4" s="1"/>
      <c r="L4" s="1"/>
      <c r="M4" s="1"/>
      <c r="N4" s="1"/>
      <c r="O4" s="1"/>
    </row>
    <row r="5" spans="1:15" x14ac:dyDescent="0.25">
      <c r="A5" s="6" t="s">
        <v>13</v>
      </c>
      <c r="B5" s="7">
        <f ca="1">RANDBETWEEN(1,8)</f>
        <v>8</v>
      </c>
      <c r="C5" s="7">
        <f ca="1">RANDBETWEEN(1,8)+RANDBETWEEN(1,8)</f>
        <v>3</v>
      </c>
      <c r="D5" s="7">
        <f ca="1">RANDBETWEEN(1,8)+RANDBETWEEN(1,8)+RANDBETWEEN(1,8)</f>
        <v>15</v>
      </c>
      <c r="E5" s="7">
        <f ca="1">RANDBETWEEN(1,8)+RANDBETWEEN(1,8)+RANDBETWEEN(1,8)+RANDBETWEEN(1,8)</f>
        <v>16</v>
      </c>
      <c r="F5" s="7">
        <f ca="1">RANDBETWEEN(1,8)+RANDBETWEEN(1,8)+RANDBETWEEN(1,8)+RANDBETWEEN(1,8)+RANDBETWEEN(1,8)</f>
        <v>16</v>
      </c>
      <c r="G5" s="8">
        <f ca="1">RANDBETWEEN(1,8)+RANDBETWEEN(1,8)+RANDBETWEEN(1,8)+RANDBETWEEN(1,8)+RANDBETWEEN(1,8)+RANDBETWEEN(1,8)</f>
        <v>25</v>
      </c>
      <c r="K5" s="1"/>
      <c r="L5" s="1"/>
      <c r="M5" s="1"/>
      <c r="N5" s="1"/>
      <c r="O5" s="1"/>
    </row>
    <row r="6" spans="1:15" x14ac:dyDescent="0.25">
      <c r="A6" s="6" t="s">
        <v>12</v>
      </c>
      <c r="B6" s="7">
        <f ca="1">RANDBETWEEN(1,10)</f>
        <v>9</v>
      </c>
      <c r="C6" s="7">
        <f ca="1">RANDBETWEEN(1,10)+RANDBETWEEN(1,10)</f>
        <v>13</v>
      </c>
      <c r="D6" s="7">
        <f ca="1">RANDBETWEEN(1,10)+RANDBETWEEN(1,10)+RANDBETWEEN(1,10)</f>
        <v>19</v>
      </c>
      <c r="E6" s="7">
        <f ca="1">RANDBETWEEN(1,10)+RANDBETWEEN(1,10)+RANDBETWEEN(1,10)+RANDBETWEEN(1,10)</f>
        <v>25</v>
      </c>
      <c r="F6" s="7">
        <f ca="1">RANDBETWEEN(1,10)+RANDBETWEEN(1,10)+RANDBETWEEN(1,10)+RANDBETWEEN(1,10)+RANDBETWEEN(1,10)</f>
        <v>24</v>
      </c>
      <c r="G6" s="8">
        <f ca="1">RANDBETWEEN(1,10)+RANDBETWEEN(1,10)+RANDBETWEEN(1,10)+RANDBETWEEN(1,10)+RANDBETWEEN(1,10)+RANDBETWEEN(1,10)</f>
        <v>32</v>
      </c>
      <c r="K6" s="1"/>
      <c r="L6" s="1"/>
      <c r="M6" s="1"/>
      <c r="N6" s="1"/>
      <c r="O6" s="1"/>
    </row>
    <row r="7" spans="1:15" x14ac:dyDescent="0.25">
      <c r="A7" s="6" t="s">
        <v>11</v>
      </c>
      <c r="B7" s="7">
        <f ca="1">RANDBETWEEN(1,12)</f>
        <v>4</v>
      </c>
      <c r="C7" s="7">
        <f ca="1">RANDBETWEEN(1,12)+RANDBETWEEN(1,12)</f>
        <v>9</v>
      </c>
      <c r="D7" s="7">
        <f ca="1">RANDBETWEEN(1,12)+RANDBETWEEN(1,12)+RANDBETWEEN(1,12)</f>
        <v>22</v>
      </c>
      <c r="E7" s="7">
        <f ca="1">RANDBETWEEN(1,12)+RANDBETWEEN(1,12)+RANDBETWEEN(1,12)+RANDBETWEEN(1,12)</f>
        <v>25</v>
      </c>
      <c r="F7" s="7">
        <f ca="1">RANDBETWEEN(1,12)+RANDBETWEEN(1,12)+RANDBETWEEN(1,12)+RANDBETWEEN(1,12)+RANDBETWEEN(1,12)</f>
        <v>40</v>
      </c>
      <c r="G7" s="8">
        <f ca="1">RANDBETWEEN(1,12)+RANDBETWEEN(1,12)+RANDBETWEEN(1,12)+RANDBETWEEN(1,12)+RANDBETWEEN(1,12)+RANDBETWEEN(1,12)</f>
        <v>43</v>
      </c>
      <c r="K7" s="1"/>
      <c r="L7" s="1"/>
      <c r="M7" s="1"/>
      <c r="N7" s="1"/>
      <c r="O7" s="1"/>
    </row>
    <row r="8" spans="1:15" x14ac:dyDescent="0.25">
      <c r="A8" s="6" t="s">
        <v>10</v>
      </c>
      <c r="B8" s="7">
        <f ca="1">RANDBETWEEN(1,20)</f>
        <v>20</v>
      </c>
      <c r="C8" s="7">
        <f ca="1">RANDBETWEEN(1,20)+RANDBETWEEN(1,20)</f>
        <v>36</v>
      </c>
      <c r="D8" s="7">
        <f ca="1">RANDBETWEEN(1,20)+RANDBETWEEN(1,20)+RANDBETWEEN(1,20)</f>
        <v>30</v>
      </c>
      <c r="E8" s="7">
        <f ca="1">RANDBETWEEN(1,20)+RANDBETWEEN(1,20)+RANDBETWEEN(1,20)+RANDBETWEEN(1,20)</f>
        <v>25</v>
      </c>
      <c r="F8" s="7">
        <f ca="1">RANDBETWEEN(1,20)+RANDBETWEEN(1,20)+RANDBETWEEN(1,20)+RANDBETWEEN(1,20)+RANDBETWEEN(1,20)</f>
        <v>58</v>
      </c>
      <c r="G8" s="8">
        <f ca="1">RANDBETWEEN(1,20)+RANDBETWEEN(1,20)+RANDBETWEEN(1,20)+RANDBETWEEN(1,20)+RANDBETWEEN(1,20)+RANDBETWEEN(1,20)</f>
        <v>81</v>
      </c>
      <c r="K8" s="1"/>
      <c r="L8" s="1"/>
      <c r="M8" s="1"/>
      <c r="N8" s="1"/>
      <c r="O8" s="1"/>
    </row>
    <row r="9" spans="1:15" ht="16.5" thickBot="1" x14ac:dyDescent="0.3">
      <c r="A9" s="9" t="s">
        <v>27</v>
      </c>
      <c r="B9" s="10">
        <f ca="1">RANDBETWEEN(1,100)</f>
        <v>78</v>
      </c>
      <c r="C9" s="10">
        <f ca="1">RANDBETWEEN(1,100)+RANDBETWEEN(1,100)</f>
        <v>94</v>
      </c>
      <c r="D9" s="10">
        <f ca="1">RANDBETWEEN(1,100)+RANDBETWEEN(1,100)+RANDBETWEEN(1,100)</f>
        <v>145</v>
      </c>
      <c r="E9" s="10">
        <f ca="1">RANDBETWEEN(1,100)+RANDBETWEEN(1,100)+RANDBETWEEN(1,100)+RANDBETWEEN(1,100)</f>
        <v>194</v>
      </c>
      <c r="F9" s="10">
        <f ca="1">RANDBETWEEN(1,100)+RANDBETWEEN(1,100)+RANDBETWEEN(1,100)+RANDBETWEEN(1,100)+RANDBETWEEN(1,100)</f>
        <v>257</v>
      </c>
      <c r="G9" s="11">
        <f ca="1">RANDBETWEEN(1,100)+RANDBETWEEN(1,100)+RANDBETWEEN(1,100)+RANDBETWEEN(1,100)+RANDBETWEEN(1,100)+RANDBETWEEN(1,100)</f>
        <v>396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 3</vt:lpstr>
      <vt:lpstr>Initiative 4</vt:lpstr>
      <vt:lpstr>Checks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2012-11-02T14:39:02Z</cp:lastPrinted>
  <dcterms:created xsi:type="dcterms:W3CDTF">2011-08-12T18:00:42Z</dcterms:created>
  <dcterms:modified xsi:type="dcterms:W3CDTF">2013-03-31T13:38:35Z</dcterms:modified>
</cp:coreProperties>
</file>