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45" windowWidth="11910" windowHeight="10665" activeTab="3"/>
  </bookViews>
  <sheets>
    <sheet name="Initiative" sheetId="13" r:id="rId1"/>
    <sheet name="Attacks" sheetId="16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R25" i="14" l="1"/>
  <c r="V25" i="14" s="1"/>
  <c r="W25" i="14" s="1"/>
  <c r="D19" i="10"/>
  <c r="E19" i="10" s="1"/>
  <c r="R19" i="10" s="1"/>
  <c r="D18" i="10"/>
  <c r="E18" i="10" s="1"/>
  <c r="D17" i="10"/>
  <c r="E17" i="10" s="1"/>
  <c r="U17" i="10" s="1"/>
  <c r="Z8" i="16"/>
  <c r="AA8" i="16" s="1"/>
  <c r="G8" i="16"/>
  <c r="H8" i="16" s="1"/>
  <c r="D11" i="13"/>
  <c r="E11" i="13" s="1"/>
  <c r="H18" i="10" l="1"/>
  <c r="T18" i="10"/>
  <c r="S18" i="10"/>
  <c r="P18" i="10"/>
  <c r="L18" i="10"/>
  <c r="J17" i="10"/>
  <c r="R17" i="10"/>
  <c r="V17" i="10"/>
  <c r="J19" i="10"/>
  <c r="N19" i="10"/>
  <c r="V19" i="10"/>
  <c r="G17" i="10"/>
  <c r="K17" i="10"/>
  <c r="O17" i="10"/>
  <c r="S17" i="10"/>
  <c r="I18" i="10"/>
  <c r="M18" i="10"/>
  <c r="Q18" i="10"/>
  <c r="U18" i="10"/>
  <c r="G19" i="10"/>
  <c r="K19" i="10"/>
  <c r="O19" i="10"/>
  <c r="S19" i="10"/>
  <c r="N17" i="10"/>
  <c r="H17" i="10"/>
  <c r="L17" i="10"/>
  <c r="P17" i="10"/>
  <c r="T17" i="10"/>
  <c r="J18" i="10"/>
  <c r="N18" i="10"/>
  <c r="R18" i="10"/>
  <c r="V18" i="10"/>
  <c r="H19" i="10"/>
  <c r="L19" i="10"/>
  <c r="P19" i="10"/>
  <c r="T19" i="10"/>
  <c r="I17" i="10"/>
  <c r="M17" i="10"/>
  <c r="Q17" i="10"/>
  <c r="G18" i="10"/>
  <c r="K18" i="10"/>
  <c r="O18" i="10"/>
  <c r="I19" i="10"/>
  <c r="M19" i="10"/>
  <c r="Q19" i="10"/>
  <c r="U19" i="10"/>
  <c r="Q8" i="16"/>
  <c r="M8" i="16"/>
  <c r="O8" i="16"/>
  <c r="K8" i="16"/>
  <c r="R8" i="16"/>
  <c r="N8" i="16"/>
  <c r="J8" i="16"/>
  <c r="P8" i="16"/>
  <c r="L8" i="16"/>
  <c r="AK8" i="16"/>
  <c r="AG8" i="16"/>
  <c r="AC8" i="16"/>
  <c r="AJ8" i="16"/>
  <c r="AF8" i="16"/>
  <c r="AI8" i="16"/>
  <c r="AE8" i="16"/>
  <c r="AH8" i="16"/>
  <c r="AD8" i="16"/>
  <c r="G3" i="16" l="1"/>
  <c r="H3" i="16" s="1"/>
  <c r="Z3" i="16"/>
  <c r="AA3" i="16" s="1"/>
  <c r="G4" i="16"/>
  <c r="H4" i="16" s="1"/>
  <c r="Z4" i="16"/>
  <c r="AA4" i="16" s="1"/>
  <c r="G5" i="16"/>
  <c r="H5" i="16" s="1"/>
  <c r="Z5" i="16"/>
  <c r="AA5" i="16" s="1"/>
  <c r="AC5" i="16" s="1"/>
  <c r="G6" i="16"/>
  <c r="H6" i="16" s="1"/>
  <c r="Z6" i="16"/>
  <c r="AA6" i="16" s="1"/>
  <c r="D2" i="10"/>
  <c r="E2" i="10" s="1"/>
  <c r="D3" i="10"/>
  <c r="E3" i="10" s="1"/>
  <c r="D4" i="10"/>
  <c r="E4" i="10" s="1"/>
  <c r="D5" i="10"/>
  <c r="E5" i="10" s="1"/>
  <c r="P5" i="10" s="1"/>
  <c r="D6" i="10"/>
  <c r="E6" i="10" s="1"/>
  <c r="D7" i="10"/>
  <c r="E7" i="10" s="1"/>
  <c r="L7" i="10" s="1"/>
  <c r="D8" i="10"/>
  <c r="E8" i="10" s="1"/>
  <c r="V8" i="10" s="1"/>
  <c r="D9" i="10"/>
  <c r="E9" i="10" s="1"/>
  <c r="H9" i="10" s="1"/>
  <c r="D10" i="10"/>
  <c r="E10" i="10" s="1"/>
  <c r="V10" i="10" s="1"/>
  <c r="D11" i="10"/>
  <c r="E11" i="10" s="1"/>
  <c r="L11" i="10" s="1"/>
  <c r="D12" i="10"/>
  <c r="E12" i="10" s="1"/>
  <c r="D13" i="10"/>
  <c r="E13" i="10" s="1"/>
  <c r="H13" i="10" s="1"/>
  <c r="D14" i="10"/>
  <c r="E14" i="10" s="1"/>
  <c r="J14" i="10" s="1"/>
  <c r="AJ5" i="16" l="1"/>
  <c r="AC3" i="16"/>
  <c r="AJ3" i="16"/>
  <c r="AE4" i="16"/>
  <c r="AD4" i="16"/>
  <c r="AH4" i="16"/>
  <c r="AE6" i="16"/>
  <c r="AD6" i="16"/>
  <c r="AF6" i="16"/>
  <c r="AH6" i="16"/>
  <c r="AJ6" i="16"/>
  <c r="AF5" i="16"/>
  <c r="AF3" i="16"/>
  <c r="K4" i="16"/>
  <c r="O4" i="16"/>
  <c r="L4" i="16"/>
  <c r="P4" i="16"/>
  <c r="M4" i="16"/>
  <c r="Q4" i="16"/>
  <c r="J4" i="16"/>
  <c r="N4" i="16"/>
  <c r="R4" i="16"/>
  <c r="L3" i="16"/>
  <c r="M3" i="16"/>
  <c r="Q3" i="16"/>
  <c r="J3" i="16"/>
  <c r="N3" i="16"/>
  <c r="R3" i="16"/>
  <c r="K3" i="16"/>
  <c r="O3" i="16"/>
  <c r="P3" i="16"/>
  <c r="K6" i="16"/>
  <c r="O6" i="16"/>
  <c r="L6" i="16"/>
  <c r="P6" i="16"/>
  <c r="R6" i="16"/>
  <c r="M6" i="16"/>
  <c r="Q6" i="16"/>
  <c r="J6" i="16"/>
  <c r="N6" i="16"/>
  <c r="M5" i="16"/>
  <c r="Q5" i="16"/>
  <c r="J5" i="16"/>
  <c r="N5" i="16"/>
  <c r="R5" i="16"/>
  <c r="K5" i="16"/>
  <c r="O5" i="16"/>
  <c r="L5" i="16"/>
  <c r="P5" i="16"/>
  <c r="AK6" i="16"/>
  <c r="AG6" i="16"/>
  <c r="AC6" i="16"/>
  <c r="AI5" i="16"/>
  <c r="AE5" i="16"/>
  <c r="AK4" i="16"/>
  <c r="AG4" i="16"/>
  <c r="AC4" i="16"/>
  <c r="AI3" i="16"/>
  <c r="AE3" i="16"/>
  <c r="AH5" i="16"/>
  <c r="AD5" i="16"/>
  <c r="AJ4" i="16"/>
  <c r="AF4" i="16"/>
  <c r="AH3" i="16"/>
  <c r="AD3" i="16"/>
  <c r="AI6" i="16"/>
  <c r="AK5" i="16"/>
  <c r="AG5" i="16"/>
  <c r="AI4" i="16"/>
  <c r="AK3" i="16"/>
  <c r="AG3" i="16"/>
  <c r="L9" i="10"/>
  <c r="T9" i="10"/>
  <c r="T13" i="10"/>
  <c r="T11" i="10"/>
  <c r="R14" i="10"/>
  <c r="N14" i="10"/>
  <c r="T5" i="10"/>
  <c r="J6" i="10"/>
  <c r="N6" i="10"/>
  <c r="V6" i="10"/>
  <c r="J12" i="10"/>
  <c r="N12" i="10"/>
  <c r="T7" i="10"/>
  <c r="V14" i="10"/>
  <c r="H7" i="10"/>
  <c r="I4" i="10"/>
  <c r="N4" i="10"/>
  <c r="R4" i="10"/>
  <c r="V4" i="10"/>
  <c r="J4" i="10"/>
  <c r="Q14" i="10"/>
  <c r="V12" i="10"/>
  <c r="J10" i="10"/>
  <c r="P9" i="10"/>
  <c r="R6" i="10"/>
  <c r="U14" i="10"/>
  <c r="H5" i="10"/>
  <c r="G8" i="10"/>
  <c r="K8" i="10"/>
  <c r="O8" i="10"/>
  <c r="S8" i="10"/>
  <c r="H8" i="10"/>
  <c r="L8" i="10"/>
  <c r="P8" i="10"/>
  <c r="T8" i="10"/>
  <c r="I8" i="10"/>
  <c r="M8" i="10"/>
  <c r="Q8" i="10"/>
  <c r="U8" i="10"/>
  <c r="K13" i="10"/>
  <c r="I13" i="10"/>
  <c r="M13" i="10"/>
  <c r="Q13" i="10"/>
  <c r="U13" i="10"/>
  <c r="O13" i="10"/>
  <c r="J13" i="10"/>
  <c r="N13" i="10"/>
  <c r="R13" i="10"/>
  <c r="V13" i="10"/>
  <c r="G13" i="10"/>
  <c r="S13" i="10"/>
  <c r="Q10" i="10"/>
  <c r="G10" i="10"/>
  <c r="K10" i="10"/>
  <c r="O10" i="10"/>
  <c r="S10" i="10"/>
  <c r="H10" i="10"/>
  <c r="L10" i="10"/>
  <c r="P10" i="10"/>
  <c r="T10" i="10"/>
  <c r="I10" i="10"/>
  <c r="M10" i="10"/>
  <c r="U10" i="10"/>
  <c r="J2" i="10"/>
  <c r="N2" i="10"/>
  <c r="R2" i="10"/>
  <c r="V2" i="10"/>
  <c r="G2" i="10"/>
  <c r="K2" i="10"/>
  <c r="O2" i="10"/>
  <c r="S2" i="10"/>
  <c r="H2" i="10"/>
  <c r="L2" i="10"/>
  <c r="P2" i="10"/>
  <c r="T2" i="10"/>
  <c r="I2" i="10"/>
  <c r="M2" i="10"/>
  <c r="Q2" i="10"/>
  <c r="U2" i="10"/>
  <c r="G12" i="10"/>
  <c r="K12" i="10"/>
  <c r="O12" i="10"/>
  <c r="S12" i="10"/>
  <c r="M12" i="10"/>
  <c r="U12" i="10"/>
  <c r="H12" i="10"/>
  <c r="L12" i="10"/>
  <c r="P12" i="10"/>
  <c r="T12" i="10"/>
  <c r="I12" i="10"/>
  <c r="Q12" i="10"/>
  <c r="R10" i="10"/>
  <c r="N8" i="10"/>
  <c r="G7" i="10"/>
  <c r="O7" i="10"/>
  <c r="I7" i="10"/>
  <c r="M7" i="10"/>
  <c r="Q7" i="10"/>
  <c r="U7" i="10"/>
  <c r="J7" i="10"/>
  <c r="N7" i="10"/>
  <c r="R7" i="10"/>
  <c r="V7" i="10"/>
  <c r="K7" i="10"/>
  <c r="S7" i="10"/>
  <c r="K11" i="10"/>
  <c r="I11" i="10"/>
  <c r="M11" i="10"/>
  <c r="Q11" i="10"/>
  <c r="U11" i="10"/>
  <c r="S11" i="10"/>
  <c r="J11" i="10"/>
  <c r="N11" i="10"/>
  <c r="R11" i="10"/>
  <c r="V11" i="10"/>
  <c r="G11" i="10"/>
  <c r="O11" i="10"/>
  <c r="S3" i="10"/>
  <c r="H3" i="10"/>
  <c r="L3" i="10"/>
  <c r="P3" i="10"/>
  <c r="T3" i="10"/>
  <c r="I3" i="10"/>
  <c r="M3" i="10"/>
  <c r="Q3" i="10"/>
  <c r="U3" i="10"/>
  <c r="J3" i="10"/>
  <c r="N3" i="10"/>
  <c r="R3" i="10"/>
  <c r="V3" i="10"/>
  <c r="G3" i="10"/>
  <c r="K3" i="10"/>
  <c r="O3" i="10"/>
  <c r="P11" i="10"/>
  <c r="R8" i="10"/>
  <c r="G5" i="10"/>
  <c r="O5" i="10"/>
  <c r="S5" i="10"/>
  <c r="I5" i="10"/>
  <c r="M5" i="10"/>
  <c r="Q5" i="10"/>
  <c r="U5" i="10"/>
  <c r="J5" i="10"/>
  <c r="N5" i="10"/>
  <c r="R5" i="10"/>
  <c r="V5" i="10"/>
  <c r="K5" i="10"/>
  <c r="P13" i="10"/>
  <c r="M14" i="10"/>
  <c r="G14" i="10"/>
  <c r="K14" i="10"/>
  <c r="O14" i="10"/>
  <c r="S14" i="10"/>
  <c r="H14" i="10"/>
  <c r="L14" i="10"/>
  <c r="P14" i="10"/>
  <c r="T14" i="10"/>
  <c r="I14" i="10"/>
  <c r="L13" i="10"/>
  <c r="R12" i="10"/>
  <c r="H11" i="10"/>
  <c r="N10" i="10"/>
  <c r="G9" i="10"/>
  <c r="O9" i="10"/>
  <c r="I9" i="10"/>
  <c r="M9" i="10"/>
  <c r="Q9" i="10"/>
  <c r="U9" i="10"/>
  <c r="J9" i="10"/>
  <c r="N9" i="10"/>
  <c r="R9" i="10"/>
  <c r="V9" i="10"/>
  <c r="K9" i="10"/>
  <c r="S9" i="10"/>
  <c r="J8" i="10"/>
  <c r="P7" i="10"/>
  <c r="I6" i="10"/>
  <c r="M6" i="10"/>
  <c r="Q6" i="10"/>
  <c r="G6" i="10"/>
  <c r="K6" i="10"/>
  <c r="O6" i="10"/>
  <c r="S6" i="10"/>
  <c r="H6" i="10"/>
  <c r="L6" i="10"/>
  <c r="P6" i="10"/>
  <c r="T6" i="10"/>
  <c r="U6" i="10"/>
  <c r="L5" i="10"/>
  <c r="T4" i="10"/>
  <c r="P4" i="10"/>
  <c r="L4" i="10"/>
  <c r="H4" i="10"/>
  <c r="S4" i="10"/>
  <c r="O4" i="10"/>
  <c r="K4" i="10"/>
  <c r="G4" i="10"/>
  <c r="U4" i="10"/>
  <c r="Q4" i="10"/>
  <c r="M4" i="10"/>
  <c r="D2" i="13" l="1"/>
  <c r="D3" i="13"/>
  <c r="D4" i="13"/>
  <c r="D5" i="13"/>
  <c r="D6" i="13"/>
  <c r="D7" i="13"/>
  <c r="D8" i="13"/>
  <c r="D9" i="13"/>
  <c r="D10" i="13"/>
  <c r="R22" i="14" l="1"/>
  <c r="V22" i="14" s="1"/>
  <c r="W22" i="14" s="1"/>
  <c r="R21" i="14"/>
  <c r="V21" i="14" s="1"/>
  <c r="W21" i="14" s="1"/>
  <c r="R20" i="14"/>
  <c r="V20" i="14" s="1"/>
  <c r="W20" i="14" s="1"/>
  <c r="R24" i="14"/>
  <c r="V24" i="14" s="1"/>
  <c r="W24" i="14" s="1"/>
  <c r="R10" i="14"/>
  <c r="V10" i="14" s="1"/>
  <c r="W10" i="14" s="1"/>
  <c r="R11" i="14"/>
  <c r="V11" i="14"/>
  <c r="W11" i="14" s="1"/>
  <c r="R18" i="14"/>
  <c r="V18" i="14" s="1"/>
  <c r="W18" i="14" s="1"/>
  <c r="R17" i="14"/>
  <c r="V17" i="14" s="1"/>
  <c r="W17" i="14" s="1"/>
  <c r="R16" i="14"/>
  <c r="V16" i="14" s="1"/>
  <c r="W16" i="14" s="1"/>
  <c r="R23" i="14" l="1"/>
  <c r="V23" i="14" s="1"/>
  <c r="W23" i="14" s="1"/>
  <c r="G7" i="16" l="1"/>
  <c r="H7" i="16" s="1"/>
  <c r="Z7" i="16"/>
  <c r="AA7" i="16" s="1"/>
  <c r="L7" i="16" l="1"/>
  <c r="N7" i="16"/>
  <c r="K7" i="16"/>
  <c r="O7" i="16"/>
  <c r="J7" i="16"/>
  <c r="R7" i="16"/>
  <c r="AF7" i="16"/>
  <c r="AJ7" i="16"/>
  <c r="AC7" i="16"/>
  <c r="AK7" i="16"/>
  <c r="AD7" i="16"/>
  <c r="AE7" i="16"/>
  <c r="AG7" i="16"/>
  <c r="AH7" i="16"/>
  <c r="AI7" i="16"/>
  <c r="Q7" i="16"/>
  <c r="M7" i="16"/>
  <c r="P7" i="16"/>
  <c r="E10" i="13"/>
  <c r="L10" i="13" l="1"/>
  <c r="L11" i="13" l="1"/>
  <c r="H12" i="13" l="1"/>
  <c r="H11" i="13"/>
  <c r="H10" i="13"/>
  <c r="H13" i="13" l="1"/>
  <c r="E5" i="13"/>
  <c r="R5" i="14" l="1"/>
  <c r="V5" i="14" s="1"/>
  <c r="W5" i="14" s="1"/>
  <c r="E6" i="13" l="1"/>
  <c r="E3" i="13"/>
  <c r="E7" i="13"/>
  <c r="E8" i="13"/>
  <c r="E9" i="13"/>
  <c r="D13" i="13"/>
  <c r="D15" i="10" l="1"/>
  <c r="D16" i="10"/>
  <c r="D20" i="10"/>
  <c r="E20" i="10" s="1"/>
  <c r="D21" i="10"/>
  <c r="E21" i="10" s="1"/>
  <c r="D22" i="10"/>
  <c r="E22" i="10" s="1"/>
  <c r="E15" i="10" l="1"/>
  <c r="M15" i="10" s="1"/>
  <c r="E16" i="10"/>
  <c r="L16" i="10" s="1"/>
  <c r="G21" i="10"/>
  <c r="K21" i="10"/>
  <c r="Q21" i="10"/>
  <c r="H21" i="10"/>
  <c r="J21" i="10"/>
  <c r="L21" i="10"/>
  <c r="N21" i="10"/>
  <c r="P21" i="10"/>
  <c r="R21" i="10"/>
  <c r="T21" i="10"/>
  <c r="V21" i="10"/>
  <c r="I21" i="10"/>
  <c r="M21" i="10"/>
  <c r="O21" i="10"/>
  <c r="S21" i="10"/>
  <c r="U21" i="10"/>
  <c r="M20" i="10"/>
  <c r="Q20" i="10"/>
  <c r="S20" i="10"/>
  <c r="H20" i="10"/>
  <c r="J20" i="10"/>
  <c r="L20" i="10"/>
  <c r="N20" i="10"/>
  <c r="P20" i="10"/>
  <c r="R20" i="10"/>
  <c r="T20" i="10"/>
  <c r="V20" i="10"/>
  <c r="G20" i="10"/>
  <c r="I20" i="10"/>
  <c r="K20" i="10"/>
  <c r="O20" i="10"/>
  <c r="U20" i="10"/>
  <c r="V22" i="10"/>
  <c r="T22" i="10"/>
  <c r="R22" i="10"/>
  <c r="P22" i="10"/>
  <c r="N22" i="10"/>
  <c r="L22" i="10"/>
  <c r="J22" i="10"/>
  <c r="H22" i="10"/>
  <c r="U22" i="10"/>
  <c r="Q22" i="10"/>
  <c r="O22" i="10"/>
  <c r="M22" i="10"/>
  <c r="K22" i="10"/>
  <c r="I22" i="10"/>
  <c r="G22" i="10"/>
  <c r="S22" i="10"/>
  <c r="U15" i="10" l="1"/>
  <c r="P15" i="10"/>
  <c r="H15" i="10"/>
  <c r="T15" i="10"/>
  <c r="L15" i="10"/>
  <c r="P16" i="10"/>
  <c r="H16" i="10"/>
  <c r="O16" i="10"/>
  <c r="T16" i="10"/>
  <c r="S15" i="10"/>
  <c r="G16" i="10"/>
  <c r="U16" i="10"/>
  <c r="Q16" i="10"/>
  <c r="G15" i="10"/>
  <c r="Q15" i="10"/>
  <c r="O15" i="10"/>
  <c r="V16" i="10"/>
  <c r="R16" i="10"/>
  <c r="N16" i="10"/>
  <c r="J16" i="10"/>
  <c r="V15" i="10"/>
  <c r="R15" i="10"/>
  <c r="N15" i="10"/>
  <c r="J15" i="10"/>
  <c r="K16" i="10"/>
  <c r="S16" i="10"/>
  <c r="I16" i="10"/>
  <c r="M16" i="10"/>
  <c r="K15" i="10"/>
  <c r="I15" i="10"/>
  <c r="R19" i="14"/>
  <c r="V19" i="14" s="1"/>
  <c r="W19" i="14" s="1"/>
  <c r="R14" i="14" l="1"/>
  <c r="V14" i="14" s="1"/>
  <c r="W14" i="14" s="1"/>
  <c r="R13" i="14"/>
  <c r="V13" i="14" s="1"/>
  <c r="W13" i="14" s="1"/>
  <c r="R12" i="14"/>
  <c r="V12" i="14" s="1"/>
  <c r="W12" i="14" s="1"/>
  <c r="R9" i="14" l="1"/>
  <c r="R8" i="14"/>
  <c r="R7" i="14"/>
  <c r="V7" i="14" s="1"/>
  <c r="W7" i="14" s="1"/>
  <c r="E2" i="13" l="1"/>
  <c r="R6" i="14" l="1"/>
  <c r="V6" i="14" s="1"/>
  <c r="W6" i="14" s="1"/>
  <c r="E4" i="13" l="1"/>
  <c r="R15" i="14" l="1"/>
  <c r="V15" i="14" s="1"/>
  <c r="W15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R4" i="14" l="1"/>
  <c r="V4" i="14" l="1"/>
  <c r="W4" i="14" s="1"/>
  <c r="V8" i="14"/>
  <c r="W8" i="14" s="1"/>
  <c r="R3" i="14" l="1"/>
  <c r="V9" i="14" l="1"/>
  <c r="W9" i="14" s="1"/>
  <c r="V3" i="14"/>
  <c r="W3" i="14" s="1"/>
</calcChain>
</file>

<file path=xl/comments1.xml><?xml version="1.0" encoding="utf-8"?>
<comments xmlns="http://schemas.openxmlformats.org/spreadsheetml/2006/main">
  <authors>
    <author>Alexis Álvarez</author>
  </authors>
  <commentList>
    <comment ref="B7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7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80’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</commentList>
</comments>
</file>

<file path=xl/sharedStrings.xml><?xml version="1.0" encoding="utf-8"?>
<sst xmlns="http://schemas.openxmlformats.org/spreadsheetml/2006/main" count="245" uniqueCount="136">
  <si>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</si>
  <si>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</si>
  <si>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</si>
  <si>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</si>
  <si>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</si>
  <si>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</si>
  <si>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</si>
  <si>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</si>
  <si>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</si>
  <si>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</si>
  <si>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</si>
  <si>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</si>
  <si>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</si>
  <si>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</si>
  <si>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</si>
  <si>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</si>
  <si>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</si>
  <si>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</si>
  <si>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</si>
  <si>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</si>
  <si>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</si>
  <si>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</si>
  <si>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</si>
  <si>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</si>
  <si>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</si>
  <si>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</si>
  <si>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</si>
  <si>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</si>
  <si>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</si>
  <si>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</si>
  <si>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</si>
  <si>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</si>
  <si>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</si>
  <si>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</si>
  <si>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</si>
  <si>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</si>
  <si>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</si>
  <si>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</si>
  <si>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</si>
  <si>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</si>
  <si>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</si>
  <si>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</si>
  <si>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</si>
  <si>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</si>
  <si>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</si>
  <si>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</si>
  <si>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</si>
  <si>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</si>
  <si>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</si>
  <si>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</si>
  <si>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Allisa</t>
  </si>
  <si>
    <t>Fortitude</t>
  </si>
  <si>
    <t>Reflex</t>
  </si>
  <si>
    <t>Will</t>
  </si>
  <si>
    <t>Group</t>
  </si>
  <si>
    <t>Bloodloss</t>
  </si>
  <si>
    <t>Sonic</t>
  </si>
  <si>
    <t>Kedrik</t>
  </si>
  <si>
    <t>Willow</t>
  </si>
  <si>
    <t>Levels</t>
  </si>
  <si>
    <t>Class</t>
  </si>
  <si>
    <t>Party Composition</t>
  </si>
  <si>
    <t>warlock-rogue</t>
  </si>
  <si>
    <t>archivist</t>
  </si>
  <si>
    <t>druid</t>
  </si>
  <si>
    <t>rogue</t>
  </si>
  <si>
    <t>warlock</t>
  </si>
  <si>
    <t>Total Damage</t>
  </si>
  <si>
    <t>Calcul. Total</t>
  </si>
  <si>
    <t>Brandilor</t>
  </si>
  <si>
    <t>monk</t>
  </si>
  <si>
    <t>fighter</t>
  </si>
  <si>
    <t>Str+</t>
  </si>
  <si>
    <t>W+</t>
  </si>
  <si>
    <t>Other+</t>
  </si>
  <si>
    <t>Zond</t>
  </si>
  <si>
    <t>Dani</t>
  </si>
  <si>
    <t>Dex+</t>
  </si>
  <si>
    <t>cg</t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</si>
  <si>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</si>
  <si>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</si>
  <si>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</si>
  <si>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</si>
  <si>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</si>
  <si>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</si>
  <si>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</si>
  <si>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</si>
  <si>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</si>
  <si>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</si>
  <si>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</si>
  <si>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cold iron</t>
  </si>
  <si>
    <t>Attack Type</t>
  </si>
  <si>
    <t>Resist A.C.E.F.</t>
  </si>
  <si>
    <t>p</t>
  </si>
  <si>
    <r>
      <t xml:space="preserve">Adds </t>
    </r>
    <r>
      <rPr>
        <i/>
        <sz val="12"/>
        <color theme="1"/>
        <rFont val="Times New Roman"/>
        <family val="1"/>
      </rPr>
      <t xml:space="preserve">possession </t>
    </r>
    <r>
      <rPr>
        <sz val="12"/>
        <color theme="1"/>
        <rFont val="Times New Roman"/>
        <family val="1"/>
      </rPr>
      <t>+1 bonus</t>
    </r>
  </si>
  <si>
    <t>Total Levels</t>
  </si>
  <si>
    <t>r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</si>
  <si>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-2 penalty</t>
    </r>
  </si>
  <si>
    <t>constables</t>
  </si>
  <si>
    <t>Constable</t>
  </si>
  <si>
    <t>MW longsword</t>
  </si>
  <si>
    <t>MW lt.xbow</t>
  </si>
  <si>
    <t>Adds deflection bonus vs. Chaotic opponents</t>
  </si>
  <si>
    <t>Handle Animal</t>
  </si>
  <si>
    <t>paladin</t>
  </si>
  <si>
    <t>Strength</t>
  </si>
  <si>
    <t>Escape Artist</t>
  </si>
  <si>
    <t>Levon</t>
  </si>
  <si>
    <t>Benny</t>
  </si>
  <si>
    <t>Daniel</t>
  </si>
  <si>
    <t>January</t>
  </si>
  <si>
    <t>Pinky</t>
  </si>
  <si>
    <t>Copper</t>
  </si>
  <si>
    <t>T monstrous spider</t>
  </si>
  <si>
    <t>bite / grapple</t>
  </si>
  <si>
    <t>S monstrous spider</t>
  </si>
  <si>
    <t>M monstrous spider</t>
  </si>
  <si>
    <t>L monstrous spider</t>
  </si>
  <si>
    <t>web</t>
  </si>
  <si>
    <t>Allisa/Dani</t>
  </si>
  <si>
    <t>Brandilor / Copper</t>
  </si>
  <si>
    <t>monstrous spiders</t>
  </si>
  <si>
    <t>rogue-diviner</t>
  </si>
  <si>
    <t>diviner</t>
  </si>
  <si>
    <t>monk-fighter</t>
  </si>
  <si>
    <t>T monstrous spider 1</t>
  </si>
  <si>
    <t>S monstrous spider 1</t>
  </si>
  <si>
    <t>M monstrous spider 1</t>
  </si>
  <si>
    <t>L monstrous spider 1</t>
  </si>
  <si>
    <t>S monstrous spider 2</t>
  </si>
  <si>
    <t>T monstrous spider 3</t>
  </si>
  <si>
    <t>T monstrous spider 2</t>
  </si>
  <si>
    <t>T monstrous spider 4</t>
  </si>
  <si>
    <t>S monstrous spider 3</t>
  </si>
  <si>
    <t>S monstrous spider 4</t>
  </si>
  <si>
    <t>spider swarm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</si>
</sst>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b/>
      <sz val="12"/>
      <color indexed="8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DBFB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6" borderId="0" xfId="1" applyFont="1" applyFill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/>
    </xf>
    <xf numFmtId="0" fontId="9" fillId="11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7" fillId="7" borderId="61" xfId="0" applyFont="1" applyFill="1" applyBorder="1" applyAlignment="1">
      <alignment horizontal="center"/>
    </xf>
    <xf numFmtId="0" fontId="1" fillId="0" borderId="53" xfId="0" applyFont="1" applyBorder="1" applyAlignment="1">
      <alignment horizontal="center" textRotation="90"/>
    </xf>
    <xf numFmtId="0" fontId="15" fillId="18" borderId="0" xfId="1" applyFont="1" applyFill="1" applyAlignment="1">
      <alignment horizontal="center"/>
    </xf>
    <xf numFmtId="0" fontId="15" fillId="18" borderId="22" xfId="1" applyFont="1" applyFill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5" xfId="0" applyFont="1" applyBorder="1" applyAlignment="1">
      <alignment horizontal="right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3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horizontal="right"/>
    </xf>
    <xf numFmtId="0" fontId="2" fillId="19" borderId="22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7" borderId="64" xfId="0" applyFont="1" applyFill="1" applyBorder="1" applyAlignment="1">
      <alignment horizontal="right"/>
    </xf>
    <xf numFmtId="0" fontId="2" fillId="0" borderId="65" xfId="0" applyFont="1" applyBorder="1" applyAlignment="1">
      <alignment horizontal="center"/>
    </xf>
    <xf numFmtId="0" fontId="1" fillId="19" borderId="66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53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/>
    </xf>
    <xf numFmtId="0" fontId="1" fillId="0" borderId="69" xfId="0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2" fillId="11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0" fontId="2" fillId="2" borderId="70" xfId="0" quotePrefix="1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textRotation="90"/>
    </xf>
    <xf numFmtId="0" fontId="1" fillId="0" borderId="63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17" borderId="0" xfId="1" applyFont="1" applyFill="1" applyAlignment="1">
      <alignment horizontal="centerContinuous"/>
    </xf>
    <xf numFmtId="0" fontId="7" fillId="17" borderId="15" xfId="4" applyFont="1" applyFill="1" applyBorder="1" applyAlignment="1">
      <alignment horizontal="center"/>
    </xf>
    <xf numFmtId="0" fontId="7" fillId="17" borderId="16" xfId="4" applyFont="1" applyFill="1" applyBorder="1" applyAlignment="1">
      <alignment horizontal="center"/>
    </xf>
    <xf numFmtId="0" fontId="7" fillId="17" borderId="17" xfId="4" applyFont="1" applyFill="1" applyBorder="1" applyAlignment="1">
      <alignment horizontal="center"/>
    </xf>
    <xf numFmtId="0" fontId="2" fillId="17" borderId="0" xfId="1" applyFont="1" applyFill="1" applyAlignment="1">
      <alignment horizontal="center"/>
    </xf>
    <xf numFmtId="0" fontId="7" fillId="17" borderId="36" xfId="4" applyFont="1" applyFill="1" applyBorder="1" applyAlignment="1">
      <alignment horizontal="center"/>
    </xf>
    <xf numFmtId="0" fontId="3" fillId="17" borderId="18" xfId="4" applyFont="1" applyFill="1" applyBorder="1" applyAlignment="1">
      <alignment horizontal="center"/>
    </xf>
    <xf numFmtId="0" fontId="3" fillId="17" borderId="19" xfId="4" applyFill="1" applyBorder="1" applyAlignment="1">
      <alignment horizontal="center"/>
    </xf>
    <xf numFmtId="0" fontId="3" fillId="17" borderId="20" xfId="4" applyFill="1" applyBorder="1" applyAlignment="1">
      <alignment horizontal="center"/>
    </xf>
    <xf numFmtId="0" fontId="3" fillId="17" borderId="37" xfId="4" applyFill="1" applyBorder="1" applyAlignment="1">
      <alignment horizontal="center"/>
    </xf>
    <xf numFmtId="0" fontId="3" fillId="17" borderId="21" xfId="4" applyFont="1" applyFill="1" applyBorder="1" applyAlignment="1">
      <alignment horizontal="center"/>
    </xf>
    <xf numFmtId="0" fontId="3" fillId="17" borderId="22" xfId="4" applyFill="1" applyBorder="1" applyAlignment="1">
      <alignment horizontal="center"/>
    </xf>
    <xf numFmtId="0" fontId="3" fillId="17" borderId="23" xfId="4" applyFill="1" applyBorder="1" applyAlignment="1">
      <alignment horizontal="center"/>
    </xf>
    <xf numFmtId="0" fontId="3" fillId="17" borderId="38" xfId="4" applyFill="1" applyBorder="1" applyAlignment="1">
      <alignment horizontal="center"/>
    </xf>
    <xf numFmtId="0" fontId="3" fillId="17" borderId="23" xfId="4" applyFont="1" applyFill="1" applyBorder="1" applyAlignment="1">
      <alignment horizontal="center"/>
    </xf>
    <xf numFmtId="0" fontId="3" fillId="17" borderId="24" xfId="4" applyFont="1" applyFill="1" applyBorder="1" applyAlignment="1">
      <alignment horizontal="center"/>
    </xf>
    <xf numFmtId="0" fontId="3" fillId="17" borderId="25" xfId="4" applyFill="1" applyBorder="1" applyAlignment="1">
      <alignment horizontal="center"/>
    </xf>
    <xf numFmtId="0" fontId="3" fillId="17" borderId="26" xfId="4" applyFill="1" applyBorder="1" applyAlignment="1">
      <alignment horizontal="center"/>
    </xf>
    <xf numFmtId="0" fontId="7" fillId="17" borderId="21" xfId="4" applyFont="1" applyFill="1" applyBorder="1" applyAlignment="1">
      <alignment horizontal="right"/>
    </xf>
    <xf numFmtId="164" fontId="7" fillId="17" borderId="0" xfId="4" applyNumberFormat="1" applyFont="1" applyFill="1" applyBorder="1" applyAlignment="1">
      <alignment horizontal="center"/>
    </xf>
    <xf numFmtId="1" fontId="7" fillId="17" borderId="0" xfId="4" applyNumberFormat="1" applyFont="1" applyFill="1" applyBorder="1" applyAlignment="1">
      <alignment horizontal="center"/>
    </xf>
    <xf numFmtId="0" fontId="7" fillId="17" borderId="0" xfId="4" applyFont="1" applyFill="1" applyBorder="1" applyAlignment="1">
      <alignment horizontal="center"/>
    </xf>
    <xf numFmtId="0" fontId="7" fillId="17" borderId="27" xfId="4" applyFont="1" applyFill="1" applyBorder="1" applyAlignment="1">
      <alignment horizontal="right"/>
    </xf>
    <xf numFmtId="164" fontId="7" fillId="17" borderId="28" xfId="4" applyNumberFormat="1" applyFont="1" applyFill="1" applyBorder="1" applyAlignment="1">
      <alignment horizontal="center"/>
    </xf>
    <xf numFmtId="0" fontId="3" fillId="17" borderId="29" xfId="4" applyFill="1" applyBorder="1" applyAlignment="1">
      <alignment horizontal="center"/>
    </xf>
    <xf numFmtId="0" fontId="1" fillId="17" borderId="72" xfId="1" applyFont="1" applyFill="1" applyBorder="1" applyAlignment="1">
      <alignment horizontal="center"/>
    </xf>
    <xf numFmtId="0" fontId="2" fillId="17" borderId="71" xfId="1" applyFont="1" applyFill="1" applyBorder="1" applyAlignment="1">
      <alignment horizontal="center"/>
    </xf>
    <xf numFmtId="0" fontId="2" fillId="11" borderId="41" xfId="0" applyFont="1" applyFill="1" applyBorder="1" applyAlignment="1">
      <alignment horizontal="right"/>
    </xf>
    <xf numFmtId="0" fontId="2" fillId="0" borderId="73" xfId="0" applyFont="1" applyBorder="1" applyAlignment="1">
      <alignment horizontal="center"/>
    </xf>
    <xf numFmtId="0" fontId="2" fillId="2" borderId="58" xfId="0" quotePrefix="1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57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99CC"/>
      <color rgb="FF0000FF"/>
      <color rgb="FF66FF33"/>
      <color rgb="FFCCFF66"/>
      <color rgb="FF00FF00"/>
      <color rgb="FFFF0000"/>
      <color rgb="FF00FFFF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7</c:v>
                </c:pt>
                <c:pt idx="3">
                  <c:v>13</c:v>
                </c:pt>
                <c:pt idx="4">
                  <c:v>28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28</c:v>
                </c:pt>
                <c:pt idx="2">
                  <c:v>17</c:v>
                </c:pt>
                <c:pt idx="3">
                  <c:v>56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66784"/>
        <c:axId val="155768320"/>
        <c:axId val="45200256"/>
      </c:area3DChart>
      <c:catAx>
        <c:axId val="155766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768320"/>
        <c:crosses val="autoZero"/>
        <c:auto val="1"/>
        <c:lblAlgn val="ctr"/>
        <c:lblOffset val="100"/>
        <c:noMultiLvlLbl val="0"/>
      </c:catAx>
      <c:valAx>
        <c:axId val="15576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766784"/>
        <c:crosses val="autoZero"/>
        <c:crossBetween val="midCat"/>
      </c:valAx>
      <c:serAx>
        <c:axId val="4520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7683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20</c:v>
                </c:pt>
                <c:pt idx="5">
                  <c:v>2</c:v>
                </c:pt>
                <c:pt idx="6">
                  <c:v>28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7</c:v>
                </c:pt>
                <c:pt idx="5">
                  <c:v>21</c:v>
                </c:pt>
                <c:pt idx="6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17</c:v>
                </c:pt>
                <c:pt idx="3">
                  <c:v>17</c:v>
                </c:pt>
                <c:pt idx="4">
                  <c:v>13</c:v>
                </c:pt>
                <c:pt idx="5">
                  <c:v>19</c:v>
                </c:pt>
                <c:pt idx="6">
                  <c:v>56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28</c:v>
                </c:pt>
                <c:pt idx="5">
                  <c:v>22</c:v>
                </c:pt>
                <c:pt idx="6">
                  <c:v>55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16</c:v>
                </c:pt>
                <c:pt idx="3">
                  <c:v>28</c:v>
                </c:pt>
                <c:pt idx="4">
                  <c:v>27</c:v>
                </c:pt>
                <c:pt idx="5">
                  <c:v>39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72192"/>
        <c:axId val="156090368"/>
        <c:axId val="156086720"/>
      </c:area3DChart>
      <c:catAx>
        <c:axId val="156072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090368"/>
        <c:crosses val="autoZero"/>
        <c:auto val="1"/>
        <c:lblAlgn val="ctr"/>
        <c:lblOffset val="100"/>
        <c:noMultiLvlLbl val="0"/>
      </c:catAx>
      <c:valAx>
        <c:axId val="156090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072192"/>
        <c:crosses val="autoZero"/>
        <c:crossBetween val="midCat"/>
      </c:valAx>
      <c:serAx>
        <c:axId val="156086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090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7</c:v>
                </c:pt>
                <c:pt idx="3">
                  <c:v>13</c:v>
                </c:pt>
                <c:pt idx="4">
                  <c:v>28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28</c:v>
                </c:pt>
                <c:pt idx="2">
                  <c:v>17</c:v>
                </c:pt>
                <c:pt idx="3">
                  <c:v>56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</c:ser>
        <c:bandFmts/>
        <c:axId val="156128768"/>
        <c:axId val="156130304"/>
        <c:axId val="156131776"/>
      </c:surface3DChart>
      <c:catAx>
        <c:axId val="156128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130304"/>
        <c:crosses val="autoZero"/>
        <c:auto val="1"/>
        <c:lblAlgn val="ctr"/>
        <c:lblOffset val="100"/>
        <c:noMultiLvlLbl val="0"/>
      </c:catAx>
      <c:valAx>
        <c:axId val="15613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128768"/>
        <c:crosses val="autoZero"/>
        <c:crossBetween val="midCat"/>
      </c:valAx>
      <c:serAx>
        <c:axId val="156131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1303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workbookViewId="0"/>
  </sheetViews>
  <sheetFormatPr defaultRowHeight="15.75" x14ac:dyDescent="0.25"/>
  <cols>
    <col min="1" max="1" width="16.25" style="5" bestFit="1" customWidth="1"/>
    <col min="2" max="2" width="6.125" style="5" bestFit="1" customWidth="1"/>
    <col min="3" max="3" width="8.375" style="5" bestFit="1" customWidth="1"/>
    <col min="4" max="4" width="4.375" style="5" bestFit="1" customWidth="1"/>
    <col min="5" max="5" width="12.5" style="5" bestFit="1" customWidth="1"/>
    <col min="6" max="6" width="3" style="5" customWidth="1"/>
    <col min="7" max="7" width="14.375" style="5" bestFit="1" customWidth="1"/>
    <col min="8" max="8" width="4.75" style="5" bestFit="1" customWidth="1"/>
    <col min="9" max="9" width="12" style="5" bestFit="1" customWidth="1"/>
    <col min="10" max="10" width="3" style="5" customWidth="1"/>
    <col min="11" max="11" width="11.375" style="5" bestFit="1" customWidth="1"/>
    <col min="12" max="12" width="6.5" style="5" bestFit="1" customWidth="1"/>
    <col min="13" max="16384" width="9" style="5"/>
  </cols>
  <sheetData>
    <row r="1" spans="1:12" s="4" customFormat="1" ht="16.5" thickBot="1" x14ac:dyDescent="0.3">
      <c r="A1" s="75" t="s">
        <v>6</v>
      </c>
      <c r="B1" s="76" t="s">
        <v>54</v>
      </c>
      <c r="C1" s="77" t="s">
        <v>24</v>
      </c>
      <c r="D1" s="76" t="s">
        <v>1</v>
      </c>
      <c r="E1" s="96" t="s">
        <v>25</v>
      </c>
      <c r="G1" s="128" t="s">
        <v>61</v>
      </c>
      <c r="H1" s="128"/>
      <c r="I1" s="128"/>
      <c r="J1" s="128"/>
      <c r="K1" s="128"/>
      <c r="L1" s="128"/>
    </row>
    <row r="2" spans="1:12" ht="17.25" thickTop="1" thickBot="1" x14ac:dyDescent="0.3">
      <c r="A2" s="65" t="s">
        <v>98</v>
      </c>
      <c r="B2" s="66">
        <v>1</v>
      </c>
      <c r="C2" s="52">
        <v>3</v>
      </c>
      <c r="D2" s="98">
        <f t="shared" ref="D2:D11" ca="1" si="0">RANDBETWEEN(1,20)</f>
        <v>8</v>
      </c>
      <c r="E2" s="97">
        <f t="shared" ref="E2:E11" ca="1" si="1">D2+C2</f>
        <v>11</v>
      </c>
      <c r="G2" s="129" t="s">
        <v>6</v>
      </c>
      <c r="H2" s="130" t="s">
        <v>26</v>
      </c>
      <c r="I2" s="131" t="s">
        <v>27</v>
      </c>
      <c r="J2" s="132"/>
      <c r="K2" s="129" t="s">
        <v>60</v>
      </c>
      <c r="L2" s="133" t="s">
        <v>59</v>
      </c>
    </row>
    <row r="3" spans="1:12" x14ac:dyDescent="0.25">
      <c r="A3" s="14" t="s">
        <v>57</v>
      </c>
      <c r="B3" s="55">
        <v>1</v>
      </c>
      <c r="C3" s="52">
        <v>1</v>
      </c>
      <c r="D3" s="98">
        <f t="shared" ca="1" si="0"/>
        <v>8</v>
      </c>
      <c r="E3" s="97">
        <f t="shared" ca="1" si="1"/>
        <v>9</v>
      </c>
      <c r="G3" s="134" t="s">
        <v>50</v>
      </c>
      <c r="H3" s="135">
        <v>5</v>
      </c>
      <c r="I3" s="136" t="s">
        <v>64</v>
      </c>
      <c r="J3" s="132"/>
      <c r="K3" s="134" t="s">
        <v>66</v>
      </c>
      <c r="L3" s="137">
        <v>7</v>
      </c>
    </row>
    <row r="4" spans="1:12" x14ac:dyDescent="0.25">
      <c r="A4" s="14" t="s">
        <v>75</v>
      </c>
      <c r="B4" s="55">
        <v>1</v>
      </c>
      <c r="C4" s="52">
        <v>2</v>
      </c>
      <c r="D4" s="98">
        <f t="shared" ca="1" si="0"/>
        <v>17</v>
      </c>
      <c r="E4" s="97">
        <f t="shared" ca="1" si="1"/>
        <v>19</v>
      </c>
      <c r="G4" s="138" t="s">
        <v>69</v>
      </c>
      <c r="H4" s="139">
        <v>5</v>
      </c>
      <c r="I4" s="140" t="s">
        <v>124</v>
      </c>
      <c r="J4" s="132"/>
      <c r="K4" s="138" t="s">
        <v>64</v>
      </c>
      <c r="L4" s="141">
        <v>5</v>
      </c>
    </row>
    <row r="5" spans="1:12" x14ac:dyDescent="0.25">
      <c r="A5" s="58" t="s">
        <v>112</v>
      </c>
      <c r="B5" s="55">
        <v>1</v>
      </c>
      <c r="C5" s="53">
        <v>3</v>
      </c>
      <c r="D5" s="98">
        <f t="shared" ca="1" si="0"/>
        <v>17</v>
      </c>
      <c r="E5" s="97">
        <f t="shared" ca="1" si="1"/>
        <v>20</v>
      </c>
      <c r="G5" s="138" t="s">
        <v>112</v>
      </c>
      <c r="H5" s="139">
        <v>5</v>
      </c>
      <c r="I5" s="140" t="s">
        <v>122</v>
      </c>
      <c r="J5" s="132"/>
      <c r="K5" s="138" t="s">
        <v>70</v>
      </c>
      <c r="L5" s="141">
        <v>4</v>
      </c>
    </row>
    <row r="6" spans="1:12" x14ac:dyDescent="0.25">
      <c r="A6" s="58" t="s">
        <v>58</v>
      </c>
      <c r="B6" s="55">
        <v>1</v>
      </c>
      <c r="C6" s="52">
        <v>5</v>
      </c>
      <c r="D6" s="98">
        <f t="shared" ca="1" si="0"/>
        <v>12</v>
      </c>
      <c r="E6" s="97">
        <f t="shared" ca="1" si="1"/>
        <v>17</v>
      </c>
      <c r="G6" s="138" t="s">
        <v>76</v>
      </c>
      <c r="H6" s="139">
        <v>5</v>
      </c>
      <c r="I6" s="140" t="s">
        <v>66</v>
      </c>
      <c r="J6" s="132"/>
      <c r="K6" s="138" t="s">
        <v>63</v>
      </c>
      <c r="L6" s="141">
        <v>4</v>
      </c>
    </row>
    <row r="7" spans="1:12" x14ac:dyDescent="0.25">
      <c r="A7" s="58" t="s">
        <v>50</v>
      </c>
      <c r="B7" s="55">
        <v>1</v>
      </c>
      <c r="C7" s="52">
        <v>1</v>
      </c>
      <c r="D7" s="98">
        <f t="shared" ca="1" si="0"/>
        <v>19</v>
      </c>
      <c r="E7" s="97">
        <f t="shared" ca="1" si="1"/>
        <v>20</v>
      </c>
      <c r="G7" s="138" t="s">
        <v>57</v>
      </c>
      <c r="H7" s="139">
        <v>5</v>
      </c>
      <c r="I7" s="142" t="s">
        <v>63</v>
      </c>
      <c r="J7" s="132"/>
      <c r="K7" s="138" t="s">
        <v>123</v>
      </c>
      <c r="L7" s="141">
        <v>1</v>
      </c>
    </row>
    <row r="8" spans="1:12" x14ac:dyDescent="0.25">
      <c r="A8" s="58" t="s">
        <v>76</v>
      </c>
      <c r="B8" s="55">
        <v>1</v>
      </c>
      <c r="C8" s="52">
        <v>3</v>
      </c>
      <c r="D8" s="98">
        <f t="shared" ca="1" si="0"/>
        <v>14</v>
      </c>
      <c r="E8" s="97">
        <f t="shared" ca="1" si="1"/>
        <v>17</v>
      </c>
      <c r="G8" s="138" t="s">
        <v>58</v>
      </c>
      <c r="H8" s="139">
        <v>5</v>
      </c>
      <c r="I8" s="140" t="s">
        <v>62</v>
      </c>
      <c r="J8" s="132"/>
      <c r="K8" s="138" t="s">
        <v>71</v>
      </c>
      <c r="L8" s="141">
        <v>5</v>
      </c>
    </row>
    <row r="9" spans="1:12" ht="16.5" thickBot="1" x14ac:dyDescent="0.3">
      <c r="A9" s="14" t="s">
        <v>69</v>
      </c>
      <c r="B9" s="55">
        <v>1</v>
      </c>
      <c r="C9" s="53">
        <v>3</v>
      </c>
      <c r="D9" s="98">
        <f t="shared" ca="1" si="0"/>
        <v>9</v>
      </c>
      <c r="E9" s="97">
        <f t="shared" ca="1" si="1"/>
        <v>12</v>
      </c>
      <c r="G9" s="143" t="s">
        <v>75</v>
      </c>
      <c r="H9" s="144">
        <v>5</v>
      </c>
      <c r="I9" s="145" t="s">
        <v>71</v>
      </c>
      <c r="J9" s="132"/>
      <c r="K9" s="138" t="s">
        <v>65</v>
      </c>
      <c r="L9" s="141">
        <v>4</v>
      </c>
    </row>
    <row r="10" spans="1:12" ht="16.5" thickBot="1" x14ac:dyDescent="0.3">
      <c r="A10" s="94" t="s">
        <v>121</v>
      </c>
      <c r="B10" s="95">
        <v>2</v>
      </c>
      <c r="C10" s="52">
        <v>3</v>
      </c>
      <c r="D10" s="98">
        <f t="shared" ca="1" si="0"/>
        <v>5</v>
      </c>
      <c r="E10" s="97">
        <f t="shared" ca="1" si="1"/>
        <v>8</v>
      </c>
      <c r="G10" s="146" t="s">
        <v>28</v>
      </c>
      <c r="H10" s="147">
        <f>AVERAGE(H3:H9)</f>
        <v>5</v>
      </c>
      <c r="I10" s="140"/>
      <c r="J10" s="132"/>
      <c r="K10" s="138" t="s">
        <v>104</v>
      </c>
      <c r="L10" s="141">
        <f>SUM(H15:H20)</f>
        <v>6</v>
      </c>
    </row>
    <row r="11" spans="1:12" ht="17.25" thickTop="1" thickBot="1" x14ac:dyDescent="0.3">
      <c r="A11" s="94" t="s">
        <v>135</v>
      </c>
      <c r="B11" s="95">
        <v>2</v>
      </c>
      <c r="C11" s="52">
        <v>3</v>
      </c>
      <c r="D11" s="98">
        <f t="shared" ca="1" si="0"/>
        <v>2</v>
      </c>
      <c r="E11" s="97">
        <f t="shared" ca="1" si="1"/>
        <v>5</v>
      </c>
      <c r="G11" s="146" t="s">
        <v>29</v>
      </c>
      <c r="H11" s="148">
        <f>SUM(H3:H9)</f>
        <v>35</v>
      </c>
      <c r="I11" s="140"/>
      <c r="J11" s="132"/>
      <c r="K11" s="153" t="s">
        <v>95</v>
      </c>
      <c r="L11" s="154">
        <f>SUM(L3:L10)</f>
        <v>36</v>
      </c>
    </row>
    <row r="12" spans="1:12" ht="16.5" thickTop="1" x14ac:dyDescent="0.25">
      <c r="G12" s="146" t="s">
        <v>30</v>
      </c>
      <c r="H12" s="149">
        <f>COUNT(H3:H9)</f>
        <v>7</v>
      </c>
      <c r="I12" s="140"/>
      <c r="J12" s="132"/>
      <c r="K12" s="132"/>
      <c r="L12" s="132"/>
    </row>
    <row r="13" spans="1:12" ht="16.5" thickBot="1" x14ac:dyDescent="0.3">
      <c r="D13" s="98">
        <f t="shared" ref="D13" ca="1" si="2">RANDBETWEEN(1,20)</f>
        <v>6</v>
      </c>
      <c r="G13" s="150" t="s">
        <v>31</v>
      </c>
      <c r="H13" s="151">
        <f>((H10)*(H12/4))</f>
        <v>8.75</v>
      </c>
      <c r="I13" s="152"/>
      <c r="J13" s="132"/>
      <c r="K13" s="132"/>
      <c r="L13" s="132"/>
    </row>
    <row r="14" spans="1:12" ht="16.5" thickTop="1" x14ac:dyDescent="0.25">
      <c r="G14" s="67"/>
      <c r="H14" s="6"/>
      <c r="I14" s="68"/>
    </row>
    <row r="15" spans="1:12" x14ac:dyDescent="0.25">
      <c r="H15" s="5">
        <v>2</v>
      </c>
      <c r="I15" s="5" t="s">
        <v>104</v>
      </c>
    </row>
    <row r="16" spans="1:12" x14ac:dyDescent="0.25">
      <c r="H16" s="5">
        <v>2</v>
      </c>
      <c r="I16" s="5" t="s">
        <v>104</v>
      </c>
    </row>
    <row r="17" spans="8:9" x14ac:dyDescent="0.25">
      <c r="H17" s="5">
        <v>2</v>
      </c>
      <c r="I17" s="5" t="s">
        <v>104</v>
      </c>
    </row>
  </sheetData>
  <sortState ref="A2:E10">
    <sortCondition descending="1" ref="E2:E10"/>
    <sortCondition descending="1" ref="C2:C10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16.125" style="106" bestFit="1" customWidth="1"/>
    <col min="2" max="2" width="16.625" style="118" customWidth="1"/>
    <col min="3" max="3" width="5" style="2" bestFit="1" customWidth="1"/>
    <col min="4" max="4" width="4.5" style="2" bestFit="1" customWidth="1"/>
    <col min="5" max="5" width="3.875" style="2" bestFit="1" customWidth="1"/>
    <col min="6" max="6" width="6.875" style="2" bestFit="1" customWidth="1"/>
    <col min="7" max="7" width="3.875" style="2" bestFit="1" customWidth="1"/>
    <col min="8" max="8" width="5.25" style="2" bestFit="1" customWidth="1"/>
    <col min="9" max="9" width="1" style="2" customWidth="1"/>
    <col min="10" max="17" width="3.875" style="2" bestFit="1" customWidth="1"/>
    <col min="18" max="18" width="3.875" style="13" bestFit="1" customWidth="1"/>
    <col min="19" max="19" width="1" style="108" customWidth="1"/>
    <col min="20" max="20" width="16.125" style="54" bestFit="1" customWidth="1"/>
    <col min="21" max="21" width="11.25" style="54" bestFit="1" customWidth="1"/>
    <col min="22" max="22" width="5" style="54" bestFit="1" customWidth="1"/>
    <col min="23" max="23" width="5.5" style="54" customWidth="1"/>
    <col min="24" max="24" width="3.875" style="54" bestFit="1" customWidth="1"/>
    <col min="25" max="25" width="6.875" style="2" bestFit="1" customWidth="1"/>
    <col min="26" max="26" width="3.875" style="2" bestFit="1" customWidth="1"/>
    <col min="27" max="27" width="5.25" style="2" bestFit="1" customWidth="1"/>
    <col min="28" max="28" width="1" style="2" customWidth="1"/>
    <col min="29" max="36" width="3.875" style="2" bestFit="1" customWidth="1"/>
    <col min="37" max="37" width="3.875" style="13" bestFit="1" customWidth="1"/>
    <col min="38" max="38" width="11.875" style="2" bestFit="1" customWidth="1"/>
    <col min="39" max="16384" width="9.125" style="2"/>
  </cols>
  <sheetData>
    <row r="1" spans="1:37" s="101" customFormat="1" ht="100.5" thickBot="1" x14ac:dyDescent="0.3">
      <c r="A1" s="99"/>
      <c r="B1" s="117"/>
      <c r="C1" s="100"/>
      <c r="D1" s="100"/>
      <c r="E1" s="100"/>
      <c r="F1" s="100"/>
      <c r="G1" s="100"/>
      <c r="H1" s="100"/>
      <c r="I1" s="100"/>
      <c r="J1" s="93"/>
      <c r="K1" s="93" t="s">
        <v>75</v>
      </c>
      <c r="L1" s="93" t="s">
        <v>121</v>
      </c>
      <c r="M1" s="93"/>
      <c r="N1" s="93"/>
      <c r="O1" s="93" t="s">
        <v>99</v>
      </c>
      <c r="P1" s="93" t="s">
        <v>120</v>
      </c>
      <c r="Q1" s="93" t="s">
        <v>57</v>
      </c>
      <c r="R1" s="127" t="s">
        <v>58</v>
      </c>
      <c r="S1" s="126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127"/>
      <c r="AF1" s="93"/>
      <c r="AG1" s="93" t="s">
        <v>119</v>
      </c>
      <c r="AH1" s="93"/>
      <c r="AI1" s="93"/>
      <c r="AJ1" s="93"/>
      <c r="AK1" s="125"/>
    </row>
    <row r="2" spans="1:37" s="1" customFormat="1" ht="16.5" thickBot="1" x14ac:dyDescent="0.3">
      <c r="A2" s="119" t="s">
        <v>6</v>
      </c>
      <c r="B2" s="120" t="s">
        <v>91</v>
      </c>
      <c r="C2" s="111" t="s">
        <v>3</v>
      </c>
      <c r="D2" s="112" t="s">
        <v>72</v>
      </c>
      <c r="E2" s="113" t="s">
        <v>73</v>
      </c>
      <c r="F2" s="112" t="s">
        <v>74</v>
      </c>
      <c r="G2" s="112" t="s">
        <v>4</v>
      </c>
      <c r="H2" s="112" t="s">
        <v>5</v>
      </c>
      <c r="I2" s="112"/>
      <c r="J2" s="112">
        <v>11</v>
      </c>
      <c r="K2" s="114">
        <v>13</v>
      </c>
      <c r="L2" s="114">
        <v>14</v>
      </c>
      <c r="M2" s="114">
        <v>15</v>
      </c>
      <c r="N2" s="114">
        <v>16</v>
      </c>
      <c r="O2" s="114">
        <v>17</v>
      </c>
      <c r="P2" s="114">
        <v>18</v>
      </c>
      <c r="Q2" s="114">
        <v>19</v>
      </c>
      <c r="R2" s="115">
        <v>21</v>
      </c>
      <c r="S2" s="102"/>
      <c r="T2" s="119" t="s">
        <v>6</v>
      </c>
      <c r="U2" s="120" t="s">
        <v>91</v>
      </c>
      <c r="V2" s="123" t="s">
        <v>3</v>
      </c>
      <c r="W2" s="113" t="s">
        <v>77</v>
      </c>
      <c r="X2" s="113" t="s">
        <v>73</v>
      </c>
      <c r="Y2" s="112" t="s">
        <v>74</v>
      </c>
      <c r="Z2" s="112" t="s">
        <v>4</v>
      </c>
      <c r="AA2" s="112" t="s">
        <v>5</v>
      </c>
      <c r="AB2" s="112"/>
      <c r="AC2" s="112">
        <v>12</v>
      </c>
      <c r="AD2" s="114">
        <v>13</v>
      </c>
      <c r="AE2" s="114">
        <v>14</v>
      </c>
      <c r="AF2" s="114">
        <v>15</v>
      </c>
      <c r="AG2" s="114">
        <v>18</v>
      </c>
      <c r="AH2" s="114">
        <v>19</v>
      </c>
      <c r="AI2" s="114">
        <v>20</v>
      </c>
      <c r="AJ2" s="114">
        <v>21</v>
      </c>
      <c r="AK2" s="116">
        <v>23</v>
      </c>
    </row>
    <row r="3" spans="1:37" x14ac:dyDescent="0.25">
      <c r="A3" s="109" t="s">
        <v>115</v>
      </c>
      <c r="B3" s="122" t="s">
        <v>114</v>
      </c>
      <c r="C3" s="107">
        <v>4</v>
      </c>
      <c r="D3" s="50">
        <v>0</v>
      </c>
      <c r="E3" s="50">
        <v>0</v>
      </c>
      <c r="F3" s="50">
        <v>0</v>
      </c>
      <c r="G3" s="50">
        <f t="shared" ref="G3:G5" ca="1" si="0">RANDBETWEEN(1,20)</f>
        <v>8</v>
      </c>
      <c r="H3" s="50">
        <f t="shared" ref="H3:H5" ca="1" si="1">SUM(C3:G3)</f>
        <v>12</v>
      </c>
      <c r="I3" s="103"/>
      <c r="J3" s="50" t="str">
        <f t="shared" ref="J3:R5" ca="1" si="2">IF($H3&gt;J$2-1,"Yes","No")</f>
        <v>Yes</v>
      </c>
      <c r="K3" s="54" t="str">
        <f t="shared" ca="1" si="2"/>
        <v>No</v>
      </c>
      <c r="L3" s="54" t="str">
        <f t="shared" ca="1" si="2"/>
        <v>No</v>
      </c>
      <c r="M3" s="54" t="str">
        <f t="shared" ca="1" si="2"/>
        <v>No</v>
      </c>
      <c r="N3" s="54" t="str">
        <f t="shared" ca="1" si="2"/>
        <v>No</v>
      </c>
      <c r="O3" s="54" t="str">
        <f t="shared" ca="1" si="2"/>
        <v>No</v>
      </c>
      <c r="P3" s="54" t="str">
        <f t="shared" ca="1" si="2"/>
        <v>No</v>
      </c>
      <c r="Q3" s="54" t="str">
        <f t="shared" ca="1" si="2"/>
        <v>No</v>
      </c>
      <c r="R3" s="13" t="str">
        <f t="shared" ca="1" si="2"/>
        <v>No</v>
      </c>
      <c r="T3" s="109" t="s">
        <v>115</v>
      </c>
      <c r="U3" s="122" t="s">
        <v>118</v>
      </c>
      <c r="V3" s="107">
        <v>4</v>
      </c>
      <c r="W3" s="98">
        <v>0</v>
      </c>
      <c r="X3" s="50">
        <v>0</v>
      </c>
      <c r="Y3" s="50">
        <v>0</v>
      </c>
      <c r="Z3" s="50">
        <f t="shared" ref="Z3:Z5" ca="1" si="3">RANDBETWEEN(1,20)</f>
        <v>16</v>
      </c>
      <c r="AA3" s="50">
        <f t="shared" ref="AA3:AA5" ca="1" si="4">SUM(V3:Z3)</f>
        <v>20</v>
      </c>
      <c r="AB3" s="103"/>
      <c r="AC3" s="50" t="str">
        <f t="shared" ref="AC3:AK5" ca="1" si="5">IF($AA3&gt;AC$2-1,"Yes","No")</f>
        <v>Yes</v>
      </c>
      <c r="AD3" s="54" t="str">
        <f t="shared" ca="1" si="5"/>
        <v>Yes</v>
      </c>
      <c r="AE3" s="54" t="str">
        <f t="shared" ca="1" si="5"/>
        <v>Yes</v>
      </c>
      <c r="AF3" s="54" t="str">
        <f t="shared" ca="1" si="5"/>
        <v>Yes</v>
      </c>
      <c r="AG3" s="54" t="str">
        <f t="shared" ca="1" si="5"/>
        <v>Yes</v>
      </c>
      <c r="AH3" s="54" t="str">
        <f t="shared" ca="1" si="5"/>
        <v>Yes</v>
      </c>
      <c r="AI3" s="54" t="str">
        <f t="shared" ca="1" si="5"/>
        <v>Yes</v>
      </c>
      <c r="AJ3" s="54" t="str">
        <f t="shared" ca="1" si="5"/>
        <v>No</v>
      </c>
      <c r="AK3" s="13" t="str">
        <f t="shared" ca="1" si="5"/>
        <v>No</v>
      </c>
    </row>
    <row r="4" spans="1:37" x14ac:dyDescent="0.25">
      <c r="A4" s="109" t="s">
        <v>116</v>
      </c>
      <c r="B4" s="122" t="s">
        <v>114</v>
      </c>
      <c r="C4" s="107">
        <v>4</v>
      </c>
      <c r="D4" s="50">
        <v>0</v>
      </c>
      <c r="E4" s="50">
        <v>0</v>
      </c>
      <c r="F4" s="50">
        <v>0</v>
      </c>
      <c r="G4" s="50">
        <f t="shared" ca="1" si="0"/>
        <v>15</v>
      </c>
      <c r="H4" s="50">
        <f t="shared" ca="1" si="1"/>
        <v>19</v>
      </c>
      <c r="I4" s="103"/>
      <c r="J4" s="50" t="str">
        <f t="shared" ca="1" si="2"/>
        <v>Yes</v>
      </c>
      <c r="K4" s="54" t="str">
        <f t="shared" ca="1" si="2"/>
        <v>Yes</v>
      </c>
      <c r="L4" s="54" t="str">
        <f t="shared" ca="1" si="2"/>
        <v>Yes</v>
      </c>
      <c r="M4" s="54" t="str">
        <f t="shared" ca="1" si="2"/>
        <v>Yes</v>
      </c>
      <c r="N4" s="54" t="str">
        <f t="shared" ca="1" si="2"/>
        <v>Yes</v>
      </c>
      <c r="O4" s="54" t="str">
        <f t="shared" ca="1" si="2"/>
        <v>Yes</v>
      </c>
      <c r="P4" s="54" t="str">
        <f t="shared" ca="1" si="2"/>
        <v>Yes</v>
      </c>
      <c r="Q4" s="54" t="str">
        <f t="shared" ca="1" si="2"/>
        <v>Yes</v>
      </c>
      <c r="R4" s="13" t="str">
        <f t="shared" ca="1" si="2"/>
        <v>No</v>
      </c>
      <c r="T4" s="109" t="s">
        <v>116</v>
      </c>
      <c r="U4" s="122" t="s">
        <v>118</v>
      </c>
      <c r="V4" s="107">
        <v>4</v>
      </c>
      <c r="W4" s="98">
        <v>0</v>
      </c>
      <c r="X4" s="50">
        <v>0</v>
      </c>
      <c r="Y4" s="50">
        <v>0</v>
      </c>
      <c r="Z4" s="50">
        <f t="shared" ca="1" si="3"/>
        <v>7</v>
      </c>
      <c r="AA4" s="50">
        <f t="shared" ca="1" si="4"/>
        <v>11</v>
      </c>
      <c r="AB4" s="103"/>
      <c r="AC4" s="50" t="str">
        <f t="shared" ca="1" si="5"/>
        <v>No</v>
      </c>
      <c r="AD4" s="54" t="str">
        <f t="shared" ca="1" si="5"/>
        <v>No</v>
      </c>
      <c r="AE4" s="54" t="str">
        <f t="shared" ca="1" si="5"/>
        <v>No</v>
      </c>
      <c r="AF4" s="54" t="str">
        <f t="shared" ca="1" si="5"/>
        <v>No</v>
      </c>
      <c r="AG4" s="54" t="str">
        <f t="shared" ca="1" si="5"/>
        <v>No</v>
      </c>
      <c r="AH4" s="54" t="str">
        <f t="shared" ca="1" si="5"/>
        <v>No</v>
      </c>
      <c r="AI4" s="54" t="str">
        <f t="shared" ca="1" si="5"/>
        <v>No</v>
      </c>
      <c r="AJ4" s="54" t="str">
        <f t="shared" ca="1" si="5"/>
        <v>No</v>
      </c>
      <c r="AK4" s="13" t="str">
        <f t="shared" ca="1" si="5"/>
        <v>No</v>
      </c>
    </row>
    <row r="5" spans="1:37" x14ac:dyDescent="0.25">
      <c r="A5" s="109" t="s">
        <v>117</v>
      </c>
      <c r="B5" s="122" t="s">
        <v>114</v>
      </c>
      <c r="C5" s="107">
        <v>4</v>
      </c>
      <c r="D5" s="50">
        <v>0</v>
      </c>
      <c r="E5" s="50">
        <v>0</v>
      </c>
      <c r="F5" s="50">
        <v>0</v>
      </c>
      <c r="G5" s="50">
        <f t="shared" ca="1" si="0"/>
        <v>9</v>
      </c>
      <c r="H5" s="50">
        <f t="shared" ca="1" si="1"/>
        <v>13</v>
      </c>
      <c r="I5" s="103"/>
      <c r="J5" s="50" t="str">
        <f t="shared" ca="1" si="2"/>
        <v>Yes</v>
      </c>
      <c r="K5" s="54" t="str">
        <f t="shared" ca="1" si="2"/>
        <v>Yes</v>
      </c>
      <c r="L5" s="54" t="str">
        <f t="shared" ca="1" si="2"/>
        <v>No</v>
      </c>
      <c r="M5" s="54" t="str">
        <f t="shared" ca="1" si="2"/>
        <v>No</v>
      </c>
      <c r="N5" s="54" t="str">
        <f t="shared" ca="1" si="2"/>
        <v>No</v>
      </c>
      <c r="O5" s="54" t="str">
        <f t="shared" ca="1" si="2"/>
        <v>No</v>
      </c>
      <c r="P5" s="54" t="str">
        <f t="shared" ca="1" si="2"/>
        <v>No</v>
      </c>
      <c r="Q5" s="54" t="str">
        <f t="shared" ca="1" si="2"/>
        <v>No</v>
      </c>
      <c r="R5" s="13" t="str">
        <f t="shared" ca="1" si="2"/>
        <v>No</v>
      </c>
      <c r="T5" s="109" t="s">
        <v>117</v>
      </c>
      <c r="U5" s="122" t="s">
        <v>118</v>
      </c>
      <c r="V5" s="107">
        <v>4</v>
      </c>
      <c r="W5" s="98">
        <v>0</v>
      </c>
      <c r="X5" s="50">
        <v>0</v>
      </c>
      <c r="Y5" s="50">
        <v>0</v>
      </c>
      <c r="Z5" s="50">
        <f t="shared" ca="1" si="3"/>
        <v>17</v>
      </c>
      <c r="AA5" s="50">
        <f t="shared" ca="1" si="4"/>
        <v>21</v>
      </c>
      <c r="AB5" s="103"/>
      <c r="AC5" s="50" t="str">
        <f t="shared" ca="1" si="5"/>
        <v>Yes</v>
      </c>
      <c r="AD5" s="54" t="str">
        <f t="shared" ca="1" si="5"/>
        <v>Yes</v>
      </c>
      <c r="AE5" s="54" t="str">
        <f t="shared" ca="1" si="5"/>
        <v>Yes</v>
      </c>
      <c r="AF5" s="54" t="str">
        <f t="shared" ca="1" si="5"/>
        <v>Yes</v>
      </c>
      <c r="AG5" s="54" t="str">
        <f t="shared" ca="1" si="5"/>
        <v>Yes</v>
      </c>
      <c r="AH5" s="54" t="str">
        <f t="shared" ca="1" si="5"/>
        <v>Yes</v>
      </c>
      <c r="AI5" s="54" t="str">
        <f t="shared" ca="1" si="5"/>
        <v>Yes</v>
      </c>
      <c r="AJ5" s="54" t="str">
        <f t="shared" ca="1" si="5"/>
        <v>Yes</v>
      </c>
      <c r="AK5" s="13" t="str">
        <f t="shared" ca="1" si="5"/>
        <v>No</v>
      </c>
    </row>
    <row r="6" spans="1:37" x14ac:dyDescent="0.25">
      <c r="A6" s="109" t="s">
        <v>113</v>
      </c>
      <c r="B6" s="122" t="s">
        <v>114</v>
      </c>
      <c r="C6" s="107">
        <v>5</v>
      </c>
      <c r="D6" s="50">
        <v>0</v>
      </c>
      <c r="E6" s="50">
        <v>0</v>
      </c>
      <c r="F6" s="50">
        <v>0</v>
      </c>
      <c r="G6" s="50">
        <f ca="1">RANDBETWEEN(1,20)</f>
        <v>4</v>
      </c>
      <c r="H6" s="50">
        <f t="shared" ref="H6" ca="1" si="6">SUM(C6:G6)</f>
        <v>9</v>
      </c>
      <c r="I6" s="103"/>
      <c r="J6" s="50" t="str">
        <f t="shared" ref="J6:R8" ca="1" si="7">IF($H6&gt;J$2-1,"Yes","No")</f>
        <v>No</v>
      </c>
      <c r="K6" s="54" t="str">
        <f t="shared" ca="1" si="7"/>
        <v>No</v>
      </c>
      <c r="L6" s="54" t="str">
        <f t="shared" ca="1" si="7"/>
        <v>No</v>
      </c>
      <c r="M6" s="54" t="str">
        <f t="shared" ca="1" si="7"/>
        <v>No</v>
      </c>
      <c r="N6" s="54" t="str">
        <f t="shared" ca="1" si="7"/>
        <v>No</v>
      </c>
      <c r="O6" s="54" t="str">
        <f t="shared" ca="1" si="7"/>
        <v>No</v>
      </c>
      <c r="P6" s="54" t="str">
        <f t="shared" ca="1" si="7"/>
        <v>No</v>
      </c>
      <c r="Q6" s="54" t="str">
        <f t="shared" ca="1" si="7"/>
        <v>No</v>
      </c>
      <c r="R6" s="13" t="str">
        <f t="shared" ca="1" si="7"/>
        <v>No</v>
      </c>
      <c r="T6" s="109" t="s">
        <v>113</v>
      </c>
      <c r="U6" s="122" t="s">
        <v>118</v>
      </c>
      <c r="V6" s="107">
        <v>5</v>
      </c>
      <c r="W6" s="98">
        <v>0</v>
      </c>
      <c r="X6" s="50">
        <v>0</v>
      </c>
      <c r="Y6" s="50">
        <v>0</v>
      </c>
      <c r="Z6" s="50">
        <f ca="1">RANDBETWEEN(1,20)</f>
        <v>8</v>
      </c>
      <c r="AA6" s="50">
        <f ca="1">SUM(V6:Z6)</f>
        <v>13</v>
      </c>
      <c r="AB6" s="103"/>
      <c r="AC6" s="50" t="str">
        <f t="shared" ref="AC6:AK8" ca="1" si="8">IF($AA6&gt;AC$2-1,"Yes","No")</f>
        <v>Yes</v>
      </c>
      <c r="AD6" s="54" t="str">
        <f t="shared" ca="1" si="8"/>
        <v>Yes</v>
      </c>
      <c r="AE6" s="54" t="str">
        <f t="shared" ca="1" si="8"/>
        <v>No</v>
      </c>
      <c r="AF6" s="54" t="str">
        <f t="shared" ca="1" si="8"/>
        <v>No</v>
      </c>
      <c r="AG6" s="54" t="str">
        <f t="shared" ca="1" si="8"/>
        <v>No</v>
      </c>
      <c r="AH6" s="54" t="str">
        <f t="shared" ca="1" si="8"/>
        <v>No</v>
      </c>
      <c r="AI6" s="54" t="str">
        <f t="shared" ca="1" si="8"/>
        <v>No</v>
      </c>
      <c r="AJ6" s="54" t="str">
        <f t="shared" ca="1" si="8"/>
        <v>No</v>
      </c>
      <c r="AK6" s="13" t="str">
        <f t="shared" ca="1" si="8"/>
        <v>No</v>
      </c>
    </row>
    <row r="7" spans="1:37" x14ac:dyDescent="0.25">
      <c r="A7" s="155" t="s">
        <v>99</v>
      </c>
      <c r="B7" s="121" t="s">
        <v>100</v>
      </c>
      <c r="C7" s="107">
        <v>2</v>
      </c>
      <c r="D7" s="50">
        <v>2</v>
      </c>
      <c r="E7" s="50">
        <v>1</v>
      </c>
      <c r="F7" s="50">
        <v>0</v>
      </c>
      <c r="G7" s="50">
        <f ca="1">RANDBETWEEN(1,20)</f>
        <v>8</v>
      </c>
      <c r="H7" s="50">
        <f t="shared" ref="H7:H8" ca="1" si="9">SUM(C7:G7)</f>
        <v>13</v>
      </c>
      <c r="I7" s="103"/>
      <c r="J7" s="50" t="str">
        <f t="shared" ca="1" si="7"/>
        <v>Yes</v>
      </c>
      <c r="K7" s="54" t="str">
        <f t="shared" ca="1" si="7"/>
        <v>Yes</v>
      </c>
      <c r="L7" s="54" t="str">
        <f t="shared" ca="1" si="7"/>
        <v>No</v>
      </c>
      <c r="M7" s="54" t="str">
        <f t="shared" ca="1" si="7"/>
        <v>No</v>
      </c>
      <c r="N7" s="54" t="str">
        <f t="shared" ca="1" si="7"/>
        <v>No</v>
      </c>
      <c r="O7" s="54" t="str">
        <f t="shared" ca="1" si="7"/>
        <v>No</v>
      </c>
      <c r="P7" s="54" t="str">
        <f t="shared" ca="1" si="7"/>
        <v>No</v>
      </c>
      <c r="Q7" s="54" t="str">
        <f t="shared" ca="1" si="7"/>
        <v>No</v>
      </c>
      <c r="R7" s="13" t="str">
        <f t="shared" ca="1" si="7"/>
        <v>No</v>
      </c>
      <c r="T7" s="155" t="s">
        <v>99</v>
      </c>
      <c r="U7" s="121" t="s">
        <v>101</v>
      </c>
      <c r="V7" s="107">
        <v>2</v>
      </c>
      <c r="W7" s="98">
        <v>-1</v>
      </c>
      <c r="X7" s="50">
        <v>1</v>
      </c>
      <c r="Y7" s="50">
        <v>0</v>
      </c>
      <c r="Z7" s="50">
        <f ca="1">RANDBETWEEN(1,20)</f>
        <v>4</v>
      </c>
      <c r="AA7" s="50">
        <f ca="1">SUM(V7:Z7)</f>
        <v>6</v>
      </c>
      <c r="AB7" s="103"/>
      <c r="AC7" s="50" t="str">
        <f t="shared" ca="1" si="8"/>
        <v>No</v>
      </c>
      <c r="AD7" s="54" t="str">
        <f t="shared" ca="1" si="8"/>
        <v>No</v>
      </c>
      <c r="AE7" s="54" t="str">
        <f t="shared" ca="1" si="8"/>
        <v>No</v>
      </c>
      <c r="AF7" s="54" t="str">
        <f t="shared" ca="1" si="8"/>
        <v>No</v>
      </c>
      <c r="AG7" s="54" t="str">
        <f t="shared" ca="1" si="8"/>
        <v>No</v>
      </c>
      <c r="AH7" s="54" t="str">
        <f t="shared" ca="1" si="8"/>
        <v>No</v>
      </c>
      <c r="AI7" s="54" t="str">
        <f t="shared" ca="1" si="8"/>
        <v>No</v>
      </c>
      <c r="AJ7" s="54" t="str">
        <f t="shared" ca="1" si="8"/>
        <v>No</v>
      </c>
      <c r="AK7" s="13" t="str">
        <f t="shared" ca="1" si="8"/>
        <v>No</v>
      </c>
    </row>
    <row r="8" spans="1:37" x14ac:dyDescent="0.25">
      <c r="A8" s="109" t="s">
        <v>113</v>
      </c>
      <c r="B8" s="122" t="s">
        <v>114</v>
      </c>
      <c r="C8" s="107">
        <v>5</v>
      </c>
      <c r="D8" s="50">
        <v>0</v>
      </c>
      <c r="E8" s="50">
        <v>0</v>
      </c>
      <c r="F8" s="50">
        <v>0</v>
      </c>
      <c r="G8" s="50">
        <f ca="1">RANDBETWEEN(1,20)</f>
        <v>19</v>
      </c>
      <c r="H8" s="50">
        <f t="shared" ca="1" si="9"/>
        <v>24</v>
      </c>
      <c r="I8" s="103"/>
      <c r="J8" s="50" t="str">
        <f t="shared" ca="1" si="7"/>
        <v>Yes</v>
      </c>
      <c r="K8" s="54" t="str">
        <f t="shared" ca="1" si="7"/>
        <v>Yes</v>
      </c>
      <c r="L8" s="54" t="str">
        <f t="shared" ca="1" si="7"/>
        <v>Yes</v>
      </c>
      <c r="M8" s="54" t="str">
        <f t="shared" ca="1" si="7"/>
        <v>Yes</v>
      </c>
      <c r="N8" s="54" t="str">
        <f t="shared" ca="1" si="7"/>
        <v>Yes</v>
      </c>
      <c r="O8" s="54" t="str">
        <f t="shared" ca="1" si="7"/>
        <v>Yes</v>
      </c>
      <c r="P8" s="54" t="str">
        <f t="shared" ca="1" si="7"/>
        <v>Yes</v>
      </c>
      <c r="Q8" s="54" t="str">
        <f t="shared" ca="1" si="7"/>
        <v>Yes</v>
      </c>
      <c r="R8" s="13" t="str">
        <f t="shared" ca="1" si="7"/>
        <v>Yes</v>
      </c>
      <c r="T8" s="109" t="s">
        <v>113</v>
      </c>
      <c r="U8" s="122" t="s">
        <v>118</v>
      </c>
      <c r="V8" s="107">
        <v>5</v>
      </c>
      <c r="W8" s="98">
        <v>0</v>
      </c>
      <c r="X8" s="50">
        <v>0</v>
      </c>
      <c r="Y8" s="50">
        <v>0</v>
      </c>
      <c r="Z8" s="50">
        <f ca="1">RANDBETWEEN(1,20)</f>
        <v>6</v>
      </c>
      <c r="AA8" s="50">
        <f ca="1">SUM(V8:Z8)</f>
        <v>11</v>
      </c>
      <c r="AB8" s="103"/>
      <c r="AC8" s="50" t="str">
        <f t="shared" ca="1" si="8"/>
        <v>No</v>
      </c>
      <c r="AD8" s="54" t="str">
        <f t="shared" ca="1" si="8"/>
        <v>No</v>
      </c>
      <c r="AE8" s="54" t="str">
        <f t="shared" ca="1" si="8"/>
        <v>No</v>
      </c>
      <c r="AF8" s="54" t="str">
        <f t="shared" ca="1" si="8"/>
        <v>No</v>
      </c>
      <c r="AG8" s="54" t="str">
        <f t="shared" ca="1" si="8"/>
        <v>No</v>
      </c>
      <c r="AH8" s="54" t="str">
        <f t="shared" ca="1" si="8"/>
        <v>No</v>
      </c>
      <c r="AI8" s="54" t="str">
        <f t="shared" ca="1" si="8"/>
        <v>No</v>
      </c>
      <c r="AJ8" s="54" t="str">
        <f t="shared" ca="1" si="8"/>
        <v>No</v>
      </c>
      <c r="AK8" s="13" t="str">
        <f t="shared" ca="1" si="8"/>
        <v>No</v>
      </c>
    </row>
    <row r="10" spans="1:37" ht="18.75" x14ac:dyDescent="0.25">
      <c r="A10" s="104" t="s">
        <v>78</v>
      </c>
      <c r="B10" s="105" t="s">
        <v>79</v>
      </c>
      <c r="C10" s="105"/>
    </row>
    <row r="11" spans="1:37" ht="18.75" x14ac:dyDescent="0.25">
      <c r="A11" s="104" t="s">
        <v>80</v>
      </c>
      <c r="B11" s="105" t="s">
        <v>81</v>
      </c>
      <c r="C11" s="105"/>
    </row>
    <row r="12" spans="1:37" ht="18.75" x14ac:dyDescent="0.25">
      <c r="A12" s="104" t="s">
        <v>82</v>
      </c>
      <c r="B12" s="105" t="s">
        <v>83</v>
      </c>
      <c r="C12" s="105"/>
    </row>
    <row r="13" spans="1:37" ht="18.75" x14ac:dyDescent="0.25">
      <c r="A13" s="104" t="s">
        <v>84</v>
      </c>
      <c r="B13" s="105" t="s">
        <v>85</v>
      </c>
      <c r="C13" s="105"/>
    </row>
    <row r="14" spans="1:37" ht="18.75" x14ac:dyDescent="0.25">
      <c r="A14" s="104" t="s">
        <v>86</v>
      </c>
      <c r="B14" s="105" t="s">
        <v>87</v>
      </c>
      <c r="C14" s="105"/>
    </row>
    <row r="15" spans="1:37" ht="18.75" x14ac:dyDescent="0.25">
      <c r="A15" s="104" t="s">
        <v>86</v>
      </c>
      <c r="B15" s="105" t="s">
        <v>102</v>
      </c>
      <c r="C15" s="105"/>
    </row>
    <row r="16" spans="1:37" ht="18.75" x14ac:dyDescent="0.25">
      <c r="A16" s="104" t="s">
        <v>88</v>
      </c>
      <c r="B16" s="105" t="s">
        <v>89</v>
      </c>
      <c r="C16" s="105"/>
    </row>
    <row r="17" spans="1:37" ht="18.75" x14ac:dyDescent="0.25">
      <c r="A17" s="104" t="s">
        <v>93</v>
      </c>
      <c r="B17" s="105" t="s">
        <v>94</v>
      </c>
    </row>
    <row r="18" spans="1:37" ht="18.75" x14ac:dyDescent="0.25">
      <c r="A18" s="104" t="s">
        <v>96</v>
      </c>
      <c r="B18" s="105" t="s">
        <v>97</v>
      </c>
    </row>
    <row r="19" spans="1:37" x14ac:dyDescent="0.25">
      <c r="B19" s="105"/>
    </row>
    <row r="20" spans="1:37" x14ac:dyDescent="0.25">
      <c r="B20" s="105"/>
    </row>
    <row r="21" spans="1:37" x14ac:dyDescent="0.25">
      <c r="B21" s="105"/>
    </row>
    <row r="22" spans="1:37" x14ac:dyDescent="0.25">
      <c r="A22" s="2"/>
      <c r="B22" s="105"/>
      <c r="R22" s="2"/>
      <c r="S22" s="2"/>
      <c r="T22" s="2"/>
      <c r="U22" s="2"/>
      <c r="V22" s="2"/>
      <c r="W22" s="2"/>
      <c r="X22" s="2"/>
      <c r="AK22" s="2"/>
    </row>
    <row r="23" spans="1:37" x14ac:dyDescent="0.25">
      <c r="A23" s="2"/>
      <c r="B23" s="105"/>
      <c r="R23" s="2"/>
      <c r="S23" s="2"/>
      <c r="T23" s="2"/>
      <c r="U23" s="2"/>
      <c r="V23" s="2"/>
      <c r="W23" s="2"/>
      <c r="X23" s="2"/>
      <c r="AK23" s="2"/>
    </row>
    <row r="24" spans="1:37" x14ac:dyDescent="0.25">
      <c r="A24" s="2"/>
      <c r="B24" s="105"/>
      <c r="R24" s="2"/>
      <c r="S24" s="2"/>
      <c r="T24" s="2"/>
      <c r="U24" s="2"/>
      <c r="V24" s="2"/>
      <c r="W24" s="2"/>
      <c r="X24" s="2"/>
      <c r="AK24" s="2"/>
    </row>
    <row r="25" spans="1:37" x14ac:dyDescent="0.25">
      <c r="B25" s="105"/>
    </row>
    <row r="26" spans="1:37" x14ac:dyDescent="0.25">
      <c r="B26" s="105"/>
    </row>
    <row r="27" spans="1:37" x14ac:dyDescent="0.25">
      <c r="B27" s="105"/>
    </row>
    <row r="28" spans="1:37" x14ac:dyDescent="0.25">
      <c r="B28" s="105"/>
    </row>
    <row r="29" spans="1:37" x14ac:dyDescent="0.25">
      <c r="B29" s="105"/>
    </row>
    <row r="30" spans="1:37" x14ac:dyDescent="0.25">
      <c r="B30" s="105"/>
    </row>
    <row r="31" spans="1:37" x14ac:dyDescent="0.25">
      <c r="B31" s="105"/>
    </row>
    <row r="32" spans="1:37" x14ac:dyDescent="0.25">
      <c r="B32" s="105"/>
    </row>
    <row r="33" spans="2:2" x14ac:dyDescent="0.25">
      <c r="B33" s="105"/>
    </row>
    <row r="34" spans="2:2" x14ac:dyDescent="0.25">
      <c r="B34" s="105"/>
    </row>
    <row r="35" spans="2:2" x14ac:dyDescent="0.25">
      <c r="B35" s="105"/>
    </row>
    <row r="36" spans="2:2" x14ac:dyDescent="0.25">
      <c r="B36" s="105"/>
    </row>
    <row r="37" spans="2:2" x14ac:dyDescent="0.25">
      <c r="B37" s="105"/>
    </row>
    <row r="38" spans="2:2" x14ac:dyDescent="0.25">
      <c r="B38" s="105"/>
    </row>
    <row r="39" spans="2:2" x14ac:dyDescent="0.25">
      <c r="B39" s="105"/>
    </row>
  </sheetData>
  <conditionalFormatting sqref="C2:J2 W2:AA2 A1:I1 AM1:XFD2 A40:XFD1048576 D10:XFD11 D12:P13 A14 AM12:XFD15 D16:XFD16 C14:P15 A19:A39 C17:XFD39 A7 V7:AK7 C7:T7 B3:C5 AL3:XFD9">
    <cfRule type="cellIs" dxfId="656" priority="2467" operator="equal">
      <formula>"No"</formula>
    </cfRule>
    <cfRule type="cellIs" dxfId="655" priority="2468" operator="equal">
      <formula>"Yes"</formula>
    </cfRule>
  </conditionalFormatting>
  <conditionalFormatting sqref="Z16:Z1048576 G1:G2 Z2 Z10:Z11 Z7 G10:G1048576 G7">
    <cfRule type="cellIs" dxfId="654" priority="2465" operator="equal">
      <formula>1</formula>
    </cfRule>
    <cfRule type="cellIs" dxfId="653" priority="2466" operator="equal">
      <formula>20</formula>
    </cfRule>
  </conditionalFormatting>
  <conditionalFormatting sqref="L2">
    <cfRule type="cellIs" dxfId="652" priority="2453" operator="equal">
      <formula>"No"</formula>
    </cfRule>
    <cfRule type="cellIs" dxfId="651" priority="2454" operator="equal">
      <formula>"Yes"</formula>
    </cfRule>
  </conditionalFormatting>
  <conditionalFormatting sqref="K2">
    <cfRule type="cellIs" dxfId="650" priority="2461" operator="equal">
      <formula>"No"</formula>
    </cfRule>
    <cfRule type="cellIs" dxfId="649" priority="2462" operator="equal">
      <formula>"Yes"</formula>
    </cfRule>
  </conditionalFormatting>
  <conditionalFormatting sqref="N2">
    <cfRule type="cellIs" dxfId="648" priority="2447" operator="equal">
      <formula>"No"</formula>
    </cfRule>
    <cfRule type="cellIs" dxfId="647" priority="2448" operator="equal">
      <formula>"Yes"</formula>
    </cfRule>
  </conditionalFormatting>
  <conditionalFormatting sqref="R2:S2">
    <cfRule type="cellIs" dxfId="646" priority="2459" operator="equal">
      <formula>"No"</formula>
    </cfRule>
    <cfRule type="cellIs" dxfId="645" priority="2460" operator="equal">
      <formula>"Yes"</formula>
    </cfRule>
  </conditionalFormatting>
  <conditionalFormatting sqref="N2">
    <cfRule type="cellIs" dxfId="644" priority="2457" operator="equal">
      <formula>"No"</formula>
    </cfRule>
    <cfRule type="cellIs" dxfId="643" priority="2458" operator="equal">
      <formula>"Yes"</formula>
    </cfRule>
  </conditionalFormatting>
  <conditionalFormatting sqref="O2">
    <cfRule type="cellIs" dxfId="642" priority="2455" operator="equal">
      <formula>"No"</formula>
    </cfRule>
    <cfRule type="cellIs" dxfId="641" priority="2456" operator="equal">
      <formula>"Yes"</formula>
    </cfRule>
  </conditionalFormatting>
  <conditionalFormatting sqref="L2">
    <cfRule type="cellIs" dxfId="640" priority="2451" operator="equal">
      <formula>"No"</formula>
    </cfRule>
    <cfRule type="cellIs" dxfId="639" priority="2452" operator="equal">
      <formula>"Yes"</formula>
    </cfRule>
  </conditionalFormatting>
  <conditionalFormatting sqref="O2">
    <cfRule type="cellIs" dxfId="638" priority="2449" operator="equal">
      <formula>"No"</formula>
    </cfRule>
    <cfRule type="cellIs" dxfId="637" priority="2450" operator="equal">
      <formula>"Yes"</formula>
    </cfRule>
  </conditionalFormatting>
  <conditionalFormatting sqref="R2:S2">
    <cfRule type="cellIs" dxfId="636" priority="2463" operator="equal">
      <formula>"No"</formula>
    </cfRule>
    <cfRule type="cellIs" dxfId="635" priority="2464" operator="equal">
      <formula>"Yes"</formula>
    </cfRule>
  </conditionalFormatting>
  <conditionalFormatting sqref="R2:S2">
    <cfRule type="cellIs" dxfId="634" priority="2443" operator="equal">
      <formula>"No"</formula>
    </cfRule>
    <cfRule type="cellIs" dxfId="633" priority="2444" operator="equal">
      <formula>"Yes"</formula>
    </cfRule>
  </conditionalFormatting>
  <conditionalFormatting sqref="R2:S2">
    <cfRule type="cellIs" dxfId="632" priority="2445" operator="equal">
      <formula>"No"</formula>
    </cfRule>
    <cfRule type="cellIs" dxfId="631" priority="2446" operator="equal">
      <formula>"Yes"</formula>
    </cfRule>
  </conditionalFormatting>
  <conditionalFormatting sqref="M2">
    <cfRule type="cellIs" dxfId="630" priority="2433" operator="equal">
      <formula>"No"</formula>
    </cfRule>
    <cfRule type="cellIs" dxfId="629" priority="2434" operator="equal">
      <formula>"Yes"</formula>
    </cfRule>
  </conditionalFormatting>
  <conditionalFormatting sqref="M2">
    <cfRule type="cellIs" dxfId="628" priority="2435" operator="equal">
      <formula>"No"</formula>
    </cfRule>
    <cfRule type="cellIs" dxfId="627" priority="2436" operator="equal">
      <formula>"Yes"</formula>
    </cfRule>
  </conditionalFormatting>
  <conditionalFormatting sqref="V1:AB1">
    <cfRule type="cellIs" dxfId="626" priority="2431" operator="equal">
      <formula>"No"</formula>
    </cfRule>
    <cfRule type="cellIs" dxfId="625" priority="2432" operator="equal">
      <formula>"Yes"</formula>
    </cfRule>
  </conditionalFormatting>
  <conditionalFormatting sqref="Z1">
    <cfRule type="cellIs" dxfId="624" priority="2429" operator="equal">
      <formula>1</formula>
    </cfRule>
    <cfRule type="cellIs" dxfId="623" priority="2430" operator="equal">
      <formula>20</formula>
    </cfRule>
  </conditionalFormatting>
  <conditionalFormatting sqref="J1">
    <cfRule type="cellIs" dxfId="622" priority="2427" operator="equal">
      <formula>"No"</formula>
    </cfRule>
    <cfRule type="cellIs" dxfId="621" priority="2428" operator="equal">
      <formula>"Yes"</formula>
    </cfRule>
  </conditionalFormatting>
  <conditionalFormatting sqref="K1">
    <cfRule type="cellIs" dxfId="620" priority="2375" operator="equal">
      <formula>"No"</formula>
    </cfRule>
    <cfRule type="cellIs" dxfId="619" priority="2376" operator="equal">
      <formula>"Yes"</formula>
    </cfRule>
  </conditionalFormatting>
  <conditionalFormatting sqref="K1">
    <cfRule type="cellIs" dxfId="618" priority="2421" operator="equal">
      <formula>"No"</formula>
    </cfRule>
    <cfRule type="cellIs" dxfId="617" priority="2422" operator="equal">
      <formula>"Yes"</formula>
    </cfRule>
  </conditionalFormatting>
  <conditionalFormatting sqref="K1">
    <cfRule type="cellIs" dxfId="616" priority="2417" operator="equal">
      <formula>"No"</formula>
    </cfRule>
    <cfRule type="cellIs" dxfId="615" priority="2418" operator="equal">
      <formula>"Yes"</formula>
    </cfRule>
  </conditionalFormatting>
  <conditionalFormatting sqref="K1">
    <cfRule type="cellIs" dxfId="614" priority="2419" operator="equal">
      <formula>"No"</formula>
    </cfRule>
    <cfRule type="cellIs" dxfId="613" priority="2420" operator="equal">
      <formula>"Yes"</formula>
    </cfRule>
  </conditionalFormatting>
  <conditionalFormatting sqref="K1">
    <cfRule type="cellIs" dxfId="612" priority="2415" operator="equal">
      <formula>"No"</formula>
    </cfRule>
    <cfRule type="cellIs" dxfId="611" priority="2416" operator="equal">
      <formula>"Yes"</formula>
    </cfRule>
  </conditionalFormatting>
  <conditionalFormatting sqref="J1">
    <cfRule type="cellIs" dxfId="610" priority="2363" operator="equal">
      <formula>"No"</formula>
    </cfRule>
    <cfRule type="cellIs" dxfId="609" priority="2364" operator="equal">
      <formula>"Yes"</formula>
    </cfRule>
  </conditionalFormatting>
  <conditionalFormatting sqref="J1">
    <cfRule type="cellIs" dxfId="608" priority="2359" operator="equal">
      <formula>"No"</formula>
    </cfRule>
    <cfRule type="cellIs" dxfId="607" priority="2360" operator="equal">
      <formula>"Yes"</formula>
    </cfRule>
  </conditionalFormatting>
  <conditionalFormatting sqref="J1">
    <cfRule type="cellIs" dxfId="606" priority="2361" operator="equal">
      <formula>"No"</formula>
    </cfRule>
    <cfRule type="cellIs" dxfId="605" priority="2362" operator="equal">
      <formula>"Yes"</formula>
    </cfRule>
  </conditionalFormatting>
  <conditionalFormatting sqref="J2">
    <cfRule type="cellIs" dxfId="604" priority="2401" operator="equal">
      <formula>"No"</formula>
    </cfRule>
    <cfRule type="cellIs" dxfId="603" priority="2402" operator="equal">
      <formula>"Yes"</formula>
    </cfRule>
  </conditionalFormatting>
  <conditionalFormatting sqref="L2">
    <cfRule type="cellIs" dxfId="602" priority="2395" operator="equal">
      <formula>"No"</formula>
    </cfRule>
    <cfRule type="cellIs" dxfId="601" priority="2396" operator="equal">
      <formula>"Yes"</formula>
    </cfRule>
  </conditionalFormatting>
  <conditionalFormatting sqref="L2">
    <cfRule type="cellIs" dxfId="600" priority="2405" operator="equal">
      <formula>"No"</formula>
    </cfRule>
    <cfRule type="cellIs" dxfId="599" priority="2406" operator="equal">
      <formula>"Yes"</formula>
    </cfRule>
  </conditionalFormatting>
  <conditionalFormatting sqref="M2">
    <cfRule type="cellIs" dxfId="598" priority="2403" operator="equal">
      <formula>"No"</formula>
    </cfRule>
    <cfRule type="cellIs" dxfId="597" priority="2404" operator="equal">
      <formula>"Yes"</formula>
    </cfRule>
  </conditionalFormatting>
  <conditionalFormatting sqref="J2">
    <cfRule type="cellIs" dxfId="596" priority="2399" operator="equal">
      <formula>"No"</formula>
    </cfRule>
    <cfRule type="cellIs" dxfId="595" priority="2400" operator="equal">
      <formula>"Yes"</formula>
    </cfRule>
  </conditionalFormatting>
  <conditionalFormatting sqref="M2">
    <cfRule type="cellIs" dxfId="594" priority="2397" operator="equal">
      <formula>"No"</formula>
    </cfRule>
    <cfRule type="cellIs" dxfId="593" priority="2398" operator="equal">
      <formula>"Yes"</formula>
    </cfRule>
  </conditionalFormatting>
  <conditionalFormatting sqref="O2">
    <cfRule type="cellIs" dxfId="592" priority="2393" operator="equal">
      <formula>"No"</formula>
    </cfRule>
    <cfRule type="cellIs" dxfId="591" priority="2394" operator="equal">
      <formula>"Yes"</formula>
    </cfRule>
  </conditionalFormatting>
  <conditionalFormatting sqref="O2">
    <cfRule type="cellIs" dxfId="590" priority="2391" operator="equal">
      <formula>"No"</formula>
    </cfRule>
    <cfRule type="cellIs" dxfId="589" priority="2392" operator="equal">
      <formula>"Yes"</formula>
    </cfRule>
  </conditionalFormatting>
  <conditionalFormatting sqref="O2">
    <cfRule type="cellIs" dxfId="588" priority="2389" operator="equal">
      <formula>"No"</formula>
    </cfRule>
    <cfRule type="cellIs" dxfId="587" priority="2390" operator="equal">
      <formula>"Yes"</formula>
    </cfRule>
  </conditionalFormatting>
  <conditionalFormatting sqref="K2">
    <cfRule type="cellIs" dxfId="586" priority="2385" operator="equal">
      <formula>"No"</formula>
    </cfRule>
    <cfRule type="cellIs" dxfId="585" priority="2386" operator="equal">
      <formula>"Yes"</formula>
    </cfRule>
  </conditionalFormatting>
  <conditionalFormatting sqref="K2">
    <cfRule type="cellIs" dxfId="584" priority="2387" operator="equal">
      <formula>"No"</formula>
    </cfRule>
    <cfRule type="cellIs" dxfId="583" priority="2388" operator="equal">
      <formula>"Yes"</formula>
    </cfRule>
  </conditionalFormatting>
  <conditionalFormatting sqref="N2">
    <cfRule type="cellIs" dxfId="582" priority="2379" operator="equal">
      <formula>"No"</formula>
    </cfRule>
    <cfRule type="cellIs" dxfId="581" priority="2380" operator="equal">
      <formula>"Yes"</formula>
    </cfRule>
  </conditionalFormatting>
  <conditionalFormatting sqref="N2">
    <cfRule type="cellIs" dxfId="580" priority="2383" operator="equal">
      <formula>"No"</formula>
    </cfRule>
    <cfRule type="cellIs" dxfId="579" priority="2384" operator="equal">
      <formula>"Yes"</formula>
    </cfRule>
  </conditionalFormatting>
  <conditionalFormatting sqref="N2">
    <cfRule type="cellIs" dxfId="578" priority="2381" operator="equal">
      <formula>"No"</formula>
    </cfRule>
    <cfRule type="cellIs" dxfId="577" priority="2382" operator="equal">
      <formula>"Yes"</formula>
    </cfRule>
  </conditionalFormatting>
  <conditionalFormatting sqref="AG2">
    <cfRule type="cellIs" dxfId="576" priority="2321" operator="equal">
      <formula>"No"</formula>
    </cfRule>
    <cfRule type="cellIs" dxfId="575" priority="2322" operator="equal">
      <formula>"Yes"</formula>
    </cfRule>
  </conditionalFormatting>
  <conditionalFormatting sqref="AK2">
    <cfRule type="cellIs" dxfId="574" priority="2323" operator="equal">
      <formula>"No"</formula>
    </cfRule>
    <cfRule type="cellIs" dxfId="573" priority="2324" operator="equal">
      <formula>"Yes"</formula>
    </cfRule>
  </conditionalFormatting>
  <conditionalFormatting sqref="AH2">
    <cfRule type="cellIs" dxfId="572" priority="2319" operator="equal">
      <formula>"No"</formula>
    </cfRule>
    <cfRule type="cellIs" dxfId="571" priority="2320" operator="equal">
      <formula>"Yes"</formula>
    </cfRule>
  </conditionalFormatting>
  <conditionalFormatting sqref="K1">
    <cfRule type="cellIs" dxfId="570" priority="2377" operator="equal">
      <formula>"No"</formula>
    </cfRule>
    <cfRule type="cellIs" dxfId="569" priority="2378" operator="equal">
      <formula>"Yes"</formula>
    </cfRule>
  </conditionalFormatting>
  <conditionalFormatting sqref="AE2">
    <cfRule type="cellIs" dxfId="568" priority="2317" operator="equal">
      <formula>"No"</formula>
    </cfRule>
    <cfRule type="cellIs" dxfId="567" priority="2318" operator="equal">
      <formula>"Yes"</formula>
    </cfRule>
  </conditionalFormatting>
  <conditionalFormatting sqref="J1">
    <cfRule type="cellIs" dxfId="566" priority="2365" operator="equal">
      <formula>"No"</formula>
    </cfRule>
    <cfRule type="cellIs" dxfId="565" priority="2366" operator="equal">
      <formula>"Yes"</formula>
    </cfRule>
  </conditionalFormatting>
  <conditionalFormatting sqref="AK2">
    <cfRule type="cellIs" dxfId="564" priority="2307" operator="equal">
      <formula>"No"</formula>
    </cfRule>
    <cfRule type="cellIs" dxfId="563" priority="2308" operator="equal">
      <formula>"Yes"</formula>
    </cfRule>
  </conditionalFormatting>
  <conditionalFormatting sqref="AJ2">
    <cfRule type="cellIs" dxfId="562" priority="2303" operator="equal">
      <formula>"No"</formula>
    </cfRule>
    <cfRule type="cellIs" dxfId="561" priority="2304" operator="equal">
      <formula>"Yes"</formula>
    </cfRule>
  </conditionalFormatting>
  <conditionalFormatting sqref="AJ2">
    <cfRule type="cellIs" dxfId="560" priority="2305" operator="equal">
      <formula>"No"</formula>
    </cfRule>
    <cfRule type="cellIs" dxfId="559" priority="2306" operator="equal">
      <formula>"Yes"</formula>
    </cfRule>
  </conditionalFormatting>
  <conditionalFormatting sqref="AJ2">
    <cfRule type="cellIs" dxfId="558" priority="2301" operator="equal">
      <formula>"No"</formula>
    </cfRule>
    <cfRule type="cellIs" dxfId="557" priority="2302" operator="equal">
      <formula>"Yes"</formula>
    </cfRule>
  </conditionalFormatting>
  <conditionalFormatting sqref="AC1">
    <cfRule type="cellIs" dxfId="556" priority="2339" operator="equal">
      <formula>"No"</formula>
    </cfRule>
    <cfRule type="cellIs" dxfId="555" priority="2340" operator="equal">
      <formula>"Yes"</formula>
    </cfRule>
  </conditionalFormatting>
  <conditionalFormatting sqref="AC1">
    <cfRule type="cellIs" dxfId="554" priority="2337" operator="equal">
      <formula>"No"</formula>
    </cfRule>
    <cfRule type="cellIs" dxfId="553" priority="2338" operator="equal">
      <formula>"Yes"</formula>
    </cfRule>
  </conditionalFormatting>
  <conditionalFormatting sqref="AC1">
    <cfRule type="cellIs" dxfId="552" priority="2333" operator="equal">
      <formula>"No"</formula>
    </cfRule>
    <cfRule type="cellIs" dxfId="551" priority="2334" operator="equal">
      <formula>"Yes"</formula>
    </cfRule>
  </conditionalFormatting>
  <conditionalFormatting sqref="AC1">
    <cfRule type="cellIs" dxfId="550" priority="2335" operator="equal">
      <formula>"No"</formula>
    </cfRule>
    <cfRule type="cellIs" dxfId="549" priority="2336" operator="equal">
      <formula>"Yes"</formula>
    </cfRule>
  </conditionalFormatting>
  <conditionalFormatting sqref="AC1">
    <cfRule type="cellIs" dxfId="548" priority="2331" operator="equal">
      <formula>"No"</formula>
    </cfRule>
    <cfRule type="cellIs" dxfId="547" priority="2332" operator="equal">
      <formula>"Yes"</formula>
    </cfRule>
  </conditionalFormatting>
  <conditionalFormatting sqref="AC2">
    <cfRule type="cellIs" dxfId="546" priority="2329" operator="equal">
      <formula>"No"</formula>
    </cfRule>
    <cfRule type="cellIs" dxfId="545" priority="2330" operator="equal">
      <formula>"Yes"</formula>
    </cfRule>
  </conditionalFormatting>
  <conditionalFormatting sqref="AK2">
    <cfRule type="cellIs" dxfId="544" priority="2327" operator="equal">
      <formula>"No"</formula>
    </cfRule>
    <cfRule type="cellIs" dxfId="543" priority="2328" operator="equal">
      <formula>"Yes"</formula>
    </cfRule>
  </conditionalFormatting>
  <conditionalFormatting sqref="AD2">
    <cfRule type="cellIs" dxfId="542" priority="2325" operator="equal">
      <formula>"No"</formula>
    </cfRule>
    <cfRule type="cellIs" dxfId="541" priority="2326" operator="equal">
      <formula>"Yes"</formula>
    </cfRule>
  </conditionalFormatting>
  <conditionalFormatting sqref="AG2">
    <cfRule type="cellIs" dxfId="540" priority="2311" operator="equal">
      <formula>"No"</formula>
    </cfRule>
    <cfRule type="cellIs" dxfId="539" priority="2312" operator="equal">
      <formula>"Yes"</formula>
    </cfRule>
  </conditionalFormatting>
  <conditionalFormatting sqref="AE2">
    <cfRule type="cellIs" dxfId="538" priority="2315" operator="equal">
      <formula>"No"</formula>
    </cfRule>
    <cfRule type="cellIs" dxfId="537" priority="2316" operator="equal">
      <formula>"Yes"</formula>
    </cfRule>
  </conditionalFormatting>
  <conditionalFormatting sqref="AH2">
    <cfRule type="cellIs" dxfId="536" priority="2313" operator="equal">
      <formula>"No"</formula>
    </cfRule>
    <cfRule type="cellIs" dxfId="535" priority="2314" operator="equal">
      <formula>"Yes"</formula>
    </cfRule>
  </conditionalFormatting>
  <conditionalFormatting sqref="AK2">
    <cfRule type="cellIs" dxfId="534" priority="2309" operator="equal">
      <formula>"No"</formula>
    </cfRule>
    <cfRule type="cellIs" dxfId="533" priority="2310" operator="equal">
      <formula>"Yes"</formula>
    </cfRule>
  </conditionalFormatting>
  <conditionalFormatting sqref="AF2">
    <cfRule type="cellIs" dxfId="532" priority="2297" operator="equal">
      <formula>"No"</formula>
    </cfRule>
    <cfRule type="cellIs" dxfId="531" priority="2298" operator="equal">
      <formula>"Yes"</formula>
    </cfRule>
  </conditionalFormatting>
  <conditionalFormatting sqref="AF2">
    <cfRule type="cellIs" dxfId="530" priority="2299" operator="equal">
      <formula>"No"</formula>
    </cfRule>
    <cfRule type="cellIs" dxfId="529" priority="2300" operator="equal">
      <formula>"Yes"</formula>
    </cfRule>
  </conditionalFormatting>
  <conditionalFormatting sqref="AC2">
    <cfRule type="cellIs" dxfId="528" priority="2291" operator="equal">
      <formula>"No"</formula>
    </cfRule>
    <cfRule type="cellIs" dxfId="527" priority="2292" operator="equal">
      <formula>"Yes"</formula>
    </cfRule>
  </conditionalFormatting>
  <conditionalFormatting sqref="AE2">
    <cfRule type="cellIs" dxfId="526" priority="2285" operator="equal">
      <formula>"No"</formula>
    </cfRule>
    <cfRule type="cellIs" dxfId="525" priority="2286" operator="equal">
      <formula>"Yes"</formula>
    </cfRule>
  </conditionalFormatting>
  <conditionalFormatting sqref="AE2">
    <cfRule type="cellIs" dxfId="524" priority="2295" operator="equal">
      <formula>"No"</formula>
    </cfRule>
    <cfRule type="cellIs" dxfId="523" priority="2296" operator="equal">
      <formula>"Yes"</formula>
    </cfRule>
  </conditionalFormatting>
  <conditionalFormatting sqref="AF2">
    <cfRule type="cellIs" dxfId="522" priority="2293" operator="equal">
      <formula>"No"</formula>
    </cfRule>
    <cfRule type="cellIs" dxfId="521" priority="2294" operator="equal">
      <formula>"Yes"</formula>
    </cfRule>
  </conditionalFormatting>
  <conditionalFormatting sqref="AC2">
    <cfRule type="cellIs" dxfId="520" priority="2289" operator="equal">
      <formula>"No"</formula>
    </cfRule>
    <cfRule type="cellIs" dxfId="519" priority="2290" operator="equal">
      <formula>"Yes"</formula>
    </cfRule>
  </conditionalFormatting>
  <conditionalFormatting sqref="AF2">
    <cfRule type="cellIs" dxfId="518" priority="2287" operator="equal">
      <formula>"No"</formula>
    </cfRule>
    <cfRule type="cellIs" dxfId="517" priority="2288" operator="equal">
      <formula>"Yes"</formula>
    </cfRule>
  </conditionalFormatting>
  <conditionalFormatting sqref="AH2">
    <cfRule type="cellIs" dxfId="516" priority="2283" operator="equal">
      <formula>"No"</formula>
    </cfRule>
    <cfRule type="cellIs" dxfId="515" priority="2284" operator="equal">
      <formula>"Yes"</formula>
    </cfRule>
  </conditionalFormatting>
  <conditionalFormatting sqref="AH2">
    <cfRule type="cellIs" dxfId="514" priority="2281" operator="equal">
      <formula>"No"</formula>
    </cfRule>
    <cfRule type="cellIs" dxfId="513" priority="2282" operator="equal">
      <formula>"Yes"</formula>
    </cfRule>
  </conditionalFormatting>
  <conditionalFormatting sqref="AH2">
    <cfRule type="cellIs" dxfId="512" priority="2279" operator="equal">
      <formula>"No"</formula>
    </cfRule>
    <cfRule type="cellIs" dxfId="511" priority="2280" operator="equal">
      <formula>"Yes"</formula>
    </cfRule>
  </conditionalFormatting>
  <conditionalFormatting sqref="AD2">
    <cfRule type="cellIs" dxfId="510" priority="2275" operator="equal">
      <formula>"No"</formula>
    </cfRule>
    <cfRule type="cellIs" dxfId="509" priority="2276" operator="equal">
      <formula>"Yes"</formula>
    </cfRule>
  </conditionalFormatting>
  <conditionalFormatting sqref="AD2">
    <cfRule type="cellIs" dxfId="508" priority="2277" operator="equal">
      <formula>"No"</formula>
    </cfRule>
    <cfRule type="cellIs" dxfId="507" priority="2278" operator="equal">
      <formula>"Yes"</formula>
    </cfRule>
  </conditionalFormatting>
  <conditionalFormatting sqref="AG2">
    <cfRule type="cellIs" dxfId="506" priority="2269" operator="equal">
      <formula>"No"</formula>
    </cfRule>
    <cfRule type="cellIs" dxfId="505" priority="2270" operator="equal">
      <formula>"Yes"</formula>
    </cfRule>
  </conditionalFormatting>
  <conditionalFormatting sqref="AG2">
    <cfRule type="cellIs" dxfId="504" priority="2273" operator="equal">
      <formula>"No"</formula>
    </cfRule>
    <cfRule type="cellIs" dxfId="503" priority="2274" operator="equal">
      <formula>"Yes"</formula>
    </cfRule>
  </conditionalFormatting>
  <conditionalFormatting sqref="AG2">
    <cfRule type="cellIs" dxfId="502" priority="2271" operator="equal">
      <formula>"No"</formula>
    </cfRule>
    <cfRule type="cellIs" dxfId="501" priority="2272" operator="equal">
      <formula>"Yes"</formula>
    </cfRule>
  </conditionalFormatting>
  <conditionalFormatting sqref="AI2">
    <cfRule type="cellIs" dxfId="500" priority="2267" operator="equal">
      <formula>"No"</formula>
    </cfRule>
    <cfRule type="cellIs" dxfId="499" priority="2268" operator="equal">
      <formula>"Yes"</formula>
    </cfRule>
  </conditionalFormatting>
  <conditionalFormatting sqref="AI2">
    <cfRule type="cellIs" dxfId="498" priority="2265" operator="equal">
      <formula>"No"</formula>
    </cfRule>
    <cfRule type="cellIs" dxfId="497" priority="2266" operator="equal">
      <formula>"Yes"</formula>
    </cfRule>
  </conditionalFormatting>
  <conditionalFormatting sqref="AI2">
    <cfRule type="cellIs" dxfId="496" priority="2263" operator="equal">
      <formula>"No"</formula>
    </cfRule>
    <cfRule type="cellIs" dxfId="495" priority="2264" operator="equal">
      <formula>"Yes"</formula>
    </cfRule>
  </conditionalFormatting>
  <conditionalFormatting sqref="AI2">
    <cfRule type="cellIs" dxfId="494" priority="2261" operator="equal">
      <formula>"No"</formula>
    </cfRule>
    <cfRule type="cellIs" dxfId="493" priority="2262" operator="equal">
      <formula>"Yes"</formula>
    </cfRule>
  </conditionalFormatting>
  <conditionalFormatting sqref="AI2">
    <cfRule type="cellIs" dxfId="492" priority="2259" operator="equal">
      <formula>"No"</formula>
    </cfRule>
    <cfRule type="cellIs" dxfId="491" priority="2260" operator="equal">
      <formula>"Yes"</formula>
    </cfRule>
  </conditionalFormatting>
  <conditionalFormatting sqref="AK1">
    <cfRule type="cellIs" dxfId="490" priority="2255" operator="equal">
      <formula>"No"</formula>
    </cfRule>
    <cfRule type="cellIs" dxfId="489" priority="2256" operator="equal">
      <formula>"Yes"</formula>
    </cfRule>
  </conditionalFormatting>
  <conditionalFormatting sqref="AK1">
    <cfRule type="cellIs" dxfId="488" priority="2257" operator="equal">
      <formula>"No"</formula>
    </cfRule>
    <cfRule type="cellIs" dxfId="487" priority="2258" operator="equal">
      <formula>"Yes"</formula>
    </cfRule>
  </conditionalFormatting>
  <conditionalFormatting sqref="AK1">
    <cfRule type="cellIs" dxfId="486" priority="2253" operator="equal">
      <formula>"No"</formula>
    </cfRule>
    <cfRule type="cellIs" dxfId="485" priority="2254" operator="equal">
      <formula>"Yes"</formula>
    </cfRule>
  </conditionalFormatting>
  <conditionalFormatting sqref="AK1">
    <cfRule type="cellIs" dxfId="484" priority="2251" operator="equal">
      <formula>"No"</formula>
    </cfRule>
    <cfRule type="cellIs" dxfId="483" priority="2252" operator="equal">
      <formula>"Yes"</formula>
    </cfRule>
  </conditionalFormatting>
  <conditionalFormatting sqref="AD1">
    <cfRule type="cellIs" dxfId="482" priority="2235" operator="equal">
      <formula>"No"</formula>
    </cfRule>
    <cfRule type="cellIs" dxfId="481" priority="2236" operator="equal">
      <formula>"Yes"</formula>
    </cfRule>
  </conditionalFormatting>
  <conditionalFormatting sqref="AD1">
    <cfRule type="cellIs" dxfId="480" priority="2231" operator="equal">
      <formula>"No"</formula>
    </cfRule>
    <cfRule type="cellIs" dxfId="479" priority="2232" operator="equal">
      <formula>"Yes"</formula>
    </cfRule>
  </conditionalFormatting>
  <conditionalFormatting sqref="AD1">
    <cfRule type="cellIs" dxfId="478" priority="2233" operator="equal">
      <formula>"No"</formula>
    </cfRule>
    <cfRule type="cellIs" dxfId="477" priority="2234" operator="equal">
      <formula>"Yes"</formula>
    </cfRule>
  </conditionalFormatting>
  <conditionalFormatting sqref="AD1">
    <cfRule type="cellIs" dxfId="476" priority="2229" operator="equal">
      <formula>"No"</formula>
    </cfRule>
    <cfRule type="cellIs" dxfId="475" priority="2230" operator="equal">
      <formula>"Yes"</formula>
    </cfRule>
  </conditionalFormatting>
  <conditionalFormatting sqref="AD1">
    <cfRule type="cellIs" dxfId="474" priority="2227" operator="equal">
      <formula>"No"</formula>
    </cfRule>
    <cfRule type="cellIs" dxfId="473" priority="2228" operator="equal">
      <formula>"Yes"</formula>
    </cfRule>
  </conditionalFormatting>
  <conditionalFormatting sqref="S1:U1">
    <cfRule type="cellIs" dxfId="472" priority="2247" operator="equal">
      <formula>"No"</formula>
    </cfRule>
    <cfRule type="cellIs" dxfId="471" priority="2248" operator="equal">
      <formula>"Yes"</formula>
    </cfRule>
  </conditionalFormatting>
  <conditionalFormatting sqref="S1:U1">
    <cfRule type="cellIs" dxfId="470" priority="2249" operator="equal">
      <formula>"No"</formula>
    </cfRule>
    <cfRule type="cellIs" dxfId="469" priority="2250" operator="equal">
      <formula>"Yes"</formula>
    </cfRule>
  </conditionalFormatting>
  <conditionalFormatting sqref="S1:U1">
    <cfRule type="cellIs" dxfId="468" priority="2245" operator="equal">
      <formula>"No"</formula>
    </cfRule>
    <cfRule type="cellIs" dxfId="467" priority="2246" operator="equal">
      <formula>"Yes"</formula>
    </cfRule>
  </conditionalFormatting>
  <conditionalFormatting sqref="S1:U1">
    <cfRule type="cellIs" dxfId="466" priority="2243" operator="equal">
      <formula>"No"</formula>
    </cfRule>
    <cfRule type="cellIs" dxfId="465" priority="2244" operator="equal">
      <formula>"Yes"</formula>
    </cfRule>
  </conditionalFormatting>
  <conditionalFormatting sqref="V2">
    <cfRule type="cellIs" dxfId="464" priority="2237" operator="equal">
      <formula>"No"</formula>
    </cfRule>
    <cfRule type="cellIs" dxfId="463" priority="2238" operator="equal">
      <formula>"Yes"</formula>
    </cfRule>
  </conditionalFormatting>
  <conditionalFormatting sqref="A11:A14 C11:C15">
    <cfRule type="cellIs" dxfId="462" priority="2221" operator="equal">
      <formula>"No"</formula>
    </cfRule>
    <cfRule type="cellIs" dxfId="461" priority="2222" operator="equal">
      <formula>"Yes"</formula>
    </cfRule>
  </conditionalFormatting>
  <conditionalFormatting sqref="G7">
    <cfRule type="cellIs" dxfId="460" priority="2208" operator="equal">
      <formula>19</formula>
    </cfRule>
  </conditionalFormatting>
  <conditionalFormatting sqref="G7 Z7">
    <cfRule type="cellIs" dxfId="459" priority="2207" operator="equal">
      <formula>19</formula>
    </cfRule>
  </conditionalFormatting>
  <conditionalFormatting sqref="AB2">
    <cfRule type="cellIs" dxfId="458" priority="2011" operator="equal">
      <formula>"No"</formula>
    </cfRule>
    <cfRule type="cellIs" dxfId="457" priority="2012" operator="equal">
      <formula>"Yes"</formula>
    </cfRule>
  </conditionalFormatting>
  <conditionalFormatting sqref="A10 C10">
    <cfRule type="cellIs" dxfId="456" priority="1959" operator="equal">
      <formula>"No"</formula>
    </cfRule>
    <cfRule type="cellIs" dxfId="455" priority="1960" operator="equal">
      <formula>"Yes"</formula>
    </cfRule>
  </conditionalFormatting>
  <conditionalFormatting sqref="Q12:AL15">
    <cfRule type="cellIs" dxfId="454" priority="1957" operator="equal">
      <formula>"No"</formula>
    </cfRule>
    <cfRule type="cellIs" dxfId="453" priority="1958" operator="equal">
      <formula>"Yes"</formula>
    </cfRule>
  </conditionalFormatting>
  <conditionalFormatting sqref="Z12:Z15">
    <cfRule type="cellIs" dxfId="452" priority="1955" operator="equal">
      <formula>1</formula>
    </cfRule>
    <cfRule type="cellIs" dxfId="451" priority="1956" operator="equal">
      <formula>20</formula>
    </cfRule>
  </conditionalFormatting>
  <conditionalFormatting sqref="A16 C16">
    <cfRule type="cellIs" dxfId="450" priority="1907" operator="equal">
      <formula>"No"</formula>
    </cfRule>
    <cfRule type="cellIs" dxfId="449" priority="1908" operator="equal">
      <formula>"Yes"</formula>
    </cfRule>
  </conditionalFormatting>
  <conditionalFormatting sqref="M1">
    <cfRule type="cellIs" dxfId="448" priority="1835" operator="equal">
      <formula>"No"</formula>
    </cfRule>
    <cfRule type="cellIs" dxfId="447" priority="1836" operator="equal">
      <formula>"Yes"</formula>
    </cfRule>
  </conditionalFormatting>
  <conditionalFormatting sqref="M1">
    <cfRule type="cellIs" dxfId="446" priority="1833" operator="equal">
      <formula>"No"</formula>
    </cfRule>
    <cfRule type="cellIs" dxfId="445" priority="1834" operator="equal">
      <formula>"Yes"</formula>
    </cfRule>
  </conditionalFormatting>
  <conditionalFormatting sqref="AH1">
    <cfRule type="cellIs" dxfId="444" priority="1787" operator="equal">
      <formula>"No"</formula>
    </cfRule>
    <cfRule type="cellIs" dxfId="443" priority="1788" operator="equal">
      <formula>"Yes"</formula>
    </cfRule>
  </conditionalFormatting>
  <conditionalFormatting sqref="O1">
    <cfRule type="cellIs" dxfId="442" priority="1823" operator="equal">
      <formula>"No"</formula>
    </cfRule>
    <cfRule type="cellIs" dxfId="441" priority="1824" operator="equal">
      <formula>"Yes"</formula>
    </cfRule>
  </conditionalFormatting>
  <conditionalFormatting sqref="O1">
    <cfRule type="cellIs" dxfId="440" priority="1825" operator="equal">
      <formula>"No"</formula>
    </cfRule>
    <cfRule type="cellIs" dxfId="439" priority="1826" operator="equal">
      <formula>"Yes"</formula>
    </cfRule>
  </conditionalFormatting>
  <conditionalFormatting sqref="O1">
    <cfRule type="cellIs" dxfId="438" priority="1821" operator="equal">
      <formula>"No"</formula>
    </cfRule>
    <cfRule type="cellIs" dxfId="437" priority="1822" operator="equal">
      <formula>"Yes"</formula>
    </cfRule>
  </conditionalFormatting>
  <conditionalFormatting sqref="L1">
    <cfRule type="cellIs" dxfId="436" priority="1817" operator="equal">
      <formula>"No"</formula>
    </cfRule>
    <cfRule type="cellIs" dxfId="435" priority="1818" operator="equal">
      <formula>"Yes"</formula>
    </cfRule>
  </conditionalFormatting>
  <conditionalFormatting sqref="L1">
    <cfRule type="cellIs" dxfId="434" priority="1819" operator="equal">
      <formula>"No"</formula>
    </cfRule>
    <cfRule type="cellIs" dxfId="433" priority="1820" operator="equal">
      <formula>"Yes"</formula>
    </cfRule>
  </conditionalFormatting>
  <conditionalFormatting sqref="AF1">
    <cfRule type="cellIs" dxfId="432" priority="1793" operator="equal">
      <formula>"No"</formula>
    </cfRule>
    <cfRule type="cellIs" dxfId="431" priority="1794" operator="equal">
      <formula>"Yes"</formula>
    </cfRule>
  </conditionalFormatting>
  <conditionalFormatting sqref="AF1">
    <cfRule type="cellIs" dxfId="430" priority="1795" operator="equal">
      <formula>"No"</formula>
    </cfRule>
    <cfRule type="cellIs" dxfId="429" priority="1796" operator="equal">
      <formula>"Yes"</formula>
    </cfRule>
  </conditionalFormatting>
  <conditionalFormatting sqref="AH1">
    <cfRule type="cellIs" dxfId="428" priority="1789" operator="equal">
      <formula>"No"</formula>
    </cfRule>
    <cfRule type="cellIs" dxfId="427" priority="1790" operator="equal">
      <formula>"Yes"</formula>
    </cfRule>
  </conditionalFormatting>
  <conditionalFormatting sqref="AH1">
    <cfRule type="cellIs" dxfId="426" priority="1791" operator="equal">
      <formula>"No"</formula>
    </cfRule>
    <cfRule type="cellIs" dxfId="425" priority="1792" operator="equal">
      <formula>"Yes"</formula>
    </cfRule>
  </conditionalFormatting>
  <conditionalFormatting sqref="A2">
    <cfRule type="cellIs" dxfId="424" priority="1559" operator="equal">
      <formula>"No"</formula>
    </cfRule>
    <cfRule type="cellIs" dxfId="423" priority="1560" operator="equal">
      <formula>"Yes"</formula>
    </cfRule>
  </conditionalFormatting>
  <conditionalFormatting sqref="A2">
    <cfRule type="cellIs" dxfId="422" priority="1557" operator="equal">
      <formula>"No"</formula>
    </cfRule>
    <cfRule type="cellIs" dxfId="421" priority="1558" operator="equal">
      <formula>"Yes"</formula>
    </cfRule>
  </conditionalFormatting>
  <conditionalFormatting sqref="B14">
    <cfRule type="cellIs" dxfId="420" priority="1569" operator="equal">
      <formula>"No"</formula>
    </cfRule>
    <cfRule type="cellIs" dxfId="419" priority="1570" operator="equal">
      <formula>"Yes"</formula>
    </cfRule>
  </conditionalFormatting>
  <conditionalFormatting sqref="B11:B14">
    <cfRule type="cellIs" dxfId="418" priority="1567" operator="equal">
      <formula>"No"</formula>
    </cfRule>
    <cfRule type="cellIs" dxfId="417" priority="1568" operator="equal">
      <formula>"Yes"</formula>
    </cfRule>
  </conditionalFormatting>
  <conditionalFormatting sqref="B10">
    <cfRule type="cellIs" dxfId="416" priority="1565" operator="equal">
      <formula>"No"</formula>
    </cfRule>
    <cfRule type="cellIs" dxfId="415" priority="1566" operator="equal">
      <formula>"Yes"</formula>
    </cfRule>
  </conditionalFormatting>
  <conditionalFormatting sqref="B16">
    <cfRule type="cellIs" dxfId="414" priority="1563" operator="equal">
      <formula>"No"</formula>
    </cfRule>
    <cfRule type="cellIs" dxfId="413" priority="1564" operator="equal">
      <formula>"Yes"</formula>
    </cfRule>
  </conditionalFormatting>
  <conditionalFormatting sqref="A2">
    <cfRule type="cellIs" dxfId="412" priority="1561" operator="equal">
      <formula>"No"</formula>
    </cfRule>
    <cfRule type="cellIs" dxfId="411" priority="1562" operator="equal">
      <formula>"Yes"</formula>
    </cfRule>
  </conditionalFormatting>
  <conditionalFormatting sqref="A2">
    <cfRule type="cellIs" dxfId="410" priority="1555" operator="equal">
      <formula>"No"</formula>
    </cfRule>
    <cfRule type="cellIs" dxfId="409" priority="1556" operator="equal">
      <formula>"Yes"</formula>
    </cfRule>
  </conditionalFormatting>
  <conditionalFormatting sqref="B2">
    <cfRule type="cellIs" dxfId="408" priority="1553" operator="equal">
      <formula>"No"</formula>
    </cfRule>
    <cfRule type="cellIs" dxfId="407" priority="1554" operator="equal">
      <formula>"Yes"</formula>
    </cfRule>
  </conditionalFormatting>
  <conditionalFormatting sqref="T2">
    <cfRule type="cellIs" dxfId="406" priority="1478" operator="equal">
      <formula>"No"</formula>
    </cfRule>
    <cfRule type="cellIs" dxfId="405" priority="1479" operator="equal">
      <formula>"Yes"</formula>
    </cfRule>
  </conditionalFormatting>
  <conditionalFormatting sqref="T2">
    <cfRule type="cellIs" dxfId="404" priority="1480" operator="equal">
      <formula>"No"</formula>
    </cfRule>
    <cfRule type="cellIs" dxfId="403" priority="1481" operator="equal">
      <formula>"Yes"</formula>
    </cfRule>
  </conditionalFormatting>
  <conditionalFormatting sqref="T2">
    <cfRule type="cellIs" dxfId="402" priority="1474" operator="equal">
      <formula>"No"</formula>
    </cfRule>
    <cfRule type="cellIs" dxfId="401" priority="1475" operator="equal">
      <formula>"Yes"</formula>
    </cfRule>
  </conditionalFormatting>
  <conditionalFormatting sqref="T2">
    <cfRule type="cellIs" dxfId="400" priority="1476" operator="equal">
      <formula>"No"</formula>
    </cfRule>
    <cfRule type="cellIs" dxfId="399" priority="1477" operator="equal">
      <formula>"Yes"</formula>
    </cfRule>
  </conditionalFormatting>
  <conditionalFormatting sqref="U2">
    <cfRule type="cellIs" dxfId="398" priority="1472" operator="equal">
      <formula>"No"</formula>
    </cfRule>
    <cfRule type="cellIs" dxfId="397" priority="1473" operator="equal">
      <formula>"Yes"</formula>
    </cfRule>
  </conditionalFormatting>
  <conditionalFormatting sqref="A17">
    <cfRule type="cellIs" dxfId="396" priority="1458" operator="equal">
      <formula>"No"</formula>
    </cfRule>
    <cfRule type="cellIs" dxfId="395" priority="1459" operator="equal">
      <formula>"Yes"</formula>
    </cfRule>
  </conditionalFormatting>
  <conditionalFormatting sqref="B17">
    <cfRule type="cellIs" dxfId="394" priority="1456" operator="equal">
      <formula>"No"</formula>
    </cfRule>
    <cfRule type="cellIs" dxfId="393" priority="1457" operator="equal">
      <formula>"Yes"</formula>
    </cfRule>
  </conditionalFormatting>
  <conditionalFormatting sqref="B19:B39">
    <cfRule type="cellIs" dxfId="392" priority="1454" operator="equal">
      <formula>"No"</formula>
    </cfRule>
    <cfRule type="cellIs" dxfId="391" priority="1455" operator="equal">
      <formula>"Yes"</formula>
    </cfRule>
  </conditionalFormatting>
  <conditionalFormatting sqref="P2">
    <cfRule type="cellIs" dxfId="390" priority="1274" operator="equal">
      <formula>"No"</formula>
    </cfRule>
    <cfRule type="cellIs" dxfId="389" priority="1275" operator="equal">
      <formula>"Yes"</formula>
    </cfRule>
  </conditionalFormatting>
  <conditionalFormatting sqref="P2">
    <cfRule type="cellIs" dxfId="388" priority="1270" operator="equal">
      <formula>"No"</formula>
    </cfRule>
    <cfRule type="cellIs" dxfId="387" priority="1271" operator="equal">
      <formula>"Yes"</formula>
    </cfRule>
  </conditionalFormatting>
  <conditionalFormatting sqref="P2">
    <cfRule type="cellIs" dxfId="386" priority="1272" operator="equal">
      <formula>"No"</formula>
    </cfRule>
    <cfRule type="cellIs" dxfId="385" priority="1273" operator="equal">
      <formula>"Yes"</formula>
    </cfRule>
  </conditionalFormatting>
  <conditionalFormatting sqref="P2">
    <cfRule type="cellIs" dxfId="384" priority="1268" operator="equal">
      <formula>"No"</formula>
    </cfRule>
    <cfRule type="cellIs" dxfId="383" priority="1269" operator="equal">
      <formula>"Yes"</formula>
    </cfRule>
  </conditionalFormatting>
  <conditionalFormatting sqref="P1">
    <cfRule type="cellIs" dxfId="382" priority="1264" operator="equal">
      <formula>"No"</formula>
    </cfRule>
    <cfRule type="cellIs" dxfId="381" priority="1265" operator="equal">
      <formula>"Yes"</formula>
    </cfRule>
  </conditionalFormatting>
  <conditionalFormatting sqref="P2">
    <cfRule type="cellIs" dxfId="380" priority="1266" operator="equal">
      <formula>"No"</formula>
    </cfRule>
    <cfRule type="cellIs" dxfId="379" priority="1267" operator="equal">
      <formula>"Yes"</formula>
    </cfRule>
  </conditionalFormatting>
  <conditionalFormatting sqref="P1">
    <cfRule type="cellIs" dxfId="378" priority="1262" operator="equal">
      <formula>"No"</formula>
    </cfRule>
    <cfRule type="cellIs" dxfId="377" priority="1263" operator="equal">
      <formula>"Yes"</formula>
    </cfRule>
  </conditionalFormatting>
  <conditionalFormatting sqref="A18">
    <cfRule type="cellIs" dxfId="376" priority="1322" operator="equal">
      <formula>"No"</formula>
    </cfRule>
    <cfRule type="cellIs" dxfId="375" priority="1323" operator="equal">
      <formula>"Yes"</formula>
    </cfRule>
  </conditionalFormatting>
  <conditionalFormatting sqref="B18">
    <cfRule type="cellIs" dxfId="374" priority="1320" operator="equal">
      <formula>"No"</formula>
    </cfRule>
    <cfRule type="cellIs" dxfId="373" priority="1321" operator="equal">
      <formula>"Yes"</formula>
    </cfRule>
  </conditionalFormatting>
  <conditionalFormatting sqref="N1">
    <cfRule type="cellIs" dxfId="372" priority="1302" operator="equal">
      <formula>"No"</formula>
    </cfRule>
    <cfRule type="cellIs" dxfId="371" priority="1303" operator="equal">
      <formula>"Yes"</formula>
    </cfRule>
  </conditionalFormatting>
  <conditionalFormatting sqref="N1">
    <cfRule type="cellIs" dxfId="370" priority="1304" operator="equal">
      <formula>"No"</formula>
    </cfRule>
    <cfRule type="cellIs" dxfId="369" priority="1305" operator="equal">
      <formula>"Yes"</formula>
    </cfRule>
  </conditionalFormatting>
  <conditionalFormatting sqref="N1">
    <cfRule type="cellIs" dxfId="368" priority="1300" operator="equal">
      <formula>"No"</formula>
    </cfRule>
    <cfRule type="cellIs" dxfId="367" priority="1301" operator="equal">
      <formula>"Yes"</formula>
    </cfRule>
  </conditionalFormatting>
  <conditionalFormatting sqref="Q2">
    <cfRule type="cellIs" dxfId="366" priority="1298" operator="equal">
      <formula>"No"</formula>
    </cfRule>
    <cfRule type="cellIs" dxfId="365" priority="1299" operator="equal">
      <formula>"Yes"</formula>
    </cfRule>
  </conditionalFormatting>
  <conditionalFormatting sqref="Q2">
    <cfRule type="cellIs" dxfId="364" priority="1296" operator="equal">
      <formula>"No"</formula>
    </cfRule>
    <cfRule type="cellIs" dxfId="363" priority="1297" operator="equal">
      <formula>"Yes"</formula>
    </cfRule>
  </conditionalFormatting>
  <conditionalFormatting sqref="Q2">
    <cfRule type="cellIs" dxfId="362" priority="1294" operator="equal">
      <formula>"No"</formula>
    </cfRule>
    <cfRule type="cellIs" dxfId="361" priority="1295" operator="equal">
      <formula>"Yes"</formula>
    </cfRule>
  </conditionalFormatting>
  <conditionalFormatting sqref="Q2">
    <cfRule type="cellIs" dxfId="360" priority="1292" operator="equal">
      <formula>"No"</formula>
    </cfRule>
    <cfRule type="cellIs" dxfId="359" priority="1293" operator="equal">
      <formula>"Yes"</formula>
    </cfRule>
  </conditionalFormatting>
  <conditionalFormatting sqref="Q2">
    <cfRule type="cellIs" dxfId="358" priority="1290" operator="equal">
      <formula>"No"</formula>
    </cfRule>
    <cfRule type="cellIs" dxfId="357" priority="1291" operator="equal">
      <formula>"Yes"</formula>
    </cfRule>
  </conditionalFormatting>
  <conditionalFormatting sqref="P1">
    <cfRule type="cellIs" dxfId="356" priority="1260" operator="equal">
      <formula>"No"</formula>
    </cfRule>
    <cfRule type="cellIs" dxfId="355" priority="1261" operator="equal">
      <formula>"Yes"</formula>
    </cfRule>
  </conditionalFormatting>
  <conditionalFormatting sqref="U7">
    <cfRule type="cellIs" dxfId="354" priority="966" operator="equal">
      <formula>"No"</formula>
    </cfRule>
    <cfRule type="cellIs" dxfId="353" priority="967" operator="equal">
      <formula>"Yes"</formula>
    </cfRule>
  </conditionalFormatting>
  <conditionalFormatting sqref="AB3:AB5">
    <cfRule type="cellIs" dxfId="352" priority="922" operator="equal">
      <formula>"No"</formula>
    </cfRule>
    <cfRule type="cellIs" dxfId="351" priority="923" operator="equal">
      <formula>"Yes"</formula>
    </cfRule>
  </conditionalFormatting>
  <conditionalFormatting sqref="G3:S5 AA3:AA5 AC3:AK5">
    <cfRule type="cellIs" dxfId="350" priority="928" operator="equal">
      <formula>"No"</formula>
    </cfRule>
    <cfRule type="cellIs" dxfId="349" priority="929" operator="equal">
      <formula>"Yes"</formula>
    </cfRule>
  </conditionalFormatting>
  <conditionalFormatting sqref="G3:G5">
    <cfRule type="cellIs" dxfId="348" priority="926" operator="equal">
      <formula>1</formula>
    </cfRule>
    <cfRule type="cellIs" dxfId="347" priority="927" operator="equal">
      <formula>20</formula>
    </cfRule>
  </conditionalFormatting>
  <conditionalFormatting sqref="G3:G5">
    <cfRule type="cellIs" dxfId="346" priority="925" operator="equal">
      <formula>19</formula>
    </cfRule>
  </conditionalFormatting>
  <conditionalFormatting sqref="G3:G5">
    <cfRule type="cellIs" dxfId="345" priority="924" operator="equal">
      <formula>19</formula>
    </cfRule>
  </conditionalFormatting>
  <conditionalFormatting sqref="G3:S5 AA3:AK5">
    <cfRule type="cellIs" dxfId="344" priority="918" operator="equal">
      <formula>"No"</formula>
    </cfRule>
    <cfRule type="cellIs" dxfId="343" priority="919" operator="equal">
      <formula>"Yes"</formula>
    </cfRule>
  </conditionalFormatting>
  <conditionalFormatting sqref="G3:G5">
    <cfRule type="cellIs" dxfId="342" priority="916" operator="equal">
      <formula>1</formula>
    </cfRule>
    <cfRule type="cellIs" dxfId="341" priority="917" operator="equal">
      <formula>20</formula>
    </cfRule>
  </conditionalFormatting>
  <conditionalFormatting sqref="G3:G5">
    <cfRule type="cellIs" dxfId="340" priority="915" operator="equal">
      <formula>19</formula>
    </cfRule>
  </conditionalFormatting>
  <conditionalFormatting sqref="G3:G5">
    <cfRule type="cellIs" dxfId="339" priority="914" operator="equal">
      <formula>19</formula>
    </cfRule>
  </conditionalFormatting>
  <conditionalFormatting sqref="Z3:Z5">
    <cfRule type="cellIs" dxfId="338" priority="906" operator="equal">
      <formula>"No"</formula>
    </cfRule>
    <cfRule type="cellIs" dxfId="337" priority="907" operator="equal">
      <formula>"Yes"</formula>
    </cfRule>
  </conditionalFormatting>
  <conditionalFormatting sqref="Z3:Z5">
    <cfRule type="cellIs" dxfId="336" priority="904" operator="equal">
      <formula>1</formula>
    </cfRule>
    <cfRule type="cellIs" dxfId="335" priority="905" operator="equal">
      <formula>20</formula>
    </cfRule>
  </conditionalFormatting>
  <conditionalFormatting sqref="Z3:Z5">
    <cfRule type="cellIs" dxfId="334" priority="903" operator="equal">
      <formula>19</formula>
    </cfRule>
  </conditionalFormatting>
  <conditionalFormatting sqref="A15">
    <cfRule type="cellIs" dxfId="333" priority="712" operator="equal">
      <formula>"No"</formula>
    </cfRule>
    <cfRule type="cellIs" dxfId="332" priority="713" operator="equal">
      <formula>"Yes"</formula>
    </cfRule>
  </conditionalFormatting>
  <conditionalFormatting sqref="A15">
    <cfRule type="cellIs" dxfId="331" priority="710" operator="equal">
      <formula>"No"</formula>
    </cfRule>
    <cfRule type="cellIs" dxfId="330" priority="711" operator="equal">
      <formula>"Yes"</formula>
    </cfRule>
  </conditionalFormatting>
  <conditionalFormatting sqref="B15">
    <cfRule type="cellIs" dxfId="329" priority="708" operator="equal">
      <formula>"No"</formula>
    </cfRule>
    <cfRule type="cellIs" dxfId="328" priority="709" operator="equal">
      <formula>"Yes"</formula>
    </cfRule>
  </conditionalFormatting>
  <conditionalFormatting sqref="B15">
    <cfRule type="cellIs" dxfId="327" priority="706" operator="equal">
      <formula>"No"</formula>
    </cfRule>
    <cfRule type="cellIs" dxfId="326" priority="707" operator="equal">
      <formula>"Yes"</formula>
    </cfRule>
  </conditionalFormatting>
  <conditionalFormatting sqref="AI1">
    <cfRule type="cellIs" dxfId="325" priority="385" operator="equal">
      <formula>"No"</formula>
    </cfRule>
    <cfRule type="cellIs" dxfId="324" priority="386" operator="equal">
      <formula>"Yes"</formula>
    </cfRule>
  </conditionalFormatting>
  <conditionalFormatting sqref="AI1">
    <cfRule type="cellIs" dxfId="323" priority="387" operator="equal">
      <formula>"No"</formula>
    </cfRule>
    <cfRule type="cellIs" dxfId="322" priority="388" operator="equal">
      <formula>"Yes"</formula>
    </cfRule>
  </conditionalFormatting>
  <conditionalFormatting sqref="AI1">
    <cfRule type="cellIs" dxfId="321" priority="389" operator="equal">
      <formula>"No"</formula>
    </cfRule>
    <cfRule type="cellIs" dxfId="320" priority="390" operator="equal">
      <formula>"Yes"</formula>
    </cfRule>
  </conditionalFormatting>
  <conditionalFormatting sqref="B7">
    <cfRule type="cellIs" dxfId="319" priority="369" operator="equal">
      <formula>"No"</formula>
    </cfRule>
    <cfRule type="cellIs" dxfId="318" priority="370" operator="equal">
      <formula>"Yes"</formula>
    </cfRule>
  </conditionalFormatting>
  <conditionalFormatting sqref="C5:F5">
    <cfRule type="cellIs" dxfId="317" priority="243" operator="equal">
      <formula>"No"</formula>
    </cfRule>
    <cfRule type="cellIs" dxfId="316" priority="244" operator="equal">
      <formula>"Yes"</formula>
    </cfRule>
  </conditionalFormatting>
  <conditionalFormatting sqref="F3">
    <cfRule type="cellIs" dxfId="315" priority="235" operator="equal">
      <formula>"No"</formula>
    </cfRule>
    <cfRule type="cellIs" dxfId="314" priority="236" operator="equal">
      <formula>"Yes"</formula>
    </cfRule>
  </conditionalFormatting>
  <conditionalFormatting sqref="A4 D4:E4">
    <cfRule type="cellIs" dxfId="313" priority="231" operator="equal">
      <formula>"No"</formula>
    </cfRule>
    <cfRule type="cellIs" dxfId="312" priority="232" operator="equal">
      <formula>"Yes"</formula>
    </cfRule>
  </conditionalFormatting>
  <conditionalFormatting sqref="A3 D3:E3">
    <cfRule type="cellIs" dxfId="311" priority="237" operator="equal">
      <formula>"No"</formula>
    </cfRule>
    <cfRule type="cellIs" dxfId="310" priority="238" operator="equal">
      <formula>"Yes"</formula>
    </cfRule>
  </conditionalFormatting>
  <conditionalFormatting sqref="F4">
    <cfRule type="cellIs" dxfId="309" priority="229" operator="equal">
      <formula>"No"</formula>
    </cfRule>
    <cfRule type="cellIs" dxfId="308" priority="230" operator="equal">
      <formula>"Yes"</formula>
    </cfRule>
  </conditionalFormatting>
  <conditionalFormatting sqref="C4">
    <cfRule type="cellIs" dxfId="307" priority="227" operator="equal">
      <formula>"No"</formula>
    </cfRule>
    <cfRule type="cellIs" dxfId="306" priority="228" operator="equal">
      <formula>"Yes"</formula>
    </cfRule>
  </conditionalFormatting>
  <conditionalFormatting sqref="A5">
    <cfRule type="cellIs" dxfId="305" priority="225" operator="equal">
      <formula>"No"</formula>
    </cfRule>
    <cfRule type="cellIs" dxfId="304" priority="226" operator="equal">
      <formula>"Yes"</formula>
    </cfRule>
  </conditionalFormatting>
  <conditionalFormatting sqref="A3 D3:E3">
    <cfRule type="cellIs" dxfId="303" priority="215" operator="equal">
      <formula>"No"</formula>
    </cfRule>
    <cfRule type="cellIs" dxfId="302" priority="216" operator="equal">
      <formula>"Yes"</formula>
    </cfRule>
  </conditionalFormatting>
  <conditionalFormatting sqref="F3">
    <cfRule type="cellIs" dxfId="301" priority="213" operator="equal">
      <formula>"No"</formula>
    </cfRule>
    <cfRule type="cellIs" dxfId="300" priority="214" operator="equal">
      <formula>"Yes"</formula>
    </cfRule>
  </conditionalFormatting>
  <conditionalFormatting sqref="A4 D4:E4">
    <cfRule type="cellIs" dxfId="299" priority="211" operator="equal">
      <formula>"No"</formula>
    </cfRule>
    <cfRule type="cellIs" dxfId="298" priority="212" operator="equal">
      <formula>"Yes"</formula>
    </cfRule>
  </conditionalFormatting>
  <conditionalFormatting sqref="F4">
    <cfRule type="cellIs" dxfId="297" priority="209" operator="equal">
      <formula>"No"</formula>
    </cfRule>
    <cfRule type="cellIs" dxfId="296" priority="210" operator="equal">
      <formula>"Yes"</formula>
    </cfRule>
  </conditionalFormatting>
  <conditionalFormatting sqref="A5 D5:E5">
    <cfRule type="cellIs" dxfId="295" priority="207" operator="equal">
      <formula>"No"</formula>
    </cfRule>
    <cfRule type="cellIs" dxfId="294" priority="208" operator="equal">
      <formula>"Yes"</formula>
    </cfRule>
  </conditionalFormatting>
  <conditionalFormatting sqref="F5">
    <cfRule type="cellIs" dxfId="293" priority="205" operator="equal">
      <formula>"No"</formula>
    </cfRule>
    <cfRule type="cellIs" dxfId="292" priority="206" operator="equal">
      <formula>"Yes"</formula>
    </cfRule>
  </conditionalFormatting>
  <conditionalFormatting sqref="C5">
    <cfRule type="cellIs" dxfId="291" priority="203" operator="equal">
      <formula>"No"</formula>
    </cfRule>
    <cfRule type="cellIs" dxfId="290" priority="204" operator="equal">
      <formula>"Yes"</formula>
    </cfRule>
  </conditionalFormatting>
  <conditionalFormatting sqref="V3:W3">
    <cfRule type="cellIs" dxfId="289" priority="193" operator="equal">
      <formula>"No"</formula>
    </cfRule>
    <cfRule type="cellIs" dxfId="288" priority="194" operator="equal">
      <formula>"Yes"</formula>
    </cfRule>
  </conditionalFormatting>
  <conditionalFormatting sqref="T3:U3">
    <cfRule type="cellIs" dxfId="287" priority="187" operator="equal">
      <formula>"No"</formula>
    </cfRule>
    <cfRule type="cellIs" dxfId="286" priority="188" operator="equal">
      <formula>"Yes"</formula>
    </cfRule>
  </conditionalFormatting>
  <conditionalFormatting sqref="X3:Y3">
    <cfRule type="cellIs" dxfId="285" priority="191" operator="equal">
      <formula>"No"</formula>
    </cfRule>
    <cfRule type="cellIs" dxfId="284" priority="192" operator="equal">
      <formula>"Yes"</formula>
    </cfRule>
  </conditionalFormatting>
  <conditionalFormatting sqref="T4">
    <cfRule type="cellIs" dxfId="283" priority="179" operator="equal">
      <formula>"No"</formula>
    </cfRule>
    <cfRule type="cellIs" dxfId="282" priority="180" operator="equal">
      <formula>"Yes"</formula>
    </cfRule>
  </conditionalFormatting>
  <conditionalFormatting sqref="T5:U5">
    <cfRule type="cellIs" dxfId="281" priority="177" operator="equal">
      <formula>"No"</formula>
    </cfRule>
    <cfRule type="cellIs" dxfId="280" priority="178" operator="equal">
      <formula>"Yes"</formula>
    </cfRule>
  </conditionalFormatting>
  <conditionalFormatting sqref="Y3 W3">
    <cfRule type="cellIs" dxfId="279" priority="167" operator="equal">
      <formula>"No"</formula>
    </cfRule>
    <cfRule type="cellIs" dxfId="278" priority="168" operator="equal">
      <formula>"Yes"</formula>
    </cfRule>
  </conditionalFormatting>
  <conditionalFormatting sqref="X3">
    <cfRule type="cellIs" dxfId="277" priority="165" operator="equal">
      <formula>"No"</formula>
    </cfRule>
    <cfRule type="cellIs" dxfId="276" priority="166" operator="equal">
      <formula>"Yes"</formula>
    </cfRule>
  </conditionalFormatting>
  <conditionalFormatting sqref="T3:U3">
    <cfRule type="cellIs" dxfId="275" priority="159" operator="equal">
      <formula>"No"</formula>
    </cfRule>
    <cfRule type="cellIs" dxfId="274" priority="160" operator="equal">
      <formula>"Yes"</formula>
    </cfRule>
  </conditionalFormatting>
  <conditionalFormatting sqref="T4">
    <cfRule type="cellIs" dxfId="273" priority="157" operator="equal">
      <formula>"No"</formula>
    </cfRule>
    <cfRule type="cellIs" dxfId="272" priority="158" operator="equal">
      <formula>"Yes"</formula>
    </cfRule>
  </conditionalFormatting>
  <conditionalFormatting sqref="V3">
    <cfRule type="cellIs" dxfId="271" priority="155" operator="equal">
      <formula>"No"</formula>
    </cfRule>
    <cfRule type="cellIs" dxfId="270" priority="156" operator="equal">
      <formula>"Yes"</formula>
    </cfRule>
  </conditionalFormatting>
  <conditionalFormatting sqref="T5:U5">
    <cfRule type="cellIs" dxfId="269" priority="153" operator="equal">
      <formula>"No"</formula>
    </cfRule>
    <cfRule type="cellIs" dxfId="268" priority="154" operator="equal">
      <formula>"Yes"</formula>
    </cfRule>
  </conditionalFormatting>
  <conditionalFormatting sqref="V5:W5">
    <cfRule type="cellIs" dxfId="267" priority="151" operator="equal">
      <formula>"No"</formula>
    </cfRule>
    <cfRule type="cellIs" dxfId="266" priority="152" operator="equal">
      <formula>"Yes"</formula>
    </cfRule>
  </conditionalFormatting>
  <conditionalFormatting sqref="X5:Y5">
    <cfRule type="cellIs" dxfId="265" priority="149" operator="equal">
      <formula>"No"</formula>
    </cfRule>
    <cfRule type="cellIs" dxfId="264" priority="150" operator="equal">
      <formula>"Yes"</formula>
    </cfRule>
  </conditionalFormatting>
  <conditionalFormatting sqref="Y5 W5">
    <cfRule type="cellIs" dxfId="263" priority="147" operator="equal">
      <formula>"No"</formula>
    </cfRule>
    <cfRule type="cellIs" dxfId="262" priority="148" operator="equal">
      <formula>"Yes"</formula>
    </cfRule>
  </conditionalFormatting>
  <conditionalFormatting sqref="X5">
    <cfRule type="cellIs" dxfId="261" priority="145" operator="equal">
      <formula>"No"</formula>
    </cfRule>
    <cfRule type="cellIs" dxfId="260" priority="146" operator="equal">
      <formula>"Yes"</formula>
    </cfRule>
  </conditionalFormatting>
  <conditionalFormatting sqref="V5">
    <cfRule type="cellIs" dxfId="259" priority="143" operator="equal">
      <formula>"No"</formula>
    </cfRule>
    <cfRule type="cellIs" dxfId="258" priority="144" operator="equal">
      <formula>"Yes"</formula>
    </cfRule>
  </conditionalFormatting>
  <conditionalFormatting sqref="AG1">
    <cfRule type="cellIs" dxfId="257" priority="133" operator="equal">
      <formula>"No"</formula>
    </cfRule>
    <cfRule type="cellIs" dxfId="256" priority="134" operator="equal">
      <formula>"Yes"</formula>
    </cfRule>
  </conditionalFormatting>
  <conditionalFormatting sqref="AG1">
    <cfRule type="cellIs" dxfId="255" priority="135" operator="equal">
      <formula>"No"</formula>
    </cfRule>
    <cfRule type="cellIs" dxfId="254" priority="136" operator="equal">
      <formula>"Yes"</formula>
    </cfRule>
  </conditionalFormatting>
  <conditionalFormatting sqref="AG1">
    <cfRule type="cellIs" dxfId="253" priority="137" operator="equal">
      <formula>"No"</formula>
    </cfRule>
    <cfRule type="cellIs" dxfId="252" priority="138" operator="equal">
      <formula>"Yes"</formula>
    </cfRule>
  </conditionalFormatting>
  <conditionalFormatting sqref="V4:W4">
    <cfRule type="cellIs" dxfId="251" priority="131" operator="equal">
      <formula>"No"</formula>
    </cfRule>
    <cfRule type="cellIs" dxfId="250" priority="132" operator="equal">
      <formula>"Yes"</formula>
    </cfRule>
  </conditionalFormatting>
  <conditionalFormatting sqref="U4">
    <cfRule type="cellIs" dxfId="249" priority="127" operator="equal">
      <formula>"No"</formula>
    </cfRule>
    <cfRule type="cellIs" dxfId="248" priority="128" operator="equal">
      <formula>"Yes"</formula>
    </cfRule>
  </conditionalFormatting>
  <conditionalFormatting sqref="X4:Y4">
    <cfRule type="cellIs" dxfId="247" priority="129" operator="equal">
      <formula>"No"</formula>
    </cfRule>
    <cfRule type="cellIs" dxfId="246" priority="130" operator="equal">
      <formula>"Yes"</formula>
    </cfRule>
  </conditionalFormatting>
  <conditionalFormatting sqref="Y4 W4">
    <cfRule type="cellIs" dxfId="245" priority="125" operator="equal">
      <formula>"No"</formula>
    </cfRule>
    <cfRule type="cellIs" dxfId="244" priority="126" operator="equal">
      <formula>"Yes"</formula>
    </cfRule>
  </conditionalFormatting>
  <conditionalFormatting sqref="X4">
    <cfRule type="cellIs" dxfId="243" priority="123" operator="equal">
      <formula>"No"</formula>
    </cfRule>
    <cfRule type="cellIs" dxfId="242" priority="124" operator="equal">
      <formula>"Yes"</formula>
    </cfRule>
  </conditionalFormatting>
  <conditionalFormatting sqref="U4">
    <cfRule type="cellIs" dxfId="241" priority="121" operator="equal">
      <formula>"No"</formula>
    </cfRule>
    <cfRule type="cellIs" dxfId="240" priority="122" operator="equal">
      <formula>"Yes"</formula>
    </cfRule>
  </conditionalFormatting>
  <conditionalFormatting sqref="V4">
    <cfRule type="cellIs" dxfId="239" priority="119" operator="equal">
      <formula>"No"</formula>
    </cfRule>
    <cfRule type="cellIs" dxfId="238" priority="120" operator="equal">
      <formula>"Yes"</formula>
    </cfRule>
  </conditionalFormatting>
  <conditionalFormatting sqref="AJ1">
    <cfRule type="cellIs" dxfId="237" priority="113" operator="equal">
      <formula>"No"</formula>
    </cfRule>
    <cfRule type="cellIs" dxfId="236" priority="114" operator="equal">
      <formula>"Yes"</formula>
    </cfRule>
  </conditionalFormatting>
  <conditionalFormatting sqref="AJ1">
    <cfRule type="cellIs" dxfId="235" priority="115" operator="equal">
      <formula>"No"</formula>
    </cfRule>
    <cfRule type="cellIs" dxfId="234" priority="116" operator="equal">
      <formula>"Yes"</formula>
    </cfRule>
  </conditionalFormatting>
  <conditionalFormatting sqref="AJ1">
    <cfRule type="cellIs" dxfId="233" priority="117" operator="equal">
      <formula>"No"</formula>
    </cfRule>
    <cfRule type="cellIs" dxfId="232" priority="118" operator="equal">
      <formula>"Yes"</formula>
    </cfRule>
  </conditionalFormatting>
  <conditionalFormatting sqref="B6:C6">
    <cfRule type="cellIs" dxfId="231" priority="111" operator="equal">
      <formula>"No"</formula>
    </cfRule>
    <cfRule type="cellIs" dxfId="230" priority="112" operator="equal">
      <formula>"Yes"</formula>
    </cfRule>
  </conditionalFormatting>
  <conditionalFormatting sqref="AB6">
    <cfRule type="cellIs" dxfId="229" priority="103" operator="equal">
      <formula>"No"</formula>
    </cfRule>
    <cfRule type="cellIs" dxfId="228" priority="104" operator="equal">
      <formula>"Yes"</formula>
    </cfRule>
  </conditionalFormatting>
  <conditionalFormatting sqref="G6:S6 AA6 AC6:AK6">
    <cfRule type="cellIs" dxfId="227" priority="109" operator="equal">
      <formula>"No"</formula>
    </cfRule>
    <cfRule type="cellIs" dxfId="226" priority="110" operator="equal">
      <formula>"Yes"</formula>
    </cfRule>
  </conditionalFormatting>
  <conditionalFormatting sqref="G6">
    <cfRule type="cellIs" dxfId="225" priority="107" operator="equal">
      <formula>1</formula>
    </cfRule>
    <cfRule type="cellIs" dxfId="224" priority="108" operator="equal">
      <formula>20</formula>
    </cfRule>
  </conditionalFormatting>
  <conditionalFormatting sqref="G6">
    <cfRule type="cellIs" dxfId="223" priority="106" operator="equal">
      <formula>19</formula>
    </cfRule>
  </conditionalFormatting>
  <conditionalFormatting sqref="G6">
    <cfRule type="cellIs" dxfId="222" priority="105" operator="equal">
      <formula>19</formula>
    </cfRule>
  </conditionalFormatting>
  <conditionalFormatting sqref="G6:S6 AA6:AK6">
    <cfRule type="cellIs" dxfId="221" priority="101" operator="equal">
      <formula>"No"</formula>
    </cfRule>
    <cfRule type="cellIs" dxfId="220" priority="102" operator="equal">
      <formula>"Yes"</formula>
    </cfRule>
  </conditionalFormatting>
  <conditionalFormatting sqref="G6">
    <cfRule type="cellIs" dxfId="219" priority="99" operator="equal">
      <formula>1</formula>
    </cfRule>
    <cfRule type="cellIs" dxfId="218" priority="100" operator="equal">
      <formula>20</formula>
    </cfRule>
  </conditionalFormatting>
  <conditionalFormatting sqref="G6">
    <cfRule type="cellIs" dxfId="217" priority="98" operator="equal">
      <formula>19</formula>
    </cfRule>
  </conditionalFormatting>
  <conditionalFormatting sqref="G6">
    <cfRule type="cellIs" dxfId="216" priority="97" operator="equal">
      <formula>19</formula>
    </cfRule>
  </conditionalFormatting>
  <conditionalFormatting sqref="Z6">
    <cfRule type="cellIs" dxfId="215" priority="95" operator="equal">
      <formula>"No"</formula>
    </cfRule>
    <cfRule type="cellIs" dxfId="214" priority="96" operator="equal">
      <formula>"Yes"</formula>
    </cfRule>
  </conditionalFormatting>
  <conditionalFormatting sqref="Z6">
    <cfRule type="cellIs" dxfId="213" priority="93" operator="equal">
      <formula>1</formula>
    </cfRule>
    <cfRule type="cellIs" dxfId="212" priority="94" operator="equal">
      <formula>20</formula>
    </cfRule>
  </conditionalFormatting>
  <conditionalFormatting sqref="Z6">
    <cfRule type="cellIs" dxfId="211" priority="92" operator="equal">
      <formula>19</formula>
    </cfRule>
  </conditionalFormatting>
  <conditionalFormatting sqref="F6">
    <cfRule type="cellIs" dxfId="210" priority="88" operator="equal">
      <formula>"No"</formula>
    </cfRule>
    <cfRule type="cellIs" dxfId="209" priority="89" operator="equal">
      <formula>"Yes"</formula>
    </cfRule>
  </conditionalFormatting>
  <conditionalFormatting sqref="A6 D6:E6">
    <cfRule type="cellIs" dxfId="208" priority="90" operator="equal">
      <formula>"No"</formula>
    </cfRule>
    <cfRule type="cellIs" dxfId="207" priority="91" operator="equal">
      <formula>"Yes"</formula>
    </cfRule>
  </conditionalFormatting>
  <conditionalFormatting sqref="D6:E6">
    <cfRule type="cellIs" dxfId="206" priority="86" operator="equal">
      <formula>"No"</formula>
    </cfRule>
    <cfRule type="cellIs" dxfId="205" priority="87" operator="equal">
      <formula>"Yes"</formula>
    </cfRule>
  </conditionalFormatting>
  <conditionalFormatting sqref="A6">
    <cfRule type="cellIs" dxfId="204" priority="84" operator="equal">
      <formula>"No"</formula>
    </cfRule>
    <cfRule type="cellIs" dxfId="203" priority="85" operator="equal">
      <formula>"Yes"</formula>
    </cfRule>
  </conditionalFormatting>
  <conditionalFormatting sqref="F6">
    <cfRule type="cellIs" dxfId="202" priority="82" operator="equal">
      <formula>"No"</formula>
    </cfRule>
    <cfRule type="cellIs" dxfId="201" priority="83" operator="equal">
      <formula>"Yes"</formula>
    </cfRule>
  </conditionalFormatting>
  <conditionalFormatting sqref="C6">
    <cfRule type="cellIs" dxfId="200" priority="80" operator="equal">
      <formula>"No"</formula>
    </cfRule>
    <cfRule type="cellIs" dxfId="199" priority="81" operator="equal">
      <formula>"Yes"</formula>
    </cfRule>
  </conditionalFormatting>
  <conditionalFormatting sqref="Y6 W6">
    <cfRule type="cellIs" dxfId="198" priority="78" operator="equal">
      <formula>"No"</formula>
    </cfRule>
    <cfRule type="cellIs" dxfId="197" priority="79" operator="equal">
      <formula>"Yes"</formula>
    </cfRule>
  </conditionalFormatting>
  <conditionalFormatting sqref="X6">
    <cfRule type="cellIs" dxfId="196" priority="76" operator="equal">
      <formula>"No"</formula>
    </cfRule>
    <cfRule type="cellIs" dxfId="195" priority="77" operator="equal">
      <formula>"Yes"</formula>
    </cfRule>
  </conditionalFormatting>
  <conditionalFormatting sqref="T6:U6">
    <cfRule type="cellIs" dxfId="194" priority="74" operator="equal">
      <formula>"No"</formula>
    </cfRule>
    <cfRule type="cellIs" dxfId="193" priority="75" operator="equal">
      <formula>"Yes"</formula>
    </cfRule>
  </conditionalFormatting>
  <conditionalFormatting sqref="V6">
    <cfRule type="cellIs" dxfId="192" priority="72" operator="equal">
      <formula>"No"</formula>
    </cfRule>
    <cfRule type="cellIs" dxfId="191" priority="73" operator="equal">
      <formula>"Yes"</formula>
    </cfRule>
  </conditionalFormatting>
  <conditionalFormatting sqref="Y6 W6">
    <cfRule type="cellIs" dxfId="190" priority="70" operator="equal">
      <formula>"No"</formula>
    </cfRule>
    <cfRule type="cellIs" dxfId="189" priority="71" operator="equal">
      <formula>"Yes"</formula>
    </cfRule>
  </conditionalFormatting>
  <conditionalFormatting sqref="X6">
    <cfRule type="cellIs" dxfId="188" priority="68" operator="equal">
      <formula>"No"</formula>
    </cfRule>
    <cfRule type="cellIs" dxfId="187" priority="69" operator="equal">
      <formula>"Yes"</formula>
    </cfRule>
  </conditionalFormatting>
  <conditionalFormatting sqref="T6:U6">
    <cfRule type="cellIs" dxfId="186" priority="66" operator="equal">
      <formula>"No"</formula>
    </cfRule>
    <cfRule type="cellIs" dxfId="185" priority="67" operator="equal">
      <formula>"Yes"</formula>
    </cfRule>
  </conditionalFormatting>
  <conditionalFormatting sqref="V6">
    <cfRule type="cellIs" dxfId="184" priority="64" operator="equal">
      <formula>"No"</formula>
    </cfRule>
    <cfRule type="cellIs" dxfId="183" priority="65" operator="equal">
      <formula>"Yes"</formula>
    </cfRule>
  </conditionalFormatting>
  <conditionalFormatting sqref="Q1">
    <cfRule type="cellIs" dxfId="182" priority="50" operator="equal">
      <formula>"No"</formula>
    </cfRule>
    <cfRule type="cellIs" dxfId="181" priority="51" operator="equal">
      <formula>"Yes"</formula>
    </cfRule>
  </conditionalFormatting>
  <conditionalFormatting sqref="Q1">
    <cfRule type="cellIs" dxfId="180" priority="52" operator="equal">
      <formula>"No"</formula>
    </cfRule>
    <cfRule type="cellIs" dxfId="179" priority="53" operator="equal">
      <formula>"Yes"</formula>
    </cfRule>
  </conditionalFormatting>
  <conditionalFormatting sqref="Q1">
    <cfRule type="cellIs" dxfId="178" priority="54" operator="equal">
      <formula>"No"</formula>
    </cfRule>
    <cfRule type="cellIs" dxfId="177" priority="55" operator="equal">
      <formula>"Yes"</formula>
    </cfRule>
  </conditionalFormatting>
  <conditionalFormatting sqref="B8:C8">
    <cfRule type="cellIs" dxfId="176" priority="48" operator="equal">
      <formula>"No"</formula>
    </cfRule>
    <cfRule type="cellIs" dxfId="175" priority="49" operator="equal">
      <formula>"Yes"</formula>
    </cfRule>
  </conditionalFormatting>
  <conditionalFormatting sqref="AB8">
    <cfRule type="cellIs" dxfId="174" priority="40" operator="equal">
      <formula>"No"</formula>
    </cfRule>
    <cfRule type="cellIs" dxfId="173" priority="41" operator="equal">
      <formula>"Yes"</formula>
    </cfRule>
  </conditionalFormatting>
  <conditionalFormatting sqref="G8:S8 AA8 AC8:AK8">
    <cfRule type="cellIs" dxfId="172" priority="46" operator="equal">
      <formula>"No"</formula>
    </cfRule>
    <cfRule type="cellIs" dxfId="171" priority="47" operator="equal">
      <formula>"Yes"</formula>
    </cfRule>
  </conditionalFormatting>
  <conditionalFormatting sqref="G8">
    <cfRule type="cellIs" dxfId="170" priority="44" operator="equal">
      <formula>1</formula>
    </cfRule>
    <cfRule type="cellIs" dxfId="169" priority="45" operator="equal">
      <formula>20</formula>
    </cfRule>
  </conditionalFormatting>
  <conditionalFormatting sqref="G8">
    <cfRule type="cellIs" dxfId="168" priority="43" operator="equal">
      <formula>19</formula>
    </cfRule>
  </conditionalFormatting>
  <conditionalFormatting sqref="G8">
    <cfRule type="cellIs" dxfId="167" priority="42" operator="equal">
      <formula>19</formula>
    </cfRule>
  </conditionalFormatting>
  <conditionalFormatting sqref="G8:S8 AA8:AK8">
    <cfRule type="cellIs" dxfId="166" priority="38" operator="equal">
      <formula>"No"</formula>
    </cfRule>
    <cfRule type="cellIs" dxfId="165" priority="39" operator="equal">
      <formula>"Yes"</formula>
    </cfRule>
  </conditionalFormatting>
  <conditionalFormatting sqref="G8">
    <cfRule type="cellIs" dxfId="164" priority="36" operator="equal">
      <formula>1</formula>
    </cfRule>
    <cfRule type="cellIs" dxfId="163" priority="37" operator="equal">
      <formula>20</formula>
    </cfRule>
  </conditionalFormatting>
  <conditionalFormatting sqref="G8">
    <cfRule type="cellIs" dxfId="162" priority="35" operator="equal">
      <formula>19</formula>
    </cfRule>
  </conditionalFormatting>
  <conditionalFormatting sqref="G8">
    <cfRule type="cellIs" dxfId="161" priority="34" operator="equal">
      <formula>19</formula>
    </cfRule>
  </conditionalFormatting>
  <conditionalFormatting sqref="Z8">
    <cfRule type="cellIs" dxfId="160" priority="32" operator="equal">
      <formula>"No"</formula>
    </cfRule>
    <cfRule type="cellIs" dxfId="159" priority="33" operator="equal">
      <formula>"Yes"</formula>
    </cfRule>
  </conditionalFormatting>
  <conditionalFormatting sqref="Z8">
    <cfRule type="cellIs" dxfId="158" priority="30" operator="equal">
      <formula>1</formula>
    </cfRule>
    <cfRule type="cellIs" dxfId="157" priority="31" operator="equal">
      <formula>20</formula>
    </cfRule>
  </conditionalFormatting>
  <conditionalFormatting sqref="Z8">
    <cfRule type="cellIs" dxfId="156" priority="29" operator="equal">
      <formula>19</formula>
    </cfRule>
  </conditionalFormatting>
  <conditionalFormatting sqref="F8">
    <cfRule type="cellIs" dxfId="155" priority="25" operator="equal">
      <formula>"No"</formula>
    </cfRule>
    <cfRule type="cellIs" dxfId="154" priority="26" operator="equal">
      <formula>"Yes"</formula>
    </cfRule>
  </conditionalFormatting>
  <conditionalFormatting sqref="A8 D8:E8">
    <cfRule type="cellIs" dxfId="153" priority="27" operator="equal">
      <formula>"No"</formula>
    </cfRule>
    <cfRule type="cellIs" dxfId="152" priority="28" operator="equal">
      <formula>"Yes"</formula>
    </cfRule>
  </conditionalFormatting>
  <conditionalFormatting sqref="D8:E8">
    <cfRule type="cellIs" dxfId="151" priority="23" operator="equal">
      <formula>"No"</formula>
    </cfRule>
    <cfRule type="cellIs" dxfId="150" priority="24" operator="equal">
      <formula>"Yes"</formula>
    </cfRule>
  </conditionalFormatting>
  <conditionalFormatting sqref="A8">
    <cfRule type="cellIs" dxfId="149" priority="21" operator="equal">
      <formula>"No"</formula>
    </cfRule>
    <cfRule type="cellIs" dxfId="148" priority="22" operator="equal">
      <formula>"Yes"</formula>
    </cfRule>
  </conditionalFormatting>
  <conditionalFormatting sqref="F8">
    <cfRule type="cellIs" dxfId="147" priority="19" operator="equal">
      <formula>"No"</formula>
    </cfRule>
    <cfRule type="cellIs" dxfId="146" priority="20" operator="equal">
      <formula>"Yes"</formula>
    </cfRule>
  </conditionalFormatting>
  <conditionalFormatting sqref="C8">
    <cfRule type="cellIs" dxfId="145" priority="17" operator="equal">
      <formula>"No"</formula>
    </cfRule>
    <cfRule type="cellIs" dxfId="144" priority="18" operator="equal">
      <formula>"Yes"</formula>
    </cfRule>
  </conditionalFormatting>
  <conditionalFormatting sqref="Y8 W8">
    <cfRule type="cellIs" dxfId="143" priority="15" operator="equal">
      <formula>"No"</formula>
    </cfRule>
    <cfRule type="cellIs" dxfId="142" priority="16" operator="equal">
      <formula>"Yes"</formula>
    </cfRule>
  </conditionalFormatting>
  <conditionalFormatting sqref="X8">
    <cfRule type="cellIs" dxfId="141" priority="13" operator="equal">
      <formula>"No"</formula>
    </cfRule>
    <cfRule type="cellIs" dxfId="140" priority="14" operator="equal">
      <formula>"Yes"</formula>
    </cfRule>
  </conditionalFormatting>
  <conditionalFormatting sqref="T8:U8">
    <cfRule type="cellIs" dxfId="139" priority="11" operator="equal">
      <formula>"No"</formula>
    </cfRule>
    <cfRule type="cellIs" dxfId="138" priority="12" operator="equal">
      <formula>"Yes"</formula>
    </cfRule>
  </conditionalFormatting>
  <conditionalFormatting sqref="V8">
    <cfRule type="cellIs" dxfId="137" priority="9" operator="equal">
      <formula>"No"</formula>
    </cfRule>
    <cfRule type="cellIs" dxfId="136" priority="10" operator="equal">
      <formula>"Yes"</formula>
    </cfRule>
  </conditionalFormatting>
  <conditionalFormatting sqref="Y8 W8">
    <cfRule type="cellIs" dxfId="135" priority="7" operator="equal">
      <formula>"No"</formula>
    </cfRule>
    <cfRule type="cellIs" dxfId="134" priority="8" operator="equal">
      <formula>"Yes"</formula>
    </cfRule>
  </conditionalFormatting>
  <conditionalFormatting sqref="X8">
    <cfRule type="cellIs" dxfId="133" priority="5" operator="equal">
      <formula>"No"</formula>
    </cfRule>
    <cfRule type="cellIs" dxfId="132" priority="6" operator="equal">
      <formula>"Yes"</formula>
    </cfRule>
  </conditionalFormatting>
  <conditionalFormatting sqref="T8:U8">
    <cfRule type="cellIs" dxfId="131" priority="3" operator="equal">
      <formula>"No"</formula>
    </cfRule>
    <cfRule type="cellIs" dxfId="130" priority="4" operator="equal">
      <formula>"Yes"</formula>
    </cfRule>
  </conditionalFormatting>
  <conditionalFormatting sqref="V8">
    <cfRule type="cellIs" dxfId="129" priority="1" operator="equal">
      <formula>"No"</formula>
    </cfRule>
    <cfRule type="cellIs" dxfId="128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6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.125" style="110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13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73" t="s">
        <v>6</v>
      </c>
      <c r="B1" s="56" t="s">
        <v>22</v>
      </c>
      <c r="C1" s="57" t="s">
        <v>21</v>
      </c>
      <c r="D1" s="57" t="s">
        <v>1</v>
      </c>
      <c r="E1" s="57" t="s">
        <v>2</v>
      </c>
      <c r="F1" s="110"/>
      <c r="G1" s="56">
        <v>10</v>
      </c>
      <c r="H1" s="56">
        <v>11</v>
      </c>
      <c r="I1" s="56">
        <v>12</v>
      </c>
      <c r="J1" s="56">
        <v>13</v>
      </c>
      <c r="K1" s="56">
        <v>14</v>
      </c>
      <c r="L1" s="56">
        <v>15</v>
      </c>
      <c r="M1" s="56">
        <v>16</v>
      </c>
      <c r="N1" s="56">
        <v>17</v>
      </c>
      <c r="O1" s="56">
        <v>18</v>
      </c>
      <c r="P1" s="56">
        <v>19</v>
      </c>
      <c r="Q1" s="56">
        <v>20</v>
      </c>
      <c r="R1" s="56">
        <v>21</v>
      </c>
      <c r="S1" s="56">
        <v>22</v>
      </c>
      <c r="T1" s="56">
        <v>23</v>
      </c>
      <c r="U1" s="56">
        <v>24</v>
      </c>
      <c r="V1" s="74">
        <v>25</v>
      </c>
    </row>
    <row r="2" spans="1:22" x14ac:dyDescent="0.25">
      <c r="A2" s="78" t="s">
        <v>99</v>
      </c>
      <c r="B2" s="2" t="s">
        <v>51</v>
      </c>
      <c r="C2" s="50">
        <v>3</v>
      </c>
      <c r="D2" s="50">
        <f t="shared" ref="D2:D22" ca="1" si="0">RANDBETWEEN(1,20)</f>
        <v>16</v>
      </c>
      <c r="E2" s="50">
        <f t="shared" ref="E2:E22" ca="1" si="1">D2+C2</f>
        <v>19</v>
      </c>
      <c r="G2" s="54" t="str">
        <f t="shared" ref="G2:V11" ca="1" si="2">IF($E2&gt;G$1-1,"Yes","No")</f>
        <v>Yes</v>
      </c>
      <c r="H2" s="2" t="str">
        <f t="shared" ca="1" si="2"/>
        <v>Yes</v>
      </c>
      <c r="I2" s="2" t="str">
        <f t="shared" ca="1" si="2"/>
        <v>Yes</v>
      </c>
      <c r="J2" s="2" t="str">
        <f t="shared" ca="1" si="2"/>
        <v>Yes</v>
      </c>
      <c r="K2" s="2" t="str">
        <f t="shared" ca="1" si="2"/>
        <v>Yes</v>
      </c>
      <c r="L2" s="2" t="str">
        <f t="shared" ca="1" si="2"/>
        <v>Yes</v>
      </c>
      <c r="M2" s="2" t="str">
        <f t="shared" ca="1" si="2"/>
        <v>Yes</v>
      </c>
      <c r="N2" s="2" t="str">
        <f t="shared" ca="1" si="2"/>
        <v>Yes</v>
      </c>
      <c r="O2" s="2" t="str">
        <f t="shared" ca="1" si="2"/>
        <v>Yes</v>
      </c>
      <c r="P2" s="2" t="str">
        <f t="shared" ca="1" si="2"/>
        <v>Yes</v>
      </c>
      <c r="Q2" s="2" t="str">
        <f t="shared" ca="1" si="2"/>
        <v>No</v>
      </c>
      <c r="R2" s="2" t="str">
        <f t="shared" ca="1" si="2"/>
        <v>No</v>
      </c>
      <c r="S2" s="2" t="str">
        <f t="shared" ca="1" si="2"/>
        <v>No</v>
      </c>
      <c r="T2" s="2" t="str">
        <f t="shared" ca="1" si="2"/>
        <v>No</v>
      </c>
      <c r="U2" s="2" t="str">
        <f t="shared" ca="1" si="2"/>
        <v>No</v>
      </c>
      <c r="V2" s="13" t="str">
        <f t="shared" ca="1" si="2"/>
        <v>No</v>
      </c>
    </row>
    <row r="3" spans="1:22" x14ac:dyDescent="0.25">
      <c r="A3" s="78" t="s">
        <v>99</v>
      </c>
      <c r="B3" s="2" t="s">
        <v>52</v>
      </c>
      <c r="C3" s="50">
        <v>-1</v>
      </c>
      <c r="D3" s="50">
        <f t="shared" ca="1" si="0"/>
        <v>7</v>
      </c>
      <c r="E3" s="50">
        <f t="shared" ca="1" si="1"/>
        <v>6</v>
      </c>
      <c r="G3" s="54" t="str">
        <f t="shared" ca="1" si="2"/>
        <v>No</v>
      </c>
      <c r="H3" s="2" t="str">
        <f t="shared" ca="1" si="2"/>
        <v>No</v>
      </c>
      <c r="I3" s="2" t="str">
        <f t="shared" ca="1" si="2"/>
        <v>No</v>
      </c>
      <c r="J3" s="2" t="str">
        <f t="shared" ca="1" si="2"/>
        <v>No</v>
      </c>
      <c r="K3" s="2" t="str">
        <f t="shared" ca="1" si="2"/>
        <v>No</v>
      </c>
      <c r="L3" s="2" t="str">
        <f t="shared" ca="1" si="2"/>
        <v>No</v>
      </c>
      <c r="M3" s="2" t="str">
        <f t="shared" ca="1" si="2"/>
        <v>No</v>
      </c>
      <c r="N3" s="2" t="str">
        <f t="shared" ca="1" si="2"/>
        <v>No</v>
      </c>
      <c r="O3" s="2" t="str">
        <f t="shared" ca="1" si="2"/>
        <v>No</v>
      </c>
      <c r="P3" s="2" t="str">
        <f t="shared" ca="1" si="2"/>
        <v>No</v>
      </c>
      <c r="Q3" s="2" t="str">
        <f t="shared" ca="1" si="2"/>
        <v>No</v>
      </c>
      <c r="R3" s="2" t="str">
        <f t="shared" ca="1" si="2"/>
        <v>No</v>
      </c>
      <c r="S3" s="2" t="str">
        <f t="shared" ca="1" si="2"/>
        <v>No</v>
      </c>
      <c r="T3" s="2" t="str">
        <f t="shared" ca="1" si="2"/>
        <v>No</v>
      </c>
      <c r="U3" s="2" t="str">
        <f t="shared" ca="1" si="2"/>
        <v>No</v>
      </c>
      <c r="V3" s="13" t="str">
        <f t="shared" ca="1" si="2"/>
        <v>No</v>
      </c>
    </row>
    <row r="4" spans="1:22" x14ac:dyDescent="0.25">
      <c r="A4" s="79" t="s">
        <v>99</v>
      </c>
      <c r="B4" s="38" t="s">
        <v>53</v>
      </c>
      <c r="C4" s="51">
        <v>1</v>
      </c>
      <c r="D4" s="51">
        <f t="shared" ca="1" si="0"/>
        <v>11</v>
      </c>
      <c r="E4" s="51">
        <f t="shared" ca="1" si="1"/>
        <v>12</v>
      </c>
      <c r="G4" s="38" t="str">
        <f t="shared" ca="1" si="2"/>
        <v>Yes</v>
      </c>
      <c r="H4" s="38" t="str">
        <f t="shared" ca="1" si="2"/>
        <v>Yes</v>
      </c>
      <c r="I4" s="38" t="str">
        <f t="shared" ca="1" si="2"/>
        <v>Yes</v>
      </c>
      <c r="J4" s="38" t="str">
        <f t="shared" ca="1" si="2"/>
        <v>No</v>
      </c>
      <c r="K4" s="38" t="str">
        <f t="shared" ca="1" si="2"/>
        <v>No</v>
      </c>
      <c r="L4" s="38" t="str">
        <f t="shared" ca="1" si="2"/>
        <v>No</v>
      </c>
      <c r="M4" s="38" t="str">
        <f t="shared" ca="1" si="2"/>
        <v>No</v>
      </c>
      <c r="N4" s="38" t="str">
        <f t="shared" ca="1" si="2"/>
        <v>No</v>
      </c>
      <c r="O4" s="38" t="str">
        <f t="shared" ca="1" si="2"/>
        <v>No</v>
      </c>
      <c r="P4" s="38" t="str">
        <f t="shared" ca="1" si="2"/>
        <v>No</v>
      </c>
      <c r="Q4" s="38" t="str">
        <f t="shared" ca="1" si="2"/>
        <v>No</v>
      </c>
      <c r="R4" s="38" t="str">
        <f t="shared" ca="1" si="2"/>
        <v>No</v>
      </c>
      <c r="S4" s="38" t="str">
        <f t="shared" ca="1" si="2"/>
        <v>No</v>
      </c>
      <c r="T4" s="38" t="str">
        <f t="shared" ca="1" si="2"/>
        <v>No</v>
      </c>
      <c r="U4" s="38" t="str">
        <f t="shared" ca="1" si="2"/>
        <v>No</v>
      </c>
      <c r="V4" s="39" t="str">
        <f t="shared" ca="1" si="2"/>
        <v>No</v>
      </c>
    </row>
    <row r="5" spans="1:22" x14ac:dyDescent="0.25">
      <c r="A5" s="48" t="s">
        <v>113</v>
      </c>
      <c r="B5" s="2" t="s">
        <v>51</v>
      </c>
      <c r="C5" s="50">
        <v>2</v>
      </c>
      <c r="D5" s="50">
        <f t="shared" ca="1" si="0"/>
        <v>16</v>
      </c>
      <c r="E5" s="50">
        <f t="shared" ca="1" si="1"/>
        <v>18</v>
      </c>
      <c r="G5" s="54" t="str">
        <f t="shared" ca="1" si="2"/>
        <v>Yes</v>
      </c>
      <c r="H5" s="2" t="str">
        <f t="shared" ca="1" si="2"/>
        <v>Yes</v>
      </c>
      <c r="I5" s="2" t="str">
        <f t="shared" ca="1" si="2"/>
        <v>Yes</v>
      </c>
      <c r="J5" s="2" t="str">
        <f t="shared" ca="1" si="2"/>
        <v>Yes</v>
      </c>
      <c r="K5" s="2" t="str">
        <f t="shared" ca="1" si="2"/>
        <v>Yes</v>
      </c>
      <c r="L5" s="2" t="str">
        <f t="shared" ca="1" si="2"/>
        <v>Yes</v>
      </c>
      <c r="M5" s="2" t="str">
        <f t="shared" ca="1" si="2"/>
        <v>Yes</v>
      </c>
      <c r="N5" s="2" t="str">
        <f t="shared" ca="1" si="2"/>
        <v>Yes</v>
      </c>
      <c r="O5" s="2" t="str">
        <f t="shared" ca="1" si="2"/>
        <v>Yes</v>
      </c>
      <c r="P5" s="2" t="str">
        <f t="shared" ca="1" si="2"/>
        <v>No</v>
      </c>
      <c r="Q5" s="2" t="str">
        <f t="shared" ca="1" si="2"/>
        <v>No</v>
      </c>
      <c r="R5" s="2" t="str">
        <f t="shared" ca="1" si="2"/>
        <v>No</v>
      </c>
      <c r="S5" s="2" t="str">
        <f t="shared" ca="1" si="2"/>
        <v>No</v>
      </c>
      <c r="T5" s="2" t="str">
        <f t="shared" ca="1" si="2"/>
        <v>No</v>
      </c>
      <c r="U5" s="2" t="str">
        <f t="shared" ca="1" si="2"/>
        <v>No</v>
      </c>
      <c r="V5" s="13" t="str">
        <f t="shared" ca="1" si="2"/>
        <v>No</v>
      </c>
    </row>
    <row r="6" spans="1:22" x14ac:dyDescent="0.25">
      <c r="A6" s="48" t="s">
        <v>113</v>
      </c>
      <c r="B6" s="2" t="s">
        <v>52</v>
      </c>
      <c r="C6" s="50">
        <v>3</v>
      </c>
      <c r="D6" s="50">
        <f t="shared" ca="1" si="0"/>
        <v>9</v>
      </c>
      <c r="E6" s="50">
        <f t="shared" ca="1" si="1"/>
        <v>12</v>
      </c>
      <c r="G6" s="54" t="str">
        <f t="shared" ca="1" si="2"/>
        <v>Yes</v>
      </c>
      <c r="H6" s="2" t="str">
        <f t="shared" ca="1" si="2"/>
        <v>Yes</v>
      </c>
      <c r="I6" s="2" t="str">
        <f t="shared" ca="1" si="2"/>
        <v>Yes</v>
      </c>
      <c r="J6" s="2" t="str">
        <f t="shared" ca="1" si="2"/>
        <v>No</v>
      </c>
      <c r="K6" s="2" t="str">
        <f t="shared" ca="1" si="2"/>
        <v>No</v>
      </c>
      <c r="L6" s="2" t="str">
        <f t="shared" ca="1" si="2"/>
        <v>No</v>
      </c>
      <c r="M6" s="2" t="str">
        <f t="shared" ca="1" si="2"/>
        <v>No</v>
      </c>
      <c r="N6" s="2" t="str">
        <f t="shared" ca="1" si="2"/>
        <v>No</v>
      </c>
      <c r="O6" s="2" t="str">
        <f t="shared" ca="1" si="2"/>
        <v>No</v>
      </c>
      <c r="P6" s="2" t="str">
        <f t="shared" ca="1" si="2"/>
        <v>No</v>
      </c>
      <c r="Q6" s="2" t="str">
        <f t="shared" ca="1" si="2"/>
        <v>No</v>
      </c>
      <c r="R6" s="2" t="str">
        <f t="shared" ca="1" si="2"/>
        <v>No</v>
      </c>
      <c r="S6" s="2" t="str">
        <f t="shared" ca="1" si="2"/>
        <v>No</v>
      </c>
      <c r="T6" s="2" t="str">
        <f t="shared" ca="1" si="2"/>
        <v>No</v>
      </c>
      <c r="U6" s="2" t="str">
        <f t="shared" ca="1" si="2"/>
        <v>No</v>
      </c>
      <c r="V6" s="13" t="str">
        <f t="shared" ca="1" si="2"/>
        <v>No</v>
      </c>
    </row>
    <row r="7" spans="1:22" x14ac:dyDescent="0.25">
      <c r="A7" s="49" t="s">
        <v>113</v>
      </c>
      <c r="B7" s="38" t="s">
        <v>53</v>
      </c>
      <c r="C7" s="51">
        <v>0</v>
      </c>
      <c r="D7" s="51">
        <f t="shared" ca="1" si="0"/>
        <v>3</v>
      </c>
      <c r="E7" s="51">
        <f t="shared" ca="1" si="1"/>
        <v>3</v>
      </c>
      <c r="G7" s="38" t="str">
        <f t="shared" ca="1" si="2"/>
        <v>No</v>
      </c>
      <c r="H7" s="38" t="str">
        <f t="shared" ca="1" si="2"/>
        <v>No</v>
      </c>
      <c r="I7" s="38" t="str">
        <f t="shared" ca="1" si="2"/>
        <v>No</v>
      </c>
      <c r="J7" s="38" t="str">
        <f t="shared" ca="1" si="2"/>
        <v>No</v>
      </c>
      <c r="K7" s="38" t="str">
        <f t="shared" ca="1" si="2"/>
        <v>No</v>
      </c>
      <c r="L7" s="38" t="str">
        <f t="shared" ca="1" si="2"/>
        <v>No</v>
      </c>
      <c r="M7" s="38" t="str">
        <f t="shared" ca="1" si="2"/>
        <v>No</v>
      </c>
      <c r="N7" s="38" t="str">
        <f t="shared" ca="1" si="2"/>
        <v>No</v>
      </c>
      <c r="O7" s="38" t="str">
        <f t="shared" ca="1" si="2"/>
        <v>No</v>
      </c>
      <c r="P7" s="38" t="str">
        <f t="shared" ca="1" si="2"/>
        <v>No</v>
      </c>
      <c r="Q7" s="38" t="str">
        <f t="shared" ca="1" si="2"/>
        <v>No</v>
      </c>
      <c r="R7" s="38" t="str">
        <f t="shared" ca="1" si="2"/>
        <v>No</v>
      </c>
      <c r="S7" s="38" t="str">
        <f t="shared" ca="1" si="2"/>
        <v>No</v>
      </c>
      <c r="T7" s="38" t="str">
        <f t="shared" ca="1" si="2"/>
        <v>No</v>
      </c>
      <c r="U7" s="38" t="str">
        <f t="shared" ca="1" si="2"/>
        <v>No</v>
      </c>
      <c r="V7" s="39" t="str">
        <f t="shared" ca="1" si="2"/>
        <v>No</v>
      </c>
    </row>
    <row r="8" spans="1:22" x14ac:dyDescent="0.25">
      <c r="A8" s="48" t="s">
        <v>115</v>
      </c>
      <c r="B8" s="2" t="s">
        <v>51</v>
      </c>
      <c r="C8" s="50">
        <v>2</v>
      </c>
      <c r="D8" s="50">
        <f t="shared" ca="1" si="0"/>
        <v>6</v>
      </c>
      <c r="E8" s="50">
        <f t="shared" ca="1" si="1"/>
        <v>8</v>
      </c>
      <c r="G8" s="54" t="str">
        <f t="shared" ca="1" si="2"/>
        <v>No</v>
      </c>
      <c r="H8" s="2" t="str">
        <f t="shared" ca="1" si="2"/>
        <v>No</v>
      </c>
      <c r="I8" s="2" t="str">
        <f t="shared" ca="1" si="2"/>
        <v>No</v>
      </c>
      <c r="J8" s="2" t="str">
        <f t="shared" ca="1" si="2"/>
        <v>No</v>
      </c>
      <c r="K8" s="2" t="str">
        <f t="shared" ca="1" si="2"/>
        <v>No</v>
      </c>
      <c r="L8" s="2" t="str">
        <f t="shared" ca="1" si="2"/>
        <v>No</v>
      </c>
      <c r="M8" s="2" t="str">
        <f t="shared" ca="1" si="2"/>
        <v>No</v>
      </c>
      <c r="N8" s="2" t="str">
        <f t="shared" ca="1" si="2"/>
        <v>No</v>
      </c>
      <c r="O8" s="2" t="str">
        <f t="shared" ca="1" si="2"/>
        <v>No</v>
      </c>
      <c r="P8" s="2" t="str">
        <f t="shared" ca="1" si="2"/>
        <v>No</v>
      </c>
      <c r="Q8" s="2" t="str">
        <f t="shared" ca="1" si="2"/>
        <v>No</v>
      </c>
      <c r="R8" s="2" t="str">
        <f t="shared" ca="1" si="2"/>
        <v>No</v>
      </c>
      <c r="S8" s="2" t="str">
        <f t="shared" ca="1" si="2"/>
        <v>No</v>
      </c>
      <c r="T8" s="2" t="str">
        <f t="shared" ca="1" si="2"/>
        <v>No</v>
      </c>
      <c r="U8" s="2" t="str">
        <f t="shared" ca="1" si="2"/>
        <v>No</v>
      </c>
      <c r="V8" s="13" t="str">
        <f t="shared" ca="1" si="2"/>
        <v>No</v>
      </c>
    </row>
    <row r="9" spans="1:22" x14ac:dyDescent="0.25">
      <c r="A9" s="48" t="s">
        <v>115</v>
      </c>
      <c r="B9" s="2" t="s">
        <v>52</v>
      </c>
      <c r="C9" s="50">
        <v>3</v>
      </c>
      <c r="D9" s="50">
        <f t="shared" ca="1" si="0"/>
        <v>20</v>
      </c>
      <c r="E9" s="50">
        <f t="shared" ca="1" si="1"/>
        <v>23</v>
      </c>
      <c r="G9" s="54" t="str">
        <f t="shared" ca="1" si="2"/>
        <v>Yes</v>
      </c>
      <c r="H9" s="2" t="str">
        <f t="shared" ca="1" si="2"/>
        <v>Yes</v>
      </c>
      <c r="I9" s="2" t="str">
        <f t="shared" ca="1" si="2"/>
        <v>Yes</v>
      </c>
      <c r="J9" s="2" t="str">
        <f t="shared" ca="1" si="2"/>
        <v>Yes</v>
      </c>
      <c r="K9" s="2" t="str">
        <f t="shared" ca="1" si="2"/>
        <v>Yes</v>
      </c>
      <c r="L9" s="2" t="str">
        <f t="shared" ca="1" si="2"/>
        <v>Yes</v>
      </c>
      <c r="M9" s="2" t="str">
        <f t="shared" ca="1" si="2"/>
        <v>Yes</v>
      </c>
      <c r="N9" s="2" t="str">
        <f t="shared" ca="1" si="2"/>
        <v>Yes</v>
      </c>
      <c r="O9" s="2" t="str">
        <f t="shared" ca="1" si="2"/>
        <v>Yes</v>
      </c>
      <c r="P9" s="2" t="str">
        <f t="shared" ca="1" si="2"/>
        <v>Yes</v>
      </c>
      <c r="Q9" s="2" t="str">
        <f t="shared" ca="1" si="2"/>
        <v>Yes</v>
      </c>
      <c r="R9" s="2" t="str">
        <f t="shared" ca="1" si="2"/>
        <v>Yes</v>
      </c>
      <c r="S9" s="2" t="str">
        <f t="shared" ca="1" si="2"/>
        <v>Yes</v>
      </c>
      <c r="T9" s="2" t="str">
        <f t="shared" ca="1" si="2"/>
        <v>Yes</v>
      </c>
      <c r="U9" s="2" t="str">
        <f t="shared" ca="1" si="2"/>
        <v>No</v>
      </c>
      <c r="V9" s="13" t="str">
        <f t="shared" ca="1" si="2"/>
        <v>No</v>
      </c>
    </row>
    <row r="10" spans="1:22" x14ac:dyDescent="0.25">
      <c r="A10" s="49" t="s">
        <v>115</v>
      </c>
      <c r="B10" s="38" t="s">
        <v>53</v>
      </c>
      <c r="C10" s="51">
        <v>0</v>
      </c>
      <c r="D10" s="51">
        <f t="shared" ca="1" si="0"/>
        <v>7</v>
      </c>
      <c r="E10" s="51">
        <f t="shared" ca="1" si="1"/>
        <v>7</v>
      </c>
      <c r="G10" s="38" t="str">
        <f t="shared" ca="1" si="2"/>
        <v>No</v>
      </c>
      <c r="H10" s="38" t="str">
        <f t="shared" ca="1" si="2"/>
        <v>No</v>
      </c>
      <c r="I10" s="38" t="str">
        <f t="shared" ca="1" si="2"/>
        <v>No</v>
      </c>
      <c r="J10" s="38" t="str">
        <f t="shared" ca="1" si="2"/>
        <v>No</v>
      </c>
      <c r="K10" s="38" t="str">
        <f t="shared" ca="1" si="2"/>
        <v>No</v>
      </c>
      <c r="L10" s="38" t="str">
        <f t="shared" ca="1" si="2"/>
        <v>No</v>
      </c>
      <c r="M10" s="38" t="str">
        <f t="shared" ca="1" si="2"/>
        <v>No</v>
      </c>
      <c r="N10" s="38" t="str">
        <f t="shared" ca="1" si="2"/>
        <v>No</v>
      </c>
      <c r="O10" s="38" t="str">
        <f t="shared" ca="1" si="2"/>
        <v>No</v>
      </c>
      <c r="P10" s="38" t="str">
        <f t="shared" ca="1" si="2"/>
        <v>No</v>
      </c>
      <c r="Q10" s="38" t="str">
        <f t="shared" ca="1" si="2"/>
        <v>No</v>
      </c>
      <c r="R10" s="38" t="str">
        <f t="shared" ca="1" si="2"/>
        <v>No</v>
      </c>
      <c r="S10" s="38" t="str">
        <f t="shared" ca="1" si="2"/>
        <v>No</v>
      </c>
      <c r="T10" s="38" t="str">
        <f t="shared" ca="1" si="2"/>
        <v>No</v>
      </c>
      <c r="U10" s="38" t="str">
        <f t="shared" ca="1" si="2"/>
        <v>No</v>
      </c>
      <c r="V10" s="39" t="str">
        <f t="shared" ca="1" si="2"/>
        <v>No</v>
      </c>
    </row>
    <row r="11" spans="1:22" x14ac:dyDescent="0.25">
      <c r="A11" s="48" t="s">
        <v>116</v>
      </c>
      <c r="B11" s="2" t="s">
        <v>51</v>
      </c>
      <c r="C11" s="50">
        <v>4</v>
      </c>
      <c r="D11" s="50">
        <f t="shared" ca="1" si="0"/>
        <v>20</v>
      </c>
      <c r="E11" s="50">
        <f t="shared" ca="1" si="1"/>
        <v>24</v>
      </c>
      <c r="G11" s="54" t="str">
        <f t="shared" ca="1" si="2"/>
        <v>Yes</v>
      </c>
      <c r="H11" s="2" t="str">
        <f t="shared" ca="1" si="2"/>
        <v>Yes</v>
      </c>
      <c r="I11" s="2" t="str">
        <f t="shared" ca="1" si="2"/>
        <v>Yes</v>
      </c>
      <c r="J11" s="2" t="str">
        <f t="shared" ca="1" si="2"/>
        <v>Yes</v>
      </c>
      <c r="K11" s="2" t="str">
        <f t="shared" ca="1" si="2"/>
        <v>Yes</v>
      </c>
      <c r="L11" s="2" t="str">
        <f t="shared" ca="1" si="2"/>
        <v>Yes</v>
      </c>
      <c r="M11" s="2" t="str">
        <f t="shared" ca="1" si="2"/>
        <v>Yes</v>
      </c>
      <c r="N11" s="2" t="str">
        <f t="shared" ca="1" si="2"/>
        <v>Yes</v>
      </c>
      <c r="O11" s="2" t="str">
        <f t="shared" ca="1" si="2"/>
        <v>Yes</v>
      </c>
      <c r="P11" s="2" t="str">
        <f t="shared" ca="1" si="2"/>
        <v>Yes</v>
      </c>
      <c r="Q11" s="2" t="str">
        <f t="shared" ca="1" si="2"/>
        <v>Yes</v>
      </c>
      <c r="R11" s="2" t="str">
        <f t="shared" ca="1" si="2"/>
        <v>Yes</v>
      </c>
      <c r="S11" s="2" t="str">
        <f t="shared" ca="1" si="2"/>
        <v>Yes</v>
      </c>
      <c r="T11" s="2" t="str">
        <f t="shared" ca="1" si="2"/>
        <v>Yes</v>
      </c>
      <c r="U11" s="2" t="str">
        <f t="shared" ca="1" si="2"/>
        <v>Yes</v>
      </c>
      <c r="V11" s="13" t="str">
        <f t="shared" ref="G11:V19" ca="1" si="3">IF($E11&gt;V$1-1,"Yes","No")</f>
        <v>No</v>
      </c>
    </row>
    <row r="12" spans="1:22" x14ac:dyDescent="0.25">
      <c r="A12" s="48" t="s">
        <v>116</v>
      </c>
      <c r="B12" s="2" t="s">
        <v>52</v>
      </c>
      <c r="C12" s="50">
        <v>3</v>
      </c>
      <c r="D12" s="50">
        <f t="shared" ca="1" si="0"/>
        <v>7</v>
      </c>
      <c r="E12" s="50">
        <f t="shared" ca="1" si="1"/>
        <v>10</v>
      </c>
      <c r="G12" s="54" t="str">
        <f t="shared" ca="1" si="3"/>
        <v>Yes</v>
      </c>
      <c r="H12" s="2" t="str">
        <f t="shared" ca="1" si="3"/>
        <v>No</v>
      </c>
      <c r="I12" s="2" t="str">
        <f t="shared" ca="1" si="3"/>
        <v>No</v>
      </c>
      <c r="J12" s="2" t="str">
        <f t="shared" ca="1" si="3"/>
        <v>No</v>
      </c>
      <c r="K12" s="2" t="str">
        <f t="shared" ca="1" si="3"/>
        <v>No</v>
      </c>
      <c r="L12" s="2" t="str">
        <f t="shared" ca="1" si="3"/>
        <v>No</v>
      </c>
      <c r="M12" s="2" t="str">
        <f t="shared" ca="1" si="3"/>
        <v>No</v>
      </c>
      <c r="N12" s="2" t="str">
        <f t="shared" ca="1" si="3"/>
        <v>No</v>
      </c>
      <c r="O12" s="2" t="str">
        <f t="shared" ca="1" si="3"/>
        <v>No</v>
      </c>
      <c r="P12" s="2" t="str">
        <f t="shared" ca="1" si="3"/>
        <v>No</v>
      </c>
      <c r="Q12" s="2" t="str">
        <f t="shared" ca="1" si="3"/>
        <v>No</v>
      </c>
      <c r="R12" s="2" t="str">
        <f t="shared" ca="1" si="3"/>
        <v>No</v>
      </c>
      <c r="S12" s="2" t="str">
        <f t="shared" ca="1" si="3"/>
        <v>No</v>
      </c>
      <c r="T12" s="2" t="str">
        <f t="shared" ca="1" si="3"/>
        <v>No</v>
      </c>
      <c r="U12" s="2" t="str">
        <f t="shared" ca="1" si="3"/>
        <v>No</v>
      </c>
      <c r="V12" s="13" t="str">
        <f t="shared" ca="1" si="3"/>
        <v>No</v>
      </c>
    </row>
    <row r="13" spans="1:22" x14ac:dyDescent="0.25">
      <c r="A13" s="49" t="s">
        <v>116</v>
      </c>
      <c r="B13" s="38" t="s">
        <v>53</v>
      </c>
      <c r="C13" s="51">
        <v>0</v>
      </c>
      <c r="D13" s="51">
        <f t="shared" ca="1" si="0"/>
        <v>19</v>
      </c>
      <c r="E13" s="51">
        <f t="shared" ca="1" si="1"/>
        <v>19</v>
      </c>
      <c r="G13" s="38" t="str">
        <f t="shared" ca="1" si="3"/>
        <v>Yes</v>
      </c>
      <c r="H13" s="38" t="str">
        <f t="shared" ca="1" si="3"/>
        <v>Yes</v>
      </c>
      <c r="I13" s="38" t="str">
        <f t="shared" ca="1" si="3"/>
        <v>Yes</v>
      </c>
      <c r="J13" s="38" t="str">
        <f t="shared" ca="1" si="3"/>
        <v>Yes</v>
      </c>
      <c r="K13" s="38" t="str">
        <f t="shared" ca="1" si="3"/>
        <v>Yes</v>
      </c>
      <c r="L13" s="38" t="str">
        <f t="shared" ca="1" si="3"/>
        <v>Yes</v>
      </c>
      <c r="M13" s="38" t="str">
        <f t="shared" ca="1" si="3"/>
        <v>Yes</v>
      </c>
      <c r="N13" s="38" t="str">
        <f t="shared" ca="1" si="3"/>
        <v>Yes</v>
      </c>
      <c r="O13" s="38" t="str">
        <f t="shared" ca="1" si="3"/>
        <v>Yes</v>
      </c>
      <c r="P13" s="38" t="str">
        <f t="shared" ca="1" si="3"/>
        <v>Yes</v>
      </c>
      <c r="Q13" s="38" t="str">
        <f t="shared" ca="1" si="3"/>
        <v>No</v>
      </c>
      <c r="R13" s="38" t="str">
        <f t="shared" ca="1" si="3"/>
        <v>No</v>
      </c>
      <c r="S13" s="38" t="str">
        <f t="shared" ca="1" si="3"/>
        <v>No</v>
      </c>
      <c r="T13" s="38" t="str">
        <f t="shared" ca="1" si="3"/>
        <v>No</v>
      </c>
      <c r="U13" s="38" t="str">
        <f t="shared" ca="1" si="3"/>
        <v>No</v>
      </c>
      <c r="V13" s="39" t="str">
        <f t="shared" ca="1" si="3"/>
        <v>No</v>
      </c>
    </row>
    <row r="14" spans="1:22" x14ac:dyDescent="0.25">
      <c r="A14" s="48" t="s">
        <v>117</v>
      </c>
      <c r="B14" s="2" t="s">
        <v>51</v>
      </c>
      <c r="C14" s="50">
        <v>5</v>
      </c>
      <c r="D14" s="50">
        <f t="shared" ca="1" si="0"/>
        <v>3</v>
      </c>
      <c r="E14" s="50">
        <f t="shared" ca="1" si="1"/>
        <v>8</v>
      </c>
      <c r="G14" s="54" t="str">
        <f t="shared" ca="1" si="3"/>
        <v>No</v>
      </c>
      <c r="H14" s="2" t="str">
        <f t="shared" ca="1" si="3"/>
        <v>No</v>
      </c>
      <c r="I14" s="2" t="str">
        <f t="shared" ca="1" si="3"/>
        <v>No</v>
      </c>
      <c r="J14" s="2" t="str">
        <f t="shared" ca="1" si="3"/>
        <v>No</v>
      </c>
      <c r="K14" s="2" t="str">
        <f t="shared" ca="1" si="3"/>
        <v>No</v>
      </c>
      <c r="L14" s="2" t="str">
        <f t="shared" ca="1" si="3"/>
        <v>No</v>
      </c>
      <c r="M14" s="2" t="str">
        <f t="shared" ca="1" si="3"/>
        <v>No</v>
      </c>
      <c r="N14" s="2" t="str">
        <f t="shared" ca="1" si="3"/>
        <v>No</v>
      </c>
      <c r="O14" s="2" t="str">
        <f t="shared" ca="1" si="3"/>
        <v>No</v>
      </c>
      <c r="P14" s="2" t="str">
        <f t="shared" ca="1" si="3"/>
        <v>No</v>
      </c>
      <c r="Q14" s="2" t="str">
        <f t="shared" ca="1" si="3"/>
        <v>No</v>
      </c>
      <c r="R14" s="2" t="str">
        <f t="shared" ca="1" si="3"/>
        <v>No</v>
      </c>
      <c r="S14" s="2" t="str">
        <f t="shared" ca="1" si="3"/>
        <v>No</v>
      </c>
      <c r="T14" s="2" t="str">
        <f t="shared" ca="1" si="3"/>
        <v>No</v>
      </c>
      <c r="U14" s="2" t="str">
        <f t="shared" ca="1" si="3"/>
        <v>No</v>
      </c>
      <c r="V14" s="13" t="str">
        <f t="shared" ca="1" si="3"/>
        <v>No</v>
      </c>
    </row>
    <row r="15" spans="1:22" x14ac:dyDescent="0.25">
      <c r="A15" s="48" t="s">
        <v>117</v>
      </c>
      <c r="B15" s="2" t="s">
        <v>52</v>
      </c>
      <c r="C15" s="50">
        <v>4</v>
      </c>
      <c r="D15" s="50">
        <f t="shared" ca="1" si="0"/>
        <v>5</v>
      </c>
      <c r="E15" s="50">
        <f t="shared" ca="1" si="1"/>
        <v>9</v>
      </c>
      <c r="G15" s="54" t="str">
        <f t="shared" ca="1" si="3"/>
        <v>No</v>
      </c>
      <c r="H15" s="2" t="str">
        <f t="shared" ca="1" si="3"/>
        <v>No</v>
      </c>
      <c r="I15" s="2" t="str">
        <f t="shared" ca="1" si="3"/>
        <v>No</v>
      </c>
      <c r="J15" s="2" t="str">
        <f t="shared" ca="1" si="3"/>
        <v>No</v>
      </c>
      <c r="K15" s="2" t="str">
        <f t="shared" ca="1" si="3"/>
        <v>No</v>
      </c>
      <c r="L15" s="2" t="str">
        <f t="shared" ca="1" si="3"/>
        <v>No</v>
      </c>
      <c r="M15" s="2" t="str">
        <f t="shared" ca="1" si="3"/>
        <v>No</v>
      </c>
      <c r="N15" s="2" t="str">
        <f t="shared" ca="1" si="3"/>
        <v>No</v>
      </c>
      <c r="O15" s="2" t="str">
        <f t="shared" ca="1" si="3"/>
        <v>No</v>
      </c>
      <c r="P15" s="2" t="str">
        <f t="shared" ca="1" si="3"/>
        <v>No</v>
      </c>
      <c r="Q15" s="2" t="str">
        <f t="shared" ca="1" si="3"/>
        <v>No</v>
      </c>
      <c r="R15" s="2" t="str">
        <f t="shared" ca="1" si="3"/>
        <v>No</v>
      </c>
      <c r="S15" s="2" t="str">
        <f t="shared" ca="1" si="3"/>
        <v>No</v>
      </c>
      <c r="T15" s="2" t="str">
        <f t="shared" ca="1" si="3"/>
        <v>No</v>
      </c>
      <c r="U15" s="2" t="str">
        <f t="shared" ca="1" si="3"/>
        <v>No</v>
      </c>
      <c r="V15" s="13" t="str">
        <f t="shared" ca="1" si="3"/>
        <v>No</v>
      </c>
    </row>
    <row r="16" spans="1:22" x14ac:dyDescent="0.25">
      <c r="A16" s="49" t="s">
        <v>117</v>
      </c>
      <c r="B16" s="38" t="s">
        <v>53</v>
      </c>
      <c r="C16" s="51">
        <v>1</v>
      </c>
      <c r="D16" s="51">
        <f t="shared" ca="1" si="0"/>
        <v>13</v>
      </c>
      <c r="E16" s="51">
        <f t="shared" ca="1" si="1"/>
        <v>14</v>
      </c>
      <c r="G16" s="38" t="str">
        <f t="shared" ca="1" si="3"/>
        <v>Yes</v>
      </c>
      <c r="H16" s="38" t="str">
        <f t="shared" ca="1" si="3"/>
        <v>Yes</v>
      </c>
      <c r="I16" s="38" t="str">
        <f t="shared" ca="1" si="3"/>
        <v>Yes</v>
      </c>
      <c r="J16" s="38" t="str">
        <f t="shared" ca="1" si="3"/>
        <v>Yes</v>
      </c>
      <c r="K16" s="38" t="str">
        <f t="shared" ca="1" si="3"/>
        <v>Yes</v>
      </c>
      <c r="L16" s="38" t="str">
        <f t="shared" ca="1" si="3"/>
        <v>No</v>
      </c>
      <c r="M16" s="38" t="str">
        <f t="shared" ca="1" si="3"/>
        <v>No</v>
      </c>
      <c r="N16" s="38" t="str">
        <f t="shared" ca="1" si="3"/>
        <v>No</v>
      </c>
      <c r="O16" s="38" t="str">
        <f t="shared" ca="1" si="3"/>
        <v>No</v>
      </c>
      <c r="P16" s="38" t="str">
        <f t="shared" ca="1" si="3"/>
        <v>No</v>
      </c>
      <c r="Q16" s="38" t="str">
        <f t="shared" ca="1" si="3"/>
        <v>No</v>
      </c>
      <c r="R16" s="38" t="str">
        <f t="shared" ca="1" si="3"/>
        <v>No</v>
      </c>
      <c r="S16" s="38" t="str">
        <f t="shared" ca="1" si="3"/>
        <v>No</v>
      </c>
      <c r="T16" s="38" t="str">
        <f t="shared" ca="1" si="3"/>
        <v>No</v>
      </c>
      <c r="U16" s="38" t="str">
        <f t="shared" ca="1" si="3"/>
        <v>No</v>
      </c>
      <c r="V16" s="39" t="str">
        <f t="shared" ca="1" si="3"/>
        <v>No</v>
      </c>
    </row>
    <row r="17" spans="1:22" x14ac:dyDescent="0.25">
      <c r="A17" s="48" t="s">
        <v>135</v>
      </c>
      <c r="B17" s="2" t="s">
        <v>51</v>
      </c>
      <c r="C17" s="50">
        <v>3</v>
      </c>
      <c r="D17" s="50">
        <f ca="1">RANDBETWEEN(1,20)</f>
        <v>6</v>
      </c>
      <c r="E17" s="50">
        <f ca="1">D17+C17</f>
        <v>9</v>
      </c>
      <c r="G17" s="54" t="str">
        <f t="shared" ca="1" si="3"/>
        <v>No</v>
      </c>
      <c r="H17" s="2" t="str">
        <f t="shared" ca="1" si="3"/>
        <v>No</v>
      </c>
      <c r="I17" s="2" t="str">
        <f t="shared" ca="1" si="3"/>
        <v>No</v>
      </c>
      <c r="J17" s="2" t="str">
        <f t="shared" ca="1" si="3"/>
        <v>No</v>
      </c>
      <c r="K17" s="2" t="str">
        <f t="shared" ca="1" si="3"/>
        <v>No</v>
      </c>
      <c r="L17" s="2" t="str">
        <f t="shared" ca="1" si="3"/>
        <v>No</v>
      </c>
      <c r="M17" s="2" t="str">
        <f t="shared" ca="1" si="3"/>
        <v>No</v>
      </c>
      <c r="N17" s="2" t="str">
        <f t="shared" ca="1" si="3"/>
        <v>No</v>
      </c>
      <c r="O17" s="2" t="str">
        <f t="shared" ca="1" si="3"/>
        <v>No</v>
      </c>
      <c r="P17" s="2" t="str">
        <f t="shared" ca="1" si="3"/>
        <v>No</v>
      </c>
      <c r="Q17" s="2" t="str">
        <f t="shared" ca="1" si="3"/>
        <v>No</v>
      </c>
      <c r="R17" s="2" t="str">
        <f t="shared" ca="1" si="3"/>
        <v>No</v>
      </c>
      <c r="S17" s="2" t="str">
        <f t="shared" ca="1" si="3"/>
        <v>No</v>
      </c>
      <c r="T17" s="2" t="str">
        <f t="shared" ca="1" si="3"/>
        <v>No</v>
      </c>
      <c r="U17" s="2" t="str">
        <f t="shared" ca="1" si="3"/>
        <v>No</v>
      </c>
      <c r="V17" s="13" t="str">
        <f t="shared" ca="1" si="3"/>
        <v>No</v>
      </c>
    </row>
    <row r="18" spans="1:22" x14ac:dyDescent="0.25">
      <c r="A18" s="48" t="s">
        <v>135</v>
      </c>
      <c r="B18" s="2" t="s">
        <v>52</v>
      </c>
      <c r="C18" s="50">
        <v>3</v>
      </c>
      <c r="D18" s="50">
        <f t="shared" ref="D18:D19" ca="1" si="4">RANDBETWEEN(1,20)</f>
        <v>8</v>
      </c>
      <c r="E18" s="50">
        <f t="shared" ref="E18:E19" ca="1" si="5">D18+C18</f>
        <v>11</v>
      </c>
      <c r="G18" s="54" t="str">
        <f t="shared" ca="1" si="3"/>
        <v>Yes</v>
      </c>
      <c r="H18" s="2" t="str">
        <f t="shared" ca="1" si="3"/>
        <v>Yes</v>
      </c>
      <c r="I18" s="2" t="str">
        <f t="shared" ca="1" si="3"/>
        <v>No</v>
      </c>
      <c r="J18" s="2" t="str">
        <f t="shared" ca="1" si="3"/>
        <v>No</v>
      </c>
      <c r="K18" s="2" t="str">
        <f t="shared" ca="1" si="3"/>
        <v>No</v>
      </c>
      <c r="L18" s="2" t="str">
        <f t="shared" ca="1" si="3"/>
        <v>No</v>
      </c>
      <c r="M18" s="2" t="str">
        <f t="shared" ca="1" si="3"/>
        <v>No</v>
      </c>
      <c r="N18" s="2" t="str">
        <f t="shared" ca="1" si="3"/>
        <v>No</v>
      </c>
      <c r="O18" s="2" t="str">
        <f t="shared" ca="1" si="3"/>
        <v>No</v>
      </c>
      <c r="P18" s="2" t="str">
        <f t="shared" ca="1" si="3"/>
        <v>No</v>
      </c>
      <c r="Q18" s="2" t="str">
        <f t="shared" ca="1" si="3"/>
        <v>No</v>
      </c>
      <c r="R18" s="2" t="str">
        <f t="shared" ca="1" si="3"/>
        <v>No</v>
      </c>
      <c r="S18" s="2" t="str">
        <f t="shared" ca="1" si="3"/>
        <v>No</v>
      </c>
      <c r="T18" s="2" t="str">
        <f t="shared" ca="1" si="3"/>
        <v>No</v>
      </c>
      <c r="U18" s="2" t="str">
        <f t="shared" ca="1" si="3"/>
        <v>No</v>
      </c>
      <c r="V18" s="13" t="str">
        <f t="shared" ca="1" si="3"/>
        <v>No</v>
      </c>
    </row>
    <row r="19" spans="1:22" x14ac:dyDescent="0.25">
      <c r="A19" s="49" t="s">
        <v>135</v>
      </c>
      <c r="B19" s="38" t="s">
        <v>53</v>
      </c>
      <c r="C19" s="51">
        <v>0</v>
      </c>
      <c r="D19" s="51">
        <f t="shared" ca="1" si="4"/>
        <v>8</v>
      </c>
      <c r="E19" s="51">
        <f t="shared" ca="1" si="5"/>
        <v>8</v>
      </c>
      <c r="G19" s="38" t="str">
        <f t="shared" ca="1" si="3"/>
        <v>No</v>
      </c>
      <c r="H19" s="38" t="str">
        <f t="shared" ca="1" si="3"/>
        <v>No</v>
      </c>
      <c r="I19" s="38" t="str">
        <f t="shared" ca="1" si="3"/>
        <v>No</v>
      </c>
      <c r="J19" s="38" t="str">
        <f t="shared" ca="1" si="3"/>
        <v>No</v>
      </c>
      <c r="K19" s="38" t="str">
        <f t="shared" ca="1" si="3"/>
        <v>No</v>
      </c>
      <c r="L19" s="38" t="str">
        <f t="shared" ca="1" si="3"/>
        <v>No</v>
      </c>
      <c r="M19" s="38" t="str">
        <f t="shared" ca="1" si="3"/>
        <v>No</v>
      </c>
      <c r="N19" s="38" t="str">
        <f t="shared" ca="1" si="3"/>
        <v>No</v>
      </c>
      <c r="O19" s="38" t="str">
        <f t="shared" ca="1" si="3"/>
        <v>No</v>
      </c>
      <c r="P19" s="38" t="str">
        <f t="shared" ca="1" si="3"/>
        <v>No</v>
      </c>
      <c r="Q19" s="38" t="str">
        <f t="shared" ca="1" si="3"/>
        <v>No</v>
      </c>
      <c r="R19" s="38" t="str">
        <f t="shared" ca="1" si="3"/>
        <v>No</v>
      </c>
      <c r="S19" s="38" t="str">
        <f t="shared" ca="1" si="3"/>
        <v>No</v>
      </c>
      <c r="T19" s="38" t="str">
        <f t="shared" ca="1" si="3"/>
        <v>No</v>
      </c>
      <c r="U19" s="38" t="str">
        <f t="shared" ca="1" si="3"/>
        <v>No</v>
      </c>
      <c r="V19" s="39" t="str">
        <f t="shared" ca="1" si="3"/>
        <v>No</v>
      </c>
    </row>
    <row r="20" spans="1:22" x14ac:dyDescent="0.25">
      <c r="A20" s="79"/>
      <c r="B20" s="38" t="s">
        <v>103</v>
      </c>
      <c r="C20" s="51"/>
      <c r="D20" s="51">
        <f t="shared" ca="1" si="0"/>
        <v>14</v>
      </c>
      <c r="E20" s="51">
        <f t="shared" ca="1" si="1"/>
        <v>14</v>
      </c>
      <c r="F20" s="156"/>
      <c r="G20" s="38" t="str">
        <f t="shared" ref="G20:V22" ca="1" si="6">IF($E20&gt;G$1-1,"Yes","No")</f>
        <v>Yes</v>
      </c>
      <c r="H20" s="38" t="str">
        <f t="shared" ca="1" si="6"/>
        <v>Yes</v>
      </c>
      <c r="I20" s="38" t="str">
        <f t="shared" ca="1" si="6"/>
        <v>Yes</v>
      </c>
      <c r="J20" s="38" t="str">
        <f t="shared" ca="1" si="6"/>
        <v>Yes</v>
      </c>
      <c r="K20" s="38" t="str">
        <f t="shared" ca="1" si="6"/>
        <v>Yes</v>
      </c>
      <c r="L20" s="38" t="str">
        <f t="shared" ca="1" si="6"/>
        <v>No</v>
      </c>
      <c r="M20" s="38" t="str">
        <f t="shared" ca="1" si="6"/>
        <v>No</v>
      </c>
      <c r="N20" s="38" t="str">
        <f t="shared" ca="1" si="6"/>
        <v>No</v>
      </c>
      <c r="O20" s="38" t="str">
        <f t="shared" ca="1" si="6"/>
        <v>No</v>
      </c>
      <c r="P20" s="38" t="str">
        <f t="shared" ca="1" si="6"/>
        <v>No</v>
      </c>
      <c r="Q20" s="38" t="str">
        <f t="shared" ca="1" si="6"/>
        <v>No</v>
      </c>
      <c r="R20" s="38" t="str">
        <f t="shared" ca="1" si="6"/>
        <v>No</v>
      </c>
      <c r="S20" s="38" t="str">
        <f t="shared" ca="1" si="6"/>
        <v>No</v>
      </c>
      <c r="T20" s="38" t="str">
        <f t="shared" ca="1" si="6"/>
        <v>No</v>
      </c>
      <c r="U20" s="38" t="str">
        <f t="shared" ca="1" si="6"/>
        <v>No</v>
      </c>
      <c r="V20" s="39" t="str">
        <f t="shared" ca="1" si="6"/>
        <v>No</v>
      </c>
    </row>
    <row r="21" spans="1:22" x14ac:dyDescent="0.25">
      <c r="A21" s="49"/>
      <c r="B21" s="38" t="s">
        <v>105</v>
      </c>
      <c r="C21" s="51"/>
      <c r="D21" s="51">
        <f t="shared" ca="1" si="0"/>
        <v>19</v>
      </c>
      <c r="E21" s="51">
        <f t="shared" ca="1" si="1"/>
        <v>19</v>
      </c>
      <c r="F21" s="156"/>
      <c r="G21" s="38" t="str">
        <f t="shared" ca="1" si="6"/>
        <v>Yes</v>
      </c>
      <c r="H21" s="38" t="str">
        <f t="shared" ca="1" si="6"/>
        <v>Yes</v>
      </c>
      <c r="I21" s="38" t="str">
        <f t="shared" ca="1" si="6"/>
        <v>Yes</v>
      </c>
      <c r="J21" s="38" t="str">
        <f t="shared" ca="1" si="6"/>
        <v>Yes</v>
      </c>
      <c r="K21" s="38" t="str">
        <f t="shared" ca="1" si="6"/>
        <v>Yes</v>
      </c>
      <c r="L21" s="38" t="str">
        <f t="shared" ca="1" si="6"/>
        <v>Yes</v>
      </c>
      <c r="M21" s="38" t="str">
        <f t="shared" ca="1" si="6"/>
        <v>Yes</v>
      </c>
      <c r="N21" s="38" t="str">
        <f t="shared" ca="1" si="6"/>
        <v>Yes</v>
      </c>
      <c r="O21" s="38" t="str">
        <f t="shared" ca="1" si="6"/>
        <v>Yes</v>
      </c>
      <c r="P21" s="38" t="str">
        <f t="shared" ca="1" si="6"/>
        <v>Yes</v>
      </c>
      <c r="Q21" s="38" t="str">
        <f t="shared" ca="1" si="6"/>
        <v>No</v>
      </c>
      <c r="R21" s="38" t="str">
        <f t="shared" ca="1" si="6"/>
        <v>No</v>
      </c>
      <c r="S21" s="38" t="str">
        <f t="shared" ca="1" si="6"/>
        <v>No</v>
      </c>
      <c r="T21" s="38" t="str">
        <f t="shared" ca="1" si="6"/>
        <v>No</v>
      </c>
      <c r="U21" s="38" t="str">
        <f t="shared" ca="1" si="6"/>
        <v>No</v>
      </c>
      <c r="V21" s="39" t="str">
        <f t="shared" ca="1" si="6"/>
        <v>No</v>
      </c>
    </row>
    <row r="22" spans="1:22" x14ac:dyDescent="0.25">
      <c r="A22" s="79"/>
      <c r="B22" s="38" t="s">
        <v>106</v>
      </c>
      <c r="C22" s="51"/>
      <c r="D22" s="51">
        <f t="shared" ca="1" si="0"/>
        <v>18</v>
      </c>
      <c r="E22" s="51">
        <f t="shared" ca="1" si="1"/>
        <v>18</v>
      </c>
      <c r="F22" s="156"/>
      <c r="G22" s="38" t="str">
        <f t="shared" ca="1" si="6"/>
        <v>Yes</v>
      </c>
      <c r="H22" s="38" t="str">
        <f t="shared" ca="1" si="6"/>
        <v>Yes</v>
      </c>
      <c r="I22" s="38" t="str">
        <f t="shared" ca="1" si="6"/>
        <v>Yes</v>
      </c>
      <c r="J22" s="38" t="str">
        <f t="shared" ca="1" si="6"/>
        <v>Yes</v>
      </c>
      <c r="K22" s="38" t="str">
        <f t="shared" ca="1" si="6"/>
        <v>Yes</v>
      </c>
      <c r="L22" s="38" t="str">
        <f t="shared" ca="1" si="6"/>
        <v>Yes</v>
      </c>
      <c r="M22" s="38" t="str">
        <f t="shared" ca="1" si="6"/>
        <v>Yes</v>
      </c>
      <c r="N22" s="38" t="str">
        <f t="shared" ca="1" si="6"/>
        <v>Yes</v>
      </c>
      <c r="O22" s="38" t="str">
        <f t="shared" ca="1" si="6"/>
        <v>Yes</v>
      </c>
      <c r="P22" s="38" t="str">
        <f t="shared" ca="1" si="6"/>
        <v>No</v>
      </c>
      <c r="Q22" s="38" t="str">
        <f t="shared" ca="1" si="6"/>
        <v>No</v>
      </c>
      <c r="R22" s="38" t="str">
        <f t="shared" ca="1" si="6"/>
        <v>No</v>
      </c>
      <c r="S22" s="38" t="str">
        <f t="shared" ca="1" si="6"/>
        <v>No</v>
      </c>
      <c r="T22" s="38" t="str">
        <f t="shared" ca="1" si="6"/>
        <v>No</v>
      </c>
      <c r="U22" s="38" t="str">
        <f t="shared" ca="1" si="6"/>
        <v>No</v>
      </c>
      <c r="V22" s="39" t="str">
        <f t="shared" ca="1" si="6"/>
        <v>No</v>
      </c>
    </row>
  </sheetData>
  <sortState ref="A47:O50">
    <sortCondition ref="B47:B50"/>
  </sortState>
  <conditionalFormatting sqref="D23:D1048576">
    <cfRule type="cellIs" dxfId="127" priority="961" operator="equal">
      <formula>20</formula>
    </cfRule>
    <cfRule type="cellIs" dxfId="126" priority="962" operator="equal">
      <formula>1</formula>
    </cfRule>
  </conditionalFormatting>
  <conditionalFormatting sqref="G8:O8 V8">
    <cfRule type="cellIs" dxfId="125" priority="487" operator="equal">
      <formula>"No"</formula>
    </cfRule>
    <cfRule type="cellIs" dxfId="124" priority="488" operator="equal">
      <formula>"Yes"</formula>
    </cfRule>
  </conditionalFormatting>
  <conditionalFormatting sqref="G9:O10 V9:V10">
    <cfRule type="cellIs" dxfId="123" priority="481" operator="equal">
      <formula>"No"</formula>
    </cfRule>
    <cfRule type="cellIs" dxfId="122" priority="482" operator="equal">
      <formula>"Yes"</formula>
    </cfRule>
  </conditionalFormatting>
  <conditionalFormatting sqref="P8:U8">
    <cfRule type="cellIs" dxfId="121" priority="383" operator="equal">
      <formula>"No"</formula>
    </cfRule>
    <cfRule type="cellIs" dxfId="120" priority="384" operator="equal">
      <formula>"Yes"</formula>
    </cfRule>
  </conditionalFormatting>
  <conditionalFormatting sqref="P9:U10">
    <cfRule type="cellIs" dxfId="119" priority="381" operator="equal">
      <formula>"No"</formula>
    </cfRule>
    <cfRule type="cellIs" dxfId="118" priority="382" operator="equal">
      <formula>"Yes"</formula>
    </cfRule>
  </conditionalFormatting>
  <conditionalFormatting sqref="D8:D10 D14:D16">
    <cfRule type="cellIs" dxfId="117" priority="353" operator="equal">
      <formula>20</formula>
    </cfRule>
    <cfRule type="cellIs" dxfId="116" priority="354" operator="equal">
      <formula>1</formula>
    </cfRule>
  </conditionalFormatting>
  <conditionalFormatting sqref="G5:O5 V5">
    <cfRule type="cellIs" dxfId="115" priority="327" operator="equal">
      <formula>"No"</formula>
    </cfRule>
    <cfRule type="cellIs" dxfId="114" priority="328" operator="equal">
      <formula>"Yes"</formula>
    </cfRule>
  </conditionalFormatting>
  <conditionalFormatting sqref="G6:O7 V6:V7">
    <cfRule type="cellIs" dxfId="113" priority="325" operator="equal">
      <formula>"No"</formula>
    </cfRule>
    <cfRule type="cellIs" dxfId="112" priority="326" operator="equal">
      <formula>"Yes"</formula>
    </cfRule>
  </conditionalFormatting>
  <conditionalFormatting sqref="P5:U5">
    <cfRule type="cellIs" dxfId="111" priority="315" operator="equal">
      <formula>"No"</formula>
    </cfRule>
    <cfRule type="cellIs" dxfId="110" priority="316" operator="equal">
      <formula>"Yes"</formula>
    </cfRule>
  </conditionalFormatting>
  <conditionalFormatting sqref="P6:U7">
    <cfRule type="cellIs" dxfId="109" priority="313" operator="equal">
      <formula>"No"</formula>
    </cfRule>
    <cfRule type="cellIs" dxfId="108" priority="314" operator="equal">
      <formula>"Yes"</formula>
    </cfRule>
  </conditionalFormatting>
  <conditionalFormatting sqref="G11:O11 V11">
    <cfRule type="cellIs" dxfId="107" priority="251" operator="equal">
      <formula>"No"</formula>
    </cfRule>
    <cfRule type="cellIs" dxfId="106" priority="252" operator="equal">
      <formula>"Yes"</formula>
    </cfRule>
  </conditionalFormatting>
  <conditionalFormatting sqref="G12:O13 V12:V13">
    <cfRule type="cellIs" dxfId="105" priority="249" operator="equal">
      <formula>"No"</formula>
    </cfRule>
    <cfRule type="cellIs" dxfId="104" priority="250" operator="equal">
      <formula>"Yes"</formula>
    </cfRule>
  </conditionalFormatting>
  <conditionalFormatting sqref="P11:U11">
    <cfRule type="cellIs" dxfId="103" priority="247" operator="equal">
      <formula>"No"</formula>
    </cfRule>
    <cfRule type="cellIs" dxfId="102" priority="248" operator="equal">
      <formula>"Yes"</formula>
    </cfRule>
  </conditionalFormatting>
  <conditionalFormatting sqref="P12:U13">
    <cfRule type="cellIs" dxfId="101" priority="245" operator="equal">
      <formula>"No"</formula>
    </cfRule>
    <cfRule type="cellIs" dxfId="100" priority="246" operator="equal">
      <formula>"Yes"</formula>
    </cfRule>
  </conditionalFormatting>
  <conditionalFormatting sqref="D11:D13">
    <cfRule type="cellIs" dxfId="99" priority="243" operator="equal">
      <formula>20</formula>
    </cfRule>
    <cfRule type="cellIs" dxfId="98" priority="244" operator="equal">
      <formula>1</formula>
    </cfRule>
  </conditionalFormatting>
  <conditionalFormatting sqref="G2:O4 V2:V4">
    <cfRule type="cellIs" dxfId="97" priority="213" operator="equal">
      <formula>"No"</formula>
    </cfRule>
    <cfRule type="cellIs" dxfId="96" priority="214" operator="equal">
      <formula>"Yes"</formula>
    </cfRule>
  </conditionalFormatting>
  <conditionalFormatting sqref="G2:O4 V2:V4">
    <cfRule type="cellIs" dxfId="95" priority="211" operator="equal">
      <formula>"No"</formula>
    </cfRule>
    <cfRule type="cellIs" dxfId="94" priority="212" operator="equal">
      <formula>"Yes"</formula>
    </cfRule>
  </conditionalFormatting>
  <conditionalFormatting sqref="P2:U4">
    <cfRule type="cellIs" dxfId="93" priority="209" operator="equal">
      <formula>"No"</formula>
    </cfRule>
    <cfRule type="cellIs" dxfId="92" priority="210" operator="equal">
      <formula>"Yes"</formula>
    </cfRule>
  </conditionalFormatting>
  <conditionalFormatting sqref="P2:U4">
    <cfRule type="cellIs" dxfId="91" priority="207" operator="equal">
      <formula>"No"</formula>
    </cfRule>
    <cfRule type="cellIs" dxfId="90" priority="208" operator="equal">
      <formula>"Yes"</formula>
    </cfRule>
  </conditionalFormatting>
  <conditionalFormatting sqref="D2:D4">
    <cfRule type="cellIs" dxfId="89" priority="205" operator="equal">
      <formula>20</formula>
    </cfRule>
    <cfRule type="cellIs" dxfId="88" priority="206" operator="equal">
      <formula>1</formula>
    </cfRule>
  </conditionalFormatting>
  <conditionalFormatting sqref="G14:O14 V14">
    <cfRule type="cellIs" dxfId="87" priority="153" operator="equal">
      <formula>"No"</formula>
    </cfRule>
    <cfRule type="cellIs" dxfId="86" priority="154" operator="equal">
      <formula>"Yes"</formula>
    </cfRule>
  </conditionalFormatting>
  <conditionalFormatting sqref="G15:O16 V15:V16">
    <cfRule type="cellIs" dxfId="85" priority="151" operator="equal">
      <formula>"No"</formula>
    </cfRule>
    <cfRule type="cellIs" dxfId="84" priority="152" operator="equal">
      <formula>"Yes"</formula>
    </cfRule>
  </conditionalFormatting>
  <conditionalFormatting sqref="P14:U14">
    <cfRule type="cellIs" dxfId="83" priority="149" operator="equal">
      <formula>"No"</formula>
    </cfRule>
    <cfRule type="cellIs" dxfId="82" priority="150" operator="equal">
      <formula>"Yes"</formula>
    </cfRule>
  </conditionalFormatting>
  <conditionalFormatting sqref="P15:U16">
    <cfRule type="cellIs" dxfId="81" priority="147" operator="equal">
      <formula>"No"</formula>
    </cfRule>
    <cfRule type="cellIs" dxfId="80" priority="148" operator="equal">
      <formula>"Yes"</formula>
    </cfRule>
  </conditionalFormatting>
  <conditionalFormatting sqref="G20:O20 V20">
    <cfRule type="cellIs" dxfId="79" priority="101" operator="equal">
      <formula>"No"</formula>
    </cfRule>
    <cfRule type="cellIs" dxfId="78" priority="102" operator="equal">
      <formula>"Yes"</formula>
    </cfRule>
  </conditionalFormatting>
  <conditionalFormatting sqref="G20:O20 V20">
    <cfRule type="cellIs" dxfId="77" priority="99" operator="equal">
      <formula>"No"</formula>
    </cfRule>
    <cfRule type="cellIs" dxfId="76" priority="100" operator="equal">
      <formula>"Yes"</formula>
    </cfRule>
  </conditionalFormatting>
  <conditionalFormatting sqref="P20:U20">
    <cfRule type="cellIs" dxfId="75" priority="97" operator="equal">
      <formula>"No"</formula>
    </cfRule>
    <cfRule type="cellIs" dxfId="74" priority="98" operator="equal">
      <formula>"Yes"</formula>
    </cfRule>
  </conditionalFormatting>
  <conditionalFormatting sqref="P20:U20">
    <cfRule type="cellIs" dxfId="73" priority="95" operator="equal">
      <formula>"No"</formula>
    </cfRule>
    <cfRule type="cellIs" dxfId="72" priority="96" operator="equal">
      <formula>"Yes"</formula>
    </cfRule>
  </conditionalFormatting>
  <conditionalFormatting sqref="D20">
    <cfRule type="cellIs" dxfId="71" priority="93" operator="equal">
      <formula>20</formula>
    </cfRule>
    <cfRule type="cellIs" dxfId="70" priority="94" operator="equal">
      <formula>1</formula>
    </cfRule>
  </conditionalFormatting>
  <conditionalFormatting sqref="G21:O21 V21">
    <cfRule type="cellIs" dxfId="69" priority="67" operator="equal">
      <formula>"No"</formula>
    </cfRule>
    <cfRule type="cellIs" dxfId="68" priority="68" operator="equal">
      <formula>"Yes"</formula>
    </cfRule>
  </conditionalFormatting>
  <conditionalFormatting sqref="G21:O21 V21">
    <cfRule type="cellIs" dxfId="67" priority="65" operator="equal">
      <formula>"No"</formula>
    </cfRule>
    <cfRule type="cellIs" dxfId="66" priority="66" operator="equal">
      <formula>"Yes"</formula>
    </cfRule>
  </conditionalFormatting>
  <conditionalFormatting sqref="P21:U21">
    <cfRule type="cellIs" dxfId="65" priority="63" operator="equal">
      <formula>"No"</formula>
    </cfRule>
    <cfRule type="cellIs" dxfId="64" priority="64" operator="equal">
      <formula>"Yes"</formula>
    </cfRule>
  </conditionalFormatting>
  <conditionalFormatting sqref="P21:U21">
    <cfRule type="cellIs" dxfId="63" priority="61" operator="equal">
      <formula>"No"</formula>
    </cfRule>
    <cfRule type="cellIs" dxfId="62" priority="62" operator="equal">
      <formula>"Yes"</formula>
    </cfRule>
  </conditionalFormatting>
  <conditionalFormatting sqref="D21">
    <cfRule type="cellIs" dxfId="61" priority="59" operator="equal">
      <formula>20</formula>
    </cfRule>
    <cfRule type="cellIs" dxfId="60" priority="60" operator="equal">
      <formula>1</formula>
    </cfRule>
  </conditionalFormatting>
  <conditionalFormatting sqref="G22:O22 V22">
    <cfRule type="cellIs" dxfId="59" priority="57" operator="equal">
      <formula>"No"</formula>
    </cfRule>
    <cfRule type="cellIs" dxfId="58" priority="58" operator="equal">
      <formula>"Yes"</formula>
    </cfRule>
  </conditionalFormatting>
  <conditionalFormatting sqref="G22:O22 V22">
    <cfRule type="cellIs" dxfId="57" priority="55" operator="equal">
      <formula>"No"</formula>
    </cfRule>
    <cfRule type="cellIs" dxfId="56" priority="56" operator="equal">
      <formula>"Yes"</formula>
    </cfRule>
  </conditionalFormatting>
  <conditionalFormatting sqref="P22:U22">
    <cfRule type="cellIs" dxfId="55" priority="53" operator="equal">
      <formula>"No"</formula>
    </cfRule>
    <cfRule type="cellIs" dxfId="54" priority="54" operator="equal">
      <formula>"Yes"</formula>
    </cfRule>
  </conditionalFormatting>
  <conditionalFormatting sqref="P22:U22">
    <cfRule type="cellIs" dxfId="53" priority="51" operator="equal">
      <formula>"No"</formula>
    </cfRule>
    <cfRule type="cellIs" dxfId="52" priority="52" operator="equal">
      <formula>"Yes"</formula>
    </cfRule>
  </conditionalFormatting>
  <conditionalFormatting sqref="D22">
    <cfRule type="cellIs" dxfId="51" priority="49" operator="equal">
      <formula>20</formula>
    </cfRule>
    <cfRule type="cellIs" dxfId="50" priority="50" operator="equal">
      <formula>1</formula>
    </cfRule>
  </conditionalFormatting>
  <conditionalFormatting sqref="A8 A11">
    <cfRule type="cellIs" dxfId="49" priority="33" operator="equal">
      <formula>"No"</formula>
    </cfRule>
    <cfRule type="cellIs" dxfId="48" priority="34" operator="equal">
      <formula>"Yes"</formula>
    </cfRule>
  </conditionalFormatting>
  <conditionalFormatting sqref="A9:A10 A12:A13">
    <cfRule type="cellIs" dxfId="47" priority="31" operator="equal">
      <formula>"No"</formula>
    </cfRule>
    <cfRule type="cellIs" dxfId="46" priority="32" operator="equal">
      <formula>"Yes"</formula>
    </cfRule>
  </conditionalFormatting>
  <conditionalFormatting sqref="A5">
    <cfRule type="cellIs" dxfId="45" priority="29" operator="equal">
      <formula>"No"</formula>
    </cfRule>
    <cfRule type="cellIs" dxfId="44" priority="30" operator="equal">
      <formula>"Yes"</formula>
    </cfRule>
  </conditionalFormatting>
  <conditionalFormatting sqref="A6:A7">
    <cfRule type="cellIs" dxfId="43" priority="27" operator="equal">
      <formula>"No"</formula>
    </cfRule>
    <cfRule type="cellIs" dxfId="42" priority="28" operator="equal">
      <formula>"Yes"</formula>
    </cfRule>
  </conditionalFormatting>
  <conditionalFormatting sqref="A14">
    <cfRule type="cellIs" dxfId="41" priority="25" operator="equal">
      <formula>"No"</formula>
    </cfRule>
    <cfRule type="cellIs" dxfId="40" priority="26" operator="equal">
      <formula>"Yes"</formula>
    </cfRule>
  </conditionalFormatting>
  <conditionalFormatting sqref="A15:A16">
    <cfRule type="cellIs" dxfId="39" priority="23" operator="equal">
      <formula>"No"</formula>
    </cfRule>
    <cfRule type="cellIs" dxfId="38" priority="24" operator="equal">
      <formula>"Yes"</formula>
    </cfRule>
  </conditionalFormatting>
  <conditionalFormatting sqref="G17:O17 V17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G18:O19 V18:V19">
    <cfRule type="cellIs" dxfId="35" priority="17" operator="equal">
      <formula>"No"</formula>
    </cfRule>
    <cfRule type="cellIs" dxfId="34" priority="18" operator="equal">
      <formula>"Yes"</formula>
    </cfRule>
  </conditionalFormatting>
  <conditionalFormatting sqref="P17:U17">
    <cfRule type="cellIs" dxfId="33" priority="15" operator="equal">
      <formula>"No"</formula>
    </cfRule>
    <cfRule type="cellIs" dxfId="32" priority="16" operator="equal">
      <formula>"Yes"</formula>
    </cfRule>
  </conditionalFormatting>
  <conditionalFormatting sqref="P18:U19">
    <cfRule type="cellIs" dxfId="31" priority="13" operator="equal">
      <formula>"No"</formula>
    </cfRule>
    <cfRule type="cellIs" dxfId="30" priority="14" operator="equal">
      <formula>"Yes"</formula>
    </cfRule>
  </conditionalFormatting>
  <conditionalFormatting sqref="D17">
    <cfRule type="cellIs" dxfId="29" priority="7" operator="equal">
      <formula>20</formula>
    </cfRule>
    <cfRule type="cellIs" dxfId="28" priority="8" operator="equal">
      <formula>1</formula>
    </cfRule>
  </conditionalFormatting>
  <conditionalFormatting sqref="A17">
    <cfRule type="cellIs" dxfId="27" priority="5" operator="equal">
      <formula>"No"</formula>
    </cfRule>
    <cfRule type="cellIs" dxfId="26" priority="6" operator="equal">
      <formula>"Yes"</formula>
    </cfRule>
  </conditionalFormatting>
  <conditionalFormatting sqref="D18:D19">
    <cfRule type="cellIs" dxfId="25" priority="3" operator="equal">
      <formula>20</formula>
    </cfRule>
    <cfRule type="cellIs" dxfId="24" priority="4" operator="equal">
      <formula>1</formula>
    </cfRule>
  </conditionalFormatting>
  <conditionalFormatting sqref="A18:A19">
    <cfRule type="cellIs" dxfId="23" priority="1" operator="equal">
      <formula>"No"</formula>
    </cfRule>
    <cfRule type="cellIs" dxfId="2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22.62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7" width="4.25" style="2" bestFit="1" customWidth="1"/>
    <col min="8" max="8" width="4.75" style="2" bestFit="1" customWidth="1"/>
    <col min="9" max="9" width="4.625" style="2" bestFit="1" customWidth="1"/>
    <col min="10" max="10" width="7.25" style="2" bestFit="1" customWidth="1"/>
    <col min="11" max="11" width="5.375" style="2" bestFit="1" customWidth="1"/>
    <col min="12" max="12" width="4.125" style="2" bestFit="1" customWidth="1"/>
    <col min="13" max="13" width="5.375" style="2" bestFit="1" customWidth="1"/>
    <col min="14" max="14" width="6.125" style="2" bestFit="1" customWidth="1"/>
    <col min="15" max="15" width="4.375" style="2" bestFit="1" customWidth="1"/>
    <col min="16" max="16" width="5.75" style="2" bestFit="1" customWidth="1"/>
    <col min="17" max="17" width="6.25" style="2" bestFit="1" customWidth="1"/>
    <col min="18" max="18" width="8" style="2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0" customFormat="1" ht="32.25" thickBot="1" x14ac:dyDescent="0.3">
      <c r="A2" s="7" t="s">
        <v>6</v>
      </c>
      <c r="B2" s="40" t="s">
        <v>54</v>
      </c>
      <c r="C2" s="59" t="s">
        <v>33</v>
      </c>
      <c r="D2" s="61" t="s">
        <v>34</v>
      </c>
      <c r="E2" s="37" t="s">
        <v>36</v>
      </c>
      <c r="F2" s="9" t="s">
        <v>37</v>
      </c>
      <c r="G2" s="23" t="s">
        <v>38</v>
      </c>
      <c r="H2" s="21" t="s">
        <v>39</v>
      </c>
      <c r="I2" s="19" t="s">
        <v>40</v>
      </c>
      <c r="J2" s="35" t="s">
        <v>41</v>
      </c>
      <c r="K2" s="8" t="s">
        <v>56</v>
      </c>
      <c r="L2" s="25" t="s">
        <v>42</v>
      </c>
      <c r="M2" s="29" t="s">
        <v>43</v>
      </c>
      <c r="N2" s="31" t="s">
        <v>44</v>
      </c>
      <c r="O2" s="33" t="s">
        <v>45</v>
      </c>
      <c r="P2" s="8" t="s">
        <v>46</v>
      </c>
      <c r="Q2" s="27" t="s">
        <v>47</v>
      </c>
      <c r="R2" s="9" t="s">
        <v>67</v>
      </c>
      <c r="S2" s="17" t="s">
        <v>55</v>
      </c>
      <c r="T2" s="44" t="s">
        <v>0</v>
      </c>
      <c r="U2" s="71" t="s">
        <v>35</v>
      </c>
      <c r="V2" s="69" t="s">
        <v>68</v>
      </c>
      <c r="W2" s="46" t="s">
        <v>48</v>
      </c>
    </row>
    <row r="3" spans="1:23" x14ac:dyDescent="0.25">
      <c r="A3" s="15" t="s">
        <v>50</v>
      </c>
      <c r="B3" s="41">
        <v>1</v>
      </c>
      <c r="C3" s="60" t="s">
        <v>49</v>
      </c>
      <c r="D3" s="62">
        <v>0</v>
      </c>
      <c r="E3" s="43"/>
      <c r="F3" s="12"/>
      <c r="G3" s="24"/>
      <c r="H3" s="22"/>
      <c r="I3" s="20"/>
      <c r="J3" s="36"/>
      <c r="K3" s="11"/>
      <c r="L3" s="26"/>
      <c r="M3" s="30"/>
      <c r="N3" s="32"/>
      <c r="O3" s="34"/>
      <c r="P3" s="11"/>
      <c r="Q3" s="28"/>
      <c r="R3" s="12">
        <f t="shared" ref="R3:R9" si="0">SUM(E3:Q3)</f>
        <v>0</v>
      </c>
      <c r="S3" s="18"/>
      <c r="T3" s="45"/>
      <c r="U3" s="72">
        <v>30</v>
      </c>
      <c r="V3" s="70">
        <f t="shared" ref="V3:V9" si="1">U3+T3-SUM(R3:S3)</f>
        <v>30</v>
      </c>
      <c r="W3" s="47">
        <f t="shared" ref="W3:W9" si="2">SMALL(U3:V3,1)</f>
        <v>30</v>
      </c>
    </row>
    <row r="4" spans="1:23" x14ac:dyDescent="0.25">
      <c r="A4" s="15" t="s">
        <v>69</v>
      </c>
      <c r="B4" s="41">
        <v>1</v>
      </c>
      <c r="C4" s="60" t="s">
        <v>49</v>
      </c>
      <c r="D4" s="62">
        <v>0</v>
      </c>
      <c r="E4" s="43"/>
      <c r="F4" s="12"/>
      <c r="G4" s="24"/>
      <c r="H4" s="22"/>
      <c r="I4" s="20"/>
      <c r="J4" s="36"/>
      <c r="K4" s="11"/>
      <c r="L4" s="26"/>
      <c r="M4" s="30"/>
      <c r="N4" s="32"/>
      <c r="O4" s="34"/>
      <c r="P4" s="11"/>
      <c r="Q4" s="28"/>
      <c r="R4" s="12">
        <f t="shared" si="0"/>
        <v>0</v>
      </c>
      <c r="S4" s="18"/>
      <c r="T4" s="45"/>
      <c r="U4" s="72">
        <v>26</v>
      </c>
      <c r="V4" s="70">
        <f t="shared" si="1"/>
        <v>26</v>
      </c>
      <c r="W4" s="47">
        <f t="shared" si="2"/>
        <v>26</v>
      </c>
    </row>
    <row r="5" spans="1:23" x14ac:dyDescent="0.25">
      <c r="A5" s="15" t="s">
        <v>112</v>
      </c>
      <c r="B5" s="41">
        <v>1</v>
      </c>
      <c r="C5" s="60" t="s">
        <v>49</v>
      </c>
      <c r="D5" s="62">
        <v>0</v>
      </c>
      <c r="E5" s="43"/>
      <c r="F5" s="12"/>
      <c r="G5" s="24"/>
      <c r="H5" s="22"/>
      <c r="I5" s="20"/>
      <c r="J5" s="36"/>
      <c r="K5" s="11"/>
      <c r="L5" s="26"/>
      <c r="M5" s="30"/>
      <c r="N5" s="32"/>
      <c r="O5" s="34"/>
      <c r="P5" s="11"/>
      <c r="Q5" s="28"/>
      <c r="R5" s="12">
        <f t="shared" ref="R5" si="3">SUM(E5:Q5)</f>
        <v>0</v>
      </c>
      <c r="S5" s="18"/>
      <c r="T5" s="45"/>
      <c r="U5" s="72">
        <v>21</v>
      </c>
      <c r="V5" s="70">
        <f t="shared" ref="V5" si="4">U5+T5-SUM(R5:S5)</f>
        <v>21</v>
      </c>
      <c r="W5" s="47">
        <f t="shared" ref="W5" si="5">SMALL(U5:V5,1)</f>
        <v>21</v>
      </c>
    </row>
    <row r="6" spans="1:23" x14ac:dyDescent="0.25">
      <c r="A6" s="15" t="s">
        <v>76</v>
      </c>
      <c r="B6" s="41">
        <v>1</v>
      </c>
      <c r="C6" s="60" t="s">
        <v>90</v>
      </c>
      <c r="D6" s="62">
        <v>1</v>
      </c>
      <c r="E6" s="43"/>
      <c r="F6" s="12"/>
      <c r="G6" s="24"/>
      <c r="H6" s="22"/>
      <c r="I6" s="20"/>
      <c r="J6" s="36"/>
      <c r="K6" s="11"/>
      <c r="L6" s="26"/>
      <c r="M6" s="30"/>
      <c r="N6" s="32"/>
      <c r="O6" s="34"/>
      <c r="P6" s="11"/>
      <c r="Q6" s="28"/>
      <c r="R6" s="12">
        <f t="shared" si="0"/>
        <v>0</v>
      </c>
      <c r="S6" s="18"/>
      <c r="T6" s="45"/>
      <c r="U6" s="72">
        <v>23</v>
      </c>
      <c r="V6" s="70">
        <f t="shared" si="1"/>
        <v>23</v>
      </c>
      <c r="W6" s="47">
        <f t="shared" si="2"/>
        <v>23</v>
      </c>
    </row>
    <row r="7" spans="1:23" x14ac:dyDescent="0.25">
      <c r="A7" s="15" t="s">
        <v>57</v>
      </c>
      <c r="B7" s="41">
        <v>1</v>
      </c>
      <c r="C7" s="60" t="s">
        <v>49</v>
      </c>
      <c r="D7" s="62">
        <v>0</v>
      </c>
      <c r="E7" s="43"/>
      <c r="F7" s="12"/>
      <c r="G7" s="24"/>
      <c r="H7" s="22"/>
      <c r="I7" s="20"/>
      <c r="J7" s="36"/>
      <c r="K7" s="11"/>
      <c r="L7" s="26"/>
      <c r="M7" s="30"/>
      <c r="N7" s="32"/>
      <c r="O7" s="34"/>
      <c r="P7" s="11"/>
      <c r="Q7" s="28"/>
      <c r="R7" s="12">
        <f t="shared" si="0"/>
        <v>0</v>
      </c>
      <c r="S7" s="18"/>
      <c r="T7" s="45"/>
      <c r="U7" s="72">
        <v>33</v>
      </c>
      <c r="V7" s="70">
        <f t="shared" ref="V7" si="6">U7+T7-SUM(R7:S7)</f>
        <v>33</v>
      </c>
      <c r="W7" s="47">
        <f t="shared" si="2"/>
        <v>33</v>
      </c>
    </row>
    <row r="8" spans="1:23" x14ac:dyDescent="0.25">
      <c r="A8" s="15" t="s">
        <v>58</v>
      </c>
      <c r="B8" s="41">
        <v>1</v>
      </c>
      <c r="C8" s="124" t="s">
        <v>92</v>
      </c>
      <c r="D8" s="62">
        <v>5</v>
      </c>
      <c r="E8" s="43"/>
      <c r="F8" s="12"/>
      <c r="G8" s="24"/>
      <c r="H8" s="22"/>
      <c r="I8" s="20"/>
      <c r="J8" s="36"/>
      <c r="K8" s="11"/>
      <c r="L8" s="26"/>
      <c r="M8" s="30"/>
      <c r="N8" s="32"/>
      <c r="O8" s="34"/>
      <c r="P8" s="11"/>
      <c r="Q8" s="28"/>
      <c r="R8" s="12">
        <f t="shared" si="0"/>
        <v>0</v>
      </c>
      <c r="S8" s="18"/>
      <c r="T8" s="45"/>
      <c r="U8" s="72">
        <v>29</v>
      </c>
      <c r="V8" s="70">
        <f t="shared" si="1"/>
        <v>29</v>
      </c>
      <c r="W8" s="47">
        <f t="shared" si="2"/>
        <v>29</v>
      </c>
    </row>
    <row r="9" spans="1:23" x14ac:dyDescent="0.25">
      <c r="A9" s="15" t="s">
        <v>75</v>
      </c>
      <c r="B9" s="41">
        <v>1</v>
      </c>
      <c r="C9" s="60" t="s">
        <v>49</v>
      </c>
      <c r="D9" s="62">
        <v>0</v>
      </c>
      <c r="E9" s="43"/>
      <c r="F9" s="12"/>
      <c r="G9" s="24"/>
      <c r="H9" s="22"/>
      <c r="I9" s="20"/>
      <c r="J9" s="36"/>
      <c r="K9" s="11"/>
      <c r="L9" s="26"/>
      <c r="M9" s="30"/>
      <c r="N9" s="32"/>
      <c r="O9" s="34"/>
      <c r="P9" s="11"/>
      <c r="Q9" s="28"/>
      <c r="R9" s="12">
        <f t="shared" si="0"/>
        <v>0</v>
      </c>
      <c r="S9" s="18"/>
      <c r="T9" s="45"/>
      <c r="U9" s="72">
        <v>53</v>
      </c>
      <c r="V9" s="70">
        <f t="shared" si="1"/>
        <v>53</v>
      </c>
      <c r="W9" s="47">
        <f t="shared" si="2"/>
        <v>53</v>
      </c>
    </row>
    <row r="10" spans="1:23" x14ac:dyDescent="0.25">
      <c r="A10" s="63" t="s">
        <v>107</v>
      </c>
      <c r="B10" s="64">
        <v>2</v>
      </c>
      <c r="C10" s="60" t="s">
        <v>49</v>
      </c>
      <c r="D10" s="62">
        <v>0</v>
      </c>
      <c r="E10" s="43"/>
      <c r="F10" s="12"/>
      <c r="G10" s="24"/>
      <c r="H10" s="22"/>
      <c r="I10" s="20"/>
      <c r="J10" s="36"/>
      <c r="K10" s="11"/>
      <c r="L10" s="26"/>
      <c r="M10" s="30"/>
      <c r="N10" s="32"/>
      <c r="O10" s="34"/>
      <c r="P10" s="11"/>
      <c r="Q10" s="28"/>
      <c r="R10" s="12">
        <f t="shared" ref="R10:R14" si="7">SUM(E10:Q10)</f>
        <v>0</v>
      </c>
      <c r="S10" s="18"/>
      <c r="T10" s="45"/>
      <c r="U10" s="72">
        <v>11</v>
      </c>
      <c r="V10" s="70">
        <f t="shared" ref="V10:V14" si="8">U10+T10-SUM(R10:S10)</f>
        <v>11</v>
      </c>
      <c r="W10" s="47">
        <f t="shared" ref="W10:W14" si="9">SMALL(U10:V10,1)</f>
        <v>11</v>
      </c>
    </row>
    <row r="11" spans="1:23" x14ac:dyDescent="0.25">
      <c r="A11" s="63" t="s">
        <v>108</v>
      </c>
      <c r="B11" s="64">
        <v>2</v>
      </c>
      <c r="C11" s="60" t="s">
        <v>49</v>
      </c>
      <c r="D11" s="62">
        <v>0</v>
      </c>
      <c r="E11" s="43"/>
      <c r="F11" s="12"/>
      <c r="G11" s="24"/>
      <c r="H11" s="22"/>
      <c r="I11" s="20"/>
      <c r="J11" s="36"/>
      <c r="K11" s="11"/>
      <c r="L11" s="26"/>
      <c r="M11" s="30"/>
      <c r="N11" s="32"/>
      <c r="O11" s="34"/>
      <c r="P11" s="11"/>
      <c r="Q11" s="28"/>
      <c r="R11" s="12">
        <f t="shared" si="7"/>
        <v>0</v>
      </c>
      <c r="S11" s="18"/>
      <c r="T11" s="45"/>
      <c r="U11" s="72">
        <v>11</v>
      </c>
      <c r="V11" s="70">
        <f t="shared" si="8"/>
        <v>11</v>
      </c>
      <c r="W11" s="47">
        <f t="shared" si="9"/>
        <v>11</v>
      </c>
    </row>
    <row r="12" spans="1:23" x14ac:dyDescent="0.25">
      <c r="A12" s="63" t="s">
        <v>109</v>
      </c>
      <c r="B12" s="64">
        <v>2</v>
      </c>
      <c r="C12" s="60" t="s">
        <v>49</v>
      </c>
      <c r="D12" s="62">
        <v>0</v>
      </c>
      <c r="E12" s="43"/>
      <c r="F12" s="12"/>
      <c r="G12" s="24"/>
      <c r="H12" s="22"/>
      <c r="I12" s="20"/>
      <c r="J12" s="36"/>
      <c r="K12" s="11"/>
      <c r="L12" s="26"/>
      <c r="M12" s="30"/>
      <c r="N12" s="32"/>
      <c r="O12" s="34"/>
      <c r="P12" s="11"/>
      <c r="Q12" s="28"/>
      <c r="R12" s="12">
        <f t="shared" si="7"/>
        <v>0</v>
      </c>
      <c r="S12" s="18"/>
      <c r="T12" s="45"/>
      <c r="U12" s="72">
        <v>11</v>
      </c>
      <c r="V12" s="70">
        <f t="shared" si="8"/>
        <v>11</v>
      </c>
      <c r="W12" s="47">
        <f t="shared" si="9"/>
        <v>11</v>
      </c>
    </row>
    <row r="13" spans="1:23" x14ac:dyDescent="0.25">
      <c r="A13" s="63" t="s">
        <v>110</v>
      </c>
      <c r="B13" s="64">
        <v>2</v>
      </c>
      <c r="C13" s="60" t="s">
        <v>49</v>
      </c>
      <c r="D13" s="62">
        <v>0</v>
      </c>
      <c r="E13" s="43"/>
      <c r="F13" s="12"/>
      <c r="G13" s="24"/>
      <c r="H13" s="22"/>
      <c r="I13" s="20"/>
      <c r="J13" s="36"/>
      <c r="K13" s="11"/>
      <c r="L13" s="26"/>
      <c r="M13" s="30"/>
      <c r="N13" s="32"/>
      <c r="O13" s="34"/>
      <c r="P13" s="11"/>
      <c r="Q13" s="28"/>
      <c r="R13" s="12">
        <f t="shared" si="7"/>
        <v>0</v>
      </c>
      <c r="S13" s="18"/>
      <c r="T13" s="45"/>
      <c r="U13" s="72">
        <v>11</v>
      </c>
      <c r="V13" s="70">
        <f t="shared" si="8"/>
        <v>11</v>
      </c>
      <c r="W13" s="47">
        <f t="shared" si="9"/>
        <v>11</v>
      </c>
    </row>
    <row r="14" spans="1:23" x14ac:dyDescent="0.25">
      <c r="A14" s="63" t="s">
        <v>111</v>
      </c>
      <c r="B14" s="64">
        <v>2</v>
      </c>
      <c r="C14" s="60" t="s">
        <v>49</v>
      </c>
      <c r="D14" s="62">
        <v>0</v>
      </c>
      <c r="E14" s="43"/>
      <c r="F14" s="12"/>
      <c r="G14" s="24"/>
      <c r="H14" s="22"/>
      <c r="I14" s="20"/>
      <c r="J14" s="36"/>
      <c r="K14" s="11"/>
      <c r="L14" s="26"/>
      <c r="M14" s="30"/>
      <c r="N14" s="32"/>
      <c r="O14" s="34"/>
      <c r="P14" s="11"/>
      <c r="Q14" s="28"/>
      <c r="R14" s="12">
        <f t="shared" si="7"/>
        <v>0</v>
      </c>
      <c r="S14" s="18"/>
      <c r="T14" s="45"/>
      <c r="U14" s="72">
        <v>11</v>
      </c>
      <c r="V14" s="70">
        <f t="shared" si="8"/>
        <v>11</v>
      </c>
      <c r="W14" s="47">
        <f t="shared" si="9"/>
        <v>11</v>
      </c>
    </row>
    <row r="15" spans="1:23" x14ac:dyDescent="0.25">
      <c r="A15" s="16" t="s">
        <v>125</v>
      </c>
      <c r="B15" s="42">
        <v>3</v>
      </c>
      <c r="C15" s="60" t="s">
        <v>49</v>
      </c>
      <c r="D15" s="62">
        <v>0</v>
      </c>
      <c r="E15" s="43"/>
      <c r="F15" s="12">
        <v>3</v>
      </c>
      <c r="G15" s="24">
        <v>1</v>
      </c>
      <c r="H15" s="22"/>
      <c r="I15" s="20"/>
      <c r="J15" s="36"/>
      <c r="K15" s="11"/>
      <c r="L15" s="26"/>
      <c r="M15" s="30"/>
      <c r="N15" s="32"/>
      <c r="O15" s="34"/>
      <c r="P15" s="11"/>
      <c r="Q15" s="28"/>
      <c r="R15" s="12">
        <f t="shared" ref="R15" si="10">SUM(E15:Q15)</f>
        <v>4</v>
      </c>
      <c r="S15" s="18"/>
      <c r="T15" s="45"/>
      <c r="U15" s="72">
        <v>2</v>
      </c>
      <c r="V15" s="70">
        <f t="shared" ref="V15:V19" si="11">U15+T15-SUM(R15:S15)</f>
        <v>-2</v>
      </c>
      <c r="W15" s="47">
        <f t="shared" ref="W15:W19" si="12">SMALL(U15:V15,1)</f>
        <v>-2</v>
      </c>
    </row>
    <row r="16" spans="1:23" x14ac:dyDescent="0.25">
      <c r="A16" s="16" t="s">
        <v>131</v>
      </c>
      <c r="B16" s="42">
        <v>3</v>
      </c>
      <c r="C16" s="60" t="s">
        <v>49</v>
      </c>
      <c r="D16" s="62">
        <v>0</v>
      </c>
      <c r="E16" s="43"/>
      <c r="F16" s="12"/>
      <c r="G16" s="24">
        <v>2</v>
      </c>
      <c r="H16" s="22"/>
      <c r="I16" s="20"/>
      <c r="J16" s="36"/>
      <c r="K16" s="11"/>
      <c r="L16" s="26"/>
      <c r="M16" s="30"/>
      <c r="N16" s="32"/>
      <c r="O16" s="34"/>
      <c r="P16" s="11"/>
      <c r="Q16" s="28"/>
      <c r="R16" s="12">
        <f t="shared" ref="R16:R18" si="13">SUM(E16:Q16)</f>
        <v>2</v>
      </c>
      <c r="S16" s="18"/>
      <c r="T16" s="45"/>
      <c r="U16" s="72">
        <v>2</v>
      </c>
      <c r="V16" s="70">
        <f t="shared" ref="V16:V18" si="14">U16+T16-SUM(R16:S16)</f>
        <v>0</v>
      </c>
      <c r="W16" s="47">
        <f t="shared" ref="W16:W18" si="15">SMALL(U16:V16,1)</f>
        <v>0</v>
      </c>
    </row>
    <row r="17" spans="1:23" x14ac:dyDescent="0.25">
      <c r="A17" s="16" t="s">
        <v>130</v>
      </c>
      <c r="B17" s="42">
        <v>3</v>
      </c>
      <c r="C17" s="60" t="s">
        <v>49</v>
      </c>
      <c r="D17" s="62">
        <v>0</v>
      </c>
      <c r="E17" s="43"/>
      <c r="F17" s="12"/>
      <c r="G17" s="24">
        <v>2</v>
      </c>
      <c r="H17" s="22"/>
      <c r="I17" s="20"/>
      <c r="J17" s="36"/>
      <c r="K17" s="11"/>
      <c r="L17" s="26"/>
      <c r="M17" s="30"/>
      <c r="N17" s="32"/>
      <c r="O17" s="34"/>
      <c r="P17" s="11"/>
      <c r="Q17" s="28"/>
      <c r="R17" s="12">
        <f t="shared" si="13"/>
        <v>2</v>
      </c>
      <c r="S17" s="18"/>
      <c r="T17" s="45"/>
      <c r="U17" s="72">
        <v>2</v>
      </c>
      <c r="V17" s="70">
        <f t="shared" si="14"/>
        <v>0</v>
      </c>
      <c r="W17" s="47">
        <f t="shared" si="15"/>
        <v>0</v>
      </c>
    </row>
    <row r="18" spans="1:23" x14ac:dyDescent="0.25">
      <c r="A18" s="16" t="s">
        <v>132</v>
      </c>
      <c r="B18" s="42">
        <v>3</v>
      </c>
      <c r="C18" s="60" t="s">
        <v>49</v>
      </c>
      <c r="D18" s="62">
        <v>0</v>
      </c>
      <c r="E18" s="43"/>
      <c r="F18" s="12">
        <v>2</v>
      </c>
      <c r="G18" s="24">
        <v>1</v>
      </c>
      <c r="H18" s="22"/>
      <c r="I18" s="20"/>
      <c r="J18" s="36"/>
      <c r="K18" s="11"/>
      <c r="L18" s="26"/>
      <c r="M18" s="30"/>
      <c r="N18" s="32"/>
      <c r="O18" s="34"/>
      <c r="P18" s="11"/>
      <c r="Q18" s="28"/>
      <c r="R18" s="12">
        <f t="shared" si="13"/>
        <v>3</v>
      </c>
      <c r="S18" s="18"/>
      <c r="T18" s="45"/>
      <c r="U18" s="72">
        <v>2</v>
      </c>
      <c r="V18" s="70">
        <f t="shared" si="14"/>
        <v>-1</v>
      </c>
      <c r="W18" s="47">
        <f t="shared" si="15"/>
        <v>-1</v>
      </c>
    </row>
    <row r="19" spans="1:23" x14ac:dyDescent="0.25">
      <c r="A19" s="92" t="s">
        <v>126</v>
      </c>
      <c r="B19" s="42">
        <v>3</v>
      </c>
      <c r="C19" s="60" t="s">
        <v>49</v>
      </c>
      <c r="D19" s="62">
        <v>0</v>
      </c>
      <c r="E19" s="43"/>
      <c r="F19" s="12">
        <v>4</v>
      </c>
      <c r="G19" s="24">
        <v>1</v>
      </c>
      <c r="H19" s="22"/>
      <c r="I19" s="20"/>
      <c r="J19" s="36"/>
      <c r="K19" s="11"/>
      <c r="L19" s="26"/>
      <c r="M19" s="30"/>
      <c r="N19" s="32"/>
      <c r="O19" s="34"/>
      <c r="P19" s="11"/>
      <c r="Q19" s="28"/>
      <c r="R19" s="12">
        <f t="shared" ref="R19" si="16">SUM(E19:Q19)</f>
        <v>5</v>
      </c>
      <c r="S19" s="18"/>
      <c r="T19" s="45"/>
      <c r="U19" s="72">
        <v>4</v>
      </c>
      <c r="V19" s="70">
        <f t="shared" si="11"/>
        <v>-1</v>
      </c>
      <c r="W19" s="47">
        <f t="shared" si="12"/>
        <v>-1</v>
      </c>
    </row>
    <row r="20" spans="1:23" x14ac:dyDescent="0.25">
      <c r="A20" s="92" t="s">
        <v>129</v>
      </c>
      <c r="B20" s="42">
        <v>3</v>
      </c>
      <c r="C20" s="60" t="s">
        <v>49</v>
      </c>
      <c r="D20" s="62">
        <v>0</v>
      </c>
      <c r="E20" s="43"/>
      <c r="F20" s="12"/>
      <c r="G20" s="24">
        <v>1</v>
      </c>
      <c r="H20" s="22"/>
      <c r="I20" s="20"/>
      <c r="J20" s="36"/>
      <c r="K20" s="11"/>
      <c r="L20" s="26"/>
      <c r="M20" s="30"/>
      <c r="N20" s="32"/>
      <c r="O20" s="34"/>
      <c r="P20" s="11"/>
      <c r="Q20" s="28">
        <v>6</v>
      </c>
      <c r="R20" s="12">
        <f t="shared" ref="R20:R22" si="17">SUM(E20:Q20)</f>
        <v>7</v>
      </c>
      <c r="S20" s="18"/>
      <c r="T20" s="45"/>
      <c r="U20" s="72">
        <v>4</v>
      </c>
      <c r="V20" s="70">
        <f t="shared" ref="V20:V22" si="18">U20+T20-SUM(R20:S20)</f>
        <v>-3</v>
      </c>
      <c r="W20" s="47">
        <f t="shared" ref="W20:W22" si="19">SMALL(U20:V20,1)</f>
        <v>-3</v>
      </c>
    </row>
    <row r="21" spans="1:23" x14ac:dyDescent="0.25">
      <c r="A21" s="92" t="s">
        <v>133</v>
      </c>
      <c r="B21" s="42">
        <v>3</v>
      </c>
      <c r="C21" s="60" t="s">
        <v>49</v>
      </c>
      <c r="D21" s="62">
        <v>0</v>
      </c>
      <c r="E21" s="43"/>
      <c r="F21" s="12">
        <v>4</v>
      </c>
      <c r="G21" s="24">
        <v>1</v>
      </c>
      <c r="H21" s="22"/>
      <c r="I21" s="20"/>
      <c r="J21" s="36"/>
      <c r="K21" s="11"/>
      <c r="L21" s="26"/>
      <c r="M21" s="30"/>
      <c r="N21" s="32"/>
      <c r="O21" s="34"/>
      <c r="P21" s="11"/>
      <c r="Q21" s="28"/>
      <c r="R21" s="12">
        <f t="shared" si="17"/>
        <v>5</v>
      </c>
      <c r="S21" s="18"/>
      <c r="T21" s="45"/>
      <c r="U21" s="72">
        <v>4</v>
      </c>
      <c r="V21" s="70">
        <f t="shared" si="18"/>
        <v>-1</v>
      </c>
      <c r="W21" s="47">
        <f t="shared" si="19"/>
        <v>-1</v>
      </c>
    </row>
    <row r="22" spans="1:23" x14ac:dyDescent="0.25">
      <c r="A22" s="92" t="s">
        <v>134</v>
      </c>
      <c r="B22" s="42">
        <v>3</v>
      </c>
      <c r="C22" s="60" t="s">
        <v>49</v>
      </c>
      <c r="D22" s="62">
        <v>0</v>
      </c>
      <c r="E22" s="43"/>
      <c r="F22" s="12">
        <v>3</v>
      </c>
      <c r="G22" s="24"/>
      <c r="H22" s="22"/>
      <c r="I22" s="20"/>
      <c r="J22" s="36">
        <v>4</v>
      </c>
      <c r="K22" s="11"/>
      <c r="L22" s="26"/>
      <c r="M22" s="30"/>
      <c r="N22" s="32"/>
      <c r="O22" s="34"/>
      <c r="P22" s="11"/>
      <c r="Q22" s="28"/>
      <c r="R22" s="12">
        <f t="shared" si="17"/>
        <v>7</v>
      </c>
      <c r="S22" s="18"/>
      <c r="T22" s="45"/>
      <c r="U22" s="72">
        <v>4</v>
      </c>
      <c r="V22" s="70">
        <f t="shared" si="18"/>
        <v>-3</v>
      </c>
      <c r="W22" s="47">
        <f t="shared" si="19"/>
        <v>-3</v>
      </c>
    </row>
    <row r="23" spans="1:23" x14ac:dyDescent="0.25">
      <c r="A23" s="92" t="s">
        <v>127</v>
      </c>
      <c r="B23" s="42">
        <v>3</v>
      </c>
      <c r="C23" s="157" t="s">
        <v>49</v>
      </c>
      <c r="D23" s="62">
        <v>0</v>
      </c>
      <c r="E23" s="43"/>
      <c r="F23" s="12"/>
      <c r="G23" s="24">
        <v>6</v>
      </c>
      <c r="H23" s="22"/>
      <c r="I23" s="20"/>
      <c r="J23" s="36"/>
      <c r="K23" s="11"/>
      <c r="L23" s="26"/>
      <c r="M23" s="30"/>
      <c r="N23" s="32"/>
      <c r="O23" s="34"/>
      <c r="P23" s="11"/>
      <c r="Q23" s="28">
        <v>6</v>
      </c>
      <c r="R23" s="12">
        <f t="shared" ref="R23:R24" si="20">SUM(E23:Q23)</f>
        <v>12</v>
      </c>
      <c r="S23" s="18"/>
      <c r="T23" s="45"/>
      <c r="U23" s="72">
        <v>11</v>
      </c>
      <c r="V23" s="70">
        <f t="shared" ref="V23:V24" si="21">U23+T23-SUM(R23:S23)</f>
        <v>-1</v>
      </c>
      <c r="W23" s="47">
        <f t="shared" ref="W23:W24" si="22">SMALL(U23:V23,1)</f>
        <v>-1</v>
      </c>
    </row>
    <row r="24" spans="1:23" x14ac:dyDescent="0.25">
      <c r="A24" s="16" t="s">
        <v>128</v>
      </c>
      <c r="B24" s="42">
        <v>3</v>
      </c>
      <c r="C24" s="60" t="s">
        <v>49</v>
      </c>
      <c r="D24" s="62">
        <v>0</v>
      </c>
      <c r="E24" s="43"/>
      <c r="F24" s="12"/>
      <c r="G24" s="24"/>
      <c r="H24" s="22"/>
      <c r="I24" s="20"/>
      <c r="J24" s="36">
        <v>13</v>
      </c>
      <c r="K24" s="11"/>
      <c r="L24" s="26"/>
      <c r="M24" s="30"/>
      <c r="N24" s="32"/>
      <c r="O24" s="34"/>
      <c r="P24" s="11"/>
      <c r="Q24" s="28">
        <v>14</v>
      </c>
      <c r="R24" s="12">
        <f t="shared" si="20"/>
        <v>27</v>
      </c>
      <c r="S24" s="18"/>
      <c r="T24" s="45"/>
      <c r="U24" s="72">
        <v>22</v>
      </c>
      <c r="V24" s="70">
        <f t="shared" si="21"/>
        <v>-5</v>
      </c>
      <c r="W24" s="47">
        <f t="shared" si="22"/>
        <v>-5</v>
      </c>
    </row>
    <row r="25" spans="1:23" x14ac:dyDescent="0.25">
      <c r="A25" s="16" t="s">
        <v>135</v>
      </c>
      <c r="B25" s="42">
        <v>3</v>
      </c>
      <c r="C25" s="60" t="s">
        <v>49</v>
      </c>
      <c r="D25" s="62">
        <v>0</v>
      </c>
      <c r="E25" s="43">
        <v>17</v>
      </c>
      <c r="F25" s="12"/>
      <c r="G25" s="24"/>
      <c r="H25" s="22"/>
      <c r="I25" s="20"/>
      <c r="J25" s="36"/>
      <c r="K25" s="11"/>
      <c r="L25" s="26"/>
      <c r="M25" s="30"/>
      <c r="N25" s="32"/>
      <c r="O25" s="34"/>
      <c r="P25" s="11"/>
      <c r="Q25" s="28"/>
      <c r="R25" s="12">
        <f t="shared" ref="R25" si="23">SUM(E25:Q25)</f>
        <v>17</v>
      </c>
      <c r="S25" s="18"/>
      <c r="T25" s="45"/>
      <c r="U25" s="72">
        <v>9</v>
      </c>
      <c r="V25" s="70">
        <f t="shared" ref="V25" si="24">U25+T25-SUM(R25:S25)</f>
        <v>-8</v>
      </c>
      <c r="W25" s="47">
        <f t="shared" ref="W25" si="25">SMALL(U25:V25,1)</f>
        <v>-8</v>
      </c>
    </row>
  </sheetData>
  <sortState ref="A3:W13">
    <sortCondition ref="B3:B13"/>
    <sortCondition ref="A3:A13"/>
  </sortState>
  <conditionalFormatting sqref="W2">
    <cfRule type="cellIs" dxfId="21" priority="111" operator="lessThan">
      <formula>1</formula>
    </cfRule>
  </conditionalFormatting>
  <conditionalFormatting sqref="W3:W4 W8 W6 W10:W14">
    <cfRule type="cellIs" dxfId="20" priority="103" stopIfTrue="1" operator="lessThan">
      <formula>0.5</formula>
    </cfRule>
  </conditionalFormatting>
  <conditionalFormatting sqref="W3:W4 W6 W8:W14">
    <cfRule type="cellIs" dxfId="19" priority="1157" operator="lessThan">
      <formula>$U3/2</formula>
    </cfRule>
  </conditionalFormatting>
  <conditionalFormatting sqref="W9">
    <cfRule type="cellIs" dxfId="18" priority="65" stopIfTrue="1" operator="lessThan">
      <formula>0.5</formula>
    </cfRule>
  </conditionalFormatting>
  <conditionalFormatting sqref="W7">
    <cfRule type="cellIs" dxfId="17" priority="49" stopIfTrue="1" operator="lessThan">
      <formula>0.5</formula>
    </cfRule>
  </conditionalFormatting>
  <conditionalFormatting sqref="W7">
    <cfRule type="cellIs" dxfId="16" priority="50" operator="lessThan">
      <formula>$U7/2</formula>
    </cfRule>
  </conditionalFormatting>
  <conditionalFormatting sqref="W5">
    <cfRule type="cellIs" dxfId="15" priority="20" operator="lessThan">
      <formula>$U5/2</formula>
    </cfRule>
  </conditionalFormatting>
  <conditionalFormatting sqref="W5">
    <cfRule type="cellIs" dxfId="14" priority="19" stopIfTrue="1" operator="lessThan">
      <formula>0.5</formula>
    </cfRule>
  </conditionalFormatting>
  <conditionalFormatting sqref="W15">
    <cfRule type="cellIs" dxfId="13" priority="17" stopIfTrue="1" operator="lessThan">
      <formula>0.5</formula>
    </cfRule>
  </conditionalFormatting>
  <conditionalFormatting sqref="W15">
    <cfRule type="cellIs" dxfId="12" priority="18" operator="lessThan">
      <formula>$U15/2</formula>
    </cfRule>
  </conditionalFormatting>
  <conditionalFormatting sqref="W19">
    <cfRule type="cellIs" dxfId="11" priority="15" stopIfTrue="1" operator="lessThan">
      <formula>0.5</formula>
    </cfRule>
  </conditionalFormatting>
  <conditionalFormatting sqref="W19">
    <cfRule type="cellIs" dxfId="10" priority="16" operator="lessThan">
      <formula>$U19/2</formula>
    </cfRule>
  </conditionalFormatting>
  <conditionalFormatting sqref="W23">
    <cfRule type="cellIs" dxfId="9" priority="11" stopIfTrue="1" operator="lessThan">
      <formula>0.5</formula>
    </cfRule>
  </conditionalFormatting>
  <conditionalFormatting sqref="W23">
    <cfRule type="cellIs" dxfId="8" priority="12" operator="lessThan">
      <formula>$U23/2</formula>
    </cfRule>
  </conditionalFormatting>
  <conditionalFormatting sqref="W24">
    <cfRule type="cellIs" dxfId="7" priority="5" stopIfTrue="1" operator="lessThan">
      <formula>0.5</formula>
    </cfRule>
  </conditionalFormatting>
  <conditionalFormatting sqref="W24">
    <cfRule type="cellIs" dxfId="6" priority="6" operator="lessThan">
      <formula>$U24/2</formula>
    </cfRule>
  </conditionalFormatting>
  <conditionalFormatting sqref="W16:W18">
    <cfRule type="cellIs" dxfId="5" priority="7" stopIfTrue="1" operator="lessThan">
      <formula>0.5</formula>
    </cfRule>
  </conditionalFormatting>
  <conditionalFormatting sqref="W16:W18">
    <cfRule type="cellIs" dxfId="4" priority="8" operator="lessThan">
      <formula>$U16/2</formula>
    </cfRule>
  </conditionalFormatting>
  <conditionalFormatting sqref="W20:W22">
    <cfRule type="cellIs" dxfId="3" priority="3" stopIfTrue="1" operator="lessThan">
      <formula>0.5</formula>
    </cfRule>
  </conditionalFormatting>
  <conditionalFormatting sqref="W20:W22">
    <cfRule type="cellIs" dxfId="2" priority="4" operator="lessThan">
      <formula>$U20/2</formula>
    </cfRule>
  </conditionalFormatting>
  <conditionalFormatting sqref="W25">
    <cfRule type="cellIs" dxfId="1" priority="1" stopIfTrue="1" operator="lessThan">
      <formula>0.5</formula>
    </cfRule>
  </conditionalFormatting>
  <conditionalFormatting sqref="W25">
    <cfRule type="cellIs" dxfId="0" priority="2" operator="lessThan">
      <formula>$U25/2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80" t="s">
        <v>14</v>
      </c>
      <c r="C1" s="81" t="s">
        <v>15</v>
      </c>
      <c r="D1" s="81" t="s">
        <v>16</v>
      </c>
      <c r="E1" s="81" t="s">
        <v>17</v>
      </c>
      <c r="F1" s="81" t="s">
        <v>18</v>
      </c>
      <c r="G1" s="81" t="s">
        <v>19</v>
      </c>
      <c r="H1" s="82" t="s">
        <v>20</v>
      </c>
    </row>
    <row r="2" spans="1:16" x14ac:dyDescent="0.25">
      <c r="B2" s="83" t="s">
        <v>13</v>
      </c>
      <c r="C2" s="84">
        <f ca="1">RANDBETWEEN(1,3)</f>
        <v>1</v>
      </c>
      <c r="D2" s="84">
        <f ca="1">RANDBETWEEN(1,3)+RANDBETWEEN(1,3)</f>
        <v>4</v>
      </c>
      <c r="E2" s="84">
        <f ca="1">RANDBETWEEN(1,3)+RANDBETWEEN(1,3)+RANDBETWEEN(1,3)</f>
        <v>6</v>
      </c>
      <c r="F2" s="84">
        <f ca="1">RANDBETWEEN(1,3)+RANDBETWEEN(1,3)+RANDBETWEEN(1,3)+RANDBETWEEN(1,3)</f>
        <v>10</v>
      </c>
      <c r="G2" s="84">
        <f ca="1">RANDBETWEEN(1,3)+RANDBETWEEN(1,3)+RANDBETWEEN(1,3)+RANDBETWEEN(1,3)+RANDBETWEEN(1,3)</f>
        <v>9</v>
      </c>
      <c r="H2" s="85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25">
      <c r="B3" s="86" t="s">
        <v>12</v>
      </c>
      <c r="C3" s="87">
        <f ca="1">RANDBETWEEN(1,4)</f>
        <v>2</v>
      </c>
      <c r="D3" s="87">
        <f ca="1">RANDBETWEEN(1,4)+RANDBETWEEN(1,4)</f>
        <v>7</v>
      </c>
      <c r="E3" s="87">
        <f ca="1">RANDBETWEEN(1,4)+RANDBETWEEN(1,4)+RANDBETWEEN(1,4)</f>
        <v>7</v>
      </c>
      <c r="F3" s="87">
        <f ca="1">RANDBETWEEN(1,4)+RANDBETWEEN(1,4)+RANDBETWEEN(1,4)+RANDBETWEEN(1,4)</f>
        <v>7</v>
      </c>
      <c r="G3" s="87">
        <f ca="1">RANDBETWEEN(1,4)+RANDBETWEEN(1,4)+RANDBETWEEN(1,4)+RANDBETWEEN(1,4)+RANDBETWEEN(1,4)</f>
        <v>10</v>
      </c>
      <c r="H3" s="88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25">
      <c r="B4" s="86" t="s">
        <v>11</v>
      </c>
      <c r="C4" s="87">
        <f ca="1">RANDBETWEEN(1,6)</f>
        <v>5</v>
      </c>
      <c r="D4" s="87">
        <f ca="1">RANDBETWEEN(1,6)+RANDBETWEEN(1,6)</f>
        <v>5</v>
      </c>
      <c r="E4" s="87">
        <f ca="1">RANDBETWEEN(1,6)+RANDBETWEEN(1,6)+RANDBETWEEN(1,6)</f>
        <v>11</v>
      </c>
      <c r="F4" s="87">
        <f ca="1">RANDBETWEEN(1,6)+RANDBETWEEN(1,6)+RANDBETWEEN(1,6)+RANDBETWEEN(1,6)</f>
        <v>17</v>
      </c>
      <c r="G4" s="87">
        <f ca="1">RANDBETWEEN(1,6)+RANDBETWEEN(1,6)+RANDBETWEEN(1,6)+RANDBETWEEN(1,6)+RANDBETWEEN(1,6)</f>
        <v>18</v>
      </c>
      <c r="H4" s="88">
        <f ca="1">RANDBETWEEN(1,6)+RANDBETWEEN(1,6)+RANDBETWEEN(1,6)+RANDBETWEEN(1,6)+RANDBETWEEN(1,6)+RANDBETWEEN(1,6)</f>
        <v>16</v>
      </c>
      <c r="L4" s="1"/>
      <c r="M4" s="1"/>
      <c r="N4" s="1"/>
      <c r="O4" s="1"/>
      <c r="P4" s="1"/>
    </row>
    <row r="5" spans="1:16" x14ac:dyDescent="0.25">
      <c r="B5" s="86" t="s">
        <v>10</v>
      </c>
      <c r="C5" s="87">
        <f ca="1">RANDBETWEEN(1,8)</f>
        <v>4</v>
      </c>
      <c r="D5" s="87">
        <f ca="1">RANDBETWEEN(1,8)+RANDBETWEEN(1,8)</f>
        <v>15</v>
      </c>
      <c r="E5" s="87">
        <f ca="1">RANDBETWEEN(1,8)+RANDBETWEEN(1,8)+RANDBETWEEN(1,8)</f>
        <v>15</v>
      </c>
      <c r="F5" s="87">
        <f ca="1">RANDBETWEEN(1,8)+RANDBETWEEN(1,8)+RANDBETWEEN(1,8)+RANDBETWEEN(1,8)</f>
        <v>17</v>
      </c>
      <c r="G5" s="87">
        <f ca="1">RANDBETWEEN(1,8)+RANDBETWEEN(1,8)+RANDBETWEEN(1,8)+RANDBETWEEN(1,8)+RANDBETWEEN(1,8)</f>
        <v>20</v>
      </c>
      <c r="H5" s="88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25">
      <c r="B6" s="86" t="s">
        <v>9</v>
      </c>
      <c r="C6" s="87">
        <f ca="1">RANDBETWEEN(1,10)</f>
        <v>7</v>
      </c>
      <c r="D6" s="87">
        <f ca="1">RANDBETWEEN(1,10)+RANDBETWEEN(1,10)</f>
        <v>20</v>
      </c>
      <c r="E6" s="87">
        <f ca="1">RANDBETWEEN(1,10)+RANDBETWEEN(1,10)+RANDBETWEEN(1,10)</f>
        <v>7</v>
      </c>
      <c r="F6" s="87">
        <f ca="1">RANDBETWEEN(1,10)+RANDBETWEEN(1,10)+RANDBETWEEN(1,10)+RANDBETWEEN(1,10)</f>
        <v>13</v>
      </c>
      <c r="G6" s="87">
        <f ca="1">RANDBETWEEN(1,10)+RANDBETWEEN(1,10)+RANDBETWEEN(1,10)+RANDBETWEEN(1,10)+RANDBETWEEN(1,10)</f>
        <v>28</v>
      </c>
      <c r="H6" s="88">
        <f ca="1">RANDBETWEEN(1,10)+RANDBETWEEN(1,10)+RANDBETWEEN(1,10)+RANDBETWEEN(1,10)+RANDBETWEEN(1,10)+RANDBETWEEN(1,10)</f>
        <v>27</v>
      </c>
      <c r="L6" s="1"/>
      <c r="M6" s="1"/>
      <c r="N6" s="1"/>
      <c r="O6" s="1"/>
      <c r="P6" s="1"/>
    </row>
    <row r="7" spans="1:16" x14ac:dyDescent="0.25">
      <c r="B7" s="86" t="s">
        <v>8</v>
      </c>
      <c r="C7" s="87">
        <f ca="1">RANDBETWEEN(1,12)</f>
        <v>11</v>
      </c>
      <c r="D7" s="87">
        <f ca="1">RANDBETWEEN(1,12)+RANDBETWEEN(1,12)</f>
        <v>2</v>
      </c>
      <c r="E7" s="87">
        <f ca="1">RANDBETWEEN(1,12)+RANDBETWEEN(1,12)+RANDBETWEEN(1,12)</f>
        <v>21</v>
      </c>
      <c r="F7" s="87">
        <f ca="1">RANDBETWEEN(1,12)+RANDBETWEEN(1,12)+RANDBETWEEN(1,12)+RANDBETWEEN(1,12)</f>
        <v>19</v>
      </c>
      <c r="G7" s="87">
        <f ca="1">RANDBETWEEN(1,12)+RANDBETWEEN(1,12)+RANDBETWEEN(1,12)+RANDBETWEEN(1,12)+RANDBETWEEN(1,12)</f>
        <v>22</v>
      </c>
      <c r="H7" s="88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x14ac:dyDescent="0.25">
      <c r="B8" s="86" t="s">
        <v>7</v>
      </c>
      <c r="C8" s="87">
        <f ca="1">RANDBETWEEN(1,20)</f>
        <v>11</v>
      </c>
      <c r="D8" s="87">
        <f ca="1">RANDBETWEEN(1,20)+RANDBETWEEN(1,20)</f>
        <v>28</v>
      </c>
      <c r="E8" s="87">
        <f ca="1">RANDBETWEEN(1,20)+RANDBETWEEN(1,20)+RANDBETWEEN(1,20)</f>
        <v>17</v>
      </c>
      <c r="F8" s="87">
        <f ca="1">RANDBETWEEN(1,20)+RANDBETWEEN(1,20)+RANDBETWEEN(1,20)+RANDBETWEEN(1,20)</f>
        <v>56</v>
      </c>
      <c r="G8" s="87">
        <f ca="1">RANDBETWEEN(1,20)+RANDBETWEEN(1,20)+RANDBETWEEN(1,20)+RANDBETWEEN(1,20)+RANDBETWEEN(1,20)</f>
        <v>55</v>
      </c>
      <c r="H8" s="88">
        <f ca="1">RANDBETWEEN(1,20)+RANDBETWEEN(1,20)+RANDBETWEEN(1,20)+RANDBETWEEN(1,20)+RANDBETWEEN(1,20)+RANDBETWEEN(1,20)</f>
        <v>64</v>
      </c>
      <c r="L8" s="1"/>
      <c r="M8" s="1"/>
      <c r="N8" s="1"/>
      <c r="O8" s="1"/>
      <c r="P8" s="1"/>
    </row>
    <row r="9" spans="1:16" ht="16.5" thickBot="1" x14ac:dyDescent="0.3">
      <c r="B9" s="89" t="s">
        <v>23</v>
      </c>
      <c r="C9" s="90">
        <f ca="1">RANDBETWEEN(1,100)</f>
        <v>31</v>
      </c>
      <c r="D9" s="90">
        <f ca="1">RANDBETWEEN(1,100)+RANDBETWEEN(1,100)</f>
        <v>110</v>
      </c>
      <c r="E9" s="90">
        <f ca="1">RANDBETWEEN(1,100)+RANDBETWEEN(1,100)+RANDBETWEEN(1,100)</f>
        <v>193</v>
      </c>
      <c r="F9" s="90">
        <f ca="1">RANDBETWEEN(1,100)+RANDBETWEEN(1,100)+RANDBETWEEN(1,100)+RANDBETWEEN(1,100)</f>
        <v>265</v>
      </c>
      <c r="G9" s="90">
        <f ca="1">RANDBETWEEN(1,100)+RANDBETWEEN(1,100)+RANDBETWEEN(1,100)+RANDBETWEEN(1,100)+RANDBETWEEN(1,100)</f>
        <v>340</v>
      </c>
      <c r="H9" s="91">
        <f ca="1">RANDBETWEEN(1,100)+RANDBETWEEN(1,100)+RANDBETWEEN(1,100)+RANDBETWEEN(1,100)+RANDBETWEEN(1,100)+RANDBETWEEN(1,100)</f>
        <v>235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2013-06-29T16:39:14Z</cp:lastPrinted>
  <dcterms:created xsi:type="dcterms:W3CDTF">2011-08-12T18:00:42Z</dcterms:created>
  <dcterms:modified xsi:type="dcterms:W3CDTF">2013-10-26T18:11:54Z</dcterms:modified>
</cp:coreProperties>
</file>