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105" yWindow="45" windowWidth="11910" windowHeight="10665"/>
  </bookViews>
  <sheets>
    <sheet name="Initiative" sheetId="13" r:id="rId1"/>
    <sheet name="Attacks" sheetId="16" r:id="rId2"/>
    <sheet name="Saves" sheetId="10" r:id="rId3"/>
    <sheet name="HPs" sheetId="14" r:id="rId4"/>
    <sheet name="Rolls" sheetId="15" r:id="rId5"/>
  </sheets>
  <calcPr calcId="145621"/>
</workbook>
</file>

<file path=xl/calcChain.xml><?xml version="1.0" encoding="utf-8"?>
<calcChain xmlns="http://schemas.openxmlformats.org/spreadsheetml/2006/main">
  <c r="S24" i="14" l="1"/>
  <c r="W24" i="14" s="1"/>
  <c r="X24" i="14" s="1"/>
  <c r="D2" i="10" l="1"/>
  <c r="E2" i="10" s="1"/>
  <c r="D3" i="10"/>
  <c r="E3" i="10" s="1"/>
  <c r="D4" i="10"/>
  <c r="E4" i="10" s="1"/>
  <c r="D5" i="10"/>
  <c r="E5" i="10" s="1"/>
  <c r="D6" i="10"/>
  <c r="E6" i="10" s="1"/>
  <c r="D7" i="10"/>
  <c r="E7" i="10" s="1"/>
  <c r="Q6" i="10" l="1"/>
  <c r="J6" i="10"/>
  <c r="N6" i="10"/>
  <c r="R6" i="10"/>
  <c r="V6" i="10"/>
  <c r="G6" i="10"/>
  <c r="K6" i="10"/>
  <c r="O6" i="10"/>
  <c r="S6" i="10"/>
  <c r="H6" i="10"/>
  <c r="L6" i="10"/>
  <c r="P6" i="10"/>
  <c r="T6" i="10"/>
  <c r="I6" i="10"/>
  <c r="M6" i="10"/>
  <c r="U6" i="10"/>
  <c r="I2" i="10"/>
  <c r="M2" i="10"/>
  <c r="Q2" i="10"/>
  <c r="U2" i="10"/>
  <c r="J2" i="10"/>
  <c r="N2" i="10"/>
  <c r="R2" i="10"/>
  <c r="V2" i="10"/>
  <c r="G2" i="10"/>
  <c r="K2" i="10"/>
  <c r="O2" i="10"/>
  <c r="S2" i="10"/>
  <c r="H2" i="10"/>
  <c r="L2" i="10"/>
  <c r="P2" i="10"/>
  <c r="T2" i="10"/>
  <c r="G5" i="10"/>
  <c r="K5" i="10"/>
  <c r="S5" i="10"/>
  <c r="H5" i="10"/>
  <c r="L5" i="10"/>
  <c r="P5" i="10"/>
  <c r="T5" i="10"/>
  <c r="I5" i="10"/>
  <c r="M5" i="10"/>
  <c r="Q5" i="10"/>
  <c r="U5" i="10"/>
  <c r="J5" i="10"/>
  <c r="N5" i="10"/>
  <c r="R5" i="10"/>
  <c r="V5" i="10"/>
  <c r="O5" i="10"/>
  <c r="I4" i="10"/>
  <c r="M4" i="10"/>
  <c r="Q4" i="10"/>
  <c r="U4" i="10"/>
  <c r="J4" i="10"/>
  <c r="N4" i="10"/>
  <c r="R4" i="10"/>
  <c r="V4" i="10"/>
  <c r="G4" i="10"/>
  <c r="O4" i="10"/>
  <c r="K4" i="10"/>
  <c r="S4" i="10"/>
  <c r="H4" i="10"/>
  <c r="L4" i="10"/>
  <c r="P4" i="10"/>
  <c r="T4" i="10"/>
  <c r="G7" i="10"/>
  <c r="O7" i="10"/>
  <c r="H7" i="10"/>
  <c r="L7" i="10"/>
  <c r="P7" i="10"/>
  <c r="T7" i="10"/>
  <c r="M7" i="10"/>
  <c r="U7" i="10"/>
  <c r="I7" i="10"/>
  <c r="Q7" i="10"/>
  <c r="J7" i="10"/>
  <c r="N7" i="10"/>
  <c r="R7" i="10"/>
  <c r="V7" i="10"/>
  <c r="K7" i="10"/>
  <c r="S7" i="10"/>
  <c r="G3" i="10"/>
  <c r="K3" i="10"/>
  <c r="O3" i="10"/>
  <c r="S3" i="10"/>
  <c r="H3" i="10"/>
  <c r="L3" i="10"/>
  <c r="P3" i="10"/>
  <c r="T3" i="10"/>
  <c r="Q3" i="10"/>
  <c r="I3" i="10"/>
  <c r="M3" i="10"/>
  <c r="U3" i="10"/>
  <c r="J3" i="10"/>
  <c r="N3" i="10"/>
  <c r="R3" i="10"/>
  <c r="V3" i="10"/>
  <c r="Z11" i="16"/>
  <c r="AA11" i="16" s="1"/>
  <c r="G11" i="16"/>
  <c r="H11" i="16" s="1"/>
  <c r="P11" i="16" s="1"/>
  <c r="D13" i="10"/>
  <c r="E13" i="10" s="1"/>
  <c r="D12" i="10"/>
  <c r="E12" i="10" s="1"/>
  <c r="D11" i="10"/>
  <c r="E11" i="10" s="1"/>
  <c r="AJ11" i="16" l="1"/>
  <c r="AF11" i="16"/>
  <c r="AI11" i="16"/>
  <c r="AE11" i="16"/>
  <c r="AH11" i="16"/>
  <c r="AD11" i="16"/>
  <c r="AK11" i="16"/>
  <c r="AG11" i="16"/>
  <c r="AC11" i="16"/>
  <c r="M11" i="16"/>
  <c r="Q11" i="16"/>
  <c r="J11" i="16"/>
  <c r="N11" i="16"/>
  <c r="R11" i="16"/>
  <c r="K11" i="16"/>
  <c r="O11" i="16"/>
  <c r="L11" i="16"/>
  <c r="V12" i="10"/>
  <c r="R12" i="10"/>
  <c r="N12" i="10"/>
  <c r="J12" i="10"/>
  <c r="T12" i="10"/>
  <c r="P12" i="10"/>
  <c r="L12" i="10"/>
  <c r="H12" i="10"/>
  <c r="U12" i="10"/>
  <c r="Q12" i="10"/>
  <c r="M12" i="10"/>
  <c r="I12" i="10"/>
  <c r="S12" i="10"/>
  <c r="O12" i="10"/>
  <c r="K12" i="10"/>
  <c r="G12" i="10"/>
  <c r="T13" i="10"/>
  <c r="P13" i="10"/>
  <c r="L13" i="10"/>
  <c r="H13" i="10"/>
  <c r="V13" i="10"/>
  <c r="R13" i="10"/>
  <c r="N13" i="10"/>
  <c r="J13" i="10"/>
  <c r="U13" i="10"/>
  <c r="M13" i="10"/>
  <c r="S13" i="10"/>
  <c r="O13" i="10"/>
  <c r="K13" i="10"/>
  <c r="G13" i="10"/>
  <c r="Q13" i="10"/>
  <c r="I13" i="10"/>
  <c r="T11" i="10"/>
  <c r="P11" i="10"/>
  <c r="L11" i="10"/>
  <c r="H11" i="10"/>
  <c r="S11" i="10"/>
  <c r="O11" i="10"/>
  <c r="K11" i="10"/>
  <c r="G11" i="10"/>
  <c r="V11" i="10"/>
  <c r="R11" i="10"/>
  <c r="N11" i="10"/>
  <c r="J11" i="10"/>
  <c r="U11" i="10"/>
  <c r="Q11" i="10"/>
  <c r="M11" i="10"/>
  <c r="I11" i="10"/>
  <c r="G3" i="16" l="1"/>
  <c r="H3" i="16" s="1"/>
  <c r="J3" i="16" s="1"/>
  <c r="Z3" i="16"/>
  <c r="AA3" i="16" s="1"/>
  <c r="AD3" i="16" s="1"/>
  <c r="G4" i="16"/>
  <c r="H4" i="16" s="1"/>
  <c r="Z4" i="16"/>
  <c r="AA4" i="16" s="1"/>
  <c r="G5" i="16"/>
  <c r="H5" i="16" s="1"/>
  <c r="J5" i="16" s="1"/>
  <c r="Z5" i="16"/>
  <c r="AA5" i="16" s="1"/>
  <c r="G7" i="16"/>
  <c r="H7" i="16" s="1"/>
  <c r="Z7" i="16"/>
  <c r="AA7" i="16" s="1"/>
  <c r="S23" i="14"/>
  <c r="W23" i="14" s="1"/>
  <c r="X23" i="14" s="1"/>
  <c r="L7" i="16" l="1"/>
  <c r="K7" i="16"/>
  <c r="N7" i="16"/>
  <c r="J7" i="16"/>
  <c r="R7" i="16"/>
  <c r="O7" i="16"/>
  <c r="L4" i="16"/>
  <c r="N4" i="16"/>
  <c r="J4" i="16"/>
  <c r="O4" i="16"/>
  <c r="R4" i="16"/>
  <c r="M4" i="16"/>
  <c r="K4" i="16"/>
  <c r="Q4" i="16"/>
  <c r="AD5" i="16"/>
  <c r="AK5" i="16"/>
  <c r="AJ5" i="16"/>
  <c r="AC5" i="16"/>
  <c r="AG5" i="16"/>
  <c r="AK3" i="16"/>
  <c r="Q3" i="16"/>
  <c r="AG3" i="16"/>
  <c r="AC3" i="16"/>
  <c r="M3" i="16"/>
  <c r="AF7" i="16"/>
  <c r="AJ7" i="16"/>
  <c r="AC7" i="16"/>
  <c r="AG7" i="16"/>
  <c r="AK7" i="16"/>
  <c r="AH7" i="16"/>
  <c r="AI7" i="16"/>
  <c r="AD7" i="16"/>
  <c r="AE7" i="16"/>
  <c r="AF4" i="16"/>
  <c r="AJ4" i="16"/>
  <c r="AE4" i="16"/>
  <c r="AI4" i="16"/>
  <c r="AC4" i="16"/>
  <c r="AG4" i="16"/>
  <c r="AK4" i="16"/>
  <c r="AD4" i="16"/>
  <c r="AH4" i="16"/>
  <c r="L5" i="16"/>
  <c r="P3" i="16"/>
  <c r="L3" i="16"/>
  <c r="AE5" i="16"/>
  <c r="O5" i="16"/>
  <c r="K5" i="16"/>
  <c r="AI3" i="16"/>
  <c r="AE3" i="16"/>
  <c r="O3" i="16"/>
  <c r="K3" i="16"/>
  <c r="Q5" i="16"/>
  <c r="M5" i="16"/>
  <c r="AF5" i="16"/>
  <c r="P5" i="16"/>
  <c r="AJ3" i="16"/>
  <c r="AF3" i="16"/>
  <c r="Q7" i="16"/>
  <c r="M7" i="16"/>
  <c r="AI5" i="16"/>
  <c r="P7" i="16"/>
  <c r="AH5" i="16"/>
  <c r="R5" i="16"/>
  <c r="N5" i="16"/>
  <c r="P4" i="16"/>
  <c r="AH3" i="16"/>
  <c r="R3" i="16"/>
  <c r="N3" i="16"/>
  <c r="S22" i="14"/>
  <c r="W22" i="14" s="1"/>
  <c r="X22" i="14" s="1"/>
  <c r="X15" i="14"/>
  <c r="W15" i="14"/>
  <c r="S15" i="14"/>
  <c r="D12" i="13" l="1"/>
  <c r="E12" i="13" s="1"/>
  <c r="D11" i="13" l="1"/>
  <c r="D10" i="13"/>
  <c r="D9" i="13"/>
  <c r="D8" i="13"/>
  <c r="D7" i="13"/>
  <c r="D6" i="13"/>
  <c r="D5" i="13"/>
  <c r="D4" i="13"/>
  <c r="D3" i="13"/>
  <c r="D2" i="13"/>
  <c r="G8" i="16" l="1"/>
  <c r="H8" i="16" s="1"/>
  <c r="Z8" i="16"/>
  <c r="AA8" i="16" s="1"/>
  <c r="AJ8" i="16" s="1"/>
  <c r="G9" i="16"/>
  <c r="H9" i="16" s="1"/>
  <c r="Z9" i="16"/>
  <c r="AA9" i="16" s="1"/>
  <c r="AE9" i="16" s="1"/>
  <c r="G10" i="16"/>
  <c r="H10" i="16" s="1"/>
  <c r="Z10" i="16"/>
  <c r="AA10" i="16" s="1"/>
  <c r="AC10" i="16" s="1"/>
  <c r="AH9" i="16" l="1"/>
  <c r="AD9" i="16"/>
  <c r="L10" i="16"/>
  <c r="P10" i="16"/>
  <c r="M10" i="16"/>
  <c r="Q10" i="16"/>
  <c r="J10" i="16"/>
  <c r="N10" i="16"/>
  <c r="R10" i="16"/>
  <c r="K10" i="16"/>
  <c r="O10" i="16"/>
  <c r="M8" i="16"/>
  <c r="Q8" i="16"/>
  <c r="N8" i="16"/>
  <c r="J8" i="16"/>
  <c r="R8" i="16"/>
  <c r="L8" i="16"/>
  <c r="P8" i="16"/>
  <c r="K8" i="16"/>
  <c r="O8" i="16"/>
  <c r="R9" i="16"/>
  <c r="K9" i="16"/>
  <c r="O9" i="16"/>
  <c r="J9" i="16"/>
  <c r="L9" i="16"/>
  <c r="P9" i="16"/>
  <c r="N9" i="16"/>
  <c r="M9" i="16"/>
  <c r="Q9" i="16"/>
  <c r="AF10" i="16"/>
  <c r="AI10" i="16"/>
  <c r="AE10" i="16"/>
  <c r="AK9" i="16"/>
  <c r="AG9" i="16"/>
  <c r="AC9" i="16"/>
  <c r="AI8" i="16"/>
  <c r="AE8" i="16"/>
  <c r="AJ10" i="16"/>
  <c r="AD10" i="16"/>
  <c r="AH8" i="16"/>
  <c r="AF8" i="16"/>
  <c r="AH10" i="16"/>
  <c r="AJ9" i="16"/>
  <c r="AF9" i="16"/>
  <c r="AD8" i="16"/>
  <c r="AK10" i="16"/>
  <c r="AG10" i="16"/>
  <c r="AI9" i="16"/>
  <c r="AK8" i="16"/>
  <c r="AG8" i="16"/>
  <c r="AC8" i="16"/>
  <c r="D8" i="10"/>
  <c r="E8" i="10" s="1"/>
  <c r="D9" i="10"/>
  <c r="E9" i="10" s="1"/>
  <c r="D10" i="10"/>
  <c r="E10" i="10" s="1"/>
  <c r="D14" i="10"/>
  <c r="E14" i="10" s="1"/>
  <c r="D15" i="10"/>
  <c r="E15" i="10" s="1"/>
  <c r="D16" i="10"/>
  <c r="E16" i="10" s="1"/>
  <c r="G16" i="10" s="1"/>
  <c r="D17" i="10"/>
  <c r="E17" i="10" s="1"/>
  <c r="D18" i="10"/>
  <c r="E18" i="10" s="1"/>
  <c r="K18" i="10" s="1"/>
  <c r="D19" i="10"/>
  <c r="E19" i="10" s="1"/>
  <c r="D20" i="10"/>
  <c r="E20" i="10" s="1"/>
  <c r="K20" i="10" s="1"/>
  <c r="D21" i="10"/>
  <c r="E21" i="10" s="1"/>
  <c r="K21" i="10" s="1"/>
  <c r="T18" i="10" l="1"/>
  <c r="U20" i="10"/>
  <c r="L18" i="10"/>
  <c r="Q21" i="10"/>
  <c r="N17" i="10"/>
  <c r="Q17" i="10"/>
  <c r="I17" i="10"/>
  <c r="R17" i="10"/>
  <c r="J17" i="10"/>
  <c r="V17" i="10"/>
  <c r="Q15" i="10"/>
  <c r="V15" i="10"/>
  <c r="I15" i="10"/>
  <c r="N15" i="10"/>
  <c r="Q20" i="10"/>
  <c r="H20" i="10"/>
  <c r="V21" i="10"/>
  <c r="P20" i="10"/>
  <c r="G20" i="10"/>
  <c r="O18" i="10"/>
  <c r="T16" i="10"/>
  <c r="M20" i="10"/>
  <c r="S20" i="10"/>
  <c r="L20" i="10"/>
  <c r="G18" i="10"/>
  <c r="G19" i="10"/>
  <c r="K19" i="10"/>
  <c r="O19" i="10"/>
  <c r="S19" i="10"/>
  <c r="H19" i="10"/>
  <c r="L19" i="10"/>
  <c r="P19" i="10"/>
  <c r="T19" i="10"/>
  <c r="N19" i="10"/>
  <c r="V19" i="10"/>
  <c r="I19" i="10"/>
  <c r="R19" i="10"/>
  <c r="U19" i="10"/>
  <c r="Q19" i="10"/>
  <c r="J19" i="10"/>
  <c r="M19" i="10"/>
  <c r="H21" i="10"/>
  <c r="L21" i="10"/>
  <c r="P21" i="10"/>
  <c r="T21" i="10"/>
  <c r="U21" i="10"/>
  <c r="S16" i="10"/>
  <c r="K16" i="10"/>
  <c r="G15" i="10"/>
  <c r="K15" i="10"/>
  <c r="O15" i="10"/>
  <c r="S15" i="10"/>
  <c r="H15" i="10"/>
  <c r="L15" i="10"/>
  <c r="P15" i="10"/>
  <c r="T15" i="10"/>
  <c r="S21" i="10"/>
  <c r="I21" i="10"/>
  <c r="G17" i="10"/>
  <c r="K17" i="10"/>
  <c r="O17" i="10"/>
  <c r="S17" i="10"/>
  <c r="H17" i="10"/>
  <c r="L17" i="10"/>
  <c r="P17" i="10"/>
  <c r="T17" i="10"/>
  <c r="P16" i="10"/>
  <c r="H16" i="10"/>
  <c r="U15" i="10"/>
  <c r="M15" i="10"/>
  <c r="G9" i="10"/>
  <c r="O9" i="10"/>
  <c r="H9" i="10"/>
  <c r="L9" i="10"/>
  <c r="P9" i="10"/>
  <c r="T9" i="10"/>
  <c r="I9" i="10"/>
  <c r="M9" i="10"/>
  <c r="Q9" i="10"/>
  <c r="U9" i="10"/>
  <c r="J9" i="10"/>
  <c r="N9" i="10"/>
  <c r="R9" i="10"/>
  <c r="V9" i="10"/>
  <c r="K9" i="10"/>
  <c r="S9" i="10"/>
  <c r="L16" i="10"/>
  <c r="K14" i="10"/>
  <c r="H14" i="10"/>
  <c r="L14" i="10"/>
  <c r="P14" i="10"/>
  <c r="T14" i="10"/>
  <c r="I14" i="10"/>
  <c r="M14" i="10"/>
  <c r="Q14" i="10"/>
  <c r="U14" i="10"/>
  <c r="J14" i="10"/>
  <c r="N14" i="10"/>
  <c r="R14" i="10"/>
  <c r="V14" i="10"/>
  <c r="G14" i="10"/>
  <c r="O14" i="10"/>
  <c r="O21" i="10"/>
  <c r="I18" i="10"/>
  <c r="M18" i="10"/>
  <c r="Q18" i="10"/>
  <c r="U18" i="10"/>
  <c r="J18" i="10"/>
  <c r="N18" i="10"/>
  <c r="R18" i="10"/>
  <c r="V18" i="10"/>
  <c r="U10" i="10"/>
  <c r="J10" i="10"/>
  <c r="N10" i="10"/>
  <c r="R10" i="10"/>
  <c r="V10" i="10"/>
  <c r="G10" i="10"/>
  <c r="K10" i="10"/>
  <c r="O10" i="10"/>
  <c r="S10" i="10"/>
  <c r="H10" i="10"/>
  <c r="L10" i="10"/>
  <c r="P10" i="10"/>
  <c r="T10" i="10"/>
  <c r="I10" i="10"/>
  <c r="M10" i="10"/>
  <c r="Q10" i="10"/>
  <c r="N21" i="10"/>
  <c r="J20" i="10"/>
  <c r="N20" i="10"/>
  <c r="R20" i="10"/>
  <c r="V20" i="10"/>
  <c r="S18" i="10"/>
  <c r="R21" i="10"/>
  <c r="M21" i="10"/>
  <c r="G21" i="10"/>
  <c r="T20" i="10"/>
  <c r="O20" i="10"/>
  <c r="I20" i="10"/>
  <c r="P18" i="10"/>
  <c r="H18" i="10"/>
  <c r="U17" i="10"/>
  <c r="M17" i="10"/>
  <c r="O16" i="10"/>
  <c r="R15" i="10"/>
  <c r="J15" i="10"/>
  <c r="S14" i="10"/>
  <c r="I8" i="10"/>
  <c r="M8" i="10"/>
  <c r="Q8" i="10"/>
  <c r="J8" i="10"/>
  <c r="N8" i="10"/>
  <c r="R8" i="10"/>
  <c r="V8" i="10"/>
  <c r="G8" i="10"/>
  <c r="K8" i="10"/>
  <c r="O8" i="10"/>
  <c r="S8" i="10"/>
  <c r="H8" i="10"/>
  <c r="L8" i="10"/>
  <c r="P8" i="10"/>
  <c r="T8" i="10"/>
  <c r="U8" i="10"/>
  <c r="I16" i="10"/>
  <c r="M16" i="10"/>
  <c r="Q16" i="10"/>
  <c r="U16" i="10"/>
  <c r="J16" i="10"/>
  <c r="N16" i="10"/>
  <c r="R16" i="10"/>
  <c r="V16" i="10"/>
  <c r="J21" i="10"/>
  <c r="Z6" i="16" l="1"/>
  <c r="AA6" i="16" s="1"/>
  <c r="G6" i="16"/>
  <c r="H6" i="16" s="1"/>
  <c r="P6" i="16" s="1"/>
  <c r="D25" i="10"/>
  <c r="E25" i="10" s="1"/>
  <c r="D24" i="10"/>
  <c r="E24" i="10" s="1"/>
  <c r="D23" i="10"/>
  <c r="E23" i="10" s="1"/>
  <c r="D22" i="10"/>
  <c r="E22" i="10" s="1"/>
  <c r="S21" i="14"/>
  <c r="W21" i="14" s="1"/>
  <c r="X21" i="14" s="1"/>
  <c r="AJ6" i="16" l="1"/>
  <c r="AF6" i="16"/>
  <c r="AI6" i="16"/>
  <c r="AE6" i="16"/>
  <c r="AH6" i="16"/>
  <c r="AD6" i="16"/>
  <c r="AK6" i="16"/>
  <c r="AG6" i="16"/>
  <c r="AC6" i="16"/>
  <c r="M6" i="16"/>
  <c r="Q6" i="16"/>
  <c r="J6" i="16"/>
  <c r="N6" i="16"/>
  <c r="R6" i="16"/>
  <c r="K6" i="16"/>
  <c r="O6" i="16"/>
  <c r="L6" i="16"/>
  <c r="T25" i="10"/>
  <c r="P25" i="10"/>
  <c r="L25" i="10"/>
  <c r="H25" i="10"/>
  <c r="V25" i="10"/>
  <c r="R25" i="10"/>
  <c r="J25" i="10"/>
  <c r="U25" i="10"/>
  <c r="M25" i="10"/>
  <c r="S25" i="10"/>
  <c r="O25" i="10"/>
  <c r="K25" i="10"/>
  <c r="G25" i="10"/>
  <c r="N25" i="10"/>
  <c r="Q25" i="10"/>
  <c r="I25" i="10"/>
  <c r="V22" i="10"/>
  <c r="R22" i="10"/>
  <c r="N22" i="10"/>
  <c r="J22" i="10"/>
  <c r="Q22" i="10"/>
  <c r="I22" i="10"/>
  <c r="T22" i="10"/>
  <c r="L22" i="10"/>
  <c r="S22" i="10"/>
  <c r="K22" i="10"/>
  <c r="U22" i="10"/>
  <c r="M22" i="10"/>
  <c r="P22" i="10"/>
  <c r="H22" i="10"/>
  <c r="O22" i="10"/>
  <c r="G22" i="10"/>
  <c r="V24" i="10"/>
  <c r="R24" i="10"/>
  <c r="N24" i="10"/>
  <c r="J24" i="10"/>
  <c r="P24" i="10"/>
  <c r="H24" i="10"/>
  <c r="U24" i="10"/>
  <c r="Q24" i="10"/>
  <c r="M24" i="10"/>
  <c r="I24" i="10"/>
  <c r="T24" i="10"/>
  <c r="L24" i="10"/>
  <c r="S24" i="10"/>
  <c r="O24" i="10"/>
  <c r="K24" i="10"/>
  <c r="G24" i="10"/>
  <c r="T23" i="10"/>
  <c r="P23" i="10"/>
  <c r="L23" i="10"/>
  <c r="H23" i="10"/>
  <c r="S23" i="10"/>
  <c r="K23" i="10"/>
  <c r="G23" i="10"/>
  <c r="R23" i="10"/>
  <c r="J23" i="10"/>
  <c r="O23" i="10"/>
  <c r="V23" i="10"/>
  <c r="N23" i="10"/>
  <c r="U23" i="10"/>
  <c r="Q23" i="10"/>
  <c r="M23" i="10"/>
  <c r="I23" i="10"/>
  <c r="S20" i="14" l="1"/>
  <c r="W20" i="14" s="1"/>
  <c r="X20" i="14" s="1"/>
  <c r="S19" i="14"/>
  <c r="W19" i="14" s="1"/>
  <c r="X19" i="14" s="1"/>
  <c r="S18" i="14"/>
  <c r="W18" i="14" s="1"/>
  <c r="X18" i="14" s="1"/>
  <c r="S17" i="14"/>
  <c r="W17" i="14" s="1"/>
  <c r="X17" i="14" s="1"/>
  <c r="V14" i="14" l="1"/>
  <c r="S16" i="14" l="1"/>
  <c r="W16" i="14" s="1"/>
  <c r="X16" i="14" s="1"/>
  <c r="S14" i="14"/>
  <c r="W14" i="14" s="1"/>
  <c r="X14" i="14" s="1"/>
  <c r="E8" i="13" l="1"/>
  <c r="E7" i="13" l="1"/>
  <c r="M10" i="13" l="1"/>
  <c r="M11" i="13" l="1"/>
  <c r="I12" i="13" l="1"/>
  <c r="I11" i="13"/>
  <c r="I10" i="13"/>
  <c r="I13" i="13" l="1"/>
  <c r="E10" i="13"/>
  <c r="S5" i="14" l="1"/>
  <c r="W5" i="14" s="1"/>
  <c r="X5" i="14" s="1"/>
  <c r="E5" i="13" l="1"/>
  <c r="E11" i="13"/>
  <c r="E6" i="13"/>
  <c r="E2" i="13"/>
  <c r="E9" i="13"/>
  <c r="D14" i="13"/>
  <c r="D26" i="10" l="1"/>
  <c r="E26" i="10" s="1"/>
  <c r="D27" i="10"/>
  <c r="E27" i="10" s="1"/>
  <c r="D28" i="10"/>
  <c r="E28" i="10" s="1"/>
  <c r="G27" i="10" l="1"/>
  <c r="K27" i="10"/>
  <c r="Q27" i="10"/>
  <c r="H27" i="10"/>
  <c r="J27" i="10"/>
  <c r="L27" i="10"/>
  <c r="N27" i="10"/>
  <c r="P27" i="10"/>
  <c r="R27" i="10"/>
  <c r="T27" i="10"/>
  <c r="V27" i="10"/>
  <c r="I27" i="10"/>
  <c r="M27" i="10"/>
  <c r="O27" i="10"/>
  <c r="S27" i="10"/>
  <c r="U27" i="10"/>
  <c r="M26" i="10"/>
  <c r="Q26" i="10"/>
  <c r="S26" i="10"/>
  <c r="H26" i="10"/>
  <c r="J26" i="10"/>
  <c r="L26" i="10"/>
  <c r="N26" i="10"/>
  <c r="P26" i="10"/>
  <c r="R26" i="10"/>
  <c r="T26" i="10"/>
  <c r="V26" i="10"/>
  <c r="G26" i="10"/>
  <c r="I26" i="10"/>
  <c r="K26" i="10"/>
  <c r="O26" i="10"/>
  <c r="U26" i="10"/>
  <c r="V28" i="10"/>
  <c r="T28" i="10"/>
  <c r="R28" i="10"/>
  <c r="P28" i="10"/>
  <c r="N28" i="10"/>
  <c r="L28" i="10"/>
  <c r="J28" i="10"/>
  <c r="H28" i="10"/>
  <c r="U28" i="10"/>
  <c r="Q28" i="10"/>
  <c r="O28" i="10"/>
  <c r="M28" i="10"/>
  <c r="K28" i="10"/>
  <c r="I28" i="10"/>
  <c r="G28" i="10"/>
  <c r="S28" i="10"/>
  <c r="S12" i="14" l="1"/>
  <c r="W12" i="14" s="1"/>
  <c r="X12" i="14" s="1"/>
  <c r="S11" i="14"/>
  <c r="W11" i="14" s="1"/>
  <c r="X11" i="14" s="1"/>
  <c r="S10" i="14"/>
  <c r="W10" i="14" s="1"/>
  <c r="X10" i="14" s="1"/>
  <c r="S9" i="14" l="1"/>
  <c r="S8" i="14"/>
  <c r="S7" i="14"/>
  <c r="W7" i="14" s="1"/>
  <c r="X7" i="14" s="1"/>
  <c r="E4" i="13" l="1"/>
  <c r="S6" i="14" l="1"/>
  <c r="W6" i="14" s="1"/>
  <c r="X6" i="14" s="1"/>
  <c r="E3" i="13" l="1"/>
  <c r="S13" i="14" l="1"/>
  <c r="W13" i="14" s="1"/>
  <c r="X13" i="14" s="1"/>
  <c r="H9" i="15" l="1"/>
  <c r="G9" i="15"/>
  <c r="F9" i="15"/>
  <c r="E9" i="15"/>
  <c r="D9" i="15"/>
  <c r="C9" i="15"/>
  <c r="H8" i="15"/>
  <c r="G8" i="15"/>
  <c r="F8" i="15"/>
  <c r="E8" i="15"/>
  <c r="D8" i="15"/>
  <c r="C8" i="15"/>
  <c r="H7" i="15"/>
  <c r="G7" i="15"/>
  <c r="F7" i="15"/>
  <c r="E7" i="15"/>
  <c r="D7" i="15"/>
  <c r="C7" i="15"/>
  <c r="H6" i="15"/>
  <c r="G6" i="15"/>
  <c r="F6" i="15"/>
  <c r="E6" i="15"/>
  <c r="D6" i="15"/>
  <c r="C6" i="15"/>
  <c r="H5" i="15"/>
  <c r="G5" i="15"/>
  <c r="F5" i="15"/>
  <c r="E5" i="15"/>
  <c r="D5" i="15"/>
  <c r="C5" i="15"/>
  <c r="H4" i="15"/>
  <c r="G4" i="15"/>
  <c r="F4" i="15"/>
  <c r="E4" i="15"/>
  <c r="D4" i="15"/>
  <c r="C4" i="15"/>
  <c r="H3" i="15"/>
  <c r="G3" i="15"/>
  <c r="F3" i="15"/>
  <c r="E3" i="15"/>
  <c r="D3" i="15"/>
  <c r="C3" i="15"/>
  <c r="H2" i="15"/>
  <c r="G2" i="15"/>
  <c r="F2" i="15"/>
  <c r="E2" i="15"/>
  <c r="D2" i="15"/>
  <c r="C2" i="15"/>
  <c r="S4" i="14" l="1"/>
  <c r="W4" i="14" l="1"/>
  <c r="X4" i="14" s="1"/>
  <c r="W8" i="14"/>
  <c r="X8" i="14" s="1"/>
  <c r="S3" i="14" l="1"/>
  <c r="W9" i="14" l="1"/>
  <c r="X9" i="14" s="1"/>
  <c r="W3" i="14"/>
  <c r="X3" i="14" s="1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1d8;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19-20/x2;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4;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Slashing</t>
        </r>
      </text>
    </comment>
    <comment ref="U3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1d8;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19-20/x2
</t>
        </r>
        <r>
          <rPr>
            <b/>
            <sz val="12"/>
            <color indexed="81"/>
            <rFont val="Times New Roman"/>
            <family val="1"/>
          </rPr>
          <t xml:space="preserve">Range:  </t>
        </r>
        <r>
          <rPr>
            <sz val="12"/>
            <color indexed="81"/>
            <rFont val="Times New Roman"/>
            <family val="1"/>
          </rPr>
          <t xml:space="preserve">80’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4;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Piercing</t>
        </r>
      </text>
    </comment>
    <comment ref="B4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2d4 + 1;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18-20/x2;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8;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Slashing</t>
        </r>
      </text>
    </comment>
    <comment ref="U4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1d10;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19-20/x2
</t>
        </r>
        <r>
          <rPr>
            <b/>
            <sz val="12"/>
            <color indexed="81"/>
            <rFont val="Times New Roman"/>
            <family val="1"/>
          </rPr>
          <t xml:space="preserve">Range:  </t>
        </r>
        <r>
          <rPr>
            <sz val="12"/>
            <color indexed="81"/>
            <rFont val="Times New Roman"/>
            <family val="1"/>
          </rPr>
          <t xml:space="preserve">120’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8;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Piercing</t>
        </r>
      </text>
    </comment>
    <comment ref="B5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1d6 + 1</t>
        </r>
      </text>
    </comment>
    <comment ref="U5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1d6 + 1</t>
        </r>
      </text>
    </comment>
    <comment ref="B6" authorId="0">
      <text>
        <r>
          <rPr>
            <sz val="12"/>
            <color indexed="81"/>
            <rFont val="Times New Roman"/>
            <family val="1"/>
          </rPr>
          <t>rust</t>
        </r>
      </text>
    </comment>
    <comment ref="U6" authorId="0">
      <text>
        <r>
          <rPr>
            <sz val="12"/>
            <color indexed="81"/>
            <rFont val="Times New Roman"/>
            <family val="1"/>
          </rPr>
          <t>1d3</t>
        </r>
      </text>
    </comment>
    <comment ref="B7" authorId="0">
      <text>
        <r>
          <rPr>
            <sz val="12"/>
            <color indexed="81"/>
            <rFont val="Times New Roman"/>
            <family val="1"/>
          </rPr>
          <t>1d6 + 1 + 1d6 cold</t>
        </r>
      </text>
    </comment>
    <comment ref="U7" authorId="0">
      <text>
        <r>
          <rPr>
            <sz val="12"/>
            <color indexed="81"/>
            <rFont val="Times New Roman"/>
            <family val="1"/>
          </rPr>
          <t>1d4 cold</t>
        </r>
      </text>
    </comment>
    <comment ref="B8" authorId="0">
      <text>
        <r>
          <rPr>
            <sz val="12"/>
            <color indexed="81"/>
            <rFont val="Times New Roman"/>
            <family val="1"/>
          </rPr>
          <t>1d4</t>
        </r>
      </text>
    </comment>
    <comment ref="U8" authorId="0">
      <text>
        <r>
          <rPr>
            <sz val="12"/>
            <color indexed="81"/>
            <rFont val="Times New Roman"/>
            <family val="1"/>
          </rPr>
          <t>1d3</t>
        </r>
      </text>
    </comment>
    <comment ref="B9" authorId="0">
      <text>
        <r>
          <rPr>
            <sz val="12"/>
            <color indexed="81"/>
            <rFont val="Times New Roman"/>
            <family val="1"/>
          </rPr>
          <t>1d4</t>
        </r>
      </text>
    </comment>
    <comment ref="U9" authorId="0">
      <text>
        <r>
          <rPr>
            <sz val="12"/>
            <color indexed="81"/>
            <rFont val="Times New Roman"/>
            <family val="1"/>
          </rPr>
          <t>bomb (DMG 145) 2d6 fire; blast 5’ radius; 10’ range increment</t>
        </r>
      </text>
    </comment>
    <comment ref="B10" authorId="0">
      <text>
        <r>
          <rPr>
            <sz val="12"/>
            <color indexed="81"/>
            <rFont val="Times New Roman"/>
            <family val="1"/>
          </rPr>
          <t>1d6</t>
        </r>
      </text>
    </comment>
    <comment ref="F10" authorId="0">
      <text>
        <r>
          <rPr>
            <sz val="12"/>
            <color indexed="81"/>
            <rFont val="Times New Roman"/>
            <family val="1"/>
          </rPr>
          <t>bracers</t>
        </r>
      </text>
    </comment>
    <comment ref="U10" authorId="0">
      <text>
        <r>
          <rPr>
            <sz val="12"/>
            <color indexed="81"/>
            <rFont val="Times New Roman"/>
            <family val="1"/>
          </rPr>
          <t>1d4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H4" authorId="0">
      <text>
        <r>
          <rPr>
            <sz val="12"/>
            <color theme="1"/>
            <rFont val="Times New Roman"/>
            <family val="2"/>
          </rPr>
          <t>nonlethal</t>
        </r>
      </text>
    </comment>
    <comment ref="U11" authorId="0">
      <text>
        <r>
          <rPr>
            <i/>
            <sz val="12"/>
            <color theme="1"/>
            <rFont val="Times New Roman"/>
            <family val="1"/>
          </rPr>
          <t>Aid 1d8 + clev hps</t>
        </r>
      </text>
    </comment>
    <comment ref="V14" authorId="0">
      <text>
        <r>
          <rPr>
            <sz val="12"/>
            <color theme="1"/>
            <rFont val="Times New Roman"/>
            <family val="2"/>
          </rPr>
          <t xml:space="preserve">+12 </t>
        </r>
        <r>
          <rPr>
            <i/>
            <sz val="12"/>
            <color theme="1"/>
            <rFont val="Times New Roman"/>
            <family val="1"/>
          </rPr>
          <t>bear’s endurance</t>
        </r>
      </text>
    </comment>
    <comment ref="C15" authorId="0">
      <text>
        <r>
          <rPr>
            <i/>
            <sz val="12"/>
            <color theme="1"/>
            <rFont val="Times New Roman"/>
            <family val="1"/>
          </rPr>
          <t>Spell resistance 10</t>
        </r>
      </text>
    </comment>
  </commentList>
</comments>
</file>

<file path=xl/sharedStrings.xml><?xml version="1.0" encoding="utf-8"?>
<sst xmlns="http://schemas.openxmlformats.org/spreadsheetml/2006/main" count="286" uniqueCount="171">
  <si>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</si>
  <si>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</si>
  <si>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</si>
  <si>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</si>
  <si>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</si>
  <si>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</si>
  <si>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</si>
  <si>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</si>
  <si>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</si>
  <si>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</si>
  <si>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</si>
  <si>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</si>
  <si>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</si>
  <si>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</si>
  <si>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</si>
  <si>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</si>
  <si>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</si>
  <si>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</si>
  <si>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</si>
  <si>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</si>
  <si>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</si>
  <si>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</si>
  <si>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</si>
  <si>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</si>
  <si>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</si>
  <si>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</si>
  <si>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ECL</t>
  </si>
  <si>
    <t>Classes</t>
  </si>
  <si>
    <t>Avg. ECL</t>
  </si>
  <si>
    <t>Total levels</t>
  </si>
  <si>
    <t>Party Members</t>
  </si>
  <si>
    <t>Appropriate CR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</si>
  <si>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</si>
  <si>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</si>
  <si>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</si>
  <si>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</si>
  <si>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</si>
  <si>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</si>
  <si>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</si>
  <si>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</si>
  <si>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</si>
  <si>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</si>
  <si>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</si>
  <si>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</si>
  <si>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</si>
  <si>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</si>
  <si>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</si>
  <si>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</si>
  <si>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</si>
  <si>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</si>
  <si>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Allisa</t>
  </si>
  <si>
    <t>Fortitude</t>
  </si>
  <si>
    <t>Reflex</t>
  </si>
  <si>
    <t>Will</t>
  </si>
  <si>
    <t>Group</t>
  </si>
  <si>
    <t>Bloodloss</t>
  </si>
  <si>
    <t>Sonic</t>
  </si>
  <si>
    <t>Kedrik</t>
  </si>
  <si>
    <t>Willow</t>
  </si>
  <si>
    <t>Levels</t>
  </si>
  <si>
    <t>Class</t>
  </si>
  <si>
    <t>Party Composition</t>
  </si>
  <si>
    <t>warlock-rogue</t>
  </si>
  <si>
    <t>archivist</t>
  </si>
  <si>
    <t>druid</t>
  </si>
  <si>
    <t>rogue</t>
  </si>
  <si>
    <t>warlock</t>
  </si>
  <si>
    <t>Total Damage</t>
  </si>
  <si>
    <t>Calcul. Total</t>
  </si>
  <si>
    <t>Brandilor</t>
  </si>
  <si>
    <t>monk</t>
  </si>
  <si>
    <t>fighter</t>
  </si>
  <si>
    <t>Str+</t>
  </si>
  <si>
    <t>W+</t>
  </si>
  <si>
    <t>Other+</t>
  </si>
  <si>
    <t>Zond</t>
  </si>
  <si>
    <t>Dani</t>
  </si>
  <si>
    <t>Dex+</t>
  </si>
  <si>
    <t>cg</t>
  </si>
  <si>
    <t>bs</t>
  </si>
  <si>
    <t>ma</t>
  </si>
  <si>
    <t>pfg</t>
  </si>
  <si>
    <t>pfe</t>
  </si>
  <si>
    <t>mv</t>
  </si>
  <si>
    <t>cold iron</t>
  </si>
  <si>
    <t>Attack Type</t>
  </si>
  <si>
    <t>Resist A.C.E.F.</t>
  </si>
  <si>
    <t>p</t>
  </si>
  <si>
    <t>Total Levels</t>
  </si>
  <si>
    <t>r</t>
  </si>
  <si>
    <t>constables</t>
  </si>
  <si>
    <t>Constable</t>
  </si>
  <si>
    <t>MW longsword</t>
  </si>
  <si>
    <t>MW lt.xbow</t>
  </si>
  <si>
    <t>Handle Animal</t>
  </si>
  <si>
    <t>paladin</t>
  </si>
  <si>
    <t>Escape Artist</t>
  </si>
  <si>
    <t>Copper</t>
  </si>
  <si>
    <t>monstrous spiders</t>
  </si>
  <si>
    <t>rogue-diviner</t>
  </si>
  <si>
    <t>diviner</t>
  </si>
  <si>
    <t>monk-fighter</t>
  </si>
  <si>
    <t>Allisa/Dani/constables</t>
  </si>
  <si>
    <t>Fisticuffs</t>
  </si>
  <si>
    <t>J’Rae Fisticuffs</t>
  </si>
  <si>
    <t>Falchion +1</t>
  </si>
  <si>
    <t>MW hvy.xbow</t>
  </si>
  <si>
    <t>Guru San-ji</t>
  </si>
  <si>
    <t>Move Silently</t>
  </si>
  <si>
    <t>J’Rae Fisticuffs (pal / clr)</t>
  </si>
  <si>
    <t>Pearl (pal 3)</t>
  </si>
  <si>
    <t>Jade (pal 3)</t>
  </si>
  <si>
    <t>Ruby (pal 3)</t>
  </si>
  <si>
    <t>Constable (pal 3)</t>
  </si>
  <si>
    <t>San-ji</t>
  </si>
  <si>
    <t>sh</t>
  </si>
  <si>
    <t>pfl</t>
  </si>
  <si>
    <t>ar</t>
  </si>
  <si>
    <t>sof</t>
  </si>
  <si>
    <t>brk</t>
  </si>
  <si>
    <t>d</t>
  </si>
  <si>
    <t>pfc</t>
  </si>
  <si>
    <t>Cold slam +1</t>
  </si>
  <si>
    <t>Mold clump</t>
  </si>
  <si>
    <t>wolf</t>
  </si>
  <si>
    <t>bite</t>
  </si>
  <si>
    <t>sentry mold</t>
  </si>
  <si>
    <t>barkskin variable bonus</t>
  </si>
  <si>
    <t>bull’s strength +2 bonus</t>
  </si>
  <si>
    <t>barkskin +2 bonus</t>
  </si>
  <si>
    <t>cat’s grace +2 bonus</t>
  </si>
  <si>
    <t>desecrate +1 bonus</t>
  </si>
  <si>
    <t>mage armor +4 bonus</t>
  </si>
  <si>
    <t>magic vestment +2 bonus</t>
  </si>
  <si>
    <t>haste +1 bonus</t>
  </si>
  <si>
    <t>possession +1 bonus</t>
  </si>
  <si>
    <t>+2 deflection bonus vs. Chaotic opponents</t>
  </si>
  <si>
    <t>+2 deflection bonus vs. Evil opponents</t>
  </si>
  <si>
    <t>+2 deflection bonus vs. Good opponents</t>
  </si>
  <si>
    <t>+2 deflection bonus vs. Lawful opponents</t>
  </si>
  <si>
    <t>raging bonus/penalty</t>
  </si>
  <si>
    <t>shield +4 bonus</t>
  </si>
  <si>
    <t>shield of faith variable bonus</t>
  </si>
  <si>
    <t>post-raging fatigue penalty</t>
  </si>
  <si>
    <t>kobolds</t>
  </si>
  <si>
    <t>kobold slinger</t>
  </si>
  <si>
    <t>Spear</t>
  </si>
  <si>
    <t>Sling</t>
  </si>
  <si>
    <t>kobold grenadier</t>
  </si>
  <si>
    <t>Short Sword</t>
  </si>
  <si>
    <t>Thrown Weapon</t>
  </si>
  <si>
    <t>kobold slinger 1</t>
  </si>
  <si>
    <t>kobold slinger 2</t>
  </si>
  <si>
    <t>kobold slinger 3</t>
  </si>
  <si>
    <t>kobold slinger 4</t>
  </si>
  <si>
    <t>axiomatic rust monster</t>
  </si>
  <si>
    <t>Brandilor / Copper / rust monster</t>
  </si>
  <si>
    <t>Antennae</t>
  </si>
  <si>
    <t>Drakerider Kinshasa</t>
  </si>
  <si>
    <t>Drakerider</t>
  </si>
  <si>
    <t>Resist S.C.E.F.</t>
  </si>
  <si>
    <t>Shortbow</t>
  </si>
  <si>
    <t>Longspear +1</t>
  </si>
  <si>
    <t>Nonlethal</t>
  </si>
  <si>
    <t>kobold</t>
  </si>
  <si>
    <t>sentry green slime</t>
  </si>
  <si>
    <t>Modesty</t>
  </si>
  <si>
    <t>T monstrous spider</t>
  </si>
  <si>
    <t>bite / grapple</t>
  </si>
  <si>
    <t>web</t>
  </si>
  <si>
    <t>L brown mold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</si>
</sst>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indexed="81"/>
      <name val="Times New Roman"/>
      <family val="1"/>
    </font>
    <font>
      <b/>
      <sz val="12"/>
      <color indexed="8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rgb="FFC000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6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9" fillId="6" borderId="0" xfId="1" applyFont="1" applyFill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center"/>
    </xf>
    <xf numFmtId="0" fontId="10" fillId="10" borderId="3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/>
    </xf>
    <xf numFmtId="0" fontId="1" fillId="14" borderId="31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/>
    </xf>
    <xf numFmtId="0" fontId="1" fillId="15" borderId="31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1" fillId="16" borderId="31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12" fillId="13" borderId="31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4" borderId="4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6" borderId="22" xfId="1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9" fillId="6" borderId="0" xfId="1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/>
    </xf>
    <xf numFmtId="0" fontId="5" fillId="11" borderId="32" xfId="0" applyFont="1" applyFill="1" applyBorder="1" applyAlignment="1">
      <alignment horizontal="center"/>
    </xf>
    <xf numFmtId="0" fontId="5" fillId="11" borderId="43" xfId="0" applyFont="1" applyFill="1" applyBorder="1" applyAlignment="1">
      <alignment horizontal="center"/>
    </xf>
    <xf numFmtId="0" fontId="9" fillId="11" borderId="0" xfId="1" applyFont="1" applyFill="1" applyBorder="1" applyAlignment="1">
      <alignment horizontal="center"/>
    </xf>
    <xf numFmtId="0" fontId="9" fillId="11" borderId="22" xfId="1" applyFont="1" applyFill="1" applyBorder="1" applyAlignment="1">
      <alignment horizontal="center"/>
    </xf>
    <xf numFmtId="0" fontId="1" fillId="4" borderId="59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3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1" fillId="0" borderId="54" xfId="1" applyFont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0" xfId="0" applyFont="1" applyFill="1" applyBorder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3" fillId="0" borderId="9" xfId="4" applyBorder="1" applyAlignment="1">
      <alignment horizontal="center"/>
    </xf>
    <xf numFmtId="0" fontId="3" fillId="0" borderId="10" xfId="4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3" fillId="0" borderId="3" xfId="4" applyBorder="1" applyAlignment="1">
      <alignment horizontal="center"/>
    </xf>
    <xf numFmtId="0" fontId="3" fillId="0" borderId="4" xfId="4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3" fillId="0" borderId="6" xfId="4" applyBorder="1" applyAlignment="1">
      <alignment horizontal="center"/>
    </xf>
    <xf numFmtId="0" fontId="3" fillId="0" borderId="7" xfId="4" applyBorder="1" applyAlignment="1">
      <alignment horizontal="center"/>
    </xf>
    <xf numFmtId="0" fontId="1" fillId="0" borderId="53" xfId="0" applyFont="1" applyBorder="1" applyAlignment="1">
      <alignment horizontal="center" textRotation="90"/>
    </xf>
    <xf numFmtId="0" fontId="15" fillId="18" borderId="0" xfId="1" applyFont="1" applyFill="1" applyAlignment="1">
      <alignment horizontal="center"/>
    </xf>
    <xf numFmtId="0" fontId="15" fillId="18" borderId="22" xfId="1" applyFont="1" applyFill="1" applyBorder="1" applyAlignment="1">
      <alignment horizontal="center"/>
    </xf>
    <xf numFmtId="0" fontId="1" fillId="0" borderId="52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55" xfId="0" applyFont="1" applyBorder="1" applyAlignment="1">
      <alignment horizontal="right" vertical="center" textRotation="90"/>
    </xf>
    <xf numFmtId="0" fontId="1" fillId="0" borderId="53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62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2" fillId="0" borderId="0" xfId="0" applyFont="1" applyAlignment="1"/>
    <xf numFmtId="0" fontId="2" fillId="0" borderId="14" xfId="0" applyFont="1" applyBorder="1" applyAlignment="1">
      <alignment horizontal="right"/>
    </xf>
    <xf numFmtId="0" fontId="2" fillId="19" borderId="22" xfId="0" applyFont="1" applyFill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1" fillId="19" borderId="64" xfId="0" applyFont="1" applyFill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53" xfId="0" applyFont="1" applyBorder="1" applyAlignment="1">
      <alignment horizontal="right" vertical="center" textRotation="90"/>
    </xf>
    <xf numFmtId="0" fontId="2" fillId="0" borderId="0" xfId="0" applyFont="1" applyBorder="1" applyAlignment="1">
      <alignment horizontal="right"/>
    </xf>
    <xf numFmtId="0" fontId="1" fillId="0" borderId="67" xfId="0" applyFont="1" applyBorder="1" applyAlignment="1">
      <alignment horizontal="right" vertical="center"/>
    </xf>
    <xf numFmtId="0" fontId="1" fillId="0" borderId="67" xfId="0" applyFont="1" applyBorder="1" applyAlignment="1">
      <alignment horizontal="center" vertical="center"/>
    </xf>
    <xf numFmtId="0" fontId="2" fillId="11" borderId="0" xfId="0" applyFont="1" applyFill="1" applyBorder="1" applyAlignment="1">
      <alignment horizontal="center"/>
    </xf>
    <xf numFmtId="0" fontId="1" fillId="19" borderId="19" xfId="0" applyFont="1" applyFill="1" applyBorder="1" applyAlignment="1">
      <alignment horizontal="center"/>
    </xf>
    <xf numFmtId="0" fontId="2" fillId="2" borderId="68" xfId="0" quotePrefix="1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textRotation="90"/>
    </xf>
    <xf numFmtId="0" fontId="1" fillId="0" borderId="62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1" fillId="17" borderId="0" xfId="1" applyFont="1" applyFill="1" applyAlignment="1">
      <alignment horizontal="centerContinuous"/>
    </xf>
    <xf numFmtId="0" fontId="7" fillId="17" borderId="15" xfId="4" applyFont="1" applyFill="1" applyBorder="1" applyAlignment="1">
      <alignment horizontal="center"/>
    </xf>
    <xf numFmtId="0" fontId="7" fillId="17" borderId="16" xfId="4" applyFont="1" applyFill="1" applyBorder="1" applyAlignment="1">
      <alignment horizontal="center"/>
    </xf>
    <xf numFmtId="0" fontId="7" fillId="17" borderId="17" xfId="4" applyFont="1" applyFill="1" applyBorder="1" applyAlignment="1">
      <alignment horizontal="center"/>
    </xf>
    <xf numFmtId="0" fontId="2" fillId="17" borderId="0" xfId="1" applyFont="1" applyFill="1" applyAlignment="1">
      <alignment horizontal="center"/>
    </xf>
    <xf numFmtId="0" fontId="7" fillId="17" borderId="36" xfId="4" applyFont="1" applyFill="1" applyBorder="1" applyAlignment="1">
      <alignment horizontal="center"/>
    </xf>
    <xf numFmtId="0" fontId="3" fillId="17" borderId="18" xfId="4" applyFont="1" applyFill="1" applyBorder="1" applyAlignment="1">
      <alignment horizontal="center"/>
    </xf>
    <xf numFmtId="0" fontId="3" fillId="17" borderId="19" xfId="4" applyFill="1" applyBorder="1" applyAlignment="1">
      <alignment horizontal="center"/>
    </xf>
    <xf numFmtId="0" fontId="3" fillId="17" borderId="20" xfId="4" applyFill="1" applyBorder="1" applyAlignment="1">
      <alignment horizontal="center"/>
    </xf>
    <xf numFmtId="0" fontId="3" fillId="17" borderId="37" xfId="4" applyFill="1" applyBorder="1" applyAlignment="1">
      <alignment horizontal="center"/>
    </xf>
    <xf numFmtId="0" fontId="3" fillId="17" borderId="21" xfId="4" applyFont="1" applyFill="1" applyBorder="1" applyAlignment="1">
      <alignment horizontal="center"/>
    </xf>
    <xf numFmtId="0" fontId="3" fillId="17" borderId="22" xfId="4" applyFill="1" applyBorder="1" applyAlignment="1">
      <alignment horizontal="center"/>
    </xf>
    <xf numFmtId="0" fontId="3" fillId="17" borderId="23" xfId="4" applyFill="1" applyBorder="1" applyAlignment="1">
      <alignment horizontal="center"/>
    </xf>
    <xf numFmtId="0" fontId="3" fillId="17" borderId="38" xfId="4" applyFill="1" applyBorder="1" applyAlignment="1">
      <alignment horizontal="center"/>
    </xf>
    <xf numFmtId="0" fontId="3" fillId="17" borderId="23" xfId="4" applyFont="1" applyFill="1" applyBorder="1" applyAlignment="1">
      <alignment horizontal="center"/>
    </xf>
    <xf numFmtId="0" fontId="3" fillId="17" borderId="24" xfId="4" applyFont="1" applyFill="1" applyBorder="1" applyAlignment="1">
      <alignment horizontal="center"/>
    </xf>
    <xf numFmtId="0" fontId="3" fillId="17" borderId="25" xfId="4" applyFill="1" applyBorder="1" applyAlignment="1">
      <alignment horizontal="center"/>
    </xf>
    <xf numFmtId="0" fontId="3" fillId="17" borderId="26" xfId="4" applyFill="1" applyBorder="1" applyAlignment="1">
      <alignment horizontal="center"/>
    </xf>
    <xf numFmtId="0" fontId="7" fillId="17" borderId="21" xfId="4" applyFont="1" applyFill="1" applyBorder="1" applyAlignment="1">
      <alignment horizontal="right"/>
    </xf>
    <xf numFmtId="164" fontId="7" fillId="17" borderId="0" xfId="4" applyNumberFormat="1" applyFont="1" applyFill="1" applyBorder="1" applyAlignment="1">
      <alignment horizontal="center"/>
    </xf>
    <xf numFmtId="1" fontId="7" fillId="17" borderId="0" xfId="4" applyNumberFormat="1" applyFont="1" applyFill="1" applyBorder="1" applyAlignment="1">
      <alignment horizontal="center"/>
    </xf>
    <xf numFmtId="0" fontId="7" fillId="17" borderId="0" xfId="4" applyFont="1" applyFill="1" applyBorder="1" applyAlignment="1">
      <alignment horizontal="center"/>
    </xf>
    <xf numFmtId="0" fontId="7" fillId="17" borderId="27" xfId="4" applyFont="1" applyFill="1" applyBorder="1" applyAlignment="1">
      <alignment horizontal="right"/>
    </xf>
    <xf numFmtId="164" fontId="7" fillId="17" borderId="28" xfId="4" applyNumberFormat="1" applyFont="1" applyFill="1" applyBorder="1" applyAlignment="1">
      <alignment horizontal="center"/>
    </xf>
    <xf numFmtId="0" fontId="3" fillId="17" borderId="29" xfId="4" applyFill="1" applyBorder="1" applyAlignment="1">
      <alignment horizontal="center"/>
    </xf>
    <xf numFmtId="0" fontId="1" fillId="17" borderId="70" xfId="1" applyFont="1" applyFill="1" applyBorder="1" applyAlignment="1">
      <alignment horizontal="center"/>
    </xf>
    <xf numFmtId="0" fontId="2" fillId="17" borderId="69" xfId="1" applyFont="1" applyFill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11" borderId="0" xfId="0" quotePrefix="1" applyFont="1" applyFill="1" applyBorder="1" applyAlignment="1">
      <alignment horizontal="center"/>
    </xf>
    <xf numFmtId="0" fontId="9" fillId="11" borderId="0" xfId="1" applyFont="1" applyFill="1" applyBorder="1" applyAlignment="1">
      <alignment horizontal="center" vertical="center"/>
    </xf>
    <xf numFmtId="0" fontId="9" fillId="11" borderId="22" xfId="1" applyFont="1" applyFill="1" applyBorder="1" applyAlignment="1">
      <alignment horizontal="center" vertical="center"/>
    </xf>
    <xf numFmtId="0" fontId="5" fillId="11" borderId="32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20" borderId="22" xfId="0" applyFont="1" applyFill="1" applyBorder="1" applyAlignment="1">
      <alignment horizontal="right" vertical="center"/>
    </xf>
    <xf numFmtId="0" fontId="2" fillId="20" borderId="22" xfId="0" applyFont="1" applyFill="1" applyBorder="1" applyAlignment="1">
      <alignment horizontal="center" vertical="center"/>
    </xf>
    <xf numFmtId="0" fontId="1" fillId="11" borderId="41" xfId="0" applyFont="1" applyFill="1" applyBorder="1" applyAlignment="1">
      <alignment horizontal="right"/>
    </xf>
    <xf numFmtId="0" fontId="1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7" fillId="19" borderId="31" xfId="0" applyFont="1" applyFill="1" applyBorder="1" applyAlignment="1">
      <alignment horizontal="center" vertical="center" wrapText="1"/>
    </xf>
    <xf numFmtId="0" fontId="2" fillId="19" borderId="72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881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FF99CC"/>
      <color rgb="FF0000FF"/>
      <color rgb="FF66FF33"/>
      <color rgb="FFCCFF66"/>
      <color rgb="FF00FF00"/>
      <color rgb="FFFF0000"/>
      <color rgb="FF00FFFF"/>
      <color rgb="FFFF66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8</c:v>
                </c:pt>
                <c:pt idx="4">
                  <c:v>14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14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11</c:v>
                </c:pt>
                <c:pt idx="3">
                  <c:v>16</c:v>
                </c:pt>
                <c:pt idx="4">
                  <c:v>22</c:v>
                </c:pt>
                <c:pt idx="5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15</c:v>
                </c:pt>
                <c:pt idx="3">
                  <c:v>15</c:v>
                </c:pt>
                <c:pt idx="4">
                  <c:v>32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25</c:v>
                </c:pt>
                <c:pt idx="3">
                  <c:v>30</c:v>
                </c:pt>
                <c:pt idx="4">
                  <c:v>32</c:v>
                </c:pt>
                <c:pt idx="5">
                  <c:v>19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16</c:v>
                </c:pt>
                <c:pt idx="3">
                  <c:v>23</c:v>
                </c:pt>
                <c:pt idx="4">
                  <c:v>33</c:v>
                </c:pt>
                <c:pt idx="5">
                  <c:v>50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28</c:v>
                </c:pt>
                <c:pt idx="2">
                  <c:v>29</c:v>
                </c:pt>
                <c:pt idx="3">
                  <c:v>43</c:v>
                </c:pt>
                <c:pt idx="4">
                  <c:v>44</c:v>
                </c:pt>
                <c:pt idx="5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536704"/>
        <c:axId val="296542592"/>
        <c:axId val="273706048"/>
      </c:area3DChart>
      <c:catAx>
        <c:axId val="296536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96542592"/>
        <c:crosses val="autoZero"/>
        <c:auto val="1"/>
        <c:lblAlgn val="ctr"/>
        <c:lblOffset val="100"/>
        <c:noMultiLvlLbl val="0"/>
      </c:catAx>
      <c:valAx>
        <c:axId val="29654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96536704"/>
        <c:crosses val="autoZero"/>
        <c:crossBetween val="midCat"/>
      </c:valAx>
      <c:serAx>
        <c:axId val="273706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9654259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10</c:v>
                </c:pt>
                <c:pt idx="5">
                  <c:v>16</c:v>
                </c:pt>
                <c:pt idx="6">
                  <c:v>28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15</c:v>
                </c:pt>
                <c:pt idx="4">
                  <c:v>25</c:v>
                </c:pt>
                <c:pt idx="5">
                  <c:v>16</c:v>
                </c:pt>
                <c:pt idx="6">
                  <c:v>29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16</c:v>
                </c:pt>
                <c:pt idx="3">
                  <c:v>15</c:v>
                </c:pt>
                <c:pt idx="4">
                  <c:v>30</c:v>
                </c:pt>
                <c:pt idx="5">
                  <c:v>23</c:v>
                </c:pt>
                <c:pt idx="6">
                  <c:v>43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22</c:v>
                </c:pt>
                <c:pt idx="3">
                  <c:v>32</c:v>
                </c:pt>
                <c:pt idx="4">
                  <c:v>32</c:v>
                </c:pt>
                <c:pt idx="5">
                  <c:v>33</c:v>
                </c:pt>
                <c:pt idx="6">
                  <c:v>44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17</c:v>
                </c:pt>
                <c:pt idx="2">
                  <c:v>25</c:v>
                </c:pt>
                <c:pt idx="3">
                  <c:v>22</c:v>
                </c:pt>
                <c:pt idx="4">
                  <c:v>19</c:v>
                </c:pt>
                <c:pt idx="5">
                  <c:v>50</c:v>
                </c:pt>
                <c:pt idx="6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718528"/>
        <c:axId val="319720064"/>
        <c:axId val="273709696"/>
      </c:area3DChart>
      <c:catAx>
        <c:axId val="319718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19720064"/>
        <c:crosses val="autoZero"/>
        <c:auto val="1"/>
        <c:lblAlgn val="ctr"/>
        <c:lblOffset val="100"/>
        <c:noMultiLvlLbl val="0"/>
      </c:catAx>
      <c:valAx>
        <c:axId val="31972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19718528"/>
        <c:crosses val="autoZero"/>
        <c:crossBetween val="midCat"/>
      </c:valAx>
      <c:serAx>
        <c:axId val="273709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1972006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8</c:v>
                </c:pt>
                <c:pt idx="4">
                  <c:v>14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14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11</c:v>
                </c:pt>
                <c:pt idx="3">
                  <c:v>16</c:v>
                </c:pt>
                <c:pt idx="4">
                  <c:v>22</c:v>
                </c:pt>
                <c:pt idx="5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15</c:v>
                </c:pt>
                <c:pt idx="3">
                  <c:v>15</c:v>
                </c:pt>
                <c:pt idx="4">
                  <c:v>32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25</c:v>
                </c:pt>
                <c:pt idx="3">
                  <c:v>30</c:v>
                </c:pt>
                <c:pt idx="4">
                  <c:v>32</c:v>
                </c:pt>
                <c:pt idx="5">
                  <c:v>19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16</c:v>
                </c:pt>
                <c:pt idx="3">
                  <c:v>23</c:v>
                </c:pt>
                <c:pt idx="4">
                  <c:v>33</c:v>
                </c:pt>
                <c:pt idx="5">
                  <c:v>50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28</c:v>
                </c:pt>
                <c:pt idx="2">
                  <c:v>29</c:v>
                </c:pt>
                <c:pt idx="3">
                  <c:v>43</c:v>
                </c:pt>
                <c:pt idx="4">
                  <c:v>44</c:v>
                </c:pt>
                <c:pt idx="5">
                  <c:v>57</c:v>
                </c:pt>
              </c:numCache>
            </c:numRef>
          </c:val>
        </c:ser>
        <c:bandFmts/>
        <c:axId val="319766912"/>
        <c:axId val="319768448"/>
        <c:axId val="295693824"/>
      </c:surface3DChart>
      <c:catAx>
        <c:axId val="319766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19768448"/>
        <c:crosses val="autoZero"/>
        <c:auto val="1"/>
        <c:lblAlgn val="ctr"/>
        <c:lblOffset val="100"/>
        <c:noMultiLvlLbl val="0"/>
      </c:catAx>
      <c:valAx>
        <c:axId val="319768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19766912"/>
        <c:crosses val="autoZero"/>
        <c:crossBetween val="midCat"/>
      </c:valAx>
      <c:serAx>
        <c:axId val="295693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1976844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workbookViewId="0"/>
  </sheetViews>
  <sheetFormatPr defaultRowHeight="15.75" x14ac:dyDescent="0.25"/>
  <cols>
    <col min="1" max="1" width="16.25" style="5" bestFit="1" customWidth="1"/>
    <col min="2" max="2" width="6.125" style="5" bestFit="1" customWidth="1"/>
    <col min="3" max="3" width="8.375" style="5" bestFit="1" customWidth="1"/>
    <col min="4" max="4" width="4.375" style="5" bestFit="1" customWidth="1"/>
    <col min="5" max="5" width="12.5" style="5" bestFit="1" customWidth="1"/>
    <col min="6" max="7" width="2.75" style="5" customWidth="1"/>
    <col min="8" max="8" width="14.375" style="5" bestFit="1" customWidth="1"/>
    <col min="9" max="9" width="4.75" style="5" bestFit="1" customWidth="1"/>
    <col min="10" max="10" width="12" style="5" bestFit="1" customWidth="1"/>
    <col min="11" max="11" width="2.75" style="5" customWidth="1"/>
    <col min="12" max="12" width="11.375" style="5" bestFit="1" customWidth="1"/>
    <col min="13" max="13" width="6.5" style="5" bestFit="1" customWidth="1"/>
    <col min="14" max="14" width="2.75" style="5" customWidth="1"/>
    <col min="15" max="16384" width="9" style="5"/>
  </cols>
  <sheetData>
    <row r="1" spans="1:14" s="4" customFormat="1" ht="16.5" thickBot="1" x14ac:dyDescent="0.3">
      <c r="A1" s="72" t="s">
        <v>6</v>
      </c>
      <c r="B1" s="73" t="s">
        <v>54</v>
      </c>
      <c r="C1" s="74" t="s">
        <v>24</v>
      </c>
      <c r="D1" s="73" t="s">
        <v>1</v>
      </c>
      <c r="E1" s="92" t="s">
        <v>25</v>
      </c>
      <c r="F1" s="159"/>
      <c r="G1" s="121"/>
      <c r="H1" s="121" t="s">
        <v>61</v>
      </c>
      <c r="I1" s="121"/>
      <c r="J1" s="121"/>
      <c r="K1" s="121"/>
      <c r="L1" s="121"/>
      <c r="M1" s="121"/>
      <c r="N1" s="121"/>
    </row>
    <row r="2" spans="1:14" ht="17.25" thickTop="1" thickBot="1" x14ac:dyDescent="0.3">
      <c r="A2" s="57" t="s">
        <v>76</v>
      </c>
      <c r="B2" s="54">
        <v>1</v>
      </c>
      <c r="C2" s="51">
        <v>3</v>
      </c>
      <c r="D2" s="94">
        <f t="shared" ref="D2:D12" ca="1" si="0">RANDBETWEEN(1,20)</f>
        <v>17</v>
      </c>
      <c r="E2" s="93">
        <f t="shared" ref="E2:E11" ca="1" si="1">D2+C2</f>
        <v>20</v>
      </c>
      <c r="F2" s="160"/>
      <c r="G2" s="125"/>
      <c r="H2" s="122" t="s">
        <v>6</v>
      </c>
      <c r="I2" s="123" t="s">
        <v>26</v>
      </c>
      <c r="J2" s="124" t="s">
        <v>27</v>
      </c>
      <c r="K2" s="125"/>
      <c r="L2" s="122" t="s">
        <v>60</v>
      </c>
      <c r="M2" s="126" t="s">
        <v>59</v>
      </c>
      <c r="N2" s="125"/>
    </row>
    <row r="3" spans="1:14" x14ac:dyDescent="0.25">
      <c r="A3" s="13" t="s">
        <v>75</v>
      </c>
      <c r="B3" s="54">
        <v>1</v>
      </c>
      <c r="C3" s="51">
        <v>2</v>
      </c>
      <c r="D3" s="94">
        <f t="shared" ca="1" si="0"/>
        <v>12</v>
      </c>
      <c r="E3" s="93">
        <f t="shared" ca="1" si="1"/>
        <v>14</v>
      </c>
      <c r="F3" s="160"/>
      <c r="G3" s="125"/>
      <c r="H3" s="127" t="s">
        <v>50</v>
      </c>
      <c r="I3" s="128">
        <v>5</v>
      </c>
      <c r="J3" s="129" t="s">
        <v>64</v>
      </c>
      <c r="K3" s="125"/>
      <c r="L3" s="127" t="s">
        <v>66</v>
      </c>
      <c r="M3" s="130">
        <v>7</v>
      </c>
      <c r="N3" s="125"/>
    </row>
    <row r="4" spans="1:14" x14ac:dyDescent="0.25">
      <c r="A4" s="64" t="s">
        <v>90</v>
      </c>
      <c r="B4" s="65">
        <v>1</v>
      </c>
      <c r="C4" s="51">
        <v>3</v>
      </c>
      <c r="D4" s="94">
        <f t="shared" ca="1" si="0"/>
        <v>16</v>
      </c>
      <c r="E4" s="93">
        <f t="shared" ca="1" si="1"/>
        <v>19</v>
      </c>
      <c r="F4" s="160"/>
      <c r="G4" s="125"/>
      <c r="H4" s="131" t="s">
        <v>69</v>
      </c>
      <c r="I4" s="132">
        <v>5</v>
      </c>
      <c r="J4" s="133" t="s">
        <v>101</v>
      </c>
      <c r="K4" s="125"/>
      <c r="L4" s="131" t="s">
        <v>64</v>
      </c>
      <c r="M4" s="134">
        <v>5</v>
      </c>
      <c r="N4" s="125"/>
    </row>
    <row r="5" spans="1:14" x14ac:dyDescent="0.25">
      <c r="A5" s="57" t="s">
        <v>58</v>
      </c>
      <c r="B5" s="54">
        <v>1</v>
      </c>
      <c r="C5" s="52">
        <v>5</v>
      </c>
      <c r="D5" s="94">
        <f t="shared" ca="1" si="0"/>
        <v>5</v>
      </c>
      <c r="E5" s="93">
        <f t="shared" ca="1" si="1"/>
        <v>10</v>
      </c>
      <c r="F5" s="160"/>
      <c r="G5" s="125"/>
      <c r="H5" s="131" t="s">
        <v>97</v>
      </c>
      <c r="I5" s="132">
        <v>5</v>
      </c>
      <c r="J5" s="133" t="s">
        <v>99</v>
      </c>
      <c r="K5" s="125"/>
      <c r="L5" s="131" t="s">
        <v>70</v>
      </c>
      <c r="M5" s="134">
        <v>4</v>
      </c>
      <c r="N5" s="125"/>
    </row>
    <row r="6" spans="1:14" x14ac:dyDescent="0.25">
      <c r="A6" s="57" t="s">
        <v>50</v>
      </c>
      <c r="B6" s="54">
        <v>1</v>
      </c>
      <c r="C6" s="51">
        <v>1</v>
      </c>
      <c r="D6" s="94">
        <f t="shared" ca="1" si="0"/>
        <v>16</v>
      </c>
      <c r="E6" s="93">
        <f t="shared" ca="1" si="1"/>
        <v>17</v>
      </c>
      <c r="F6" s="160"/>
      <c r="G6" s="125"/>
      <c r="H6" s="131" t="s">
        <v>76</v>
      </c>
      <c r="I6" s="132">
        <v>5</v>
      </c>
      <c r="J6" s="133" t="s">
        <v>66</v>
      </c>
      <c r="K6" s="125"/>
      <c r="L6" s="131" t="s">
        <v>63</v>
      </c>
      <c r="M6" s="134">
        <v>4</v>
      </c>
      <c r="N6" s="125"/>
    </row>
    <row r="7" spans="1:14" x14ac:dyDescent="0.25">
      <c r="A7" s="150" t="s">
        <v>107</v>
      </c>
      <c r="B7" s="151">
        <v>1</v>
      </c>
      <c r="C7" s="164">
        <v>1</v>
      </c>
      <c r="D7" s="94">
        <f t="shared" ca="1" si="0"/>
        <v>3</v>
      </c>
      <c r="E7" s="93">
        <f t="shared" ca="1" si="1"/>
        <v>4</v>
      </c>
      <c r="F7" s="160"/>
      <c r="G7" s="125"/>
      <c r="H7" s="131" t="s">
        <v>57</v>
      </c>
      <c r="I7" s="132">
        <v>5</v>
      </c>
      <c r="J7" s="135" t="s">
        <v>63</v>
      </c>
      <c r="K7" s="125"/>
      <c r="L7" s="131" t="s">
        <v>100</v>
      </c>
      <c r="M7" s="134">
        <v>1</v>
      </c>
      <c r="N7" s="125"/>
    </row>
    <row r="8" spans="1:14" x14ac:dyDescent="0.25">
      <c r="A8" s="90" t="s">
        <v>144</v>
      </c>
      <c r="B8" s="91">
        <v>2</v>
      </c>
      <c r="C8" s="51">
        <v>1</v>
      </c>
      <c r="D8" s="94">
        <f t="shared" ca="1" si="0"/>
        <v>17</v>
      </c>
      <c r="E8" s="93">
        <f t="shared" ca="1" si="1"/>
        <v>18</v>
      </c>
      <c r="F8" s="160"/>
      <c r="G8" s="125"/>
      <c r="H8" s="131" t="s">
        <v>58</v>
      </c>
      <c r="I8" s="132">
        <v>5</v>
      </c>
      <c r="J8" s="133" t="s">
        <v>62</v>
      </c>
      <c r="K8" s="125"/>
      <c r="L8" s="131" t="s">
        <v>71</v>
      </c>
      <c r="M8" s="134">
        <v>5</v>
      </c>
      <c r="N8" s="125"/>
    </row>
    <row r="9" spans="1:14" ht="16.5" thickBot="1" x14ac:dyDescent="0.3">
      <c r="A9" s="13" t="s">
        <v>69</v>
      </c>
      <c r="B9" s="54">
        <v>1</v>
      </c>
      <c r="C9" s="52">
        <v>3</v>
      </c>
      <c r="D9" s="94">
        <f t="shared" ca="1" si="0"/>
        <v>19</v>
      </c>
      <c r="E9" s="93">
        <f t="shared" ca="1" si="1"/>
        <v>22</v>
      </c>
      <c r="F9" s="160"/>
      <c r="G9" s="125"/>
      <c r="H9" s="136" t="s">
        <v>75</v>
      </c>
      <c r="I9" s="137">
        <v>5</v>
      </c>
      <c r="J9" s="138" t="s">
        <v>71</v>
      </c>
      <c r="K9" s="125"/>
      <c r="L9" s="131" t="s">
        <v>65</v>
      </c>
      <c r="M9" s="134">
        <v>4</v>
      </c>
      <c r="N9" s="125"/>
    </row>
    <row r="10" spans="1:14" ht="16.5" thickBot="1" x14ac:dyDescent="0.3">
      <c r="A10" s="57" t="s">
        <v>97</v>
      </c>
      <c r="B10" s="54">
        <v>1</v>
      </c>
      <c r="C10" s="51">
        <v>3</v>
      </c>
      <c r="D10" s="94">
        <f t="shared" ca="1" si="0"/>
        <v>10</v>
      </c>
      <c r="E10" s="93">
        <f t="shared" ca="1" si="1"/>
        <v>13</v>
      </c>
      <c r="F10" s="160"/>
      <c r="G10" s="125"/>
      <c r="H10" s="139" t="s">
        <v>28</v>
      </c>
      <c r="I10" s="140">
        <f>AVERAGE(I3:I9)</f>
        <v>5</v>
      </c>
      <c r="J10" s="133"/>
      <c r="K10" s="125"/>
      <c r="L10" s="131" t="s">
        <v>95</v>
      </c>
      <c r="M10" s="134">
        <f>SUM(I15:I20)</f>
        <v>0</v>
      </c>
      <c r="N10" s="125"/>
    </row>
    <row r="11" spans="1:14" ht="17.25" thickTop="1" thickBot="1" x14ac:dyDescent="0.3">
      <c r="A11" s="13" t="s">
        <v>57</v>
      </c>
      <c r="B11" s="54">
        <v>1</v>
      </c>
      <c r="C11" s="51">
        <v>1</v>
      </c>
      <c r="D11" s="94">
        <f t="shared" ca="1" si="0"/>
        <v>1</v>
      </c>
      <c r="E11" s="93">
        <f t="shared" ca="1" si="1"/>
        <v>2</v>
      </c>
      <c r="F11" s="160"/>
      <c r="G11" s="125"/>
      <c r="H11" s="139" t="s">
        <v>29</v>
      </c>
      <c r="I11" s="141">
        <f>SUM(I3:I9)</f>
        <v>35</v>
      </c>
      <c r="J11" s="133"/>
      <c r="K11" s="125"/>
      <c r="L11" s="146" t="s">
        <v>88</v>
      </c>
      <c r="M11" s="147">
        <f>SUM(M3:M10)</f>
        <v>30</v>
      </c>
      <c r="N11" s="125"/>
    </row>
    <row r="12" spans="1:14" ht="16.5" thickTop="1" x14ac:dyDescent="0.25">
      <c r="A12" s="150" t="s">
        <v>166</v>
      </c>
      <c r="B12" s="151">
        <v>1</v>
      </c>
      <c r="C12" s="51">
        <v>3</v>
      </c>
      <c r="D12" s="94">
        <f t="shared" ca="1" si="0"/>
        <v>20</v>
      </c>
      <c r="E12" s="93">
        <f t="shared" ref="E12" ca="1" si="2">D12+C12</f>
        <v>23</v>
      </c>
      <c r="G12" s="125"/>
      <c r="H12" s="139" t="s">
        <v>30</v>
      </c>
      <c r="I12" s="142">
        <f>COUNT(I3:I9)</f>
        <v>7</v>
      </c>
      <c r="J12" s="133"/>
      <c r="K12" s="125"/>
      <c r="L12" s="125"/>
      <c r="M12" s="125"/>
      <c r="N12" s="125"/>
    </row>
    <row r="13" spans="1:14" ht="16.5" thickBot="1" x14ac:dyDescent="0.3">
      <c r="G13" s="125"/>
      <c r="H13" s="143" t="s">
        <v>31</v>
      </c>
      <c r="I13" s="144">
        <f>((I10)*(I12/4))</f>
        <v>8.75</v>
      </c>
      <c r="J13" s="145"/>
      <c r="K13" s="125"/>
      <c r="L13" s="125"/>
      <c r="M13" s="125"/>
      <c r="N13" s="125"/>
    </row>
    <row r="14" spans="1:14" ht="16.5" thickTop="1" x14ac:dyDescent="0.25">
      <c r="D14" s="94">
        <f t="shared" ref="D14" ca="1" si="3">RANDBETWEEN(1,20)</f>
        <v>14</v>
      </c>
      <c r="G14" s="121"/>
      <c r="H14" s="121"/>
      <c r="I14" s="121"/>
      <c r="J14" s="121"/>
      <c r="K14" s="121"/>
      <c r="L14" s="121"/>
      <c r="M14" s="121"/>
      <c r="N14" s="121"/>
    </row>
  </sheetData>
  <sortState ref="A2:E11">
    <sortCondition descending="1" ref="E2:E11"/>
    <sortCondition descending="1" ref="C2:C11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6"/>
  <sheetViews>
    <sheetView showGridLines="0" zoomScale="85" zoomScaleNormal="85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ColWidth="9.125" defaultRowHeight="15.75" x14ac:dyDescent="0.25"/>
  <cols>
    <col min="1" max="1" width="20.25" style="101" bestFit="1" customWidth="1"/>
    <col min="2" max="2" width="14.25" style="112" bestFit="1" customWidth="1"/>
    <col min="3" max="3" width="5.625" style="2" customWidth="1"/>
    <col min="4" max="4" width="5" style="2" bestFit="1" customWidth="1"/>
    <col min="5" max="5" width="4.25" style="2" bestFit="1" customWidth="1"/>
    <col min="6" max="6" width="7.625" style="2" bestFit="1" customWidth="1"/>
    <col min="7" max="7" width="4.125" style="2" bestFit="1" customWidth="1"/>
    <col min="8" max="8" width="5.625" style="2" bestFit="1" customWidth="1"/>
    <col min="9" max="9" width="1" style="2" customWidth="1"/>
    <col min="10" max="17" width="4.125" style="2" bestFit="1" customWidth="1"/>
    <col min="18" max="18" width="4.125" style="12" bestFit="1" customWidth="1"/>
    <col min="19" max="19" width="1" style="103" customWidth="1"/>
    <col min="20" max="20" width="18.625" style="53" bestFit="1" customWidth="1"/>
    <col min="21" max="21" width="15.25" style="53" bestFit="1" customWidth="1"/>
    <col min="22" max="22" width="5.125" style="53" bestFit="1" customWidth="1"/>
    <col min="23" max="23" width="5.75" style="53" bestFit="1" customWidth="1"/>
    <col min="24" max="24" width="4.25" style="53" bestFit="1" customWidth="1"/>
    <col min="25" max="25" width="7.625" style="2" bestFit="1" customWidth="1"/>
    <col min="26" max="26" width="4.125" style="2" bestFit="1" customWidth="1"/>
    <col min="27" max="27" width="5.625" style="2" bestFit="1" customWidth="1"/>
    <col min="28" max="28" width="1" style="2" customWidth="1"/>
    <col min="29" max="36" width="4.125" style="2" bestFit="1" customWidth="1"/>
    <col min="37" max="37" width="3.5" style="12" bestFit="1" customWidth="1"/>
    <col min="38" max="38" width="11.875" style="2" bestFit="1" customWidth="1"/>
    <col min="39" max="16384" width="9.125" style="2"/>
  </cols>
  <sheetData>
    <row r="1" spans="1:37" s="97" customFormat="1" ht="195" customHeight="1" thickBot="1" x14ac:dyDescent="0.3">
      <c r="A1" s="95"/>
      <c r="B1" s="111"/>
      <c r="C1" s="96"/>
      <c r="D1" s="96"/>
      <c r="E1" s="96"/>
      <c r="F1" s="96"/>
      <c r="G1" s="96"/>
      <c r="H1" s="96"/>
      <c r="I1" s="96"/>
      <c r="J1" s="89"/>
      <c r="K1" s="89" t="s">
        <v>75</v>
      </c>
      <c r="L1" s="89" t="s">
        <v>98</v>
      </c>
      <c r="M1" s="89" t="s">
        <v>164</v>
      </c>
      <c r="N1" s="89"/>
      <c r="O1" s="89" t="s">
        <v>91</v>
      </c>
      <c r="P1" s="89" t="s">
        <v>156</v>
      </c>
      <c r="Q1" s="89" t="s">
        <v>57</v>
      </c>
      <c r="R1" s="120" t="s">
        <v>58</v>
      </c>
      <c r="S1" s="11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120"/>
      <c r="AF1" s="89"/>
      <c r="AG1" s="89" t="s">
        <v>102</v>
      </c>
      <c r="AH1" s="89" t="s">
        <v>159</v>
      </c>
      <c r="AI1" s="89" t="s">
        <v>103</v>
      </c>
      <c r="AJ1" s="89" t="s">
        <v>114</v>
      </c>
      <c r="AK1" s="118"/>
    </row>
    <row r="2" spans="1:37" s="1" customFormat="1" ht="16.5" thickBot="1" x14ac:dyDescent="0.3">
      <c r="A2" s="113" t="s">
        <v>6</v>
      </c>
      <c r="B2" s="114" t="s">
        <v>85</v>
      </c>
      <c r="C2" s="105" t="s">
        <v>3</v>
      </c>
      <c r="D2" s="106" t="s">
        <v>72</v>
      </c>
      <c r="E2" s="107" t="s">
        <v>73</v>
      </c>
      <c r="F2" s="106" t="s">
        <v>74</v>
      </c>
      <c r="G2" s="106" t="s">
        <v>4</v>
      </c>
      <c r="H2" s="106" t="s">
        <v>5</v>
      </c>
      <c r="I2" s="106"/>
      <c r="J2" s="106">
        <v>11</v>
      </c>
      <c r="K2" s="108">
        <v>13</v>
      </c>
      <c r="L2" s="108">
        <v>14</v>
      </c>
      <c r="M2" s="108">
        <v>15</v>
      </c>
      <c r="N2" s="108">
        <v>16</v>
      </c>
      <c r="O2" s="108">
        <v>17</v>
      </c>
      <c r="P2" s="108">
        <v>18</v>
      </c>
      <c r="Q2" s="108">
        <v>19</v>
      </c>
      <c r="R2" s="109">
        <v>21</v>
      </c>
      <c r="S2" s="98"/>
      <c r="T2" s="113" t="s">
        <v>6</v>
      </c>
      <c r="U2" s="114" t="s">
        <v>85</v>
      </c>
      <c r="V2" s="116" t="s">
        <v>3</v>
      </c>
      <c r="W2" s="107" t="s">
        <v>77</v>
      </c>
      <c r="X2" s="107" t="s">
        <v>73</v>
      </c>
      <c r="Y2" s="106" t="s">
        <v>74</v>
      </c>
      <c r="Z2" s="106" t="s">
        <v>4</v>
      </c>
      <c r="AA2" s="106" t="s">
        <v>5</v>
      </c>
      <c r="AB2" s="106"/>
      <c r="AC2" s="106">
        <v>12</v>
      </c>
      <c r="AD2" s="108">
        <v>13</v>
      </c>
      <c r="AE2" s="108">
        <v>14</v>
      </c>
      <c r="AF2" s="108">
        <v>15</v>
      </c>
      <c r="AG2" s="108">
        <v>18</v>
      </c>
      <c r="AH2" s="108">
        <v>19</v>
      </c>
      <c r="AI2" s="108">
        <v>20</v>
      </c>
      <c r="AJ2" s="108">
        <v>22</v>
      </c>
      <c r="AK2" s="110">
        <v>24</v>
      </c>
    </row>
    <row r="3" spans="1:37" x14ac:dyDescent="0.25">
      <c r="A3" s="158" t="s">
        <v>91</v>
      </c>
      <c r="B3" s="115" t="s">
        <v>92</v>
      </c>
      <c r="C3" s="102">
        <v>3</v>
      </c>
      <c r="D3" s="49">
        <v>2</v>
      </c>
      <c r="E3" s="49">
        <v>1</v>
      </c>
      <c r="F3" s="49">
        <v>0</v>
      </c>
      <c r="G3" s="49">
        <f ca="1">RANDBETWEEN(1,20)</f>
        <v>14</v>
      </c>
      <c r="H3" s="49">
        <f t="shared" ref="H3:H7" ca="1" si="0">SUM(C3:G3)</f>
        <v>20</v>
      </c>
      <c r="I3" s="99"/>
      <c r="J3" s="49" t="str">
        <f t="shared" ref="J3:R11" ca="1" si="1">IF($H3&gt;J$2-1,"Yes","No")</f>
        <v>Yes</v>
      </c>
      <c r="K3" s="53" t="str">
        <f t="shared" ca="1" si="1"/>
        <v>Yes</v>
      </c>
      <c r="L3" s="53" t="str">
        <f t="shared" ca="1" si="1"/>
        <v>Yes</v>
      </c>
      <c r="M3" s="53" t="str">
        <f t="shared" ca="1" si="1"/>
        <v>Yes</v>
      </c>
      <c r="N3" s="53" t="str">
        <f t="shared" ca="1" si="1"/>
        <v>Yes</v>
      </c>
      <c r="O3" s="53" t="str">
        <f t="shared" ca="1" si="1"/>
        <v>Yes</v>
      </c>
      <c r="P3" s="53" t="str">
        <f t="shared" ca="1" si="1"/>
        <v>Yes</v>
      </c>
      <c r="Q3" s="53" t="str">
        <f t="shared" ca="1" si="1"/>
        <v>Yes</v>
      </c>
      <c r="R3" s="12" t="str">
        <f t="shared" ca="1" si="1"/>
        <v>No</v>
      </c>
      <c r="T3" s="158" t="s">
        <v>91</v>
      </c>
      <c r="U3" s="115" t="s">
        <v>93</v>
      </c>
      <c r="V3" s="102">
        <v>3</v>
      </c>
      <c r="W3" s="94">
        <v>-1</v>
      </c>
      <c r="X3" s="49">
        <v>1</v>
      </c>
      <c r="Y3" s="49">
        <v>0</v>
      </c>
      <c r="Z3" s="49">
        <f ca="1">RANDBETWEEN(1,20)</f>
        <v>16</v>
      </c>
      <c r="AA3" s="49">
        <f ca="1">SUM(V3:Z3)</f>
        <v>19</v>
      </c>
      <c r="AB3" s="99"/>
      <c r="AC3" s="49" t="str">
        <f t="shared" ref="AC3:AK11" ca="1" si="2">IF($AA3&gt;AC$2-1,"Yes","No")</f>
        <v>Yes</v>
      </c>
      <c r="AD3" s="53" t="str">
        <f t="shared" ca="1" si="2"/>
        <v>Yes</v>
      </c>
      <c r="AE3" s="53" t="str">
        <f t="shared" ca="1" si="2"/>
        <v>Yes</v>
      </c>
      <c r="AF3" s="53" t="str">
        <f t="shared" ca="1" si="2"/>
        <v>Yes</v>
      </c>
      <c r="AG3" s="53" t="str">
        <f t="shared" ca="1" si="2"/>
        <v>Yes</v>
      </c>
      <c r="AH3" s="53" t="str">
        <f t="shared" ca="1" si="2"/>
        <v>Yes</v>
      </c>
      <c r="AI3" s="53" t="str">
        <f t="shared" ca="1" si="2"/>
        <v>No</v>
      </c>
      <c r="AJ3" s="53" t="str">
        <f t="shared" ca="1" si="2"/>
        <v>No</v>
      </c>
      <c r="AK3" s="12" t="str">
        <f t="shared" ca="1" si="2"/>
        <v>No</v>
      </c>
    </row>
    <row r="4" spans="1:37" x14ac:dyDescent="0.25">
      <c r="A4" s="158" t="s">
        <v>103</v>
      </c>
      <c r="B4" s="149" t="s">
        <v>105</v>
      </c>
      <c r="C4" s="102">
        <v>7</v>
      </c>
      <c r="D4" s="49">
        <v>2</v>
      </c>
      <c r="E4" s="49">
        <v>1</v>
      </c>
      <c r="F4" s="49">
        <v>0</v>
      </c>
      <c r="G4" s="49">
        <f t="shared" ref="G4:G5" ca="1" si="3">RANDBETWEEN(1,20)</f>
        <v>9</v>
      </c>
      <c r="H4" s="49">
        <f t="shared" ref="H4" ca="1" si="4">SUM(C4:G4)</f>
        <v>19</v>
      </c>
      <c r="I4" s="99"/>
      <c r="J4" s="49" t="str">
        <f t="shared" ca="1" si="1"/>
        <v>Yes</v>
      </c>
      <c r="K4" s="53" t="str">
        <f t="shared" ca="1" si="1"/>
        <v>Yes</v>
      </c>
      <c r="L4" s="53" t="str">
        <f t="shared" ca="1" si="1"/>
        <v>Yes</v>
      </c>
      <c r="M4" s="53" t="str">
        <f t="shared" ca="1" si="1"/>
        <v>Yes</v>
      </c>
      <c r="N4" s="53" t="str">
        <f t="shared" ca="1" si="1"/>
        <v>Yes</v>
      </c>
      <c r="O4" s="53" t="str">
        <f t="shared" ca="1" si="1"/>
        <v>Yes</v>
      </c>
      <c r="P4" s="53" t="str">
        <f t="shared" ca="1" si="1"/>
        <v>Yes</v>
      </c>
      <c r="Q4" s="53" t="str">
        <f t="shared" ca="1" si="1"/>
        <v>Yes</v>
      </c>
      <c r="R4" s="12" t="str">
        <f t="shared" ca="1" si="1"/>
        <v>No</v>
      </c>
      <c r="T4" s="158" t="s">
        <v>103</v>
      </c>
      <c r="U4" s="115" t="s">
        <v>106</v>
      </c>
      <c r="V4" s="102">
        <v>7</v>
      </c>
      <c r="W4" s="94">
        <v>-1</v>
      </c>
      <c r="X4" s="49">
        <v>1</v>
      </c>
      <c r="Y4" s="49">
        <v>0</v>
      </c>
      <c r="Z4" s="49">
        <f t="shared" ref="Z4:Z5" ca="1" si="5">RANDBETWEEN(1,20)</f>
        <v>1</v>
      </c>
      <c r="AA4" s="49">
        <f t="shared" ref="AA4" ca="1" si="6">SUM(V4:Z4)</f>
        <v>8</v>
      </c>
      <c r="AB4" s="99"/>
      <c r="AC4" s="49" t="str">
        <f t="shared" ca="1" si="2"/>
        <v>No</v>
      </c>
      <c r="AD4" s="53" t="str">
        <f t="shared" ca="1" si="2"/>
        <v>No</v>
      </c>
      <c r="AE4" s="53" t="str">
        <f t="shared" ca="1" si="2"/>
        <v>No</v>
      </c>
      <c r="AF4" s="53" t="str">
        <f t="shared" ca="1" si="2"/>
        <v>No</v>
      </c>
      <c r="AG4" s="53" t="str">
        <f t="shared" ca="1" si="2"/>
        <v>No</v>
      </c>
      <c r="AH4" s="53" t="str">
        <f t="shared" ca="1" si="2"/>
        <v>No</v>
      </c>
      <c r="AI4" s="53" t="str">
        <f t="shared" ca="1" si="2"/>
        <v>No</v>
      </c>
      <c r="AJ4" s="53" t="str">
        <f t="shared" ca="1" si="2"/>
        <v>No</v>
      </c>
      <c r="AK4" s="12" t="str">
        <f t="shared" ca="1" si="2"/>
        <v>No</v>
      </c>
    </row>
    <row r="5" spans="1:37" x14ac:dyDescent="0.25">
      <c r="A5" s="158" t="s">
        <v>124</v>
      </c>
      <c r="B5" s="149" t="s">
        <v>125</v>
      </c>
      <c r="C5" s="102">
        <v>3</v>
      </c>
      <c r="D5" s="49">
        <v>0</v>
      </c>
      <c r="E5" s="49">
        <v>0</v>
      </c>
      <c r="F5" s="49">
        <v>0</v>
      </c>
      <c r="G5" s="49">
        <f t="shared" ca="1" si="3"/>
        <v>14</v>
      </c>
      <c r="H5" s="49">
        <f t="shared" ref="H5" ca="1" si="7">SUM(C5:G5)</f>
        <v>17</v>
      </c>
      <c r="I5" s="99"/>
      <c r="J5" s="49" t="str">
        <f t="shared" ca="1" si="1"/>
        <v>Yes</v>
      </c>
      <c r="K5" s="53" t="str">
        <f t="shared" ca="1" si="1"/>
        <v>Yes</v>
      </c>
      <c r="L5" s="53" t="str">
        <f t="shared" ca="1" si="1"/>
        <v>Yes</v>
      </c>
      <c r="M5" s="53" t="str">
        <f t="shared" ca="1" si="1"/>
        <v>Yes</v>
      </c>
      <c r="N5" s="53" t="str">
        <f t="shared" ca="1" si="1"/>
        <v>Yes</v>
      </c>
      <c r="O5" s="53" t="str">
        <f t="shared" ca="1" si="1"/>
        <v>Yes</v>
      </c>
      <c r="P5" s="53" t="str">
        <f t="shared" ca="1" si="1"/>
        <v>No</v>
      </c>
      <c r="Q5" s="53" t="str">
        <f t="shared" ca="1" si="1"/>
        <v>No</v>
      </c>
      <c r="R5" s="12" t="str">
        <f t="shared" ca="1" si="1"/>
        <v>No</v>
      </c>
      <c r="T5" s="158" t="s">
        <v>124</v>
      </c>
      <c r="U5" s="149" t="s">
        <v>125</v>
      </c>
      <c r="V5" s="102">
        <v>3</v>
      </c>
      <c r="W5" s="49">
        <v>0</v>
      </c>
      <c r="X5" s="49">
        <v>0</v>
      </c>
      <c r="Y5" s="49">
        <v>0</v>
      </c>
      <c r="Z5" s="49">
        <f t="shared" ca="1" si="5"/>
        <v>12</v>
      </c>
      <c r="AA5" s="49">
        <f t="shared" ref="AA5" ca="1" si="8">SUM(V5:Z5)</f>
        <v>15</v>
      </c>
      <c r="AB5" s="99"/>
      <c r="AC5" s="49" t="str">
        <f t="shared" ca="1" si="2"/>
        <v>Yes</v>
      </c>
      <c r="AD5" s="53" t="str">
        <f t="shared" ca="1" si="2"/>
        <v>Yes</v>
      </c>
      <c r="AE5" s="53" t="str">
        <f t="shared" ca="1" si="2"/>
        <v>Yes</v>
      </c>
      <c r="AF5" s="53" t="str">
        <f t="shared" ca="1" si="2"/>
        <v>Yes</v>
      </c>
      <c r="AG5" s="53" t="str">
        <f t="shared" ca="1" si="2"/>
        <v>No</v>
      </c>
      <c r="AH5" s="53" t="str">
        <f t="shared" ca="1" si="2"/>
        <v>No</v>
      </c>
      <c r="AI5" s="53" t="str">
        <f t="shared" ca="1" si="2"/>
        <v>No</v>
      </c>
      <c r="AJ5" s="53" t="str">
        <f t="shared" ca="1" si="2"/>
        <v>No</v>
      </c>
      <c r="AK5" s="12" t="str">
        <f t="shared" ca="1" si="2"/>
        <v>No</v>
      </c>
    </row>
    <row r="6" spans="1:37" x14ac:dyDescent="0.25">
      <c r="A6" s="158" t="s">
        <v>166</v>
      </c>
      <c r="B6" s="149" t="s">
        <v>157</v>
      </c>
      <c r="C6" s="102">
        <v>3</v>
      </c>
      <c r="D6" s="49">
        <v>0</v>
      </c>
      <c r="E6" s="49">
        <v>0</v>
      </c>
      <c r="F6" s="49">
        <v>0</v>
      </c>
      <c r="G6" s="49">
        <f ca="1">RANDBETWEEN(1,20)</f>
        <v>6</v>
      </c>
      <c r="H6" s="49">
        <f ca="1">SUM(C6:G6)</f>
        <v>9</v>
      </c>
      <c r="I6" s="99"/>
      <c r="J6" s="49" t="str">
        <f t="shared" ref="J6:R6" ca="1" si="9">IF($H6&gt;J$2-1,"Yes","No")</f>
        <v>No</v>
      </c>
      <c r="K6" s="53" t="str">
        <f t="shared" ca="1" si="9"/>
        <v>No</v>
      </c>
      <c r="L6" s="53" t="str">
        <f t="shared" ca="1" si="9"/>
        <v>No</v>
      </c>
      <c r="M6" s="53" t="str">
        <f t="shared" ca="1" si="9"/>
        <v>No</v>
      </c>
      <c r="N6" s="53" t="str">
        <f t="shared" ca="1" si="9"/>
        <v>No</v>
      </c>
      <c r="O6" s="53" t="str">
        <f t="shared" ca="1" si="9"/>
        <v>No</v>
      </c>
      <c r="P6" s="53" t="str">
        <f t="shared" ca="1" si="9"/>
        <v>No</v>
      </c>
      <c r="Q6" s="53" t="str">
        <f t="shared" ca="1" si="9"/>
        <v>No</v>
      </c>
      <c r="R6" s="12" t="str">
        <f t="shared" ca="1" si="9"/>
        <v>No</v>
      </c>
      <c r="T6" s="158" t="s">
        <v>166</v>
      </c>
      <c r="U6" s="149" t="s">
        <v>125</v>
      </c>
      <c r="V6" s="102">
        <v>-2</v>
      </c>
      <c r="W6" s="49">
        <v>0</v>
      </c>
      <c r="X6" s="49">
        <v>0</v>
      </c>
      <c r="Y6" s="49">
        <v>0</v>
      </c>
      <c r="Z6" s="49">
        <f ca="1">RANDBETWEEN(1,20)</f>
        <v>12</v>
      </c>
      <c r="AA6" s="49">
        <f ca="1">SUM(V6:Z6)</f>
        <v>10</v>
      </c>
      <c r="AB6" s="99"/>
      <c r="AC6" s="49" t="str">
        <f t="shared" ref="AC6:AK6" ca="1" si="10">IF($AA6&gt;AC$2-1,"Yes","No")</f>
        <v>No</v>
      </c>
      <c r="AD6" s="53" t="str">
        <f t="shared" ca="1" si="10"/>
        <v>No</v>
      </c>
      <c r="AE6" s="53" t="str">
        <f t="shared" ca="1" si="10"/>
        <v>No</v>
      </c>
      <c r="AF6" s="53" t="str">
        <f t="shared" ca="1" si="10"/>
        <v>No</v>
      </c>
      <c r="AG6" s="53" t="str">
        <f t="shared" ca="1" si="10"/>
        <v>No</v>
      </c>
      <c r="AH6" s="53" t="str">
        <f t="shared" ca="1" si="10"/>
        <v>No</v>
      </c>
      <c r="AI6" s="53" t="str">
        <f t="shared" ca="1" si="10"/>
        <v>No</v>
      </c>
      <c r="AJ6" s="53" t="str">
        <f t="shared" ca="1" si="10"/>
        <v>No</v>
      </c>
      <c r="AK6" s="12" t="str">
        <f t="shared" ca="1" si="10"/>
        <v>No</v>
      </c>
    </row>
    <row r="7" spans="1:37" x14ac:dyDescent="0.25">
      <c r="A7" s="156" t="s">
        <v>126</v>
      </c>
      <c r="B7" s="157" t="s">
        <v>122</v>
      </c>
      <c r="C7" s="102">
        <v>2</v>
      </c>
      <c r="D7" s="49">
        <v>3</v>
      </c>
      <c r="E7" s="49">
        <v>1</v>
      </c>
      <c r="F7" s="49">
        <v>0</v>
      </c>
      <c r="G7" s="49">
        <f ca="1">RANDBETWEEN(1,20)</f>
        <v>13</v>
      </c>
      <c r="H7" s="49">
        <f t="shared" ca="1" si="0"/>
        <v>19</v>
      </c>
      <c r="I7" s="99"/>
      <c r="J7" s="49" t="str">
        <f t="shared" ca="1" si="1"/>
        <v>Yes</v>
      </c>
      <c r="K7" s="53" t="str">
        <f t="shared" ca="1" si="1"/>
        <v>Yes</v>
      </c>
      <c r="L7" s="53" t="str">
        <f t="shared" ca="1" si="1"/>
        <v>Yes</v>
      </c>
      <c r="M7" s="53" t="str">
        <f t="shared" ca="1" si="1"/>
        <v>Yes</v>
      </c>
      <c r="N7" s="53" t="str">
        <f t="shared" ca="1" si="1"/>
        <v>Yes</v>
      </c>
      <c r="O7" s="53" t="str">
        <f t="shared" ca="1" si="1"/>
        <v>Yes</v>
      </c>
      <c r="P7" s="53" t="str">
        <f t="shared" ca="1" si="1"/>
        <v>Yes</v>
      </c>
      <c r="Q7" s="53" t="str">
        <f t="shared" ca="1" si="1"/>
        <v>Yes</v>
      </c>
      <c r="R7" s="12" t="str">
        <f t="shared" ca="1" si="1"/>
        <v>No</v>
      </c>
      <c r="T7" s="156" t="s">
        <v>126</v>
      </c>
      <c r="U7" s="157" t="s">
        <v>123</v>
      </c>
      <c r="V7" s="102">
        <v>2</v>
      </c>
      <c r="W7" s="49">
        <v>-2</v>
      </c>
      <c r="X7" s="49">
        <v>0</v>
      </c>
      <c r="Y7" s="49">
        <v>0</v>
      </c>
      <c r="Z7" s="49">
        <f ca="1">RANDBETWEEN(1,20)</f>
        <v>5</v>
      </c>
      <c r="AA7" s="49">
        <f ca="1">SUM(V7:Z7)</f>
        <v>5</v>
      </c>
      <c r="AB7" s="99"/>
      <c r="AC7" s="49" t="str">
        <f t="shared" ca="1" si="2"/>
        <v>No</v>
      </c>
      <c r="AD7" s="53" t="str">
        <f t="shared" ca="1" si="2"/>
        <v>No</v>
      </c>
      <c r="AE7" s="53" t="str">
        <f t="shared" ca="1" si="2"/>
        <v>No</v>
      </c>
      <c r="AF7" s="53" t="str">
        <f t="shared" ca="1" si="2"/>
        <v>No</v>
      </c>
      <c r="AG7" s="53" t="str">
        <f t="shared" ca="1" si="2"/>
        <v>No</v>
      </c>
      <c r="AH7" s="53" t="str">
        <f t="shared" ca="1" si="2"/>
        <v>No</v>
      </c>
      <c r="AI7" s="53" t="str">
        <f t="shared" ca="1" si="2"/>
        <v>No</v>
      </c>
      <c r="AJ7" s="53" t="str">
        <f t="shared" ca="1" si="2"/>
        <v>No</v>
      </c>
      <c r="AK7" s="12" t="str">
        <f t="shared" ca="1" si="2"/>
        <v>No</v>
      </c>
    </row>
    <row r="8" spans="1:37" x14ac:dyDescent="0.25">
      <c r="A8" s="156" t="s">
        <v>145</v>
      </c>
      <c r="B8" s="157" t="s">
        <v>146</v>
      </c>
      <c r="C8" s="102">
        <v>1</v>
      </c>
      <c r="D8" s="49">
        <v>0</v>
      </c>
      <c r="E8" s="49">
        <v>0</v>
      </c>
      <c r="F8" s="49">
        <v>0</v>
      </c>
      <c r="G8" s="49">
        <f ca="1">RANDBETWEEN(1,20)</f>
        <v>8</v>
      </c>
      <c r="H8" s="49">
        <f t="shared" ref="H8" ca="1" si="11">SUM(C8:G8)</f>
        <v>9</v>
      </c>
      <c r="I8" s="99"/>
      <c r="J8" s="49" t="str">
        <f t="shared" ca="1" si="1"/>
        <v>No</v>
      </c>
      <c r="K8" s="53" t="str">
        <f t="shared" ca="1" si="1"/>
        <v>No</v>
      </c>
      <c r="L8" s="53" t="str">
        <f t="shared" ca="1" si="1"/>
        <v>No</v>
      </c>
      <c r="M8" s="53" t="str">
        <f t="shared" ca="1" si="1"/>
        <v>No</v>
      </c>
      <c r="N8" s="53" t="str">
        <f t="shared" ca="1" si="1"/>
        <v>No</v>
      </c>
      <c r="O8" s="53" t="str">
        <f t="shared" ca="1" si="1"/>
        <v>No</v>
      </c>
      <c r="P8" s="53" t="str">
        <f t="shared" ca="1" si="1"/>
        <v>No</v>
      </c>
      <c r="Q8" s="53" t="str">
        <f t="shared" ca="1" si="1"/>
        <v>No</v>
      </c>
      <c r="R8" s="12" t="str">
        <f t="shared" ca="1" si="1"/>
        <v>No</v>
      </c>
      <c r="T8" s="156" t="s">
        <v>145</v>
      </c>
      <c r="U8" s="157" t="s">
        <v>147</v>
      </c>
      <c r="V8" s="102">
        <v>1</v>
      </c>
      <c r="W8" s="49">
        <v>3</v>
      </c>
      <c r="X8" s="49">
        <v>0</v>
      </c>
      <c r="Y8" s="49">
        <v>0</v>
      </c>
      <c r="Z8" s="49">
        <f ca="1">RANDBETWEEN(1,20)</f>
        <v>17</v>
      </c>
      <c r="AA8" s="49">
        <f ca="1">SUM(V8:Z8)</f>
        <v>21</v>
      </c>
      <c r="AB8" s="99"/>
      <c r="AC8" s="49" t="str">
        <f t="shared" ca="1" si="2"/>
        <v>Yes</v>
      </c>
      <c r="AD8" s="53" t="str">
        <f t="shared" ca="1" si="2"/>
        <v>Yes</v>
      </c>
      <c r="AE8" s="53" t="str">
        <f t="shared" ca="1" si="2"/>
        <v>Yes</v>
      </c>
      <c r="AF8" s="53" t="str">
        <f t="shared" ca="1" si="2"/>
        <v>Yes</v>
      </c>
      <c r="AG8" s="53" t="str">
        <f t="shared" ca="1" si="2"/>
        <v>Yes</v>
      </c>
      <c r="AH8" s="53" t="str">
        <f t="shared" ca="1" si="2"/>
        <v>Yes</v>
      </c>
      <c r="AI8" s="53" t="str">
        <f t="shared" ca="1" si="2"/>
        <v>Yes</v>
      </c>
      <c r="AJ8" s="53" t="str">
        <f t="shared" ca="1" si="2"/>
        <v>No</v>
      </c>
      <c r="AK8" s="12" t="str">
        <f t="shared" ca="1" si="2"/>
        <v>No</v>
      </c>
    </row>
    <row r="9" spans="1:37" x14ac:dyDescent="0.25">
      <c r="A9" s="156" t="s">
        <v>148</v>
      </c>
      <c r="B9" s="157" t="s">
        <v>149</v>
      </c>
      <c r="C9" s="102">
        <v>3</v>
      </c>
      <c r="D9" s="49">
        <v>1</v>
      </c>
      <c r="E9" s="49">
        <v>0</v>
      </c>
      <c r="F9" s="49">
        <v>0</v>
      </c>
      <c r="G9" s="49">
        <f ca="1">RANDBETWEEN(1,20)</f>
        <v>2</v>
      </c>
      <c r="H9" s="49">
        <f t="shared" ref="H9" ca="1" si="12">SUM(C9:G9)</f>
        <v>6</v>
      </c>
      <c r="I9" s="99"/>
      <c r="J9" s="49" t="str">
        <f t="shared" ca="1" si="1"/>
        <v>No</v>
      </c>
      <c r="K9" s="53" t="str">
        <f t="shared" ca="1" si="1"/>
        <v>No</v>
      </c>
      <c r="L9" s="53" t="str">
        <f t="shared" ca="1" si="1"/>
        <v>No</v>
      </c>
      <c r="M9" s="53" t="str">
        <f t="shared" ca="1" si="1"/>
        <v>No</v>
      </c>
      <c r="N9" s="53" t="str">
        <f t="shared" ca="1" si="1"/>
        <v>No</v>
      </c>
      <c r="O9" s="53" t="str">
        <f t="shared" ca="1" si="1"/>
        <v>No</v>
      </c>
      <c r="P9" s="53" t="str">
        <f t="shared" ca="1" si="1"/>
        <v>No</v>
      </c>
      <c r="Q9" s="53" t="str">
        <f t="shared" ca="1" si="1"/>
        <v>No</v>
      </c>
      <c r="R9" s="12" t="str">
        <f t="shared" ca="1" si="1"/>
        <v>No</v>
      </c>
      <c r="T9" s="156" t="s">
        <v>148</v>
      </c>
      <c r="U9" s="157" t="s">
        <v>150</v>
      </c>
      <c r="V9" s="102">
        <v>3</v>
      </c>
      <c r="W9" s="49">
        <v>4</v>
      </c>
      <c r="X9" s="49">
        <v>0</v>
      </c>
      <c r="Y9" s="49">
        <v>0</v>
      </c>
      <c r="Z9" s="49">
        <f ca="1">RANDBETWEEN(1,20)</f>
        <v>19</v>
      </c>
      <c r="AA9" s="49">
        <f ca="1">SUM(V9:Z9)</f>
        <v>26</v>
      </c>
      <c r="AB9" s="99"/>
      <c r="AC9" s="49" t="str">
        <f t="shared" ca="1" si="2"/>
        <v>Yes</v>
      </c>
      <c r="AD9" s="53" t="str">
        <f t="shared" ca="1" si="2"/>
        <v>Yes</v>
      </c>
      <c r="AE9" s="53" t="str">
        <f t="shared" ca="1" si="2"/>
        <v>Yes</v>
      </c>
      <c r="AF9" s="53" t="str">
        <f t="shared" ca="1" si="2"/>
        <v>Yes</v>
      </c>
      <c r="AG9" s="53" t="str">
        <f t="shared" ca="1" si="2"/>
        <v>Yes</v>
      </c>
      <c r="AH9" s="53" t="str">
        <f t="shared" ca="1" si="2"/>
        <v>Yes</v>
      </c>
      <c r="AI9" s="53" t="str">
        <f t="shared" ca="1" si="2"/>
        <v>Yes</v>
      </c>
      <c r="AJ9" s="53" t="str">
        <f t="shared" ca="1" si="2"/>
        <v>Yes</v>
      </c>
      <c r="AK9" s="12" t="str">
        <f t="shared" ca="1" si="2"/>
        <v>Yes</v>
      </c>
    </row>
    <row r="10" spans="1:37" x14ac:dyDescent="0.25">
      <c r="A10" s="156" t="s">
        <v>158</v>
      </c>
      <c r="B10" s="157" t="s">
        <v>162</v>
      </c>
      <c r="C10" s="102">
        <v>2</v>
      </c>
      <c r="D10" s="49">
        <v>1</v>
      </c>
      <c r="E10" s="49">
        <v>1</v>
      </c>
      <c r="F10" s="49">
        <v>1</v>
      </c>
      <c r="G10" s="49">
        <f t="shared" ref="G10" ca="1" si="13">RANDBETWEEN(1,20)</f>
        <v>20</v>
      </c>
      <c r="H10" s="49">
        <f t="shared" ref="H10" ca="1" si="14">SUM(C10:G10)</f>
        <v>25</v>
      </c>
      <c r="I10" s="99"/>
      <c r="J10" s="49" t="str">
        <f t="shared" ca="1" si="1"/>
        <v>Yes</v>
      </c>
      <c r="K10" s="53" t="str">
        <f t="shared" ca="1" si="1"/>
        <v>Yes</v>
      </c>
      <c r="L10" s="53" t="str">
        <f t="shared" ca="1" si="1"/>
        <v>Yes</v>
      </c>
      <c r="M10" s="53" t="str">
        <f t="shared" ca="1" si="1"/>
        <v>Yes</v>
      </c>
      <c r="N10" s="53" t="str">
        <f t="shared" ca="1" si="1"/>
        <v>Yes</v>
      </c>
      <c r="O10" s="53" t="str">
        <f t="shared" ca="1" si="1"/>
        <v>Yes</v>
      </c>
      <c r="P10" s="53" t="str">
        <f t="shared" ca="1" si="1"/>
        <v>Yes</v>
      </c>
      <c r="Q10" s="53" t="str">
        <f t="shared" ca="1" si="1"/>
        <v>Yes</v>
      </c>
      <c r="R10" s="12" t="str">
        <f t="shared" ca="1" si="1"/>
        <v>Yes</v>
      </c>
      <c r="T10" s="156" t="s">
        <v>159</v>
      </c>
      <c r="U10" s="157" t="s">
        <v>161</v>
      </c>
      <c r="V10" s="102">
        <v>2</v>
      </c>
      <c r="W10" s="49">
        <v>1</v>
      </c>
      <c r="X10" s="49">
        <v>0</v>
      </c>
      <c r="Y10" s="49">
        <v>0</v>
      </c>
      <c r="Z10" s="49">
        <f t="shared" ref="Z10" ca="1" si="15">RANDBETWEEN(1,20)</f>
        <v>4</v>
      </c>
      <c r="AA10" s="49">
        <f t="shared" ref="AA10" ca="1" si="16">SUM(V10:Z10)</f>
        <v>7</v>
      </c>
      <c r="AB10" s="99"/>
      <c r="AC10" s="49" t="str">
        <f t="shared" ca="1" si="2"/>
        <v>No</v>
      </c>
      <c r="AD10" s="53" t="str">
        <f t="shared" ca="1" si="2"/>
        <v>No</v>
      </c>
      <c r="AE10" s="53" t="str">
        <f t="shared" ca="1" si="2"/>
        <v>No</v>
      </c>
      <c r="AF10" s="53" t="str">
        <f t="shared" ca="1" si="2"/>
        <v>No</v>
      </c>
      <c r="AG10" s="53" t="str">
        <f t="shared" ca="1" si="2"/>
        <v>No</v>
      </c>
      <c r="AH10" s="53" t="str">
        <f t="shared" ca="1" si="2"/>
        <v>No</v>
      </c>
      <c r="AI10" s="53" t="str">
        <f t="shared" ca="1" si="2"/>
        <v>No</v>
      </c>
      <c r="AJ10" s="53" t="str">
        <f t="shared" ca="1" si="2"/>
        <v>No</v>
      </c>
      <c r="AK10" s="12" t="str">
        <f t="shared" ca="1" si="2"/>
        <v>No</v>
      </c>
    </row>
    <row r="11" spans="1:37" x14ac:dyDescent="0.25">
      <c r="A11" s="156" t="s">
        <v>167</v>
      </c>
      <c r="B11" s="157" t="s">
        <v>168</v>
      </c>
      <c r="C11" s="102">
        <v>5</v>
      </c>
      <c r="D11" s="49">
        <v>0</v>
      </c>
      <c r="E11" s="49">
        <v>0</v>
      </c>
      <c r="F11" s="49">
        <v>0</v>
      </c>
      <c r="G11" s="49">
        <f ca="1">RANDBETWEEN(1,20)</f>
        <v>19</v>
      </c>
      <c r="H11" s="49">
        <f t="shared" ref="H11" ca="1" si="17">SUM(C11:G11)</f>
        <v>24</v>
      </c>
      <c r="I11" s="99"/>
      <c r="J11" s="49" t="str">
        <f t="shared" ca="1" si="1"/>
        <v>Yes</v>
      </c>
      <c r="K11" s="53" t="str">
        <f t="shared" ca="1" si="1"/>
        <v>Yes</v>
      </c>
      <c r="L11" s="53" t="str">
        <f t="shared" ca="1" si="1"/>
        <v>Yes</v>
      </c>
      <c r="M11" s="53" t="str">
        <f t="shared" ca="1" si="1"/>
        <v>Yes</v>
      </c>
      <c r="N11" s="53" t="str">
        <f t="shared" ca="1" si="1"/>
        <v>Yes</v>
      </c>
      <c r="O11" s="53" t="str">
        <f t="shared" ca="1" si="1"/>
        <v>Yes</v>
      </c>
      <c r="P11" s="53" t="str">
        <f t="shared" ca="1" si="1"/>
        <v>Yes</v>
      </c>
      <c r="Q11" s="53" t="str">
        <f t="shared" ca="1" si="1"/>
        <v>Yes</v>
      </c>
      <c r="R11" s="12" t="str">
        <f t="shared" ca="1" si="1"/>
        <v>Yes</v>
      </c>
      <c r="T11" s="156" t="s">
        <v>167</v>
      </c>
      <c r="U11" s="157" t="s">
        <v>169</v>
      </c>
      <c r="V11" s="102">
        <v>5</v>
      </c>
      <c r="W11" s="94">
        <v>0</v>
      </c>
      <c r="X11" s="49">
        <v>0</v>
      </c>
      <c r="Y11" s="49">
        <v>0</v>
      </c>
      <c r="Z11" s="49">
        <f ca="1">RANDBETWEEN(1,20)</f>
        <v>3</v>
      </c>
      <c r="AA11" s="49">
        <f ca="1">SUM(V11:Z11)</f>
        <v>8</v>
      </c>
      <c r="AB11" s="99"/>
      <c r="AC11" s="49" t="str">
        <f t="shared" ca="1" si="2"/>
        <v>No</v>
      </c>
      <c r="AD11" s="53" t="str">
        <f t="shared" ca="1" si="2"/>
        <v>No</v>
      </c>
      <c r="AE11" s="53" t="str">
        <f t="shared" ca="1" si="2"/>
        <v>No</v>
      </c>
      <c r="AF11" s="53" t="str">
        <f t="shared" ca="1" si="2"/>
        <v>No</v>
      </c>
      <c r="AG11" s="53" t="str">
        <f t="shared" ca="1" si="2"/>
        <v>No</v>
      </c>
      <c r="AH11" s="53" t="str">
        <f t="shared" ca="1" si="2"/>
        <v>No</v>
      </c>
      <c r="AI11" s="53" t="str">
        <f t="shared" ca="1" si="2"/>
        <v>No</v>
      </c>
      <c r="AJ11" s="53" t="str">
        <f t="shared" ca="1" si="2"/>
        <v>No</v>
      </c>
      <c r="AK11" s="12" t="str">
        <f t="shared" ca="1" si="2"/>
        <v>No</v>
      </c>
    </row>
    <row r="13" spans="1:37" ht="18.75" x14ac:dyDescent="0.25">
      <c r="B13" s="154" t="s">
        <v>117</v>
      </c>
      <c r="C13" s="155" t="s">
        <v>143</v>
      </c>
    </row>
    <row r="14" spans="1:37" ht="18.75" x14ac:dyDescent="0.25">
      <c r="B14" s="154" t="s">
        <v>119</v>
      </c>
      <c r="C14" s="155" t="s">
        <v>127</v>
      </c>
    </row>
    <row r="15" spans="1:37" ht="18.75" x14ac:dyDescent="0.25">
      <c r="B15" s="154" t="s">
        <v>79</v>
      </c>
      <c r="C15" s="155" t="s">
        <v>128</v>
      </c>
    </row>
    <row r="16" spans="1:37" ht="18.75" x14ac:dyDescent="0.25">
      <c r="B16" s="154" t="s">
        <v>79</v>
      </c>
      <c r="C16" s="155" t="s">
        <v>129</v>
      </c>
    </row>
    <row r="17" spans="2:24" ht="18.75" x14ac:dyDescent="0.25">
      <c r="B17" s="154" t="s">
        <v>78</v>
      </c>
      <c r="C17" s="100" t="s">
        <v>130</v>
      </c>
    </row>
    <row r="18" spans="2:24" ht="18.75" x14ac:dyDescent="0.25">
      <c r="B18" s="154" t="s">
        <v>120</v>
      </c>
      <c r="C18" s="155" t="s">
        <v>131</v>
      </c>
    </row>
    <row r="19" spans="2:24" ht="18.75" x14ac:dyDescent="0.25">
      <c r="B19" s="154" t="s">
        <v>80</v>
      </c>
      <c r="C19" s="155" t="s">
        <v>132</v>
      </c>
    </row>
    <row r="20" spans="2:24" ht="18.75" x14ac:dyDescent="0.25">
      <c r="B20" s="154" t="s">
        <v>83</v>
      </c>
      <c r="C20" s="155" t="s">
        <v>133</v>
      </c>
    </row>
    <row r="21" spans="2:24" ht="18.75" x14ac:dyDescent="0.25">
      <c r="B21" s="154" t="s">
        <v>83</v>
      </c>
      <c r="C21" s="155" t="s">
        <v>134</v>
      </c>
    </row>
    <row r="22" spans="2:24" ht="18.75" x14ac:dyDescent="0.25">
      <c r="B22" s="154" t="s">
        <v>87</v>
      </c>
      <c r="C22" s="100" t="s">
        <v>135</v>
      </c>
      <c r="U22" s="2"/>
      <c r="V22" s="2"/>
      <c r="W22" s="2"/>
      <c r="X22" s="2"/>
    </row>
    <row r="23" spans="2:24" ht="18.75" x14ac:dyDescent="0.25">
      <c r="B23" s="154" t="s">
        <v>121</v>
      </c>
      <c r="C23" s="100" t="s">
        <v>136</v>
      </c>
      <c r="U23" s="2"/>
      <c r="V23" s="2"/>
      <c r="W23" s="2"/>
      <c r="X23" s="2"/>
    </row>
    <row r="24" spans="2:24" ht="18.75" x14ac:dyDescent="0.25">
      <c r="B24" s="154" t="s">
        <v>82</v>
      </c>
      <c r="C24" s="155" t="s">
        <v>137</v>
      </c>
    </row>
    <row r="25" spans="2:24" ht="18.75" x14ac:dyDescent="0.25">
      <c r="B25" s="154" t="s">
        <v>81</v>
      </c>
      <c r="C25" s="155" t="s">
        <v>138</v>
      </c>
    </row>
    <row r="26" spans="2:24" ht="18.75" x14ac:dyDescent="0.25">
      <c r="B26" s="154" t="s">
        <v>116</v>
      </c>
      <c r="C26" s="155" t="s">
        <v>139</v>
      </c>
    </row>
    <row r="27" spans="2:24" ht="18.75" x14ac:dyDescent="0.25">
      <c r="B27" s="154" t="s">
        <v>89</v>
      </c>
      <c r="C27" s="155" t="s">
        <v>140</v>
      </c>
    </row>
    <row r="28" spans="2:24" ht="18.75" x14ac:dyDescent="0.25">
      <c r="B28" s="154" t="s">
        <v>115</v>
      </c>
      <c r="C28" s="155" t="s">
        <v>141</v>
      </c>
    </row>
    <row r="29" spans="2:24" ht="18.75" x14ac:dyDescent="0.25">
      <c r="B29" s="154" t="s">
        <v>118</v>
      </c>
      <c r="C29" s="155" t="s">
        <v>142</v>
      </c>
    </row>
    <row r="30" spans="2:24" x14ac:dyDescent="0.25">
      <c r="B30" s="100"/>
    </row>
    <row r="31" spans="2:24" x14ac:dyDescent="0.25">
      <c r="B31" s="100"/>
    </row>
    <row r="32" spans="2:24" x14ac:dyDescent="0.25">
      <c r="B32" s="100"/>
    </row>
    <row r="33" spans="2:2" x14ac:dyDescent="0.25">
      <c r="B33" s="100"/>
    </row>
    <row r="34" spans="2:2" x14ac:dyDescent="0.25">
      <c r="B34" s="100"/>
    </row>
    <row r="35" spans="2:2" x14ac:dyDescent="0.25">
      <c r="B35" s="100"/>
    </row>
    <row r="36" spans="2:2" x14ac:dyDescent="0.25">
      <c r="B36" s="100"/>
    </row>
  </sheetData>
  <sortState ref="A7:B29">
    <sortCondition ref="A7:A29"/>
  </sortState>
  <conditionalFormatting sqref="C2:J2 W2:AA2 A1:I1 AM1:XFD2 A37:XFD1048576 A30:A36 A3 C3:T3 AL3:XFD12 V3:AK3 C30:XFD36 D13:XFD29 V10:AK10 V6:AK6 C10:S10 C6:S6">
    <cfRule type="cellIs" dxfId="880" priority="3097" operator="equal">
      <formula>"No"</formula>
    </cfRule>
    <cfRule type="cellIs" dxfId="879" priority="3098" operator="equal">
      <formula>"Yes"</formula>
    </cfRule>
  </conditionalFormatting>
  <conditionalFormatting sqref="Z2:Z3 G1:G3 G13:G1048576 Z13:Z1048576 G10 G6 Z10 Z6">
    <cfRule type="cellIs" dxfId="878" priority="3095" operator="equal">
      <formula>1</formula>
    </cfRule>
    <cfRule type="cellIs" dxfId="877" priority="3096" operator="equal">
      <formula>20</formula>
    </cfRule>
  </conditionalFormatting>
  <conditionalFormatting sqref="L2">
    <cfRule type="cellIs" dxfId="876" priority="3083" operator="equal">
      <formula>"No"</formula>
    </cfRule>
    <cfRule type="cellIs" dxfId="875" priority="3084" operator="equal">
      <formula>"Yes"</formula>
    </cfRule>
  </conditionalFormatting>
  <conditionalFormatting sqref="K2">
    <cfRule type="cellIs" dxfId="874" priority="3091" operator="equal">
      <formula>"No"</formula>
    </cfRule>
    <cfRule type="cellIs" dxfId="873" priority="3092" operator="equal">
      <formula>"Yes"</formula>
    </cfRule>
  </conditionalFormatting>
  <conditionalFormatting sqref="N2">
    <cfRule type="cellIs" dxfId="872" priority="3077" operator="equal">
      <formula>"No"</formula>
    </cfRule>
    <cfRule type="cellIs" dxfId="871" priority="3078" operator="equal">
      <formula>"Yes"</formula>
    </cfRule>
  </conditionalFormatting>
  <conditionalFormatting sqref="R2:S2">
    <cfRule type="cellIs" dxfId="870" priority="3089" operator="equal">
      <formula>"No"</formula>
    </cfRule>
    <cfRule type="cellIs" dxfId="869" priority="3090" operator="equal">
      <formula>"Yes"</formula>
    </cfRule>
  </conditionalFormatting>
  <conditionalFormatting sqref="N2">
    <cfRule type="cellIs" dxfId="868" priority="3087" operator="equal">
      <formula>"No"</formula>
    </cfRule>
    <cfRule type="cellIs" dxfId="867" priority="3088" operator="equal">
      <formula>"Yes"</formula>
    </cfRule>
  </conditionalFormatting>
  <conditionalFormatting sqref="O2">
    <cfRule type="cellIs" dxfId="866" priority="3085" operator="equal">
      <formula>"No"</formula>
    </cfRule>
    <cfRule type="cellIs" dxfId="865" priority="3086" operator="equal">
      <formula>"Yes"</formula>
    </cfRule>
  </conditionalFormatting>
  <conditionalFormatting sqref="L2">
    <cfRule type="cellIs" dxfId="864" priority="3081" operator="equal">
      <formula>"No"</formula>
    </cfRule>
    <cfRule type="cellIs" dxfId="863" priority="3082" operator="equal">
      <formula>"Yes"</formula>
    </cfRule>
  </conditionalFormatting>
  <conditionalFormatting sqref="O2">
    <cfRule type="cellIs" dxfId="862" priority="3079" operator="equal">
      <formula>"No"</formula>
    </cfRule>
    <cfRule type="cellIs" dxfId="861" priority="3080" operator="equal">
      <formula>"Yes"</formula>
    </cfRule>
  </conditionalFormatting>
  <conditionalFormatting sqref="R2:S2">
    <cfRule type="cellIs" dxfId="860" priority="3093" operator="equal">
      <formula>"No"</formula>
    </cfRule>
    <cfRule type="cellIs" dxfId="859" priority="3094" operator="equal">
      <formula>"Yes"</formula>
    </cfRule>
  </conditionalFormatting>
  <conditionalFormatting sqref="R2:S2">
    <cfRule type="cellIs" dxfId="858" priority="3073" operator="equal">
      <formula>"No"</formula>
    </cfRule>
    <cfRule type="cellIs" dxfId="857" priority="3074" operator="equal">
      <formula>"Yes"</formula>
    </cfRule>
  </conditionalFormatting>
  <conditionalFormatting sqref="R2:S2">
    <cfRule type="cellIs" dxfId="856" priority="3075" operator="equal">
      <formula>"No"</formula>
    </cfRule>
    <cfRule type="cellIs" dxfId="855" priority="3076" operator="equal">
      <formula>"Yes"</formula>
    </cfRule>
  </conditionalFormatting>
  <conditionalFormatting sqref="M2">
    <cfRule type="cellIs" dxfId="854" priority="3063" operator="equal">
      <formula>"No"</formula>
    </cfRule>
    <cfRule type="cellIs" dxfId="853" priority="3064" operator="equal">
      <formula>"Yes"</formula>
    </cfRule>
  </conditionalFormatting>
  <conditionalFormatting sqref="M2">
    <cfRule type="cellIs" dxfId="852" priority="3065" operator="equal">
      <formula>"No"</formula>
    </cfRule>
    <cfRule type="cellIs" dxfId="851" priority="3066" operator="equal">
      <formula>"Yes"</formula>
    </cfRule>
  </conditionalFormatting>
  <conditionalFormatting sqref="V1:AB1">
    <cfRule type="cellIs" dxfId="850" priority="3061" operator="equal">
      <formula>"No"</formula>
    </cfRule>
    <cfRule type="cellIs" dxfId="849" priority="3062" operator="equal">
      <formula>"Yes"</formula>
    </cfRule>
  </conditionalFormatting>
  <conditionalFormatting sqref="Z1">
    <cfRule type="cellIs" dxfId="848" priority="3059" operator="equal">
      <formula>1</formula>
    </cfRule>
    <cfRule type="cellIs" dxfId="847" priority="3060" operator="equal">
      <formula>20</formula>
    </cfRule>
  </conditionalFormatting>
  <conditionalFormatting sqref="K1">
    <cfRule type="cellIs" dxfId="846" priority="3005" operator="equal">
      <formula>"No"</formula>
    </cfRule>
    <cfRule type="cellIs" dxfId="845" priority="3006" operator="equal">
      <formula>"Yes"</formula>
    </cfRule>
  </conditionalFormatting>
  <conditionalFormatting sqref="K1">
    <cfRule type="cellIs" dxfId="844" priority="3051" operator="equal">
      <formula>"No"</formula>
    </cfRule>
    <cfRule type="cellIs" dxfId="843" priority="3052" operator="equal">
      <formula>"Yes"</formula>
    </cfRule>
  </conditionalFormatting>
  <conditionalFormatting sqref="K1">
    <cfRule type="cellIs" dxfId="842" priority="3047" operator="equal">
      <formula>"No"</formula>
    </cfRule>
    <cfRule type="cellIs" dxfId="841" priority="3048" operator="equal">
      <formula>"Yes"</formula>
    </cfRule>
  </conditionalFormatting>
  <conditionalFormatting sqref="K1">
    <cfRule type="cellIs" dxfId="840" priority="3049" operator="equal">
      <formula>"No"</formula>
    </cfRule>
    <cfRule type="cellIs" dxfId="839" priority="3050" operator="equal">
      <formula>"Yes"</formula>
    </cfRule>
  </conditionalFormatting>
  <conditionalFormatting sqref="K1">
    <cfRule type="cellIs" dxfId="838" priority="3045" operator="equal">
      <formula>"No"</formula>
    </cfRule>
    <cfRule type="cellIs" dxfId="837" priority="3046" operator="equal">
      <formula>"Yes"</formula>
    </cfRule>
  </conditionalFormatting>
  <conditionalFormatting sqref="AK2">
    <cfRule type="cellIs" dxfId="836" priority="2939" operator="equal">
      <formula>"No"</formula>
    </cfRule>
    <cfRule type="cellIs" dxfId="835" priority="2940" operator="equal">
      <formula>"Yes"</formula>
    </cfRule>
  </conditionalFormatting>
  <conditionalFormatting sqref="AJ2">
    <cfRule type="cellIs" dxfId="834" priority="2935" operator="equal">
      <formula>"No"</formula>
    </cfRule>
    <cfRule type="cellIs" dxfId="833" priority="2936" operator="equal">
      <formula>"Yes"</formula>
    </cfRule>
  </conditionalFormatting>
  <conditionalFormatting sqref="AK2">
    <cfRule type="cellIs" dxfId="832" priority="2937" operator="equal">
      <formula>"No"</formula>
    </cfRule>
    <cfRule type="cellIs" dxfId="831" priority="2938" operator="equal">
      <formula>"Yes"</formula>
    </cfRule>
  </conditionalFormatting>
  <conditionalFormatting sqref="J2">
    <cfRule type="cellIs" dxfId="830" priority="3031" operator="equal">
      <formula>"No"</formula>
    </cfRule>
    <cfRule type="cellIs" dxfId="829" priority="3032" operator="equal">
      <formula>"Yes"</formula>
    </cfRule>
  </conditionalFormatting>
  <conditionalFormatting sqref="L2">
    <cfRule type="cellIs" dxfId="828" priority="3025" operator="equal">
      <formula>"No"</formula>
    </cfRule>
    <cfRule type="cellIs" dxfId="827" priority="3026" operator="equal">
      <formula>"Yes"</formula>
    </cfRule>
  </conditionalFormatting>
  <conditionalFormatting sqref="L2">
    <cfRule type="cellIs" dxfId="826" priority="3035" operator="equal">
      <formula>"No"</formula>
    </cfRule>
    <cfRule type="cellIs" dxfId="825" priority="3036" operator="equal">
      <formula>"Yes"</formula>
    </cfRule>
  </conditionalFormatting>
  <conditionalFormatting sqref="M2">
    <cfRule type="cellIs" dxfId="824" priority="3033" operator="equal">
      <formula>"No"</formula>
    </cfRule>
    <cfRule type="cellIs" dxfId="823" priority="3034" operator="equal">
      <formula>"Yes"</formula>
    </cfRule>
  </conditionalFormatting>
  <conditionalFormatting sqref="J2">
    <cfRule type="cellIs" dxfId="822" priority="3029" operator="equal">
      <formula>"No"</formula>
    </cfRule>
    <cfRule type="cellIs" dxfId="821" priority="3030" operator="equal">
      <formula>"Yes"</formula>
    </cfRule>
  </conditionalFormatting>
  <conditionalFormatting sqref="M2">
    <cfRule type="cellIs" dxfId="820" priority="3027" operator="equal">
      <formula>"No"</formula>
    </cfRule>
    <cfRule type="cellIs" dxfId="819" priority="3028" operator="equal">
      <formula>"Yes"</formula>
    </cfRule>
  </conditionalFormatting>
  <conditionalFormatting sqref="O2">
    <cfRule type="cellIs" dxfId="818" priority="3023" operator="equal">
      <formula>"No"</formula>
    </cfRule>
    <cfRule type="cellIs" dxfId="817" priority="3024" operator="equal">
      <formula>"Yes"</formula>
    </cfRule>
  </conditionalFormatting>
  <conditionalFormatting sqref="O2">
    <cfRule type="cellIs" dxfId="816" priority="3021" operator="equal">
      <formula>"No"</formula>
    </cfRule>
    <cfRule type="cellIs" dxfId="815" priority="3022" operator="equal">
      <formula>"Yes"</formula>
    </cfRule>
  </conditionalFormatting>
  <conditionalFormatting sqref="O2">
    <cfRule type="cellIs" dxfId="814" priority="3019" operator="equal">
      <formula>"No"</formula>
    </cfRule>
    <cfRule type="cellIs" dxfId="813" priority="3020" operator="equal">
      <formula>"Yes"</formula>
    </cfRule>
  </conditionalFormatting>
  <conditionalFormatting sqref="K2">
    <cfRule type="cellIs" dxfId="812" priority="3015" operator="equal">
      <formula>"No"</formula>
    </cfRule>
    <cfRule type="cellIs" dxfId="811" priority="3016" operator="equal">
      <formula>"Yes"</formula>
    </cfRule>
  </conditionalFormatting>
  <conditionalFormatting sqref="K2">
    <cfRule type="cellIs" dxfId="810" priority="3017" operator="equal">
      <formula>"No"</formula>
    </cfRule>
    <cfRule type="cellIs" dxfId="809" priority="3018" operator="equal">
      <formula>"Yes"</formula>
    </cfRule>
  </conditionalFormatting>
  <conditionalFormatting sqref="N2">
    <cfRule type="cellIs" dxfId="808" priority="3009" operator="equal">
      <formula>"No"</formula>
    </cfRule>
    <cfRule type="cellIs" dxfId="807" priority="3010" operator="equal">
      <formula>"Yes"</formula>
    </cfRule>
  </conditionalFormatting>
  <conditionalFormatting sqref="N2">
    <cfRule type="cellIs" dxfId="806" priority="3013" operator="equal">
      <formula>"No"</formula>
    </cfRule>
    <cfRule type="cellIs" dxfId="805" priority="3014" operator="equal">
      <formula>"Yes"</formula>
    </cfRule>
  </conditionalFormatting>
  <conditionalFormatting sqref="N2">
    <cfRule type="cellIs" dxfId="804" priority="3011" operator="equal">
      <formula>"No"</formula>
    </cfRule>
    <cfRule type="cellIs" dxfId="803" priority="3012" operator="equal">
      <formula>"Yes"</formula>
    </cfRule>
  </conditionalFormatting>
  <conditionalFormatting sqref="AG2">
    <cfRule type="cellIs" dxfId="802" priority="2951" operator="equal">
      <formula>"No"</formula>
    </cfRule>
    <cfRule type="cellIs" dxfId="801" priority="2952" operator="equal">
      <formula>"Yes"</formula>
    </cfRule>
  </conditionalFormatting>
  <conditionalFormatting sqref="AK2">
    <cfRule type="cellIs" dxfId="800" priority="2953" operator="equal">
      <formula>"No"</formula>
    </cfRule>
    <cfRule type="cellIs" dxfId="799" priority="2954" operator="equal">
      <formula>"Yes"</formula>
    </cfRule>
  </conditionalFormatting>
  <conditionalFormatting sqref="AH2">
    <cfRule type="cellIs" dxfId="798" priority="2949" operator="equal">
      <formula>"No"</formula>
    </cfRule>
    <cfRule type="cellIs" dxfId="797" priority="2950" operator="equal">
      <formula>"Yes"</formula>
    </cfRule>
  </conditionalFormatting>
  <conditionalFormatting sqref="K1">
    <cfRule type="cellIs" dxfId="796" priority="3007" operator="equal">
      <formula>"No"</formula>
    </cfRule>
    <cfRule type="cellIs" dxfId="795" priority="3008" operator="equal">
      <formula>"Yes"</formula>
    </cfRule>
  </conditionalFormatting>
  <conditionalFormatting sqref="AE2">
    <cfRule type="cellIs" dxfId="794" priority="2947" operator="equal">
      <formula>"No"</formula>
    </cfRule>
    <cfRule type="cellIs" dxfId="793" priority="2948" operator="equal">
      <formula>"Yes"</formula>
    </cfRule>
  </conditionalFormatting>
  <conditionalFormatting sqref="AG2">
    <cfRule type="cellIs" dxfId="792" priority="2941" operator="equal">
      <formula>"No"</formula>
    </cfRule>
    <cfRule type="cellIs" dxfId="791" priority="2942" operator="equal">
      <formula>"Yes"</formula>
    </cfRule>
  </conditionalFormatting>
  <conditionalFormatting sqref="AJ2">
    <cfRule type="cellIs" dxfId="790" priority="2933" operator="equal">
      <formula>"No"</formula>
    </cfRule>
    <cfRule type="cellIs" dxfId="789" priority="2934" operator="equal">
      <formula>"Yes"</formula>
    </cfRule>
  </conditionalFormatting>
  <conditionalFormatting sqref="AJ2">
    <cfRule type="cellIs" dxfId="788" priority="2931" operator="equal">
      <formula>"No"</formula>
    </cfRule>
    <cfRule type="cellIs" dxfId="787" priority="2932" operator="equal">
      <formula>"Yes"</formula>
    </cfRule>
  </conditionalFormatting>
  <conditionalFormatting sqref="AC1">
    <cfRule type="cellIs" dxfId="786" priority="2969" operator="equal">
      <formula>"No"</formula>
    </cfRule>
    <cfRule type="cellIs" dxfId="785" priority="2970" operator="equal">
      <formula>"Yes"</formula>
    </cfRule>
  </conditionalFormatting>
  <conditionalFormatting sqref="AC1">
    <cfRule type="cellIs" dxfId="784" priority="2967" operator="equal">
      <formula>"No"</formula>
    </cfRule>
    <cfRule type="cellIs" dxfId="783" priority="2968" operator="equal">
      <formula>"Yes"</formula>
    </cfRule>
  </conditionalFormatting>
  <conditionalFormatting sqref="AC1">
    <cfRule type="cellIs" dxfId="782" priority="2963" operator="equal">
      <formula>"No"</formula>
    </cfRule>
    <cfRule type="cellIs" dxfId="781" priority="2964" operator="equal">
      <formula>"Yes"</formula>
    </cfRule>
  </conditionalFormatting>
  <conditionalFormatting sqref="AC1">
    <cfRule type="cellIs" dxfId="780" priority="2965" operator="equal">
      <formula>"No"</formula>
    </cfRule>
    <cfRule type="cellIs" dxfId="779" priority="2966" operator="equal">
      <formula>"Yes"</formula>
    </cfRule>
  </conditionalFormatting>
  <conditionalFormatting sqref="AC1">
    <cfRule type="cellIs" dxfId="778" priority="2961" operator="equal">
      <formula>"No"</formula>
    </cfRule>
    <cfRule type="cellIs" dxfId="777" priority="2962" operator="equal">
      <formula>"Yes"</formula>
    </cfRule>
  </conditionalFormatting>
  <conditionalFormatting sqref="AC2">
    <cfRule type="cellIs" dxfId="776" priority="2959" operator="equal">
      <formula>"No"</formula>
    </cfRule>
    <cfRule type="cellIs" dxfId="775" priority="2960" operator="equal">
      <formula>"Yes"</formula>
    </cfRule>
  </conditionalFormatting>
  <conditionalFormatting sqref="AK2">
    <cfRule type="cellIs" dxfId="774" priority="2957" operator="equal">
      <formula>"No"</formula>
    </cfRule>
    <cfRule type="cellIs" dxfId="773" priority="2958" operator="equal">
      <formula>"Yes"</formula>
    </cfRule>
  </conditionalFormatting>
  <conditionalFormatting sqref="AD2">
    <cfRule type="cellIs" dxfId="772" priority="2955" operator="equal">
      <formula>"No"</formula>
    </cfRule>
    <cfRule type="cellIs" dxfId="771" priority="2956" operator="equal">
      <formula>"Yes"</formula>
    </cfRule>
  </conditionalFormatting>
  <conditionalFormatting sqref="AE2">
    <cfRule type="cellIs" dxfId="770" priority="2945" operator="equal">
      <formula>"No"</formula>
    </cfRule>
    <cfRule type="cellIs" dxfId="769" priority="2946" operator="equal">
      <formula>"Yes"</formula>
    </cfRule>
  </conditionalFormatting>
  <conditionalFormatting sqref="AH2">
    <cfRule type="cellIs" dxfId="768" priority="2943" operator="equal">
      <formula>"No"</formula>
    </cfRule>
    <cfRule type="cellIs" dxfId="767" priority="2944" operator="equal">
      <formula>"Yes"</formula>
    </cfRule>
  </conditionalFormatting>
  <conditionalFormatting sqref="AF2">
    <cfRule type="cellIs" dxfId="766" priority="2927" operator="equal">
      <formula>"No"</formula>
    </cfRule>
    <cfRule type="cellIs" dxfId="765" priority="2928" operator="equal">
      <formula>"Yes"</formula>
    </cfRule>
  </conditionalFormatting>
  <conditionalFormatting sqref="AF2">
    <cfRule type="cellIs" dxfId="764" priority="2929" operator="equal">
      <formula>"No"</formula>
    </cfRule>
    <cfRule type="cellIs" dxfId="763" priority="2930" operator="equal">
      <formula>"Yes"</formula>
    </cfRule>
  </conditionalFormatting>
  <conditionalFormatting sqref="AC2">
    <cfRule type="cellIs" dxfId="762" priority="2921" operator="equal">
      <formula>"No"</formula>
    </cfRule>
    <cfRule type="cellIs" dxfId="761" priority="2922" operator="equal">
      <formula>"Yes"</formula>
    </cfRule>
  </conditionalFormatting>
  <conditionalFormatting sqref="AE2">
    <cfRule type="cellIs" dxfId="760" priority="2915" operator="equal">
      <formula>"No"</formula>
    </cfRule>
    <cfRule type="cellIs" dxfId="759" priority="2916" operator="equal">
      <formula>"Yes"</formula>
    </cfRule>
  </conditionalFormatting>
  <conditionalFormatting sqref="AE2">
    <cfRule type="cellIs" dxfId="758" priority="2925" operator="equal">
      <formula>"No"</formula>
    </cfRule>
    <cfRule type="cellIs" dxfId="757" priority="2926" operator="equal">
      <formula>"Yes"</formula>
    </cfRule>
  </conditionalFormatting>
  <conditionalFormatting sqref="AF2">
    <cfRule type="cellIs" dxfId="756" priority="2923" operator="equal">
      <formula>"No"</formula>
    </cfRule>
    <cfRule type="cellIs" dxfId="755" priority="2924" operator="equal">
      <formula>"Yes"</formula>
    </cfRule>
  </conditionalFormatting>
  <conditionalFormatting sqref="AC2">
    <cfRule type="cellIs" dxfId="754" priority="2919" operator="equal">
      <formula>"No"</formula>
    </cfRule>
    <cfRule type="cellIs" dxfId="753" priority="2920" operator="equal">
      <formula>"Yes"</formula>
    </cfRule>
  </conditionalFormatting>
  <conditionalFormatting sqref="AF2">
    <cfRule type="cellIs" dxfId="752" priority="2917" operator="equal">
      <formula>"No"</formula>
    </cfRule>
    <cfRule type="cellIs" dxfId="751" priority="2918" operator="equal">
      <formula>"Yes"</formula>
    </cfRule>
  </conditionalFormatting>
  <conditionalFormatting sqref="AH2">
    <cfRule type="cellIs" dxfId="750" priority="2913" operator="equal">
      <formula>"No"</formula>
    </cfRule>
    <cfRule type="cellIs" dxfId="749" priority="2914" operator="equal">
      <formula>"Yes"</formula>
    </cfRule>
  </conditionalFormatting>
  <conditionalFormatting sqref="AH2">
    <cfRule type="cellIs" dxfId="748" priority="2911" operator="equal">
      <formula>"No"</formula>
    </cfRule>
    <cfRule type="cellIs" dxfId="747" priority="2912" operator="equal">
      <formula>"Yes"</formula>
    </cfRule>
  </conditionalFormatting>
  <conditionalFormatting sqref="AH2">
    <cfRule type="cellIs" dxfId="746" priority="2909" operator="equal">
      <formula>"No"</formula>
    </cfRule>
    <cfRule type="cellIs" dxfId="745" priority="2910" operator="equal">
      <formula>"Yes"</formula>
    </cfRule>
  </conditionalFormatting>
  <conditionalFormatting sqref="AD2">
    <cfRule type="cellIs" dxfId="744" priority="2905" operator="equal">
      <formula>"No"</formula>
    </cfRule>
    <cfRule type="cellIs" dxfId="743" priority="2906" operator="equal">
      <formula>"Yes"</formula>
    </cfRule>
  </conditionalFormatting>
  <conditionalFormatting sqref="AD2">
    <cfRule type="cellIs" dxfId="742" priority="2907" operator="equal">
      <formula>"No"</formula>
    </cfRule>
    <cfRule type="cellIs" dxfId="741" priority="2908" operator="equal">
      <formula>"Yes"</formula>
    </cfRule>
  </conditionalFormatting>
  <conditionalFormatting sqref="AG2">
    <cfRule type="cellIs" dxfId="740" priority="2899" operator="equal">
      <formula>"No"</formula>
    </cfRule>
    <cfRule type="cellIs" dxfId="739" priority="2900" operator="equal">
      <formula>"Yes"</formula>
    </cfRule>
  </conditionalFormatting>
  <conditionalFormatting sqref="AG2">
    <cfRule type="cellIs" dxfId="738" priority="2903" operator="equal">
      <formula>"No"</formula>
    </cfRule>
    <cfRule type="cellIs" dxfId="737" priority="2904" operator="equal">
      <formula>"Yes"</formula>
    </cfRule>
  </conditionalFormatting>
  <conditionalFormatting sqref="AG2">
    <cfRule type="cellIs" dxfId="736" priority="2901" operator="equal">
      <formula>"No"</formula>
    </cfRule>
    <cfRule type="cellIs" dxfId="735" priority="2902" operator="equal">
      <formula>"Yes"</formula>
    </cfRule>
  </conditionalFormatting>
  <conditionalFormatting sqref="AI2">
    <cfRule type="cellIs" dxfId="734" priority="2897" operator="equal">
      <formula>"No"</formula>
    </cfRule>
    <cfRule type="cellIs" dxfId="733" priority="2898" operator="equal">
      <formula>"Yes"</formula>
    </cfRule>
  </conditionalFormatting>
  <conditionalFormatting sqref="AI2">
    <cfRule type="cellIs" dxfId="732" priority="2895" operator="equal">
      <formula>"No"</formula>
    </cfRule>
    <cfRule type="cellIs" dxfId="731" priority="2896" operator="equal">
      <formula>"Yes"</formula>
    </cfRule>
  </conditionalFormatting>
  <conditionalFormatting sqref="AI2">
    <cfRule type="cellIs" dxfId="730" priority="2893" operator="equal">
      <formula>"No"</formula>
    </cfRule>
    <cfRule type="cellIs" dxfId="729" priority="2894" operator="equal">
      <formula>"Yes"</formula>
    </cfRule>
  </conditionalFormatting>
  <conditionalFormatting sqref="AI2">
    <cfRule type="cellIs" dxfId="728" priority="2891" operator="equal">
      <formula>"No"</formula>
    </cfRule>
    <cfRule type="cellIs" dxfId="727" priority="2892" operator="equal">
      <formula>"Yes"</formula>
    </cfRule>
  </conditionalFormatting>
  <conditionalFormatting sqref="AI2">
    <cfRule type="cellIs" dxfId="726" priority="2889" operator="equal">
      <formula>"No"</formula>
    </cfRule>
    <cfRule type="cellIs" dxfId="725" priority="2890" operator="equal">
      <formula>"Yes"</formula>
    </cfRule>
  </conditionalFormatting>
  <conditionalFormatting sqref="AK1">
    <cfRule type="cellIs" dxfId="724" priority="2885" operator="equal">
      <formula>"No"</formula>
    </cfRule>
    <cfRule type="cellIs" dxfId="723" priority="2886" operator="equal">
      <formula>"Yes"</formula>
    </cfRule>
  </conditionalFormatting>
  <conditionalFormatting sqref="AK1">
    <cfRule type="cellIs" dxfId="722" priority="2887" operator="equal">
      <formula>"No"</formula>
    </cfRule>
    <cfRule type="cellIs" dxfId="721" priority="2888" operator="equal">
      <formula>"Yes"</formula>
    </cfRule>
  </conditionalFormatting>
  <conditionalFormatting sqref="AK1">
    <cfRule type="cellIs" dxfId="720" priority="2883" operator="equal">
      <formula>"No"</formula>
    </cfRule>
    <cfRule type="cellIs" dxfId="719" priority="2884" operator="equal">
      <formula>"Yes"</formula>
    </cfRule>
  </conditionalFormatting>
  <conditionalFormatting sqref="AK1">
    <cfRule type="cellIs" dxfId="718" priority="2881" operator="equal">
      <formula>"No"</formula>
    </cfRule>
    <cfRule type="cellIs" dxfId="717" priority="2882" operator="equal">
      <formula>"Yes"</formula>
    </cfRule>
  </conditionalFormatting>
  <conditionalFormatting sqref="AD1">
    <cfRule type="cellIs" dxfId="716" priority="2865" operator="equal">
      <formula>"No"</formula>
    </cfRule>
    <cfRule type="cellIs" dxfId="715" priority="2866" operator="equal">
      <formula>"Yes"</formula>
    </cfRule>
  </conditionalFormatting>
  <conditionalFormatting sqref="AD1">
    <cfRule type="cellIs" dxfId="714" priority="2861" operator="equal">
      <formula>"No"</formula>
    </cfRule>
    <cfRule type="cellIs" dxfId="713" priority="2862" operator="equal">
      <formula>"Yes"</formula>
    </cfRule>
  </conditionalFormatting>
  <conditionalFormatting sqref="AD1">
    <cfRule type="cellIs" dxfId="712" priority="2863" operator="equal">
      <formula>"No"</formula>
    </cfRule>
    <cfRule type="cellIs" dxfId="711" priority="2864" operator="equal">
      <formula>"Yes"</formula>
    </cfRule>
  </conditionalFormatting>
  <conditionalFormatting sqref="AD1">
    <cfRule type="cellIs" dxfId="710" priority="2859" operator="equal">
      <formula>"No"</formula>
    </cfRule>
    <cfRule type="cellIs" dxfId="709" priority="2860" operator="equal">
      <formula>"Yes"</formula>
    </cfRule>
  </conditionalFormatting>
  <conditionalFormatting sqref="AD1">
    <cfRule type="cellIs" dxfId="708" priority="2857" operator="equal">
      <formula>"No"</formula>
    </cfRule>
    <cfRule type="cellIs" dxfId="707" priority="2858" operator="equal">
      <formula>"Yes"</formula>
    </cfRule>
  </conditionalFormatting>
  <conditionalFormatting sqref="S1:U1">
    <cfRule type="cellIs" dxfId="706" priority="2877" operator="equal">
      <formula>"No"</formula>
    </cfRule>
    <cfRule type="cellIs" dxfId="705" priority="2878" operator="equal">
      <formula>"Yes"</formula>
    </cfRule>
  </conditionalFormatting>
  <conditionalFormatting sqref="S1:U1">
    <cfRule type="cellIs" dxfId="704" priority="2879" operator="equal">
      <formula>"No"</formula>
    </cfRule>
    <cfRule type="cellIs" dxfId="703" priority="2880" operator="equal">
      <formula>"Yes"</formula>
    </cfRule>
  </conditionalFormatting>
  <conditionalFormatting sqref="S1:U1">
    <cfRule type="cellIs" dxfId="702" priority="2875" operator="equal">
      <formula>"No"</formula>
    </cfRule>
    <cfRule type="cellIs" dxfId="701" priority="2876" operator="equal">
      <formula>"Yes"</formula>
    </cfRule>
  </conditionalFormatting>
  <conditionalFormatting sqref="S1:U1">
    <cfRule type="cellIs" dxfId="700" priority="2873" operator="equal">
      <formula>"No"</formula>
    </cfRule>
    <cfRule type="cellIs" dxfId="699" priority="2874" operator="equal">
      <formula>"Yes"</formula>
    </cfRule>
  </conditionalFormatting>
  <conditionalFormatting sqref="V2">
    <cfRule type="cellIs" dxfId="698" priority="2867" operator="equal">
      <formula>"No"</formula>
    </cfRule>
    <cfRule type="cellIs" dxfId="697" priority="2868" operator="equal">
      <formula>"Yes"</formula>
    </cfRule>
  </conditionalFormatting>
  <conditionalFormatting sqref="G3 G10 G6">
    <cfRule type="cellIs" dxfId="696" priority="2838" operator="equal">
      <formula>19</formula>
    </cfRule>
  </conditionalFormatting>
  <conditionalFormatting sqref="G3 Z3 G10 G6 Z10 Z6">
    <cfRule type="cellIs" dxfId="695" priority="2837" operator="equal">
      <formula>19</formula>
    </cfRule>
  </conditionalFormatting>
  <conditionalFormatting sqref="AB2">
    <cfRule type="cellIs" dxfId="694" priority="2641" operator="equal">
      <formula>"No"</formula>
    </cfRule>
    <cfRule type="cellIs" dxfId="693" priority="2642" operator="equal">
      <formula>"Yes"</formula>
    </cfRule>
  </conditionalFormatting>
  <conditionalFormatting sqref="M1">
    <cfRule type="cellIs" dxfId="692" priority="2465" operator="equal">
      <formula>"No"</formula>
    </cfRule>
    <cfRule type="cellIs" dxfId="691" priority="2466" operator="equal">
      <formula>"Yes"</formula>
    </cfRule>
  </conditionalFormatting>
  <conditionalFormatting sqref="M1">
    <cfRule type="cellIs" dxfId="690" priority="2463" operator="equal">
      <formula>"No"</formula>
    </cfRule>
    <cfRule type="cellIs" dxfId="689" priority="2464" operator="equal">
      <formula>"Yes"</formula>
    </cfRule>
  </conditionalFormatting>
  <conditionalFormatting sqref="AH1">
    <cfRule type="cellIs" dxfId="688" priority="2417" operator="equal">
      <formula>"No"</formula>
    </cfRule>
    <cfRule type="cellIs" dxfId="687" priority="2418" operator="equal">
      <formula>"Yes"</formula>
    </cfRule>
  </conditionalFormatting>
  <conditionalFormatting sqref="L1">
    <cfRule type="cellIs" dxfId="686" priority="2447" operator="equal">
      <formula>"No"</formula>
    </cfRule>
    <cfRule type="cellIs" dxfId="685" priority="2448" operator="equal">
      <formula>"Yes"</formula>
    </cfRule>
  </conditionalFormatting>
  <conditionalFormatting sqref="L1">
    <cfRule type="cellIs" dxfId="684" priority="2449" operator="equal">
      <formula>"No"</formula>
    </cfRule>
    <cfRule type="cellIs" dxfId="683" priority="2450" operator="equal">
      <formula>"Yes"</formula>
    </cfRule>
  </conditionalFormatting>
  <conditionalFormatting sqref="AF1">
    <cfRule type="cellIs" dxfId="682" priority="2423" operator="equal">
      <formula>"No"</formula>
    </cfRule>
    <cfRule type="cellIs" dxfId="681" priority="2424" operator="equal">
      <formula>"Yes"</formula>
    </cfRule>
  </conditionalFormatting>
  <conditionalFormatting sqref="AF1">
    <cfRule type="cellIs" dxfId="680" priority="2425" operator="equal">
      <formula>"No"</formula>
    </cfRule>
    <cfRule type="cellIs" dxfId="679" priority="2426" operator="equal">
      <formula>"Yes"</formula>
    </cfRule>
  </conditionalFormatting>
  <conditionalFormatting sqref="AH1">
    <cfRule type="cellIs" dxfId="678" priority="2419" operator="equal">
      <formula>"No"</formula>
    </cfRule>
    <cfRule type="cellIs" dxfId="677" priority="2420" operator="equal">
      <formula>"Yes"</formula>
    </cfRule>
  </conditionalFormatting>
  <conditionalFormatting sqref="AH1">
    <cfRule type="cellIs" dxfId="676" priority="2421" operator="equal">
      <formula>"No"</formula>
    </cfRule>
    <cfRule type="cellIs" dxfId="675" priority="2422" operator="equal">
      <formula>"Yes"</formula>
    </cfRule>
  </conditionalFormatting>
  <conditionalFormatting sqref="A2">
    <cfRule type="cellIs" dxfId="674" priority="2189" operator="equal">
      <formula>"No"</formula>
    </cfRule>
    <cfRule type="cellIs" dxfId="673" priority="2190" operator="equal">
      <formula>"Yes"</formula>
    </cfRule>
  </conditionalFormatting>
  <conditionalFormatting sqref="A2">
    <cfRule type="cellIs" dxfId="672" priority="2187" operator="equal">
      <formula>"No"</formula>
    </cfRule>
    <cfRule type="cellIs" dxfId="671" priority="2188" operator="equal">
      <formula>"Yes"</formula>
    </cfRule>
  </conditionalFormatting>
  <conditionalFormatting sqref="A2">
    <cfRule type="cellIs" dxfId="670" priority="2191" operator="equal">
      <formula>"No"</formula>
    </cfRule>
    <cfRule type="cellIs" dxfId="669" priority="2192" operator="equal">
      <formula>"Yes"</formula>
    </cfRule>
  </conditionalFormatting>
  <conditionalFormatting sqref="A2">
    <cfRule type="cellIs" dxfId="668" priority="2185" operator="equal">
      <formula>"No"</formula>
    </cfRule>
    <cfRule type="cellIs" dxfId="667" priority="2186" operator="equal">
      <formula>"Yes"</formula>
    </cfRule>
  </conditionalFormatting>
  <conditionalFormatting sqref="B2">
    <cfRule type="cellIs" dxfId="666" priority="2183" operator="equal">
      <formula>"No"</formula>
    </cfRule>
    <cfRule type="cellIs" dxfId="665" priority="2184" operator="equal">
      <formula>"Yes"</formula>
    </cfRule>
  </conditionalFormatting>
  <conditionalFormatting sqref="T2">
    <cfRule type="cellIs" dxfId="664" priority="2108" operator="equal">
      <formula>"No"</formula>
    </cfRule>
    <cfRule type="cellIs" dxfId="663" priority="2109" operator="equal">
      <formula>"Yes"</formula>
    </cfRule>
  </conditionalFormatting>
  <conditionalFormatting sqref="T2">
    <cfRule type="cellIs" dxfId="662" priority="2110" operator="equal">
      <formula>"No"</formula>
    </cfRule>
    <cfRule type="cellIs" dxfId="661" priority="2111" operator="equal">
      <formula>"Yes"</formula>
    </cfRule>
  </conditionalFormatting>
  <conditionalFormatting sqref="T2">
    <cfRule type="cellIs" dxfId="660" priority="2104" operator="equal">
      <formula>"No"</formula>
    </cfRule>
    <cfRule type="cellIs" dxfId="659" priority="2105" operator="equal">
      <formula>"Yes"</formula>
    </cfRule>
  </conditionalFormatting>
  <conditionalFormatting sqref="T2">
    <cfRule type="cellIs" dxfId="658" priority="2106" operator="equal">
      <formula>"No"</formula>
    </cfRule>
    <cfRule type="cellIs" dxfId="657" priority="2107" operator="equal">
      <formula>"Yes"</formula>
    </cfRule>
  </conditionalFormatting>
  <conditionalFormatting sqref="U2">
    <cfRule type="cellIs" dxfId="656" priority="2102" operator="equal">
      <formula>"No"</formula>
    </cfRule>
    <cfRule type="cellIs" dxfId="655" priority="2103" operator="equal">
      <formula>"Yes"</formula>
    </cfRule>
  </conditionalFormatting>
  <conditionalFormatting sqref="B30:B36">
    <cfRule type="cellIs" dxfId="654" priority="2084" operator="equal">
      <formula>"No"</formula>
    </cfRule>
    <cfRule type="cellIs" dxfId="653" priority="2085" operator="equal">
      <formula>"Yes"</formula>
    </cfRule>
  </conditionalFormatting>
  <conditionalFormatting sqref="P2">
    <cfRule type="cellIs" dxfId="652" priority="1904" operator="equal">
      <formula>"No"</formula>
    </cfRule>
    <cfRule type="cellIs" dxfId="651" priority="1905" operator="equal">
      <formula>"Yes"</formula>
    </cfRule>
  </conditionalFormatting>
  <conditionalFormatting sqref="P2">
    <cfRule type="cellIs" dxfId="650" priority="1900" operator="equal">
      <formula>"No"</formula>
    </cfRule>
    <cfRule type="cellIs" dxfId="649" priority="1901" operator="equal">
      <formula>"Yes"</formula>
    </cfRule>
  </conditionalFormatting>
  <conditionalFormatting sqref="P2">
    <cfRule type="cellIs" dxfId="648" priority="1902" operator="equal">
      <formula>"No"</formula>
    </cfRule>
    <cfRule type="cellIs" dxfId="647" priority="1903" operator="equal">
      <formula>"Yes"</formula>
    </cfRule>
  </conditionalFormatting>
  <conditionalFormatting sqref="P2">
    <cfRule type="cellIs" dxfId="646" priority="1898" operator="equal">
      <formula>"No"</formula>
    </cfRule>
    <cfRule type="cellIs" dxfId="645" priority="1899" operator="equal">
      <formula>"Yes"</formula>
    </cfRule>
  </conditionalFormatting>
  <conditionalFormatting sqref="P1">
    <cfRule type="cellIs" dxfId="644" priority="1894" operator="equal">
      <formula>"No"</formula>
    </cfRule>
    <cfRule type="cellIs" dxfId="643" priority="1895" operator="equal">
      <formula>"Yes"</formula>
    </cfRule>
  </conditionalFormatting>
  <conditionalFormatting sqref="P2">
    <cfRule type="cellIs" dxfId="642" priority="1896" operator="equal">
      <formula>"No"</formula>
    </cfRule>
    <cfRule type="cellIs" dxfId="641" priority="1897" operator="equal">
      <formula>"Yes"</formula>
    </cfRule>
  </conditionalFormatting>
  <conditionalFormatting sqref="P1">
    <cfRule type="cellIs" dxfId="640" priority="1892" operator="equal">
      <formula>"No"</formula>
    </cfRule>
    <cfRule type="cellIs" dxfId="639" priority="1893" operator="equal">
      <formula>"Yes"</formula>
    </cfRule>
  </conditionalFormatting>
  <conditionalFormatting sqref="N1">
    <cfRule type="cellIs" dxfId="638" priority="1932" operator="equal">
      <formula>"No"</formula>
    </cfRule>
    <cfRule type="cellIs" dxfId="637" priority="1933" operator="equal">
      <formula>"Yes"</formula>
    </cfRule>
  </conditionalFormatting>
  <conditionalFormatting sqref="N1">
    <cfRule type="cellIs" dxfId="636" priority="1934" operator="equal">
      <formula>"No"</formula>
    </cfRule>
    <cfRule type="cellIs" dxfId="635" priority="1935" operator="equal">
      <formula>"Yes"</formula>
    </cfRule>
  </conditionalFormatting>
  <conditionalFormatting sqref="N1">
    <cfRule type="cellIs" dxfId="634" priority="1930" operator="equal">
      <formula>"No"</formula>
    </cfRule>
    <cfRule type="cellIs" dxfId="633" priority="1931" operator="equal">
      <formula>"Yes"</formula>
    </cfRule>
  </conditionalFormatting>
  <conditionalFormatting sqref="Q2">
    <cfRule type="cellIs" dxfId="632" priority="1928" operator="equal">
      <formula>"No"</formula>
    </cfRule>
    <cfRule type="cellIs" dxfId="631" priority="1929" operator="equal">
      <formula>"Yes"</formula>
    </cfRule>
  </conditionalFormatting>
  <conditionalFormatting sqref="Q2">
    <cfRule type="cellIs" dxfId="630" priority="1926" operator="equal">
      <formula>"No"</formula>
    </cfRule>
    <cfRule type="cellIs" dxfId="629" priority="1927" operator="equal">
      <formula>"Yes"</formula>
    </cfRule>
  </conditionalFormatting>
  <conditionalFormatting sqref="Q2">
    <cfRule type="cellIs" dxfId="628" priority="1924" operator="equal">
      <formula>"No"</formula>
    </cfRule>
    <cfRule type="cellIs" dxfId="627" priority="1925" operator="equal">
      <formula>"Yes"</formula>
    </cfRule>
  </conditionalFormatting>
  <conditionalFormatting sqref="Q2">
    <cfRule type="cellIs" dxfId="626" priority="1922" operator="equal">
      <formula>"No"</formula>
    </cfRule>
    <cfRule type="cellIs" dxfId="625" priority="1923" operator="equal">
      <formula>"Yes"</formula>
    </cfRule>
  </conditionalFormatting>
  <conditionalFormatting sqref="Q2">
    <cfRule type="cellIs" dxfId="624" priority="1920" operator="equal">
      <formula>"No"</formula>
    </cfRule>
    <cfRule type="cellIs" dxfId="623" priority="1921" operator="equal">
      <formula>"Yes"</formula>
    </cfRule>
  </conditionalFormatting>
  <conditionalFormatting sqref="P1">
    <cfRule type="cellIs" dxfId="622" priority="1890" operator="equal">
      <formula>"No"</formula>
    </cfRule>
    <cfRule type="cellIs" dxfId="621" priority="1891" operator="equal">
      <formula>"Yes"</formula>
    </cfRule>
  </conditionalFormatting>
  <conditionalFormatting sqref="U3">
    <cfRule type="cellIs" dxfId="620" priority="1596" operator="equal">
      <formula>"No"</formula>
    </cfRule>
    <cfRule type="cellIs" dxfId="619" priority="1597" operator="equal">
      <formula>"Yes"</formula>
    </cfRule>
  </conditionalFormatting>
  <conditionalFormatting sqref="AI1">
    <cfRule type="cellIs" dxfId="618" priority="1015" operator="equal">
      <formula>"No"</formula>
    </cfRule>
    <cfRule type="cellIs" dxfId="617" priority="1016" operator="equal">
      <formula>"Yes"</formula>
    </cfRule>
  </conditionalFormatting>
  <conditionalFormatting sqref="AI1">
    <cfRule type="cellIs" dxfId="616" priority="1017" operator="equal">
      <formula>"No"</formula>
    </cfRule>
    <cfRule type="cellIs" dxfId="615" priority="1018" operator="equal">
      <formula>"Yes"</formula>
    </cfRule>
  </conditionalFormatting>
  <conditionalFormatting sqref="AI1">
    <cfRule type="cellIs" dxfId="614" priority="1019" operator="equal">
      <formula>"No"</formula>
    </cfRule>
    <cfRule type="cellIs" dxfId="613" priority="1020" operator="equal">
      <formula>"Yes"</formula>
    </cfRule>
  </conditionalFormatting>
  <conditionalFormatting sqref="B3">
    <cfRule type="cellIs" dxfId="612" priority="999" operator="equal">
      <formula>"No"</formula>
    </cfRule>
    <cfRule type="cellIs" dxfId="611" priority="1000" operator="equal">
      <formula>"Yes"</formula>
    </cfRule>
  </conditionalFormatting>
  <conditionalFormatting sqref="AG1">
    <cfRule type="cellIs" dxfId="610" priority="763" operator="equal">
      <formula>"No"</formula>
    </cfRule>
    <cfRule type="cellIs" dxfId="609" priority="764" operator="equal">
      <formula>"Yes"</formula>
    </cfRule>
  </conditionalFormatting>
  <conditionalFormatting sqref="AG1">
    <cfRule type="cellIs" dxfId="608" priority="765" operator="equal">
      <formula>"No"</formula>
    </cfRule>
    <cfRule type="cellIs" dxfId="607" priority="766" operator="equal">
      <formula>"Yes"</formula>
    </cfRule>
  </conditionalFormatting>
  <conditionalFormatting sqref="AG1">
    <cfRule type="cellIs" dxfId="606" priority="767" operator="equal">
      <formula>"No"</formula>
    </cfRule>
    <cfRule type="cellIs" dxfId="605" priority="768" operator="equal">
      <formula>"Yes"</formula>
    </cfRule>
  </conditionalFormatting>
  <conditionalFormatting sqref="AJ1">
    <cfRule type="cellIs" dxfId="604" priority="743" operator="equal">
      <formula>"No"</formula>
    </cfRule>
    <cfRule type="cellIs" dxfId="603" priority="744" operator="equal">
      <formula>"Yes"</formula>
    </cfRule>
  </conditionalFormatting>
  <conditionalFormatting sqref="AJ1">
    <cfRule type="cellIs" dxfId="602" priority="745" operator="equal">
      <formula>"No"</formula>
    </cfRule>
    <cfRule type="cellIs" dxfId="601" priority="746" operator="equal">
      <formula>"Yes"</formula>
    </cfRule>
  </conditionalFormatting>
  <conditionalFormatting sqref="AJ1">
    <cfRule type="cellIs" dxfId="600" priority="747" operator="equal">
      <formula>"No"</formula>
    </cfRule>
    <cfRule type="cellIs" dxfId="599" priority="748" operator="equal">
      <formula>"Yes"</formula>
    </cfRule>
  </conditionalFormatting>
  <conditionalFormatting sqref="Q1">
    <cfRule type="cellIs" dxfId="598" priority="680" operator="equal">
      <formula>"No"</formula>
    </cfRule>
    <cfRule type="cellIs" dxfId="597" priority="681" operator="equal">
      <formula>"Yes"</formula>
    </cfRule>
  </conditionalFormatting>
  <conditionalFormatting sqref="Q1">
    <cfRule type="cellIs" dxfId="596" priority="682" operator="equal">
      <formula>"No"</formula>
    </cfRule>
    <cfRule type="cellIs" dxfId="595" priority="683" operator="equal">
      <formula>"Yes"</formula>
    </cfRule>
  </conditionalFormatting>
  <conditionalFormatting sqref="Q1">
    <cfRule type="cellIs" dxfId="594" priority="684" operator="equal">
      <formula>"No"</formula>
    </cfRule>
    <cfRule type="cellIs" dxfId="593" priority="685" operator="equal">
      <formula>"Yes"</formula>
    </cfRule>
  </conditionalFormatting>
  <conditionalFormatting sqref="C7">
    <cfRule type="cellIs" dxfId="592" priority="678" operator="equal">
      <formula>"No"</formula>
    </cfRule>
    <cfRule type="cellIs" dxfId="591" priority="679" operator="equal">
      <formula>"Yes"</formula>
    </cfRule>
  </conditionalFormatting>
  <conditionalFormatting sqref="AB7">
    <cfRule type="cellIs" dxfId="590" priority="670" operator="equal">
      <formula>"No"</formula>
    </cfRule>
    <cfRule type="cellIs" dxfId="589" priority="671" operator="equal">
      <formula>"Yes"</formula>
    </cfRule>
  </conditionalFormatting>
  <conditionalFormatting sqref="G7:S7 AA7 AC7:AK7">
    <cfRule type="cellIs" dxfId="588" priority="676" operator="equal">
      <formula>"No"</formula>
    </cfRule>
    <cfRule type="cellIs" dxfId="587" priority="677" operator="equal">
      <formula>"Yes"</formula>
    </cfRule>
  </conditionalFormatting>
  <conditionalFormatting sqref="G7">
    <cfRule type="cellIs" dxfId="586" priority="674" operator="equal">
      <formula>1</formula>
    </cfRule>
    <cfRule type="cellIs" dxfId="585" priority="675" operator="equal">
      <formula>20</formula>
    </cfRule>
  </conditionalFormatting>
  <conditionalFormatting sqref="G7">
    <cfRule type="cellIs" dxfId="584" priority="673" operator="equal">
      <formula>19</formula>
    </cfRule>
  </conditionalFormatting>
  <conditionalFormatting sqref="G7">
    <cfRule type="cellIs" dxfId="583" priority="672" operator="equal">
      <formula>19</formula>
    </cfRule>
  </conditionalFormatting>
  <conditionalFormatting sqref="G7:S7 AA7:AK7">
    <cfRule type="cellIs" dxfId="582" priority="668" operator="equal">
      <formula>"No"</formula>
    </cfRule>
    <cfRule type="cellIs" dxfId="581" priority="669" operator="equal">
      <formula>"Yes"</formula>
    </cfRule>
  </conditionalFormatting>
  <conditionalFormatting sqref="G7">
    <cfRule type="cellIs" dxfId="580" priority="666" operator="equal">
      <formula>1</formula>
    </cfRule>
    <cfRule type="cellIs" dxfId="579" priority="667" operator="equal">
      <formula>20</formula>
    </cfRule>
  </conditionalFormatting>
  <conditionalFormatting sqref="G7">
    <cfRule type="cellIs" dxfId="578" priority="665" operator="equal">
      <formula>19</formula>
    </cfRule>
  </conditionalFormatting>
  <conditionalFormatting sqref="G7">
    <cfRule type="cellIs" dxfId="577" priority="664" operator="equal">
      <formula>19</formula>
    </cfRule>
  </conditionalFormatting>
  <conditionalFormatting sqref="Z7">
    <cfRule type="cellIs" dxfId="576" priority="662" operator="equal">
      <formula>"No"</formula>
    </cfRule>
    <cfRule type="cellIs" dxfId="575" priority="663" operator="equal">
      <formula>"Yes"</formula>
    </cfRule>
  </conditionalFormatting>
  <conditionalFormatting sqref="Z7">
    <cfRule type="cellIs" dxfId="574" priority="660" operator="equal">
      <formula>1</formula>
    </cfRule>
    <cfRule type="cellIs" dxfId="573" priority="661" operator="equal">
      <formula>20</formula>
    </cfRule>
  </conditionalFormatting>
  <conditionalFormatting sqref="Z7">
    <cfRule type="cellIs" dxfId="572" priority="659" operator="equal">
      <formula>19</formula>
    </cfRule>
  </conditionalFormatting>
  <conditionalFormatting sqref="F7">
    <cfRule type="cellIs" dxfId="571" priority="655" operator="equal">
      <formula>"No"</formula>
    </cfRule>
    <cfRule type="cellIs" dxfId="570" priority="656" operator="equal">
      <formula>"Yes"</formula>
    </cfRule>
  </conditionalFormatting>
  <conditionalFormatting sqref="D7:E7">
    <cfRule type="cellIs" dxfId="569" priority="657" operator="equal">
      <formula>"No"</formula>
    </cfRule>
    <cfRule type="cellIs" dxfId="568" priority="658" operator="equal">
      <formula>"Yes"</formula>
    </cfRule>
  </conditionalFormatting>
  <conditionalFormatting sqref="D7:E7">
    <cfRule type="cellIs" dxfId="567" priority="653" operator="equal">
      <formula>"No"</formula>
    </cfRule>
    <cfRule type="cellIs" dxfId="566" priority="654" operator="equal">
      <formula>"Yes"</formula>
    </cfRule>
  </conditionalFormatting>
  <conditionalFormatting sqref="F7">
    <cfRule type="cellIs" dxfId="565" priority="649" operator="equal">
      <formula>"No"</formula>
    </cfRule>
    <cfRule type="cellIs" dxfId="564" priority="650" operator="equal">
      <formula>"Yes"</formula>
    </cfRule>
  </conditionalFormatting>
  <conditionalFormatting sqref="C7">
    <cfRule type="cellIs" dxfId="563" priority="647" operator="equal">
      <formula>"No"</formula>
    </cfRule>
    <cfRule type="cellIs" dxfId="562" priority="648" operator="equal">
      <formula>"Yes"</formula>
    </cfRule>
  </conditionalFormatting>
  <conditionalFormatting sqref="W4:Y4">
    <cfRule type="cellIs" dxfId="561" priority="589" operator="equal">
      <formula>"No"</formula>
    </cfRule>
    <cfRule type="cellIs" dxfId="560" priority="590" operator="equal">
      <formula>"Yes"</formula>
    </cfRule>
  </conditionalFormatting>
  <conditionalFormatting sqref="X7">
    <cfRule type="cellIs" dxfId="559" priority="627" operator="equal">
      <formula>"No"</formula>
    </cfRule>
    <cfRule type="cellIs" dxfId="558" priority="628" operator="equal">
      <formula>"Yes"</formula>
    </cfRule>
  </conditionalFormatting>
  <conditionalFormatting sqref="Y7">
    <cfRule type="cellIs" dxfId="557" priority="625" operator="equal">
      <formula>"No"</formula>
    </cfRule>
    <cfRule type="cellIs" dxfId="556" priority="626" operator="equal">
      <formula>"Yes"</formula>
    </cfRule>
  </conditionalFormatting>
  <conditionalFormatting sqref="X7">
    <cfRule type="cellIs" dxfId="555" priority="623" operator="equal">
      <formula>"No"</formula>
    </cfRule>
    <cfRule type="cellIs" dxfId="554" priority="624" operator="equal">
      <formula>"Yes"</formula>
    </cfRule>
  </conditionalFormatting>
  <conditionalFormatting sqref="Y7">
    <cfRule type="cellIs" dxfId="553" priority="619" operator="equal">
      <formula>"No"</formula>
    </cfRule>
    <cfRule type="cellIs" dxfId="552" priority="620" operator="equal">
      <formula>"Yes"</formula>
    </cfRule>
  </conditionalFormatting>
  <conditionalFormatting sqref="T4">
    <cfRule type="cellIs" dxfId="551" priority="582" operator="equal">
      <formula>"No"</formula>
    </cfRule>
    <cfRule type="cellIs" dxfId="550" priority="583" operator="equal">
      <formula>"Yes"</formula>
    </cfRule>
  </conditionalFormatting>
  <conditionalFormatting sqref="V4">
    <cfRule type="cellIs" dxfId="549" priority="580" operator="equal">
      <formula>"No"</formula>
    </cfRule>
    <cfRule type="cellIs" dxfId="548" priority="581" operator="equal">
      <formula>"Yes"</formula>
    </cfRule>
  </conditionalFormatting>
  <conditionalFormatting sqref="U4">
    <cfRule type="cellIs" dxfId="547" priority="578" operator="equal">
      <formula>"No"</formula>
    </cfRule>
    <cfRule type="cellIs" dxfId="546" priority="579" operator="equal">
      <formula>"Yes"</formula>
    </cfRule>
  </conditionalFormatting>
  <conditionalFormatting sqref="H4:S4 AB4:AK4">
    <cfRule type="cellIs" dxfId="545" priority="615" operator="equal">
      <formula>"No"</formula>
    </cfRule>
    <cfRule type="cellIs" dxfId="544" priority="616" operator="equal">
      <formula>"Yes"</formula>
    </cfRule>
  </conditionalFormatting>
  <conditionalFormatting sqref="B4">
    <cfRule type="cellIs" dxfId="543" priority="605" operator="equal">
      <formula>"No"</formula>
    </cfRule>
    <cfRule type="cellIs" dxfId="542" priority="606" operator="equal">
      <formula>"Yes"</formula>
    </cfRule>
  </conditionalFormatting>
  <conditionalFormatting sqref="A4">
    <cfRule type="cellIs" dxfId="541" priority="603" operator="equal">
      <formula>"No"</formula>
    </cfRule>
    <cfRule type="cellIs" dxfId="540" priority="604" operator="equal">
      <formula>"Yes"</formula>
    </cfRule>
  </conditionalFormatting>
  <conditionalFormatting sqref="D4:E4">
    <cfRule type="cellIs" dxfId="539" priority="601" operator="equal">
      <formula>"No"</formula>
    </cfRule>
    <cfRule type="cellIs" dxfId="538" priority="602" operator="equal">
      <formula>"Yes"</formula>
    </cfRule>
  </conditionalFormatting>
  <conditionalFormatting sqref="G4 C4 E4">
    <cfRule type="cellIs" dxfId="537" priority="599" operator="equal">
      <formula>"No"</formula>
    </cfRule>
    <cfRule type="cellIs" dxfId="536" priority="600" operator="equal">
      <formula>"Yes"</formula>
    </cfRule>
  </conditionalFormatting>
  <conditionalFormatting sqref="G4">
    <cfRule type="cellIs" dxfId="535" priority="597" operator="equal">
      <formula>1</formula>
    </cfRule>
    <cfRule type="cellIs" dxfId="534" priority="598" operator="equal">
      <formula>20</formula>
    </cfRule>
  </conditionalFormatting>
  <conditionalFormatting sqref="G4">
    <cfRule type="cellIs" dxfId="533" priority="596" operator="equal">
      <formula>19</formula>
    </cfRule>
  </conditionalFormatting>
  <conditionalFormatting sqref="G4">
    <cfRule type="cellIs" dxfId="532" priority="595" operator="equal">
      <formula>19</formula>
    </cfRule>
  </conditionalFormatting>
  <conditionalFormatting sqref="D4">
    <cfRule type="cellIs" dxfId="531" priority="593" operator="equal">
      <formula>"No"</formula>
    </cfRule>
    <cfRule type="cellIs" dxfId="530" priority="594" operator="equal">
      <formula>"Yes"</formula>
    </cfRule>
  </conditionalFormatting>
  <conditionalFormatting sqref="F4">
    <cfRule type="cellIs" dxfId="529" priority="591" operator="equal">
      <formula>"No"</formula>
    </cfRule>
    <cfRule type="cellIs" dxfId="528" priority="592" operator="equal">
      <formula>"Yes"</formula>
    </cfRule>
  </conditionalFormatting>
  <conditionalFormatting sqref="Z4:AA4">
    <cfRule type="cellIs" dxfId="527" priority="587" operator="equal">
      <formula>"No"</formula>
    </cfRule>
    <cfRule type="cellIs" dxfId="526" priority="588" operator="equal">
      <formula>"Yes"</formula>
    </cfRule>
  </conditionalFormatting>
  <conditionalFormatting sqref="Z4">
    <cfRule type="cellIs" dxfId="525" priority="585" operator="equal">
      <formula>1</formula>
    </cfRule>
    <cfRule type="cellIs" dxfId="524" priority="586" operator="equal">
      <formula>20</formula>
    </cfRule>
  </conditionalFormatting>
  <conditionalFormatting sqref="Z4">
    <cfRule type="cellIs" dxfId="523" priority="584" operator="equal">
      <formula>19</formula>
    </cfRule>
  </conditionalFormatting>
  <conditionalFormatting sqref="J1">
    <cfRule type="cellIs" dxfId="522" priority="564" operator="equal">
      <formula>"No"</formula>
    </cfRule>
    <cfRule type="cellIs" dxfId="521" priority="565" operator="equal">
      <formula>"Yes"</formula>
    </cfRule>
  </conditionalFormatting>
  <conditionalFormatting sqref="J1">
    <cfRule type="cellIs" dxfId="520" priority="574" operator="equal">
      <formula>"No"</formula>
    </cfRule>
    <cfRule type="cellIs" dxfId="519" priority="575" operator="equal">
      <formula>"Yes"</formula>
    </cfRule>
  </conditionalFormatting>
  <conditionalFormatting sqref="J1">
    <cfRule type="cellIs" dxfId="518" priority="570" operator="equal">
      <formula>"No"</formula>
    </cfRule>
    <cfRule type="cellIs" dxfId="517" priority="571" operator="equal">
      <formula>"Yes"</formula>
    </cfRule>
  </conditionalFormatting>
  <conditionalFormatting sqref="J1">
    <cfRule type="cellIs" dxfId="516" priority="572" operator="equal">
      <formula>"No"</formula>
    </cfRule>
    <cfRule type="cellIs" dxfId="515" priority="573" operator="equal">
      <formula>"Yes"</formula>
    </cfRule>
  </conditionalFormatting>
  <conditionalFormatting sqref="J1">
    <cfRule type="cellIs" dxfId="514" priority="568" operator="equal">
      <formula>"No"</formula>
    </cfRule>
    <cfRule type="cellIs" dxfId="513" priority="569" operator="equal">
      <formula>"Yes"</formula>
    </cfRule>
  </conditionalFormatting>
  <conditionalFormatting sqref="J1">
    <cfRule type="cellIs" dxfId="512" priority="566" operator="equal">
      <formula>"No"</formula>
    </cfRule>
    <cfRule type="cellIs" dxfId="511" priority="567" operator="equal">
      <formula>"Yes"</formula>
    </cfRule>
  </conditionalFormatting>
  <conditionalFormatting sqref="V7">
    <cfRule type="cellIs" dxfId="510" priority="562" operator="equal">
      <formula>"No"</formula>
    </cfRule>
    <cfRule type="cellIs" dxfId="509" priority="563" operator="equal">
      <formula>"Yes"</formula>
    </cfRule>
  </conditionalFormatting>
  <conditionalFormatting sqref="W7">
    <cfRule type="cellIs" dxfId="508" priority="560" operator="equal">
      <formula>"No"</formula>
    </cfRule>
    <cfRule type="cellIs" dxfId="507" priority="561" operator="equal">
      <formula>"Yes"</formula>
    </cfRule>
  </conditionalFormatting>
  <conditionalFormatting sqref="W7">
    <cfRule type="cellIs" dxfId="506" priority="558" operator="equal">
      <formula>"No"</formula>
    </cfRule>
    <cfRule type="cellIs" dxfId="505" priority="559" operator="equal">
      <formula>"Yes"</formula>
    </cfRule>
  </conditionalFormatting>
  <conditionalFormatting sqref="V7">
    <cfRule type="cellIs" dxfId="504" priority="554" operator="equal">
      <formula>"No"</formula>
    </cfRule>
    <cfRule type="cellIs" dxfId="503" priority="555" operator="equal">
      <formula>"Yes"</formula>
    </cfRule>
  </conditionalFormatting>
  <conditionalFormatting sqref="B14:C16 B20:C23">
    <cfRule type="cellIs" dxfId="502" priority="500" operator="equal">
      <formula>"No"</formula>
    </cfRule>
    <cfRule type="cellIs" dxfId="501" priority="501" operator="equal">
      <formula>"Yes"</formula>
    </cfRule>
  </conditionalFormatting>
  <conditionalFormatting sqref="B13">
    <cfRule type="cellIs" dxfId="500" priority="498" operator="equal">
      <formula>"No"</formula>
    </cfRule>
    <cfRule type="cellIs" dxfId="499" priority="499" operator="equal">
      <formula>"Yes"</formula>
    </cfRule>
  </conditionalFormatting>
  <conditionalFormatting sqref="B18">
    <cfRule type="cellIs" dxfId="498" priority="496" operator="equal">
      <formula>"No"</formula>
    </cfRule>
    <cfRule type="cellIs" dxfId="497" priority="497" operator="equal">
      <formula>"Yes"</formula>
    </cfRule>
  </conditionalFormatting>
  <conditionalFormatting sqref="C16">
    <cfRule type="cellIs" dxfId="496" priority="494" operator="equal">
      <formula>"No"</formula>
    </cfRule>
    <cfRule type="cellIs" dxfId="495" priority="495" operator="equal">
      <formula>"Yes"</formula>
    </cfRule>
  </conditionalFormatting>
  <conditionalFormatting sqref="C13">
    <cfRule type="cellIs" dxfId="494" priority="492" operator="equal">
      <formula>"No"</formula>
    </cfRule>
    <cfRule type="cellIs" dxfId="493" priority="493" operator="equal">
      <formula>"Yes"</formula>
    </cfRule>
  </conditionalFormatting>
  <conditionalFormatting sqref="C18">
    <cfRule type="cellIs" dxfId="492" priority="490" operator="equal">
      <formula>"No"</formula>
    </cfRule>
    <cfRule type="cellIs" dxfId="491" priority="491" operator="equal">
      <formula>"Yes"</formula>
    </cfRule>
  </conditionalFormatting>
  <conditionalFormatting sqref="B13:B29">
    <cfRule type="cellIs" dxfId="490" priority="488" operator="equal">
      <formula>"No"</formula>
    </cfRule>
    <cfRule type="cellIs" dxfId="489" priority="489" operator="equal">
      <formula>"Yes"</formula>
    </cfRule>
  </conditionalFormatting>
  <conditionalFormatting sqref="C19">
    <cfRule type="cellIs" dxfId="488" priority="486" operator="equal">
      <formula>"No"</formula>
    </cfRule>
    <cfRule type="cellIs" dxfId="487" priority="487" operator="equal">
      <formula>"Yes"</formula>
    </cfRule>
  </conditionalFormatting>
  <conditionalFormatting sqref="B17">
    <cfRule type="cellIs" dxfId="486" priority="484" operator="equal">
      <formula>"No"</formula>
    </cfRule>
    <cfRule type="cellIs" dxfId="485" priority="485" operator="equal">
      <formula>"Yes"</formula>
    </cfRule>
  </conditionalFormatting>
  <conditionalFormatting sqref="B17">
    <cfRule type="cellIs" dxfId="484" priority="482" operator="equal">
      <formula>"No"</formula>
    </cfRule>
    <cfRule type="cellIs" dxfId="483" priority="483" operator="equal">
      <formula>"Yes"</formula>
    </cfRule>
  </conditionalFormatting>
  <conditionalFormatting sqref="C17">
    <cfRule type="cellIs" dxfId="482" priority="480" operator="equal">
      <formula>"No"</formula>
    </cfRule>
    <cfRule type="cellIs" dxfId="481" priority="481" operator="equal">
      <formula>"Yes"</formula>
    </cfRule>
  </conditionalFormatting>
  <conditionalFormatting sqref="C17">
    <cfRule type="cellIs" dxfId="480" priority="478" operator="equal">
      <formula>"No"</formula>
    </cfRule>
    <cfRule type="cellIs" dxfId="479" priority="479" operator="equal">
      <formula>"Yes"</formula>
    </cfRule>
  </conditionalFormatting>
  <conditionalFormatting sqref="B29:C29">
    <cfRule type="cellIs" dxfId="478" priority="460" operator="equal">
      <formula>"No"</formula>
    </cfRule>
    <cfRule type="cellIs" dxfId="477" priority="461" operator="equal">
      <formula>"Yes"</formula>
    </cfRule>
  </conditionalFormatting>
  <conditionalFormatting sqref="B23:C23">
    <cfRule type="cellIs" dxfId="476" priority="476" operator="equal">
      <formula>"N"</formula>
    </cfRule>
    <cfRule type="cellIs" dxfId="475" priority="477" operator="equal">
      <formula>"Y"</formula>
    </cfRule>
  </conditionalFormatting>
  <conditionalFormatting sqref="B27:C29">
    <cfRule type="cellIs" dxfId="474" priority="474" operator="equal">
      <formula>"No"</formula>
    </cfRule>
    <cfRule type="cellIs" dxfId="473" priority="475" operator="equal">
      <formula>"Yes"</formula>
    </cfRule>
  </conditionalFormatting>
  <conditionalFormatting sqref="B25:C26">
    <cfRule type="cellIs" dxfId="472" priority="472" operator="equal">
      <formula>"No"</formula>
    </cfRule>
    <cfRule type="cellIs" dxfId="471" priority="473" operator="equal">
      <formula>"Yes"</formula>
    </cfRule>
  </conditionalFormatting>
  <conditionalFormatting sqref="B25:C26">
    <cfRule type="cellIs" dxfId="470" priority="470" operator="equal">
      <formula>"No"</formula>
    </cfRule>
    <cfRule type="cellIs" dxfId="469" priority="471" operator="equal">
      <formula>"Yes"</formula>
    </cfRule>
  </conditionalFormatting>
  <conditionalFormatting sqref="B27:C27">
    <cfRule type="cellIs" dxfId="468" priority="468" operator="equal">
      <formula>"No"</formula>
    </cfRule>
    <cfRule type="cellIs" dxfId="467" priority="469" operator="equal">
      <formula>"Yes"</formula>
    </cfRule>
  </conditionalFormatting>
  <conditionalFormatting sqref="B24:C24">
    <cfRule type="cellIs" dxfId="466" priority="466" operator="equal">
      <formula>"N"</formula>
    </cfRule>
    <cfRule type="cellIs" dxfId="465" priority="467" operator="equal">
      <formula>"Y"</formula>
    </cfRule>
  </conditionalFormatting>
  <conditionalFormatting sqref="B24:C24">
    <cfRule type="cellIs" dxfId="464" priority="464" operator="equal">
      <formula>"No"</formula>
    </cfRule>
    <cfRule type="cellIs" dxfId="463" priority="465" operator="equal">
      <formula>"Yes"</formula>
    </cfRule>
  </conditionalFormatting>
  <conditionalFormatting sqref="B28:C28">
    <cfRule type="cellIs" dxfId="462" priority="462" operator="equal">
      <formula>"No"</formula>
    </cfRule>
    <cfRule type="cellIs" dxfId="461" priority="463" operator="equal">
      <formula>"Yes"</formula>
    </cfRule>
  </conditionalFormatting>
  <conditionalFormatting sqref="H5:S5 AB5:AK5">
    <cfRule type="cellIs" dxfId="460" priority="458" operator="equal">
      <formula>"No"</formula>
    </cfRule>
    <cfRule type="cellIs" dxfId="459" priority="459" operator="equal">
      <formula>"Yes"</formula>
    </cfRule>
  </conditionalFormatting>
  <conditionalFormatting sqref="B5">
    <cfRule type="cellIs" dxfId="458" priority="456" operator="equal">
      <formula>"No"</formula>
    </cfRule>
    <cfRule type="cellIs" dxfId="457" priority="457" operator="equal">
      <formula>"Yes"</formula>
    </cfRule>
  </conditionalFormatting>
  <conditionalFormatting sqref="A5">
    <cfRule type="cellIs" dxfId="456" priority="454" operator="equal">
      <formula>"No"</formula>
    </cfRule>
    <cfRule type="cellIs" dxfId="455" priority="455" operator="equal">
      <formula>"Yes"</formula>
    </cfRule>
  </conditionalFormatting>
  <conditionalFormatting sqref="D5:E5">
    <cfRule type="cellIs" dxfId="454" priority="452" operator="equal">
      <formula>"No"</formula>
    </cfRule>
    <cfRule type="cellIs" dxfId="453" priority="453" operator="equal">
      <formula>"Yes"</formula>
    </cfRule>
  </conditionalFormatting>
  <conditionalFormatting sqref="G5 C5 E5">
    <cfRule type="cellIs" dxfId="452" priority="450" operator="equal">
      <formula>"No"</formula>
    </cfRule>
    <cfRule type="cellIs" dxfId="451" priority="451" operator="equal">
      <formula>"Yes"</formula>
    </cfRule>
  </conditionalFormatting>
  <conditionalFormatting sqref="G5">
    <cfRule type="cellIs" dxfId="450" priority="448" operator="equal">
      <formula>1</formula>
    </cfRule>
    <cfRule type="cellIs" dxfId="449" priority="449" operator="equal">
      <formula>20</formula>
    </cfRule>
  </conditionalFormatting>
  <conditionalFormatting sqref="G5">
    <cfRule type="cellIs" dxfId="448" priority="447" operator="equal">
      <formula>19</formula>
    </cfRule>
  </conditionalFormatting>
  <conditionalFormatting sqref="G5">
    <cfRule type="cellIs" dxfId="447" priority="446" operator="equal">
      <formula>19</formula>
    </cfRule>
  </conditionalFormatting>
  <conditionalFormatting sqref="D5">
    <cfRule type="cellIs" dxfId="446" priority="444" operator="equal">
      <formula>"No"</formula>
    </cfRule>
    <cfRule type="cellIs" dxfId="445" priority="445" operator="equal">
      <formula>"Yes"</formula>
    </cfRule>
  </conditionalFormatting>
  <conditionalFormatting sqref="F5">
    <cfRule type="cellIs" dxfId="444" priority="442" operator="equal">
      <formula>"No"</formula>
    </cfRule>
    <cfRule type="cellIs" dxfId="443" priority="443" operator="equal">
      <formula>"Yes"</formula>
    </cfRule>
  </conditionalFormatting>
  <conditionalFormatting sqref="AA5">
    <cfRule type="cellIs" dxfId="442" priority="427" operator="equal">
      <formula>"No"</formula>
    </cfRule>
    <cfRule type="cellIs" dxfId="441" priority="428" operator="equal">
      <formula>"Yes"</formula>
    </cfRule>
  </conditionalFormatting>
  <conditionalFormatting sqref="U5">
    <cfRule type="cellIs" dxfId="440" priority="425" operator="equal">
      <formula>"No"</formula>
    </cfRule>
    <cfRule type="cellIs" dxfId="439" priority="426" operator="equal">
      <formula>"Yes"</formula>
    </cfRule>
  </conditionalFormatting>
  <conditionalFormatting sqref="T5">
    <cfRule type="cellIs" dxfId="438" priority="423" operator="equal">
      <formula>"No"</formula>
    </cfRule>
    <cfRule type="cellIs" dxfId="437" priority="424" operator="equal">
      <formula>"Yes"</formula>
    </cfRule>
  </conditionalFormatting>
  <conditionalFormatting sqref="W5:X5">
    <cfRule type="cellIs" dxfId="436" priority="421" operator="equal">
      <formula>"No"</formula>
    </cfRule>
    <cfRule type="cellIs" dxfId="435" priority="422" operator="equal">
      <formula>"Yes"</formula>
    </cfRule>
  </conditionalFormatting>
  <conditionalFormatting sqref="Z5 V5 X5">
    <cfRule type="cellIs" dxfId="434" priority="419" operator="equal">
      <formula>"No"</formula>
    </cfRule>
    <cfRule type="cellIs" dxfId="433" priority="420" operator="equal">
      <formula>"Yes"</formula>
    </cfRule>
  </conditionalFormatting>
  <conditionalFormatting sqref="Z5">
    <cfRule type="cellIs" dxfId="432" priority="417" operator="equal">
      <formula>1</formula>
    </cfRule>
    <cfRule type="cellIs" dxfId="431" priority="418" operator="equal">
      <formula>20</formula>
    </cfRule>
  </conditionalFormatting>
  <conditionalFormatting sqref="Z5">
    <cfRule type="cellIs" dxfId="430" priority="416" operator="equal">
      <formula>19</formula>
    </cfRule>
  </conditionalFormatting>
  <conditionalFormatting sqref="Z5">
    <cfRule type="cellIs" dxfId="429" priority="415" operator="equal">
      <formula>19</formula>
    </cfRule>
  </conditionalFormatting>
  <conditionalFormatting sqref="W5">
    <cfRule type="cellIs" dxfId="428" priority="413" operator="equal">
      <formula>"No"</formula>
    </cfRule>
    <cfRule type="cellIs" dxfId="427" priority="414" operator="equal">
      <formula>"Yes"</formula>
    </cfRule>
  </conditionalFormatting>
  <conditionalFormatting sqref="Y5">
    <cfRule type="cellIs" dxfId="426" priority="411" operator="equal">
      <formula>"No"</formula>
    </cfRule>
    <cfRule type="cellIs" dxfId="425" priority="412" operator="equal">
      <formula>"Yes"</formula>
    </cfRule>
  </conditionalFormatting>
  <conditionalFormatting sqref="A7">
    <cfRule type="cellIs" dxfId="424" priority="403" operator="equal">
      <formula>"No"</formula>
    </cfRule>
    <cfRule type="cellIs" dxfId="423" priority="404" operator="equal">
      <formula>"Yes"</formula>
    </cfRule>
  </conditionalFormatting>
  <conditionalFormatting sqref="B7">
    <cfRule type="cellIs" dxfId="422" priority="407" operator="equal">
      <formula>"No"</formula>
    </cfRule>
    <cfRule type="cellIs" dxfId="421" priority="408" operator="equal">
      <formula>"Yes"</formula>
    </cfRule>
  </conditionalFormatting>
  <conditionalFormatting sqref="B7">
    <cfRule type="cellIs" dxfId="420" priority="409" operator="equal">
      <formula>"No"</formula>
    </cfRule>
    <cfRule type="cellIs" dxfId="419" priority="410" operator="equal">
      <formula>"Yes"</formula>
    </cfRule>
  </conditionalFormatting>
  <conditionalFormatting sqref="A7">
    <cfRule type="cellIs" dxfId="418" priority="405" operator="equal">
      <formula>"No"</formula>
    </cfRule>
    <cfRule type="cellIs" dxfId="417" priority="406" operator="equal">
      <formula>"Yes"</formula>
    </cfRule>
  </conditionalFormatting>
  <conditionalFormatting sqref="A7">
    <cfRule type="cellIs" dxfId="416" priority="401" operator="equal">
      <formula>"No"</formula>
    </cfRule>
    <cfRule type="cellIs" dxfId="415" priority="402" operator="equal">
      <formula>"Yes"</formula>
    </cfRule>
  </conditionalFormatting>
  <conditionalFormatting sqref="A7">
    <cfRule type="cellIs" dxfId="414" priority="399" operator="equal">
      <formula>"No"</formula>
    </cfRule>
    <cfRule type="cellIs" dxfId="413" priority="400" operator="equal">
      <formula>"Yes"</formula>
    </cfRule>
  </conditionalFormatting>
  <conditionalFormatting sqref="U7">
    <cfRule type="cellIs" dxfId="412" priority="395" operator="equal">
      <formula>"No"</formula>
    </cfRule>
    <cfRule type="cellIs" dxfId="411" priority="396" operator="equal">
      <formula>"Yes"</formula>
    </cfRule>
  </conditionalFormatting>
  <conditionalFormatting sqref="U7">
    <cfRule type="cellIs" dxfId="410" priority="397" operator="equal">
      <formula>"No"</formula>
    </cfRule>
    <cfRule type="cellIs" dxfId="409" priority="398" operator="equal">
      <formula>"Yes"</formula>
    </cfRule>
  </conditionalFormatting>
  <conditionalFormatting sqref="O1">
    <cfRule type="cellIs" dxfId="408" priority="383" operator="equal">
      <formula>"No"</formula>
    </cfRule>
    <cfRule type="cellIs" dxfId="407" priority="384" operator="equal">
      <formula>"Yes"</formula>
    </cfRule>
  </conditionalFormatting>
  <conditionalFormatting sqref="O1">
    <cfRule type="cellIs" dxfId="406" priority="385" operator="equal">
      <formula>"No"</formula>
    </cfRule>
    <cfRule type="cellIs" dxfId="405" priority="386" operator="equal">
      <formula>"Yes"</formula>
    </cfRule>
  </conditionalFormatting>
  <conditionalFormatting sqref="O1">
    <cfRule type="cellIs" dxfId="404" priority="381" operator="equal">
      <formula>"No"</formula>
    </cfRule>
    <cfRule type="cellIs" dxfId="403" priority="382" operator="equal">
      <formula>"Yes"</formula>
    </cfRule>
  </conditionalFormatting>
  <conditionalFormatting sqref="C8">
    <cfRule type="cellIs" dxfId="402" priority="379" operator="equal">
      <formula>"No"</formula>
    </cfRule>
    <cfRule type="cellIs" dxfId="401" priority="380" operator="equal">
      <formula>"Yes"</formula>
    </cfRule>
  </conditionalFormatting>
  <conditionalFormatting sqref="AB8">
    <cfRule type="cellIs" dxfId="400" priority="371" operator="equal">
      <formula>"No"</formula>
    </cfRule>
    <cfRule type="cellIs" dxfId="399" priority="372" operator="equal">
      <formula>"Yes"</formula>
    </cfRule>
  </conditionalFormatting>
  <conditionalFormatting sqref="G8:S8 AA8 AC8:AK8">
    <cfRule type="cellIs" dxfId="398" priority="377" operator="equal">
      <formula>"No"</formula>
    </cfRule>
    <cfRule type="cellIs" dxfId="397" priority="378" operator="equal">
      <formula>"Yes"</formula>
    </cfRule>
  </conditionalFormatting>
  <conditionalFormatting sqref="G8">
    <cfRule type="cellIs" dxfId="396" priority="375" operator="equal">
      <formula>1</formula>
    </cfRule>
    <cfRule type="cellIs" dxfId="395" priority="376" operator="equal">
      <formula>20</formula>
    </cfRule>
  </conditionalFormatting>
  <conditionalFormatting sqref="G8">
    <cfRule type="cellIs" dxfId="394" priority="374" operator="equal">
      <formula>19</formula>
    </cfRule>
  </conditionalFormatting>
  <conditionalFormatting sqref="G8">
    <cfRule type="cellIs" dxfId="393" priority="373" operator="equal">
      <formula>19</formula>
    </cfRule>
  </conditionalFormatting>
  <conditionalFormatting sqref="G8:S8 AA8:AK8">
    <cfRule type="cellIs" dxfId="392" priority="369" operator="equal">
      <formula>"No"</formula>
    </cfRule>
    <cfRule type="cellIs" dxfId="391" priority="370" operator="equal">
      <formula>"Yes"</formula>
    </cfRule>
  </conditionalFormatting>
  <conditionalFormatting sqref="G8">
    <cfRule type="cellIs" dxfId="390" priority="367" operator="equal">
      <formula>1</formula>
    </cfRule>
    <cfRule type="cellIs" dxfId="389" priority="368" operator="equal">
      <formula>20</formula>
    </cfRule>
  </conditionalFormatting>
  <conditionalFormatting sqref="G8">
    <cfRule type="cellIs" dxfId="388" priority="366" operator="equal">
      <formula>19</formula>
    </cfRule>
  </conditionalFormatting>
  <conditionalFormatting sqref="G8">
    <cfRule type="cellIs" dxfId="387" priority="365" operator="equal">
      <formula>19</formula>
    </cfRule>
  </conditionalFormatting>
  <conditionalFormatting sqref="Z8">
    <cfRule type="cellIs" dxfId="386" priority="363" operator="equal">
      <formula>"No"</formula>
    </cfRule>
    <cfRule type="cellIs" dxfId="385" priority="364" operator="equal">
      <formula>"Yes"</formula>
    </cfRule>
  </conditionalFormatting>
  <conditionalFormatting sqref="Z8">
    <cfRule type="cellIs" dxfId="384" priority="361" operator="equal">
      <formula>1</formula>
    </cfRule>
    <cfRule type="cellIs" dxfId="383" priority="362" operator="equal">
      <formula>20</formula>
    </cfRule>
  </conditionalFormatting>
  <conditionalFormatting sqref="Z8">
    <cfRule type="cellIs" dxfId="382" priority="360" operator="equal">
      <formula>19</formula>
    </cfRule>
  </conditionalFormatting>
  <conditionalFormatting sqref="F8">
    <cfRule type="cellIs" dxfId="381" priority="356" operator="equal">
      <formula>"No"</formula>
    </cfRule>
    <cfRule type="cellIs" dxfId="380" priority="357" operator="equal">
      <formula>"Yes"</formula>
    </cfRule>
  </conditionalFormatting>
  <conditionalFormatting sqref="D8:E8">
    <cfRule type="cellIs" dxfId="379" priority="358" operator="equal">
      <formula>"No"</formula>
    </cfRule>
    <cfRule type="cellIs" dxfId="378" priority="359" operator="equal">
      <formula>"Yes"</formula>
    </cfRule>
  </conditionalFormatting>
  <conditionalFormatting sqref="D8:E8">
    <cfRule type="cellIs" dxfId="377" priority="354" operator="equal">
      <formula>"No"</formula>
    </cfRule>
    <cfRule type="cellIs" dxfId="376" priority="355" operator="equal">
      <formula>"Yes"</formula>
    </cfRule>
  </conditionalFormatting>
  <conditionalFormatting sqref="F8">
    <cfRule type="cellIs" dxfId="375" priority="352" operator="equal">
      <formula>"No"</formula>
    </cfRule>
    <cfRule type="cellIs" dxfId="374" priority="353" operator="equal">
      <formula>"Yes"</formula>
    </cfRule>
  </conditionalFormatting>
  <conditionalFormatting sqref="C8">
    <cfRule type="cellIs" dxfId="373" priority="350" operator="equal">
      <formula>"No"</formula>
    </cfRule>
    <cfRule type="cellIs" dxfId="372" priority="351" operator="equal">
      <formula>"Yes"</formula>
    </cfRule>
  </conditionalFormatting>
  <conditionalFormatting sqref="X8">
    <cfRule type="cellIs" dxfId="371" priority="348" operator="equal">
      <formula>"No"</formula>
    </cfRule>
    <cfRule type="cellIs" dxfId="370" priority="349" operator="equal">
      <formula>"Yes"</formula>
    </cfRule>
  </conditionalFormatting>
  <conditionalFormatting sqref="Y8">
    <cfRule type="cellIs" dxfId="369" priority="346" operator="equal">
      <formula>"No"</formula>
    </cfRule>
    <cfRule type="cellIs" dxfId="368" priority="347" operator="equal">
      <formula>"Yes"</formula>
    </cfRule>
  </conditionalFormatting>
  <conditionalFormatting sqref="X8">
    <cfRule type="cellIs" dxfId="367" priority="344" operator="equal">
      <formula>"No"</formula>
    </cfRule>
    <cfRule type="cellIs" dxfId="366" priority="345" operator="equal">
      <formula>"Yes"</formula>
    </cfRule>
  </conditionalFormatting>
  <conditionalFormatting sqref="Y8">
    <cfRule type="cellIs" dxfId="365" priority="342" operator="equal">
      <formula>"No"</formula>
    </cfRule>
    <cfRule type="cellIs" dxfId="364" priority="343" operator="equal">
      <formula>"Yes"</formula>
    </cfRule>
  </conditionalFormatting>
  <conditionalFormatting sqref="V8">
    <cfRule type="cellIs" dxfId="363" priority="340" operator="equal">
      <formula>"No"</formula>
    </cfRule>
    <cfRule type="cellIs" dxfId="362" priority="341" operator="equal">
      <formula>"Yes"</formula>
    </cfRule>
  </conditionalFormatting>
  <conditionalFormatting sqref="W8">
    <cfRule type="cellIs" dxfId="361" priority="338" operator="equal">
      <formula>"No"</formula>
    </cfRule>
    <cfRule type="cellIs" dxfId="360" priority="339" operator="equal">
      <formula>"Yes"</formula>
    </cfRule>
  </conditionalFormatting>
  <conditionalFormatting sqref="W8">
    <cfRule type="cellIs" dxfId="359" priority="336" operator="equal">
      <formula>"No"</formula>
    </cfRule>
    <cfRule type="cellIs" dxfId="358" priority="337" operator="equal">
      <formula>"Yes"</formula>
    </cfRule>
  </conditionalFormatting>
  <conditionalFormatting sqref="V8">
    <cfRule type="cellIs" dxfId="357" priority="334" operator="equal">
      <formula>"No"</formula>
    </cfRule>
    <cfRule type="cellIs" dxfId="356" priority="335" operator="equal">
      <formula>"Yes"</formula>
    </cfRule>
  </conditionalFormatting>
  <conditionalFormatting sqref="A8">
    <cfRule type="cellIs" dxfId="355" priority="326" operator="equal">
      <formula>"No"</formula>
    </cfRule>
    <cfRule type="cellIs" dxfId="354" priority="327" operator="equal">
      <formula>"Yes"</formula>
    </cfRule>
  </conditionalFormatting>
  <conditionalFormatting sqref="B8">
    <cfRule type="cellIs" dxfId="353" priority="330" operator="equal">
      <formula>"No"</formula>
    </cfRule>
    <cfRule type="cellIs" dxfId="352" priority="331" operator="equal">
      <formula>"Yes"</formula>
    </cfRule>
  </conditionalFormatting>
  <conditionalFormatting sqref="B8">
    <cfRule type="cellIs" dxfId="351" priority="332" operator="equal">
      <formula>"No"</formula>
    </cfRule>
    <cfRule type="cellIs" dxfId="350" priority="333" operator="equal">
      <formula>"Yes"</formula>
    </cfRule>
  </conditionalFormatting>
  <conditionalFormatting sqref="A8">
    <cfRule type="cellIs" dxfId="349" priority="328" operator="equal">
      <formula>"No"</formula>
    </cfRule>
    <cfRule type="cellIs" dxfId="348" priority="329" operator="equal">
      <formula>"Yes"</formula>
    </cfRule>
  </conditionalFormatting>
  <conditionalFormatting sqref="A8">
    <cfRule type="cellIs" dxfId="347" priority="324" operator="equal">
      <formula>"No"</formula>
    </cfRule>
    <cfRule type="cellIs" dxfId="346" priority="325" operator="equal">
      <formula>"Yes"</formula>
    </cfRule>
  </conditionalFormatting>
  <conditionalFormatting sqref="A8">
    <cfRule type="cellIs" dxfId="345" priority="322" operator="equal">
      <formula>"No"</formula>
    </cfRule>
    <cfRule type="cellIs" dxfId="344" priority="323" operator="equal">
      <formula>"Yes"</formula>
    </cfRule>
  </conditionalFormatting>
  <conditionalFormatting sqref="T8">
    <cfRule type="cellIs" dxfId="343" priority="302" operator="equal">
      <formula>"No"</formula>
    </cfRule>
    <cfRule type="cellIs" dxfId="342" priority="303" operator="equal">
      <formula>"Yes"</formula>
    </cfRule>
  </conditionalFormatting>
  <conditionalFormatting sqref="U8">
    <cfRule type="cellIs" dxfId="341" priority="306" operator="equal">
      <formula>"No"</formula>
    </cfRule>
    <cfRule type="cellIs" dxfId="340" priority="307" operator="equal">
      <formula>"Yes"</formula>
    </cfRule>
  </conditionalFormatting>
  <conditionalFormatting sqref="U8">
    <cfRule type="cellIs" dxfId="339" priority="308" operator="equal">
      <formula>"No"</formula>
    </cfRule>
    <cfRule type="cellIs" dxfId="338" priority="309" operator="equal">
      <formula>"Yes"</formula>
    </cfRule>
  </conditionalFormatting>
  <conditionalFormatting sqref="T8">
    <cfRule type="cellIs" dxfId="337" priority="304" operator="equal">
      <formula>"No"</formula>
    </cfRule>
    <cfRule type="cellIs" dxfId="336" priority="305" operator="equal">
      <formula>"Yes"</formula>
    </cfRule>
  </conditionalFormatting>
  <conditionalFormatting sqref="T8">
    <cfRule type="cellIs" dxfId="335" priority="300" operator="equal">
      <formula>"No"</formula>
    </cfRule>
    <cfRule type="cellIs" dxfId="334" priority="301" operator="equal">
      <formula>"Yes"</formula>
    </cfRule>
  </conditionalFormatting>
  <conditionalFormatting sqref="T8">
    <cfRule type="cellIs" dxfId="333" priority="298" operator="equal">
      <formula>"No"</formula>
    </cfRule>
    <cfRule type="cellIs" dxfId="332" priority="299" operator="equal">
      <formula>"Yes"</formula>
    </cfRule>
  </conditionalFormatting>
  <conditionalFormatting sqref="T9">
    <cfRule type="cellIs" dxfId="331" priority="223" operator="equal">
      <formula>"No"</formula>
    </cfRule>
    <cfRule type="cellIs" dxfId="330" priority="224" operator="equal">
      <formula>"Yes"</formula>
    </cfRule>
  </conditionalFormatting>
  <conditionalFormatting sqref="T9">
    <cfRule type="cellIs" dxfId="329" priority="225" operator="equal">
      <formula>"No"</formula>
    </cfRule>
    <cfRule type="cellIs" dxfId="328" priority="226" operator="equal">
      <formula>"Yes"</formula>
    </cfRule>
  </conditionalFormatting>
  <conditionalFormatting sqref="T9">
    <cfRule type="cellIs" dxfId="327" priority="221" operator="equal">
      <formula>"No"</formula>
    </cfRule>
    <cfRule type="cellIs" dxfId="326" priority="222" operator="equal">
      <formula>"Yes"</formula>
    </cfRule>
  </conditionalFormatting>
  <conditionalFormatting sqref="T9">
    <cfRule type="cellIs" dxfId="325" priority="219" operator="equal">
      <formula>"No"</formula>
    </cfRule>
    <cfRule type="cellIs" dxfId="324" priority="220" operator="equal">
      <formula>"Yes"</formula>
    </cfRule>
  </conditionalFormatting>
  <conditionalFormatting sqref="C9">
    <cfRule type="cellIs" dxfId="323" priority="296" operator="equal">
      <formula>"No"</formula>
    </cfRule>
    <cfRule type="cellIs" dxfId="322" priority="297" operator="equal">
      <formula>"Yes"</formula>
    </cfRule>
  </conditionalFormatting>
  <conditionalFormatting sqref="AB9">
    <cfRule type="cellIs" dxfId="321" priority="288" operator="equal">
      <formula>"No"</formula>
    </cfRule>
    <cfRule type="cellIs" dxfId="320" priority="289" operator="equal">
      <formula>"Yes"</formula>
    </cfRule>
  </conditionalFormatting>
  <conditionalFormatting sqref="G9:S9 AA9 AC9:AK9">
    <cfRule type="cellIs" dxfId="319" priority="294" operator="equal">
      <formula>"No"</formula>
    </cfRule>
    <cfRule type="cellIs" dxfId="318" priority="295" operator="equal">
      <formula>"Yes"</formula>
    </cfRule>
  </conditionalFormatting>
  <conditionalFormatting sqref="G9">
    <cfRule type="cellIs" dxfId="317" priority="292" operator="equal">
      <formula>1</formula>
    </cfRule>
    <cfRule type="cellIs" dxfId="316" priority="293" operator="equal">
      <formula>20</formula>
    </cfRule>
  </conditionalFormatting>
  <conditionalFormatting sqref="G9">
    <cfRule type="cellIs" dxfId="315" priority="291" operator="equal">
      <formula>19</formula>
    </cfRule>
  </conditionalFormatting>
  <conditionalFormatting sqref="G9">
    <cfRule type="cellIs" dxfId="314" priority="290" operator="equal">
      <formula>19</formula>
    </cfRule>
  </conditionalFormatting>
  <conditionalFormatting sqref="G9:S9 AA9:AK9">
    <cfRule type="cellIs" dxfId="313" priority="286" operator="equal">
      <formula>"No"</formula>
    </cfRule>
    <cfRule type="cellIs" dxfId="312" priority="287" operator="equal">
      <formula>"Yes"</formula>
    </cfRule>
  </conditionalFormatting>
  <conditionalFormatting sqref="G9">
    <cfRule type="cellIs" dxfId="311" priority="284" operator="equal">
      <formula>1</formula>
    </cfRule>
    <cfRule type="cellIs" dxfId="310" priority="285" operator="equal">
      <formula>20</formula>
    </cfRule>
  </conditionalFormatting>
  <conditionalFormatting sqref="G9">
    <cfRule type="cellIs" dxfId="309" priority="283" operator="equal">
      <formula>19</formula>
    </cfRule>
  </conditionalFormatting>
  <conditionalFormatting sqref="G9">
    <cfRule type="cellIs" dxfId="308" priority="282" operator="equal">
      <formula>19</formula>
    </cfRule>
  </conditionalFormatting>
  <conditionalFormatting sqref="Z9">
    <cfRule type="cellIs" dxfId="307" priority="280" operator="equal">
      <formula>"No"</formula>
    </cfRule>
    <cfRule type="cellIs" dxfId="306" priority="281" operator="equal">
      <formula>"Yes"</formula>
    </cfRule>
  </conditionalFormatting>
  <conditionalFormatting sqref="Z9">
    <cfRule type="cellIs" dxfId="305" priority="278" operator="equal">
      <formula>1</formula>
    </cfRule>
    <cfRule type="cellIs" dxfId="304" priority="279" operator="equal">
      <formula>20</formula>
    </cfRule>
  </conditionalFormatting>
  <conditionalFormatting sqref="Z9">
    <cfRule type="cellIs" dxfId="303" priority="277" operator="equal">
      <formula>19</formula>
    </cfRule>
  </conditionalFormatting>
  <conditionalFormatting sqref="F9">
    <cfRule type="cellIs" dxfId="302" priority="273" operator="equal">
      <formula>"No"</formula>
    </cfRule>
    <cfRule type="cellIs" dxfId="301" priority="274" operator="equal">
      <formula>"Yes"</formula>
    </cfRule>
  </conditionalFormatting>
  <conditionalFormatting sqref="D9:E9">
    <cfRule type="cellIs" dxfId="300" priority="275" operator="equal">
      <formula>"No"</formula>
    </cfRule>
    <cfRule type="cellIs" dxfId="299" priority="276" operator="equal">
      <formula>"Yes"</formula>
    </cfRule>
  </conditionalFormatting>
  <conditionalFormatting sqref="D9:E9">
    <cfRule type="cellIs" dxfId="298" priority="271" operator="equal">
      <formula>"No"</formula>
    </cfRule>
    <cfRule type="cellIs" dxfId="297" priority="272" operator="equal">
      <formula>"Yes"</formula>
    </cfRule>
  </conditionalFormatting>
  <conditionalFormatting sqref="F9">
    <cfRule type="cellIs" dxfId="296" priority="269" operator="equal">
      <formula>"No"</formula>
    </cfRule>
    <cfRule type="cellIs" dxfId="295" priority="270" operator="equal">
      <formula>"Yes"</formula>
    </cfRule>
  </conditionalFormatting>
  <conditionalFormatting sqref="C9">
    <cfRule type="cellIs" dxfId="294" priority="267" operator="equal">
      <formula>"No"</formula>
    </cfRule>
    <cfRule type="cellIs" dxfId="293" priority="268" operator="equal">
      <formula>"Yes"</formula>
    </cfRule>
  </conditionalFormatting>
  <conditionalFormatting sqref="X9">
    <cfRule type="cellIs" dxfId="292" priority="265" operator="equal">
      <formula>"No"</formula>
    </cfRule>
    <cfRule type="cellIs" dxfId="291" priority="266" operator="equal">
      <formula>"Yes"</formula>
    </cfRule>
  </conditionalFormatting>
  <conditionalFormatting sqref="Y9">
    <cfRule type="cellIs" dxfId="290" priority="263" operator="equal">
      <formula>"No"</formula>
    </cfRule>
    <cfRule type="cellIs" dxfId="289" priority="264" operator="equal">
      <formula>"Yes"</formula>
    </cfRule>
  </conditionalFormatting>
  <conditionalFormatting sqref="X9">
    <cfRule type="cellIs" dxfId="288" priority="261" operator="equal">
      <formula>"No"</formula>
    </cfRule>
    <cfRule type="cellIs" dxfId="287" priority="262" operator="equal">
      <formula>"Yes"</formula>
    </cfRule>
  </conditionalFormatting>
  <conditionalFormatting sqref="Y9">
    <cfRule type="cellIs" dxfId="286" priority="259" operator="equal">
      <formula>"No"</formula>
    </cfRule>
    <cfRule type="cellIs" dxfId="285" priority="260" operator="equal">
      <formula>"Yes"</formula>
    </cfRule>
  </conditionalFormatting>
  <conditionalFormatting sqref="V9">
    <cfRule type="cellIs" dxfId="284" priority="257" operator="equal">
      <formula>"No"</formula>
    </cfRule>
    <cfRule type="cellIs" dxfId="283" priority="258" operator="equal">
      <formula>"Yes"</formula>
    </cfRule>
  </conditionalFormatting>
  <conditionalFormatting sqref="W9">
    <cfRule type="cellIs" dxfId="282" priority="255" operator="equal">
      <formula>"No"</formula>
    </cfRule>
    <cfRule type="cellIs" dxfId="281" priority="256" operator="equal">
      <formula>"Yes"</formula>
    </cfRule>
  </conditionalFormatting>
  <conditionalFormatting sqref="W9">
    <cfRule type="cellIs" dxfId="280" priority="253" operator="equal">
      <formula>"No"</formula>
    </cfRule>
    <cfRule type="cellIs" dxfId="279" priority="254" operator="equal">
      <formula>"Yes"</formula>
    </cfRule>
  </conditionalFormatting>
  <conditionalFormatting sqref="V9">
    <cfRule type="cellIs" dxfId="278" priority="251" operator="equal">
      <formula>"No"</formula>
    </cfRule>
    <cfRule type="cellIs" dxfId="277" priority="252" operator="equal">
      <formula>"Yes"</formula>
    </cfRule>
  </conditionalFormatting>
  <conditionalFormatting sqref="A9">
    <cfRule type="cellIs" dxfId="276" priority="243" operator="equal">
      <formula>"No"</formula>
    </cfRule>
    <cfRule type="cellIs" dxfId="275" priority="244" operator="equal">
      <formula>"Yes"</formula>
    </cfRule>
  </conditionalFormatting>
  <conditionalFormatting sqref="B9">
    <cfRule type="cellIs" dxfId="274" priority="247" operator="equal">
      <formula>"No"</formula>
    </cfRule>
    <cfRule type="cellIs" dxfId="273" priority="248" operator="equal">
      <formula>"Yes"</formula>
    </cfRule>
  </conditionalFormatting>
  <conditionalFormatting sqref="B9">
    <cfRule type="cellIs" dxfId="272" priority="249" operator="equal">
      <formula>"No"</formula>
    </cfRule>
    <cfRule type="cellIs" dxfId="271" priority="250" operator="equal">
      <formula>"Yes"</formula>
    </cfRule>
  </conditionalFormatting>
  <conditionalFormatting sqref="A9">
    <cfRule type="cellIs" dxfId="270" priority="245" operator="equal">
      <formula>"No"</formula>
    </cfRule>
    <cfRule type="cellIs" dxfId="269" priority="246" operator="equal">
      <formula>"Yes"</formula>
    </cfRule>
  </conditionalFormatting>
  <conditionalFormatting sqref="A9">
    <cfRule type="cellIs" dxfId="268" priority="241" operator="equal">
      <formula>"No"</formula>
    </cfRule>
    <cfRule type="cellIs" dxfId="267" priority="242" operator="equal">
      <formula>"Yes"</formula>
    </cfRule>
  </conditionalFormatting>
  <conditionalFormatting sqref="A9">
    <cfRule type="cellIs" dxfId="266" priority="239" operator="equal">
      <formula>"No"</formula>
    </cfRule>
    <cfRule type="cellIs" dxfId="265" priority="240" operator="equal">
      <formula>"Yes"</formula>
    </cfRule>
  </conditionalFormatting>
  <conditionalFormatting sqref="U9">
    <cfRule type="cellIs" dxfId="264" priority="235" operator="equal">
      <formula>"No"</formula>
    </cfRule>
    <cfRule type="cellIs" dxfId="263" priority="236" operator="equal">
      <formula>"Yes"</formula>
    </cfRule>
  </conditionalFormatting>
  <conditionalFormatting sqref="U9">
    <cfRule type="cellIs" dxfId="262" priority="237" operator="equal">
      <formula>"No"</formula>
    </cfRule>
    <cfRule type="cellIs" dxfId="261" priority="238" operator="equal">
      <formula>"Yes"</formula>
    </cfRule>
  </conditionalFormatting>
  <conditionalFormatting sqref="T7">
    <cfRule type="cellIs" dxfId="260" priority="215" operator="equal">
      <formula>"No"</formula>
    </cfRule>
    <cfRule type="cellIs" dxfId="259" priority="216" operator="equal">
      <formula>"Yes"</formula>
    </cfRule>
  </conditionalFormatting>
  <conditionalFormatting sqref="T7">
    <cfRule type="cellIs" dxfId="258" priority="217" operator="equal">
      <formula>"No"</formula>
    </cfRule>
    <cfRule type="cellIs" dxfId="257" priority="218" operator="equal">
      <formula>"Yes"</formula>
    </cfRule>
  </conditionalFormatting>
  <conditionalFormatting sqref="T7">
    <cfRule type="cellIs" dxfId="256" priority="213" operator="equal">
      <formula>"No"</formula>
    </cfRule>
    <cfRule type="cellIs" dxfId="255" priority="214" operator="equal">
      <formula>"Yes"</formula>
    </cfRule>
  </conditionalFormatting>
  <conditionalFormatting sqref="T7">
    <cfRule type="cellIs" dxfId="254" priority="211" operator="equal">
      <formula>"No"</formula>
    </cfRule>
    <cfRule type="cellIs" dxfId="253" priority="212" operator="equal">
      <formula>"Yes"</formula>
    </cfRule>
  </conditionalFormatting>
  <conditionalFormatting sqref="A10">
    <cfRule type="cellIs" dxfId="252" priority="156" operator="equal">
      <formula>"No"</formula>
    </cfRule>
    <cfRule type="cellIs" dxfId="251" priority="157" operator="equal">
      <formula>"Yes"</formula>
    </cfRule>
  </conditionalFormatting>
  <conditionalFormatting sqref="B10">
    <cfRule type="cellIs" dxfId="250" priority="160" operator="equal">
      <formula>"No"</formula>
    </cfRule>
    <cfRule type="cellIs" dxfId="249" priority="161" operator="equal">
      <formula>"Yes"</formula>
    </cfRule>
  </conditionalFormatting>
  <conditionalFormatting sqref="B10">
    <cfRule type="cellIs" dxfId="248" priority="162" operator="equal">
      <formula>"No"</formula>
    </cfRule>
    <cfRule type="cellIs" dxfId="247" priority="163" operator="equal">
      <formula>"Yes"</formula>
    </cfRule>
  </conditionalFormatting>
  <conditionalFormatting sqref="A10">
    <cfRule type="cellIs" dxfId="246" priority="158" operator="equal">
      <formula>"No"</formula>
    </cfRule>
    <cfRule type="cellIs" dxfId="245" priority="159" operator="equal">
      <formula>"Yes"</formula>
    </cfRule>
  </conditionalFormatting>
  <conditionalFormatting sqref="A10">
    <cfRule type="cellIs" dxfId="244" priority="154" operator="equal">
      <formula>"No"</formula>
    </cfRule>
    <cfRule type="cellIs" dxfId="243" priority="155" operator="equal">
      <formula>"Yes"</formula>
    </cfRule>
  </conditionalFormatting>
  <conditionalFormatting sqref="A10">
    <cfRule type="cellIs" dxfId="242" priority="152" operator="equal">
      <formula>"No"</formula>
    </cfRule>
    <cfRule type="cellIs" dxfId="241" priority="153" operator="equal">
      <formula>"Yes"</formula>
    </cfRule>
  </conditionalFormatting>
  <conditionalFormatting sqref="U10">
    <cfRule type="cellIs" dxfId="240" priority="136" operator="equal">
      <formula>"No"</formula>
    </cfRule>
    <cfRule type="cellIs" dxfId="239" priority="137" operator="equal">
      <formula>"Yes"</formula>
    </cfRule>
  </conditionalFormatting>
  <conditionalFormatting sqref="U10">
    <cfRule type="cellIs" dxfId="238" priority="138" operator="equal">
      <formula>"No"</formula>
    </cfRule>
    <cfRule type="cellIs" dxfId="237" priority="139" operator="equal">
      <formula>"Yes"</formula>
    </cfRule>
  </conditionalFormatting>
  <conditionalFormatting sqref="T10">
    <cfRule type="cellIs" dxfId="236" priority="116" operator="equal">
      <formula>"No"</formula>
    </cfRule>
    <cfRule type="cellIs" dxfId="235" priority="117" operator="equal">
      <formula>"Yes"</formula>
    </cfRule>
  </conditionalFormatting>
  <conditionalFormatting sqref="T10">
    <cfRule type="cellIs" dxfId="234" priority="118" operator="equal">
      <formula>"No"</formula>
    </cfRule>
    <cfRule type="cellIs" dxfId="233" priority="119" operator="equal">
      <formula>"Yes"</formula>
    </cfRule>
  </conditionalFormatting>
  <conditionalFormatting sqref="T10">
    <cfRule type="cellIs" dxfId="232" priority="114" operator="equal">
      <formula>"No"</formula>
    </cfRule>
    <cfRule type="cellIs" dxfId="231" priority="115" operator="equal">
      <formula>"Yes"</formula>
    </cfRule>
  </conditionalFormatting>
  <conditionalFormatting sqref="T10">
    <cfRule type="cellIs" dxfId="230" priority="112" operator="equal">
      <formula>"No"</formula>
    </cfRule>
    <cfRule type="cellIs" dxfId="229" priority="113" operator="equal">
      <formula>"Yes"</formula>
    </cfRule>
  </conditionalFormatting>
  <conditionalFormatting sqref="B6">
    <cfRule type="cellIs" dxfId="228" priority="110" operator="equal">
      <formula>"No"</formula>
    </cfRule>
    <cfRule type="cellIs" dxfId="227" priority="111" operator="equal">
      <formula>"Yes"</formula>
    </cfRule>
  </conditionalFormatting>
  <conditionalFormatting sqref="A6">
    <cfRule type="cellIs" dxfId="226" priority="108" operator="equal">
      <formula>"No"</formula>
    </cfRule>
    <cfRule type="cellIs" dxfId="225" priority="109" operator="equal">
      <formula>"Yes"</formula>
    </cfRule>
  </conditionalFormatting>
  <conditionalFormatting sqref="U6">
    <cfRule type="cellIs" dxfId="224" priority="106" operator="equal">
      <formula>"No"</formula>
    </cfRule>
    <cfRule type="cellIs" dxfId="223" priority="107" operator="equal">
      <formula>"Yes"</formula>
    </cfRule>
  </conditionalFormatting>
  <conditionalFormatting sqref="T6">
    <cfRule type="cellIs" dxfId="222" priority="104" operator="equal">
      <formula>"No"</formula>
    </cfRule>
    <cfRule type="cellIs" dxfId="221" priority="105" operator="equal">
      <formula>"Yes"</formula>
    </cfRule>
  </conditionalFormatting>
  <conditionalFormatting sqref="C11">
    <cfRule type="cellIs" dxfId="220" priority="72" operator="equal">
      <formula>"No"</formula>
    </cfRule>
    <cfRule type="cellIs" dxfId="219" priority="73" operator="equal">
      <formula>"Yes"</formula>
    </cfRule>
  </conditionalFormatting>
  <conditionalFormatting sqref="AB11">
    <cfRule type="cellIs" dxfId="218" priority="64" operator="equal">
      <formula>"No"</formula>
    </cfRule>
    <cfRule type="cellIs" dxfId="217" priority="65" operator="equal">
      <formula>"Yes"</formula>
    </cfRule>
  </conditionalFormatting>
  <conditionalFormatting sqref="G11:S11 AA11 AC11:AK11">
    <cfRule type="cellIs" dxfId="216" priority="70" operator="equal">
      <formula>"No"</formula>
    </cfRule>
    <cfRule type="cellIs" dxfId="215" priority="71" operator="equal">
      <formula>"Yes"</formula>
    </cfRule>
  </conditionalFormatting>
  <conditionalFormatting sqref="G11">
    <cfRule type="cellIs" dxfId="214" priority="68" operator="equal">
      <formula>1</formula>
    </cfRule>
    <cfRule type="cellIs" dxfId="213" priority="69" operator="equal">
      <formula>20</formula>
    </cfRule>
  </conditionalFormatting>
  <conditionalFormatting sqref="G11">
    <cfRule type="cellIs" dxfId="212" priority="67" operator="equal">
      <formula>19</formula>
    </cfRule>
  </conditionalFormatting>
  <conditionalFormatting sqref="G11">
    <cfRule type="cellIs" dxfId="211" priority="66" operator="equal">
      <formula>19</formula>
    </cfRule>
  </conditionalFormatting>
  <conditionalFormatting sqref="G11:S11 AA11:AK11">
    <cfRule type="cellIs" dxfId="210" priority="62" operator="equal">
      <formula>"No"</formula>
    </cfRule>
    <cfRule type="cellIs" dxfId="209" priority="63" operator="equal">
      <formula>"Yes"</formula>
    </cfRule>
  </conditionalFormatting>
  <conditionalFormatting sqref="G11">
    <cfRule type="cellIs" dxfId="208" priority="60" operator="equal">
      <formula>1</formula>
    </cfRule>
    <cfRule type="cellIs" dxfId="207" priority="61" operator="equal">
      <formula>20</formula>
    </cfRule>
  </conditionalFormatting>
  <conditionalFormatting sqref="G11">
    <cfRule type="cellIs" dxfId="206" priority="59" operator="equal">
      <formula>19</formula>
    </cfRule>
  </conditionalFormatting>
  <conditionalFormatting sqref="G11">
    <cfRule type="cellIs" dxfId="205" priority="58" operator="equal">
      <formula>19</formula>
    </cfRule>
  </conditionalFormatting>
  <conditionalFormatting sqref="Z11">
    <cfRule type="cellIs" dxfId="204" priority="56" operator="equal">
      <formula>"No"</formula>
    </cfRule>
    <cfRule type="cellIs" dxfId="203" priority="57" operator="equal">
      <formula>"Yes"</formula>
    </cfRule>
  </conditionalFormatting>
  <conditionalFormatting sqref="Z11">
    <cfRule type="cellIs" dxfId="202" priority="54" operator="equal">
      <formula>1</formula>
    </cfRule>
    <cfRule type="cellIs" dxfId="201" priority="55" operator="equal">
      <formula>20</formula>
    </cfRule>
  </conditionalFormatting>
  <conditionalFormatting sqref="Z11">
    <cfRule type="cellIs" dxfId="200" priority="53" operator="equal">
      <formula>19</formula>
    </cfRule>
  </conditionalFormatting>
  <conditionalFormatting sqref="F11">
    <cfRule type="cellIs" dxfId="199" priority="49" operator="equal">
      <formula>"No"</formula>
    </cfRule>
    <cfRule type="cellIs" dxfId="198" priority="50" operator="equal">
      <formula>"Yes"</formula>
    </cfRule>
  </conditionalFormatting>
  <conditionalFormatting sqref="D11:E11">
    <cfRule type="cellIs" dxfId="197" priority="51" operator="equal">
      <formula>"No"</formula>
    </cfRule>
    <cfRule type="cellIs" dxfId="196" priority="52" operator="equal">
      <formula>"Yes"</formula>
    </cfRule>
  </conditionalFormatting>
  <conditionalFormatting sqref="D11:E11">
    <cfRule type="cellIs" dxfId="195" priority="47" operator="equal">
      <formula>"No"</formula>
    </cfRule>
    <cfRule type="cellIs" dxfId="194" priority="48" operator="equal">
      <formula>"Yes"</formula>
    </cfRule>
  </conditionalFormatting>
  <conditionalFormatting sqref="F11">
    <cfRule type="cellIs" dxfId="193" priority="43" operator="equal">
      <formula>"No"</formula>
    </cfRule>
    <cfRule type="cellIs" dxfId="192" priority="44" operator="equal">
      <formula>"Yes"</formula>
    </cfRule>
  </conditionalFormatting>
  <conditionalFormatting sqref="C11">
    <cfRule type="cellIs" dxfId="191" priority="41" operator="equal">
      <formula>"No"</formula>
    </cfRule>
    <cfRule type="cellIs" dxfId="190" priority="42" operator="equal">
      <formula>"Yes"</formula>
    </cfRule>
  </conditionalFormatting>
  <conditionalFormatting sqref="Y11 W11">
    <cfRule type="cellIs" dxfId="189" priority="39" operator="equal">
      <formula>"No"</formula>
    </cfRule>
    <cfRule type="cellIs" dxfId="188" priority="40" operator="equal">
      <formula>"Yes"</formula>
    </cfRule>
  </conditionalFormatting>
  <conditionalFormatting sqref="X11">
    <cfRule type="cellIs" dxfId="187" priority="37" operator="equal">
      <formula>"No"</formula>
    </cfRule>
    <cfRule type="cellIs" dxfId="186" priority="38" operator="equal">
      <formula>"Yes"</formula>
    </cfRule>
  </conditionalFormatting>
  <conditionalFormatting sqref="V11">
    <cfRule type="cellIs" dxfId="185" priority="33" operator="equal">
      <formula>"No"</formula>
    </cfRule>
    <cfRule type="cellIs" dxfId="184" priority="34" operator="equal">
      <formula>"Yes"</formula>
    </cfRule>
  </conditionalFormatting>
  <conditionalFormatting sqref="Y11 W11">
    <cfRule type="cellIs" dxfId="183" priority="31" operator="equal">
      <formula>"No"</formula>
    </cfRule>
    <cfRule type="cellIs" dxfId="182" priority="32" operator="equal">
      <formula>"Yes"</formula>
    </cfRule>
  </conditionalFormatting>
  <conditionalFormatting sqref="X11">
    <cfRule type="cellIs" dxfId="181" priority="29" operator="equal">
      <formula>"No"</formula>
    </cfRule>
    <cfRule type="cellIs" dxfId="180" priority="30" operator="equal">
      <formula>"Yes"</formula>
    </cfRule>
  </conditionalFormatting>
  <conditionalFormatting sqref="V11">
    <cfRule type="cellIs" dxfId="179" priority="25" operator="equal">
      <formula>"No"</formula>
    </cfRule>
    <cfRule type="cellIs" dxfId="178" priority="26" operator="equal">
      <formula>"Yes"</formula>
    </cfRule>
  </conditionalFormatting>
  <conditionalFormatting sqref="A11">
    <cfRule type="cellIs" dxfId="177" priority="17" operator="equal">
      <formula>"No"</formula>
    </cfRule>
    <cfRule type="cellIs" dxfId="176" priority="18" operator="equal">
      <formula>"Yes"</formula>
    </cfRule>
  </conditionalFormatting>
  <conditionalFormatting sqref="B11">
    <cfRule type="cellIs" dxfId="175" priority="21" operator="equal">
      <formula>"No"</formula>
    </cfRule>
    <cfRule type="cellIs" dxfId="174" priority="22" operator="equal">
      <formula>"Yes"</formula>
    </cfRule>
  </conditionalFormatting>
  <conditionalFormatting sqref="B11">
    <cfRule type="cellIs" dxfId="173" priority="23" operator="equal">
      <formula>"No"</formula>
    </cfRule>
    <cfRule type="cellIs" dxfId="172" priority="24" operator="equal">
      <formula>"Yes"</formula>
    </cfRule>
  </conditionalFormatting>
  <conditionalFormatting sqref="A11">
    <cfRule type="cellIs" dxfId="171" priority="19" operator="equal">
      <formula>"No"</formula>
    </cfRule>
    <cfRule type="cellIs" dxfId="170" priority="20" operator="equal">
      <formula>"Yes"</formula>
    </cfRule>
  </conditionalFormatting>
  <conditionalFormatting sqref="A11">
    <cfRule type="cellIs" dxfId="169" priority="15" operator="equal">
      <formula>"No"</formula>
    </cfRule>
    <cfRule type="cellIs" dxfId="168" priority="16" operator="equal">
      <formula>"Yes"</formula>
    </cfRule>
  </conditionalFormatting>
  <conditionalFormatting sqref="A11">
    <cfRule type="cellIs" dxfId="167" priority="13" operator="equal">
      <formula>"No"</formula>
    </cfRule>
    <cfRule type="cellIs" dxfId="166" priority="14" operator="equal">
      <formula>"Yes"</formula>
    </cfRule>
  </conditionalFormatting>
  <conditionalFormatting sqref="T11">
    <cfRule type="cellIs" dxfId="165" priority="5" operator="equal">
      <formula>"No"</formula>
    </cfRule>
    <cfRule type="cellIs" dxfId="164" priority="6" operator="equal">
      <formula>"Yes"</formula>
    </cfRule>
  </conditionalFormatting>
  <conditionalFormatting sqref="U11">
    <cfRule type="cellIs" dxfId="163" priority="9" operator="equal">
      <formula>"No"</formula>
    </cfRule>
    <cfRule type="cellIs" dxfId="162" priority="10" operator="equal">
      <formula>"Yes"</formula>
    </cfRule>
  </conditionalFormatting>
  <conditionalFormatting sqref="U11">
    <cfRule type="cellIs" dxfId="161" priority="11" operator="equal">
      <formula>"No"</formula>
    </cfRule>
    <cfRule type="cellIs" dxfId="160" priority="12" operator="equal">
      <formula>"Yes"</formula>
    </cfRule>
  </conditionalFormatting>
  <conditionalFormatting sqref="T11">
    <cfRule type="cellIs" dxfId="159" priority="7" operator="equal">
      <formula>"No"</formula>
    </cfRule>
    <cfRule type="cellIs" dxfId="158" priority="8" operator="equal">
      <formula>"Yes"</formula>
    </cfRule>
  </conditionalFormatting>
  <conditionalFormatting sqref="T11">
    <cfRule type="cellIs" dxfId="157" priority="3" operator="equal">
      <formula>"No"</formula>
    </cfRule>
    <cfRule type="cellIs" dxfId="156" priority="4" operator="equal">
      <formula>"Yes"</formula>
    </cfRule>
  </conditionalFormatting>
  <conditionalFormatting sqref="T11">
    <cfRule type="cellIs" dxfId="155" priority="1" operator="equal">
      <formula>"No"</formula>
    </cfRule>
    <cfRule type="cellIs" dxfId="154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workbookViewId="0">
      <pane ySplit="1" topLeftCell="A2" activePane="bottomLeft" state="frozen"/>
      <selection pane="bottomLeft" activeCell="C17" sqref="C17:C19"/>
    </sheetView>
  </sheetViews>
  <sheetFormatPr defaultRowHeight="15.75" x14ac:dyDescent="0.25"/>
  <cols>
    <col min="1" max="1" width="20.62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2.125" style="104" customWidth="1"/>
    <col min="7" max="7" width="3.875" style="2" bestFit="1" customWidth="1"/>
    <col min="8" max="8" width="3.875" style="2" customWidth="1"/>
    <col min="9" max="10" width="3.875" style="2" bestFit="1" customWidth="1"/>
    <col min="11" max="11" width="3.875" style="2" customWidth="1"/>
    <col min="12" max="13" width="3.875" style="2" bestFit="1" customWidth="1"/>
    <col min="14" max="15" width="3.375" style="2" bestFit="1" customWidth="1"/>
    <col min="16" max="21" width="3.375" style="2" customWidth="1"/>
    <col min="22" max="22" width="3.375" style="12" bestFit="1" customWidth="1"/>
    <col min="23" max="23" width="13" style="2" bestFit="1" customWidth="1"/>
    <col min="24" max="16384" width="9" style="2"/>
  </cols>
  <sheetData>
    <row r="1" spans="1:22" s="1" customFormat="1" ht="16.5" thickBot="1" x14ac:dyDescent="0.3">
      <c r="A1" s="70" t="s">
        <v>6</v>
      </c>
      <c r="B1" s="55" t="s">
        <v>22</v>
      </c>
      <c r="C1" s="56" t="s">
        <v>21</v>
      </c>
      <c r="D1" s="56" t="s">
        <v>1</v>
      </c>
      <c r="E1" s="56" t="s">
        <v>2</v>
      </c>
      <c r="F1" s="104"/>
      <c r="G1" s="55">
        <v>10</v>
      </c>
      <c r="H1" s="55">
        <v>11</v>
      </c>
      <c r="I1" s="55">
        <v>12</v>
      </c>
      <c r="J1" s="55">
        <v>13</v>
      </c>
      <c r="K1" s="55">
        <v>14</v>
      </c>
      <c r="L1" s="55">
        <v>15</v>
      </c>
      <c r="M1" s="55">
        <v>16</v>
      </c>
      <c r="N1" s="55">
        <v>17</v>
      </c>
      <c r="O1" s="55">
        <v>18</v>
      </c>
      <c r="P1" s="55">
        <v>19</v>
      </c>
      <c r="Q1" s="55">
        <v>20</v>
      </c>
      <c r="R1" s="55">
        <v>21</v>
      </c>
      <c r="S1" s="55">
        <v>22</v>
      </c>
      <c r="T1" s="55">
        <v>23</v>
      </c>
      <c r="U1" s="55">
        <v>24</v>
      </c>
      <c r="V1" s="71">
        <v>25</v>
      </c>
    </row>
    <row r="2" spans="1:22" x14ac:dyDescent="0.25">
      <c r="A2" s="75" t="s">
        <v>113</v>
      </c>
      <c r="B2" s="2" t="s">
        <v>51</v>
      </c>
      <c r="C2" s="49">
        <v>6</v>
      </c>
      <c r="D2" s="49">
        <f t="shared" ref="D2:D28" ca="1" si="0">RANDBETWEEN(1,20)</f>
        <v>10</v>
      </c>
      <c r="E2" s="49">
        <f t="shared" ref="E2:E28" ca="1" si="1">D2+C2</f>
        <v>16</v>
      </c>
      <c r="G2" s="53" t="str">
        <f t="shared" ref="G2:V13" ca="1" si="2">IF($E2&gt;G$1-1,"Yes","No")</f>
        <v>Yes</v>
      </c>
      <c r="H2" s="2" t="str">
        <f t="shared" ca="1" si="2"/>
        <v>Yes</v>
      </c>
      <c r="I2" s="2" t="str">
        <f t="shared" ca="1" si="2"/>
        <v>Yes</v>
      </c>
      <c r="J2" s="2" t="str">
        <f t="shared" ca="1" si="2"/>
        <v>Yes</v>
      </c>
      <c r="K2" s="2" t="str">
        <f t="shared" ca="1" si="2"/>
        <v>Yes</v>
      </c>
      <c r="L2" s="2" t="str">
        <f t="shared" ca="1" si="2"/>
        <v>Yes</v>
      </c>
      <c r="M2" s="2" t="str">
        <f t="shared" ca="1" si="2"/>
        <v>Yes</v>
      </c>
      <c r="N2" s="2" t="str">
        <f t="shared" ca="1" si="2"/>
        <v>No</v>
      </c>
      <c r="O2" s="2" t="str">
        <f t="shared" ca="1" si="2"/>
        <v>No</v>
      </c>
      <c r="P2" s="2" t="str">
        <f t="shared" ca="1" si="2"/>
        <v>No</v>
      </c>
      <c r="Q2" s="2" t="str">
        <f t="shared" ca="1" si="2"/>
        <v>No</v>
      </c>
      <c r="R2" s="2" t="str">
        <f t="shared" ca="1" si="2"/>
        <v>No</v>
      </c>
      <c r="S2" s="2" t="str">
        <f t="shared" ca="1" si="2"/>
        <v>No</v>
      </c>
      <c r="T2" s="2" t="str">
        <f t="shared" ca="1" si="2"/>
        <v>No</v>
      </c>
      <c r="U2" s="2" t="str">
        <f t="shared" ca="1" si="2"/>
        <v>No</v>
      </c>
      <c r="V2" s="12" t="str">
        <f t="shared" ca="1" si="2"/>
        <v>No</v>
      </c>
    </row>
    <row r="3" spans="1:22" x14ac:dyDescent="0.25">
      <c r="A3" s="75" t="s">
        <v>113</v>
      </c>
      <c r="B3" s="2" t="s">
        <v>52</v>
      </c>
      <c r="C3" s="49">
        <v>2</v>
      </c>
      <c r="D3" s="49">
        <f t="shared" ca="1" si="0"/>
        <v>18</v>
      </c>
      <c r="E3" s="49">
        <f t="shared" ca="1" si="1"/>
        <v>20</v>
      </c>
      <c r="G3" s="53" t="str">
        <f t="shared" ca="1" si="2"/>
        <v>Yes</v>
      </c>
      <c r="H3" s="2" t="str">
        <f t="shared" ca="1" si="2"/>
        <v>Yes</v>
      </c>
      <c r="I3" s="2" t="str">
        <f t="shared" ca="1" si="2"/>
        <v>Yes</v>
      </c>
      <c r="J3" s="2" t="str">
        <f t="shared" ca="1" si="2"/>
        <v>Yes</v>
      </c>
      <c r="K3" s="2" t="str">
        <f t="shared" ca="1" si="2"/>
        <v>Yes</v>
      </c>
      <c r="L3" s="2" t="str">
        <f t="shared" ca="1" si="2"/>
        <v>Yes</v>
      </c>
      <c r="M3" s="2" t="str">
        <f t="shared" ca="1" si="2"/>
        <v>Yes</v>
      </c>
      <c r="N3" s="2" t="str">
        <f t="shared" ca="1" si="2"/>
        <v>Yes</v>
      </c>
      <c r="O3" s="2" t="str">
        <f t="shared" ca="1" si="2"/>
        <v>Yes</v>
      </c>
      <c r="P3" s="2" t="str">
        <f t="shared" ca="1" si="2"/>
        <v>Yes</v>
      </c>
      <c r="Q3" s="2" t="str">
        <f t="shared" ca="1" si="2"/>
        <v>Yes</v>
      </c>
      <c r="R3" s="2" t="str">
        <f t="shared" ca="1" si="2"/>
        <v>No</v>
      </c>
      <c r="S3" s="2" t="str">
        <f t="shared" ca="1" si="2"/>
        <v>No</v>
      </c>
      <c r="T3" s="2" t="str">
        <f t="shared" ca="1" si="2"/>
        <v>No</v>
      </c>
      <c r="U3" s="2" t="str">
        <f t="shared" ca="1" si="2"/>
        <v>No</v>
      </c>
      <c r="V3" s="12" t="str">
        <f t="shared" ca="1" si="2"/>
        <v>No</v>
      </c>
    </row>
    <row r="4" spans="1:22" x14ac:dyDescent="0.25">
      <c r="A4" s="76" t="s">
        <v>113</v>
      </c>
      <c r="B4" s="37" t="s">
        <v>53</v>
      </c>
      <c r="C4" s="50">
        <v>4</v>
      </c>
      <c r="D4" s="50">
        <f t="shared" ca="1" si="0"/>
        <v>13</v>
      </c>
      <c r="E4" s="50">
        <f t="shared" ca="1" si="1"/>
        <v>17</v>
      </c>
      <c r="G4" s="37" t="str">
        <f t="shared" ca="1" si="2"/>
        <v>Yes</v>
      </c>
      <c r="H4" s="37" t="str">
        <f t="shared" ca="1" si="2"/>
        <v>Yes</v>
      </c>
      <c r="I4" s="37" t="str">
        <f t="shared" ca="1" si="2"/>
        <v>Yes</v>
      </c>
      <c r="J4" s="37" t="str">
        <f t="shared" ca="1" si="2"/>
        <v>Yes</v>
      </c>
      <c r="K4" s="37" t="str">
        <f t="shared" ca="1" si="2"/>
        <v>Yes</v>
      </c>
      <c r="L4" s="37" t="str">
        <f t="shared" ca="1" si="2"/>
        <v>Yes</v>
      </c>
      <c r="M4" s="37" t="str">
        <f t="shared" ca="1" si="2"/>
        <v>Yes</v>
      </c>
      <c r="N4" s="37" t="str">
        <f t="shared" ca="1" si="2"/>
        <v>Yes</v>
      </c>
      <c r="O4" s="37" t="str">
        <f t="shared" ca="1" si="2"/>
        <v>No</v>
      </c>
      <c r="P4" s="37" t="str">
        <f t="shared" ca="1" si="2"/>
        <v>No</v>
      </c>
      <c r="Q4" s="37" t="str">
        <f t="shared" ca="1" si="2"/>
        <v>No</v>
      </c>
      <c r="R4" s="37" t="str">
        <f t="shared" ca="1" si="2"/>
        <v>No</v>
      </c>
      <c r="S4" s="37" t="str">
        <f t="shared" ca="1" si="2"/>
        <v>No</v>
      </c>
      <c r="T4" s="37" t="str">
        <f t="shared" ca="1" si="2"/>
        <v>No</v>
      </c>
      <c r="U4" s="37" t="str">
        <f t="shared" ca="1" si="2"/>
        <v>No</v>
      </c>
      <c r="V4" s="38" t="str">
        <f t="shared" ca="1" si="2"/>
        <v>No</v>
      </c>
    </row>
    <row r="5" spans="1:22" x14ac:dyDescent="0.25">
      <c r="A5" s="75" t="s">
        <v>104</v>
      </c>
      <c r="B5" s="2" t="s">
        <v>51</v>
      </c>
      <c r="C5" s="49">
        <v>8</v>
      </c>
      <c r="D5" s="49">
        <f t="shared" ca="1" si="0"/>
        <v>9</v>
      </c>
      <c r="E5" s="49">
        <f t="shared" ref="E5:E7" ca="1" si="3">D5+C5</f>
        <v>17</v>
      </c>
      <c r="G5" s="53" t="str">
        <f t="shared" ca="1" si="2"/>
        <v>Yes</v>
      </c>
      <c r="H5" s="2" t="str">
        <f t="shared" ca="1" si="2"/>
        <v>Yes</v>
      </c>
      <c r="I5" s="2" t="str">
        <f t="shared" ca="1" si="2"/>
        <v>Yes</v>
      </c>
      <c r="J5" s="2" t="str">
        <f t="shared" ca="1" si="2"/>
        <v>Yes</v>
      </c>
      <c r="K5" s="2" t="str">
        <f t="shared" ca="1" si="2"/>
        <v>Yes</v>
      </c>
      <c r="L5" s="2" t="str">
        <f t="shared" ca="1" si="2"/>
        <v>Yes</v>
      </c>
      <c r="M5" s="2" t="str">
        <f t="shared" ca="1" si="2"/>
        <v>Yes</v>
      </c>
      <c r="N5" s="2" t="str">
        <f t="shared" ca="1" si="2"/>
        <v>Yes</v>
      </c>
      <c r="O5" s="2" t="str">
        <f t="shared" ca="1" si="2"/>
        <v>No</v>
      </c>
      <c r="P5" s="2" t="str">
        <f t="shared" ca="1" si="2"/>
        <v>No</v>
      </c>
      <c r="Q5" s="2" t="str">
        <f t="shared" ca="1" si="2"/>
        <v>No</v>
      </c>
      <c r="R5" s="2" t="str">
        <f t="shared" ca="1" si="2"/>
        <v>No</v>
      </c>
      <c r="S5" s="2" t="str">
        <f t="shared" ca="1" si="2"/>
        <v>No</v>
      </c>
      <c r="T5" s="2" t="str">
        <f t="shared" ca="1" si="2"/>
        <v>No</v>
      </c>
      <c r="U5" s="2" t="str">
        <f t="shared" ca="1" si="2"/>
        <v>No</v>
      </c>
      <c r="V5" s="12" t="str">
        <f t="shared" ca="1" si="2"/>
        <v>No</v>
      </c>
    </row>
    <row r="6" spans="1:22" x14ac:dyDescent="0.25">
      <c r="A6" s="75" t="s">
        <v>104</v>
      </c>
      <c r="B6" s="2" t="s">
        <v>52</v>
      </c>
      <c r="C6" s="49">
        <v>3</v>
      </c>
      <c r="D6" s="49">
        <f t="shared" ca="1" si="0"/>
        <v>4</v>
      </c>
      <c r="E6" s="49">
        <f t="shared" ca="1" si="3"/>
        <v>7</v>
      </c>
      <c r="G6" s="53" t="str">
        <f t="shared" ca="1" si="2"/>
        <v>No</v>
      </c>
      <c r="H6" s="2" t="str">
        <f t="shared" ca="1" si="2"/>
        <v>No</v>
      </c>
      <c r="I6" s="2" t="str">
        <f t="shared" ca="1" si="2"/>
        <v>No</v>
      </c>
      <c r="J6" s="2" t="str">
        <f t="shared" ca="1" si="2"/>
        <v>No</v>
      </c>
      <c r="K6" s="2" t="str">
        <f t="shared" ca="1" si="2"/>
        <v>No</v>
      </c>
      <c r="L6" s="2" t="str">
        <f t="shared" ca="1" si="2"/>
        <v>No</v>
      </c>
      <c r="M6" s="2" t="str">
        <f t="shared" ca="1" si="2"/>
        <v>No</v>
      </c>
      <c r="N6" s="2" t="str">
        <f t="shared" ca="1" si="2"/>
        <v>No</v>
      </c>
      <c r="O6" s="2" t="str">
        <f t="shared" ca="1" si="2"/>
        <v>No</v>
      </c>
      <c r="P6" s="2" t="str">
        <f t="shared" ca="1" si="2"/>
        <v>No</v>
      </c>
      <c r="Q6" s="2" t="str">
        <f t="shared" ca="1" si="2"/>
        <v>No</v>
      </c>
      <c r="R6" s="2" t="str">
        <f t="shared" ca="1" si="2"/>
        <v>No</v>
      </c>
      <c r="S6" s="2" t="str">
        <f t="shared" ca="1" si="2"/>
        <v>No</v>
      </c>
      <c r="T6" s="2" t="str">
        <f t="shared" ca="1" si="2"/>
        <v>No</v>
      </c>
      <c r="U6" s="2" t="str">
        <f t="shared" ca="1" si="2"/>
        <v>No</v>
      </c>
      <c r="V6" s="12" t="str">
        <f t="shared" ca="1" si="2"/>
        <v>No</v>
      </c>
    </row>
    <row r="7" spans="1:22" x14ac:dyDescent="0.25">
      <c r="A7" s="76" t="s">
        <v>104</v>
      </c>
      <c r="B7" s="37" t="s">
        <v>53</v>
      </c>
      <c r="C7" s="50">
        <v>6</v>
      </c>
      <c r="D7" s="50">
        <f t="shared" ca="1" si="0"/>
        <v>15</v>
      </c>
      <c r="E7" s="50">
        <f t="shared" ca="1" si="3"/>
        <v>21</v>
      </c>
      <c r="G7" s="37" t="str">
        <f t="shared" ca="1" si="2"/>
        <v>Yes</v>
      </c>
      <c r="H7" s="37" t="str">
        <f t="shared" ca="1" si="2"/>
        <v>Yes</v>
      </c>
      <c r="I7" s="37" t="str">
        <f t="shared" ca="1" si="2"/>
        <v>Yes</v>
      </c>
      <c r="J7" s="37" t="str">
        <f t="shared" ca="1" si="2"/>
        <v>Yes</v>
      </c>
      <c r="K7" s="37" t="str">
        <f t="shared" ca="1" si="2"/>
        <v>Yes</v>
      </c>
      <c r="L7" s="37" t="str">
        <f t="shared" ca="1" si="2"/>
        <v>Yes</v>
      </c>
      <c r="M7" s="37" t="str">
        <f t="shared" ca="1" si="2"/>
        <v>Yes</v>
      </c>
      <c r="N7" s="37" t="str">
        <f t="shared" ca="1" si="2"/>
        <v>Yes</v>
      </c>
      <c r="O7" s="37" t="str">
        <f t="shared" ca="1" si="2"/>
        <v>Yes</v>
      </c>
      <c r="P7" s="37" t="str">
        <f t="shared" ca="1" si="2"/>
        <v>Yes</v>
      </c>
      <c r="Q7" s="37" t="str">
        <f t="shared" ca="1" si="2"/>
        <v>Yes</v>
      </c>
      <c r="R7" s="37" t="str">
        <f t="shared" ca="1" si="2"/>
        <v>Yes</v>
      </c>
      <c r="S7" s="37" t="str">
        <f t="shared" ca="1" si="2"/>
        <v>No</v>
      </c>
      <c r="T7" s="37" t="str">
        <f t="shared" ca="1" si="2"/>
        <v>No</v>
      </c>
      <c r="U7" s="37" t="str">
        <f t="shared" ca="1" si="2"/>
        <v>No</v>
      </c>
      <c r="V7" s="38" t="str">
        <f t="shared" ca="1" si="2"/>
        <v>No</v>
      </c>
    </row>
    <row r="8" spans="1:22" x14ac:dyDescent="0.25">
      <c r="A8" s="75" t="s">
        <v>124</v>
      </c>
      <c r="B8" s="2" t="s">
        <v>51</v>
      </c>
      <c r="C8" s="49">
        <v>5</v>
      </c>
      <c r="D8" s="49">
        <f t="shared" ca="1" si="0"/>
        <v>3</v>
      </c>
      <c r="E8" s="49">
        <f t="shared" ref="E8:E13" ca="1" si="4">D8+C8</f>
        <v>8</v>
      </c>
      <c r="G8" s="53" t="str">
        <f t="shared" ca="1" si="2"/>
        <v>No</v>
      </c>
      <c r="H8" s="2" t="str">
        <f t="shared" ca="1" si="2"/>
        <v>No</v>
      </c>
      <c r="I8" s="2" t="str">
        <f t="shared" ca="1" si="2"/>
        <v>No</v>
      </c>
      <c r="J8" s="2" t="str">
        <f t="shared" ca="1" si="2"/>
        <v>No</v>
      </c>
      <c r="K8" s="2" t="str">
        <f t="shared" ca="1" si="2"/>
        <v>No</v>
      </c>
      <c r="L8" s="2" t="str">
        <f t="shared" ca="1" si="2"/>
        <v>No</v>
      </c>
      <c r="M8" s="2" t="str">
        <f t="shared" ca="1" si="2"/>
        <v>No</v>
      </c>
      <c r="N8" s="2" t="str">
        <f t="shared" ca="1" si="2"/>
        <v>No</v>
      </c>
      <c r="O8" s="2" t="str">
        <f t="shared" ca="1" si="2"/>
        <v>No</v>
      </c>
      <c r="P8" s="2" t="str">
        <f t="shared" ca="1" si="2"/>
        <v>No</v>
      </c>
      <c r="Q8" s="2" t="str">
        <f t="shared" ca="1" si="2"/>
        <v>No</v>
      </c>
      <c r="R8" s="2" t="str">
        <f t="shared" ca="1" si="2"/>
        <v>No</v>
      </c>
      <c r="S8" s="2" t="str">
        <f t="shared" ca="1" si="2"/>
        <v>No</v>
      </c>
      <c r="T8" s="2" t="str">
        <f t="shared" ca="1" si="2"/>
        <v>No</v>
      </c>
      <c r="U8" s="2" t="str">
        <f t="shared" ca="1" si="2"/>
        <v>No</v>
      </c>
      <c r="V8" s="12" t="str">
        <f t="shared" ca="1" si="2"/>
        <v>No</v>
      </c>
    </row>
    <row r="9" spans="1:22" x14ac:dyDescent="0.25">
      <c r="A9" s="75" t="s">
        <v>124</v>
      </c>
      <c r="B9" s="2" t="s">
        <v>52</v>
      </c>
      <c r="C9" s="49">
        <v>5</v>
      </c>
      <c r="D9" s="49">
        <f t="shared" ca="1" si="0"/>
        <v>9</v>
      </c>
      <c r="E9" s="49">
        <f t="shared" ca="1" si="4"/>
        <v>14</v>
      </c>
      <c r="G9" s="53" t="str">
        <f t="shared" ca="1" si="2"/>
        <v>Yes</v>
      </c>
      <c r="H9" s="2" t="str">
        <f t="shared" ca="1" si="2"/>
        <v>Yes</v>
      </c>
      <c r="I9" s="2" t="str">
        <f t="shared" ca="1" si="2"/>
        <v>Yes</v>
      </c>
      <c r="J9" s="2" t="str">
        <f t="shared" ca="1" si="2"/>
        <v>Yes</v>
      </c>
      <c r="K9" s="2" t="str">
        <f t="shared" ca="1" si="2"/>
        <v>Yes</v>
      </c>
      <c r="L9" s="2" t="str">
        <f t="shared" ca="1" si="2"/>
        <v>No</v>
      </c>
      <c r="M9" s="2" t="str">
        <f t="shared" ca="1" si="2"/>
        <v>No</v>
      </c>
      <c r="N9" s="2" t="str">
        <f t="shared" ca="1" si="2"/>
        <v>No</v>
      </c>
      <c r="O9" s="2" t="str">
        <f t="shared" ca="1" si="2"/>
        <v>No</v>
      </c>
      <c r="P9" s="2" t="str">
        <f t="shared" ca="1" si="2"/>
        <v>No</v>
      </c>
      <c r="Q9" s="2" t="str">
        <f t="shared" ca="1" si="2"/>
        <v>No</v>
      </c>
      <c r="R9" s="2" t="str">
        <f t="shared" ca="1" si="2"/>
        <v>No</v>
      </c>
      <c r="S9" s="2" t="str">
        <f t="shared" ca="1" si="2"/>
        <v>No</v>
      </c>
      <c r="T9" s="2" t="str">
        <f t="shared" ca="1" si="2"/>
        <v>No</v>
      </c>
      <c r="U9" s="2" t="str">
        <f t="shared" ca="1" si="2"/>
        <v>No</v>
      </c>
      <c r="V9" s="12" t="str">
        <f t="shared" ca="1" si="2"/>
        <v>No</v>
      </c>
    </row>
    <row r="10" spans="1:22" x14ac:dyDescent="0.25">
      <c r="A10" s="76" t="s">
        <v>124</v>
      </c>
      <c r="B10" s="37" t="s">
        <v>53</v>
      </c>
      <c r="C10" s="50">
        <v>1</v>
      </c>
      <c r="D10" s="50">
        <f t="shared" ca="1" si="0"/>
        <v>6</v>
      </c>
      <c r="E10" s="50">
        <f t="shared" ca="1" si="4"/>
        <v>7</v>
      </c>
      <c r="G10" s="37" t="str">
        <f t="shared" ca="1" si="2"/>
        <v>No</v>
      </c>
      <c r="H10" s="37" t="str">
        <f t="shared" ca="1" si="2"/>
        <v>No</v>
      </c>
      <c r="I10" s="37" t="str">
        <f t="shared" ca="1" si="2"/>
        <v>No</v>
      </c>
      <c r="J10" s="37" t="str">
        <f t="shared" ca="1" si="2"/>
        <v>No</v>
      </c>
      <c r="K10" s="37" t="str">
        <f t="shared" ca="1" si="2"/>
        <v>No</v>
      </c>
      <c r="L10" s="37" t="str">
        <f t="shared" ca="1" si="2"/>
        <v>No</v>
      </c>
      <c r="M10" s="37" t="str">
        <f t="shared" ca="1" si="2"/>
        <v>No</v>
      </c>
      <c r="N10" s="37" t="str">
        <f t="shared" ca="1" si="2"/>
        <v>No</v>
      </c>
      <c r="O10" s="37" t="str">
        <f t="shared" ca="1" si="2"/>
        <v>No</v>
      </c>
      <c r="P10" s="37" t="str">
        <f t="shared" ca="1" si="2"/>
        <v>No</v>
      </c>
      <c r="Q10" s="37" t="str">
        <f t="shared" ca="1" si="2"/>
        <v>No</v>
      </c>
      <c r="R10" s="37" t="str">
        <f t="shared" ca="1" si="2"/>
        <v>No</v>
      </c>
      <c r="S10" s="37" t="str">
        <f t="shared" ca="1" si="2"/>
        <v>No</v>
      </c>
      <c r="T10" s="37" t="str">
        <f t="shared" ca="1" si="2"/>
        <v>No</v>
      </c>
      <c r="U10" s="37" t="str">
        <f t="shared" ca="1" si="2"/>
        <v>No</v>
      </c>
      <c r="V10" s="38" t="str">
        <f t="shared" ca="1" si="2"/>
        <v>No</v>
      </c>
    </row>
    <row r="11" spans="1:22" x14ac:dyDescent="0.25">
      <c r="A11" s="47" t="s">
        <v>167</v>
      </c>
      <c r="B11" s="2" t="s">
        <v>51</v>
      </c>
      <c r="C11" s="49">
        <v>2</v>
      </c>
      <c r="D11" s="49">
        <f t="shared" ca="1" si="0"/>
        <v>9</v>
      </c>
      <c r="E11" s="49">
        <f t="shared" ca="1" si="4"/>
        <v>11</v>
      </c>
      <c r="G11" s="53" t="str">
        <f t="shared" ca="1" si="2"/>
        <v>Yes</v>
      </c>
      <c r="H11" s="2" t="str">
        <f t="shared" ca="1" si="2"/>
        <v>Yes</v>
      </c>
      <c r="I11" s="2" t="str">
        <f t="shared" ca="1" si="2"/>
        <v>No</v>
      </c>
      <c r="J11" s="2" t="str">
        <f t="shared" ca="1" si="2"/>
        <v>No</v>
      </c>
      <c r="K11" s="2" t="str">
        <f t="shared" ca="1" si="2"/>
        <v>No</v>
      </c>
      <c r="L11" s="2" t="str">
        <f t="shared" ca="1" si="2"/>
        <v>No</v>
      </c>
      <c r="M11" s="2" t="str">
        <f t="shared" ca="1" si="2"/>
        <v>No</v>
      </c>
      <c r="N11" s="2" t="str">
        <f t="shared" ca="1" si="2"/>
        <v>No</v>
      </c>
      <c r="O11" s="2" t="str">
        <f t="shared" ca="1" si="2"/>
        <v>No</v>
      </c>
      <c r="P11" s="2" t="str">
        <f t="shared" ca="1" si="2"/>
        <v>No</v>
      </c>
      <c r="Q11" s="2" t="str">
        <f t="shared" ca="1" si="2"/>
        <v>No</v>
      </c>
      <c r="R11" s="2" t="str">
        <f t="shared" ca="1" si="2"/>
        <v>No</v>
      </c>
      <c r="S11" s="2" t="str">
        <f t="shared" ca="1" si="2"/>
        <v>No</v>
      </c>
      <c r="T11" s="2" t="str">
        <f t="shared" ca="1" si="2"/>
        <v>No</v>
      </c>
      <c r="U11" s="2" t="str">
        <f t="shared" ca="1" si="2"/>
        <v>No</v>
      </c>
      <c r="V11" s="12" t="str">
        <f t="shared" ca="1" si="2"/>
        <v>No</v>
      </c>
    </row>
    <row r="12" spans="1:22" x14ac:dyDescent="0.25">
      <c r="A12" s="47" t="s">
        <v>167</v>
      </c>
      <c r="B12" s="2" t="s">
        <v>52</v>
      </c>
      <c r="C12" s="49">
        <v>3</v>
      </c>
      <c r="D12" s="49">
        <f t="shared" ca="1" si="0"/>
        <v>16</v>
      </c>
      <c r="E12" s="49">
        <f t="shared" ca="1" si="4"/>
        <v>19</v>
      </c>
      <c r="G12" s="53" t="str">
        <f t="shared" ca="1" si="2"/>
        <v>Yes</v>
      </c>
      <c r="H12" s="2" t="str">
        <f t="shared" ca="1" si="2"/>
        <v>Yes</v>
      </c>
      <c r="I12" s="2" t="str">
        <f t="shared" ca="1" si="2"/>
        <v>Yes</v>
      </c>
      <c r="J12" s="2" t="str">
        <f t="shared" ca="1" si="2"/>
        <v>Yes</v>
      </c>
      <c r="K12" s="2" t="str">
        <f t="shared" ca="1" si="2"/>
        <v>Yes</v>
      </c>
      <c r="L12" s="2" t="str">
        <f t="shared" ca="1" si="2"/>
        <v>Yes</v>
      </c>
      <c r="M12" s="2" t="str">
        <f t="shared" ca="1" si="2"/>
        <v>Yes</v>
      </c>
      <c r="N12" s="2" t="str">
        <f t="shared" ca="1" si="2"/>
        <v>Yes</v>
      </c>
      <c r="O12" s="2" t="str">
        <f t="shared" ca="1" si="2"/>
        <v>Yes</v>
      </c>
      <c r="P12" s="2" t="str">
        <f t="shared" ca="1" si="2"/>
        <v>Yes</v>
      </c>
      <c r="Q12" s="2" t="str">
        <f t="shared" ca="1" si="2"/>
        <v>No</v>
      </c>
      <c r="R12" s="2" t="str">
        <f t="shared" ca="1" si="2"/>
        <v>No</v>
      </c>
      <c r="S12" s="2" t="str">
        <f t="shared" ca="1" si="2"/>
        <v>No</v>
      </c>
      <c r="T12" s="2" t="str">
        <f t="shared" ca="1" si="2"/>
        <v>No</v>
      </c>
      <c r="U12" s="2" t="str">
        <f t="shared" ca="1" si="2"/>
        <v>No</v>
      </c>
      <c r="V12" s="12" t="str">
        <f t="shared" ca="1" si="2"/>
        <v>No</v>
      </c>
    </row>
    <row r="13" spans="1:22" x14ac:dyDescent="0.25">
      <c r="A13" s="48" t="s">
        <v>167</v>
      </c>
      <c r="B13" s="37" t="s">
        <v>53</v>
      </c>
      <c r="C13" s="50">
        <v>0</v>
      </c>
      <c r="D13" s="50">
        <f t="shared" ca="1" si="0"/>
        <v>14</v>
      </c>
      <c r="E13" s="50">
        <f t="shared" ca="1" si="4"/>
        <v>14</v>
      </c>
      <c r="G13" s="37" t="str">
        <f t="shared" ca="1" si="2"/>
        <v>Yes</v>
      </c>
      <c r="H13" s="37" t="str">
        <f t="shared" ca="1" si="2"/>
        <v>Yes</v>
      </c>
      <c r="I13" s="37" t="str">
        <f t="shared" ca="1" si="2"/>
        <v>Yes</v>
      </c>
      <c r="J13" s="37" t="str">
        <f t="shared" ca="1" si="2"/>
        <v>Yes</v>
      </c>
      <c r="K13" s="37" t="str">
        <f t="shared" ca="1" si="2"/>
        <v>Yes</v>
      </c>
      <c r="L13" s="37" t="str">
        <f t="shared" ca="1" si="2"/>
        <v>No</v>
      </c>
      <c r="M13" s="37" t="str">
        <f t="shared" ca="1" si="2"/>
        <v>No</v>
      </c>
      <c r="N13" s="37" t="str">
        <f t="shared" ca="1" si="2"/>
        <v>No</v>
      </c>
      <c r="O13" s="37" t="str">
        <f t="shared" ca="1" si="2"/>
        <v>No</v>
      </c>
      <c r="P13" s="37" t="str">
        <f t="shared" ca="1" si="2"/>
        <v>No</v>
      </c>
      <c r="Q13" s="37" t="str">
        <f t="shared" ca="1" si="2"/>
        <v>No</v>
      </c>
      <c r="R13" s="37" t="str">
        <f t="shared" ca="1" si="2"/>
        <v>No</v>
      </c>
      <c r="S13" s="37" t="str">
        <f t="shared" ca="1" si="2"/>
        <v>No</v>
      </c>
      <c r="T13" s="37" t="str">
        <f t="shared" ca="1" si="2"/>
        <v>No</v>
      </c>
      <c r="U13" s="37" t="str">
        <f t="shared" ca="1" si="2"/>
        <v>No</v>
      </c>
      <c r="V13" s="38" t="str">
        <f t="shared" ca="1" si="2"/>
        <v>No</v>
      </c>
    </row>
    <row r="14" spans="1:22" x14ac:dyDescent="0.25">
      <c r="A14" s="47" t="s">
        <v>145</v>
      </c>
      <c r="B14" s="2" t="s">
        <v>51</v>
      </c>
      <c r="C14" s="49">
        <v>2</v>
      </c>
      <c r="D14" s="49">
        <f ca="1">RANDBETWEEN(1,20)</f>
        <v>1</v>
      </c>
      <c r="E14" s="49">
        <f ca="1">D14+C14</f>
        <v>3</v>
      </c>
      <c r="G14" s="53" t="str">
        <f t="shared" ref="G14:V25" ca="1" si="5">IF($E14&gt;G$1-1,"Yes","No")</f>
        <v>No</v>
      </c>
      <c r="H14" s="2" t="str">
        <f t="shared" ca="1" si="5"/>
        <v>No</v>
      </c>
      <c r="I14" s="2" t="str">
        <f t="shared" ca="1" si="5"/>
        <v>No</v>
      </c>
      <c r="J14" s="2" t="str">
        <f t="shared" ca="1" si="5"/>
        <v>No</v>
      </c>
      <c r="K14" s="2" t="str">
        <f t="shared" ca="1" si="5"/>
        <v>No</v>
      </c>
      <c r="L14" s="2" t="str">
        <f t="shared" ca="1" si="5"/>
        <v>No</v>
      </c>
      <c r="M14" s="2" t="str">
        <f t="shared" ca="1" si="5"/>
        <v>No</v>
      </c>
      <c r="N14" s="2" t="str">
        <f t="shared" ca="1" si="5"/>
        <v>No</v>
      </c>
      <c r="O14" s="2" t="str">
        <f t="shared" ca="1" si="5"/>
        <v>No</v>
      </c>
      <c r="P14" s="2" t="str">
        <f t="shared" ca="1" si="5"/>
        <v>No</v>
      </c>
      <c r="Q14" s="2" t="str">
        <f t="shared" ca="1" si="5"/>
        <v>No</v>
      </c>
      <c r="R14" s="2" t="str">
        <f t="shared" ca="1" si="5"/>
        <v>No</v>
      </c>
      <c r="S14" s="2" t="str">
        <f t="shared" ca="1" si="5"/>
        <v>No</v>
      </c>
      <c r="T14" s="2" t="str">
        <f t="shared" ca="1" si="5"/>
        <v>No</v>
      </c>
      <c r="U14" s="2" t="str">
        <f t="shared" ca="1" si="5"/>
        <v>No</v>
      </c>
      <c r="V14" s="12" t="str">
        <f t="shared" ca="1" si="5"/>
        <v>No</v>
      </c>
    </row>
    <row r="15" spans="1:22" x14ac:dyDescent="0.25">
      <c r="A15" s="47" t="s">
        <v>145</v>
      </c>
      <c r="B15" s="2" t="s">
        <v>52</v>
      </c>
      <c r="C15" s="49">
        <v>2</v>
      </c>
      <c r="D15" s="49">
        <f t="shared" ref="D15:D25" ca="1" si="6">RANDBETWEEN(1,20)</f>
        <v>14</v>
      </c>
      <c r="E15" s="49">
        <f t="shared" ref="E15:E16" ca="1" si="7">D15+C15</f>
        <v>16</v>
      </c>
      <c r="G15" s="53" t="str">
        <f t="shared" ca="1" si="5"/>
        <v>Yes</v>
      </c>
      <c r="H15" s="2" t="str">
        <f t="shared" ca="1" si="5"/>
        <v>Yes</v>
      </c>
      <c r="I15" s="2" t="str">
        <f t="shared" ca="1" si="5"/>
        <v>Yes</v>
      </c>
      <c r="J15" s="2" t="str">
        <f t="shared" ca="1" si="5"/>
        <v>Yes</v>
      </c>
      <c r="K15" s="2" t="str">
        <f t="shared" ca="1" si="5"/>
        <v>Yes</v>
      </c>
      <c r="L15" s="2" t="str">
        <f t="shared" ca="1" si="5"/>
        <v>Yes</v>
      </c>
      <c r="M15" s="2" t="str">
        <f t="shared" ca="1" si="5"/>
        <v>Yes</v>
      </c>
      <c r="N15" s="2" t="str">
        <f t="shared" ca="1" si="5"/>
        <v>No</v>
      </c>
      <c r="O15" s="2" t="str">
        <f t="shared" ca="1" si="5"/>
        <v>No</v>
      </c>
      <c r="P15" s="2" t="str">
        <f t="shared" ca="1" si="5"/>
        <v>No</v>
      </c>
      <c r="Q15" s="2" t="str">
        <f t="shared" ca="1" si="5"/>
        <v>No</v>
      </c>
      <c r="R15" s="2" t="str">
        <f t="shared" ca="1" si="5"/>
        <v>No</v>
      </c>
      <c r="S15" s="2" t="str">
        <f t="shared" ca="1" si="5"/>
        <v>No</v>
      </c>
      <c r="T15" s="2" t="str">
        <f t="shared" ca="1" si="5"/>
        <v>No</v>
      </c>
      <c r="U15" s="2" t="str">
        <f t="shared" ca="1" si="5"/>
        <v>No</v>
      </c>
      <c r="V15" s="12" t="str">
        <f t="shared" ca="1" si="5"/>
        <v>No</v>
      </c>
    </row>
    <row r="16" spans="1:22" x14ac:dyDescent="0.25">
      <c r="A16" s="48" t="s">
        <v>145</v>
      </c>
      <c r="B16" s="37" t="s">
        <v>53</v>
      </c>
      <c r="C16" s="50">
        <v>-1</v>
      </c>
      <c r="D16" s="50">
        <f t="shared" ca="1" si="6"/>
        <v>9</v>
      </c>
      <c r="E16" s="50">
        <f t="shared" ca="1" si="7"/>
        <v>8</v>
      </c>
      <c r="G16" s="37" t="str">
        <f t="shared" ca="1" si="5"/>
        <v>No</v>
      </c>
      <c r="H16" s="37" t="str">
        <f t="shared" ca="1" si="5"/>
        <v>No</v>
      </c>
      <c r="I16" s="37" t="str">
        <f t="shared" ca="1" si="5"/>
        <v>No</v>
      </c>
      <c r="J16" s="37" t="str">
        <f t="shared" ca="1" si="5"/>
        <v>No</v>
      </c>
      <c r="K16" s="37" t="str">
        <f t="shared" ca="1" si="5"/>
        <v>No</v>
      </c>
      <c r="L16" s="37" t="str">
        <f t="shared" ca="1" si="5"/>
        <v>No</v>
      </c>
      <c r="M16" s="37" t="str">
        <f t="shared" ca="1" si="5"/>
        <v>No</v>
      </c>
      <c r="N16" s="37" t="str">
        <f t="shared" ca="1" si="5"/>
        <v>No</v>
      </c>
      <c r="O16" s="37" t="str">
        <f t="shared" ca="1" si="5"/>
        <v>No</v>
      </c>
      <c r="P16" s="37" t="str">
        <f t="shared" ca="1" si="5"/>
        <v>No</v>
      </c>
      <c r="Q16" s="37" t="str">
        <f t="shared" ca="1" si="5"/>
        <v>No</v>
      </c>
      <c r="R16" s="37" t="str">
        <f t="shared" ca="1" si="5"/>
        <v>No</v>
      </c>
      <c r="S16" s="37" t="str">
        <f t="shared" ca="1" si="5"/>
        <v>No</v>
      </c>
      <c r="T16" s="37" t="str">
        <f t="shared" ca="1" si="5"/>
        <v>No</v>
      </c>
      <c r="U16" s="37" t="str">
        <f t="shared" ca="1" si="5"/>
        <v>No</v>
      </c>
      <c r="V16" s="38" t="str">
        <f t="shared" ca="1" si="5"/>
        <v>No</v>
      </c>
    </row>
    <row r="17" spans="1:22" x14ac:dyDescent="0.25">
      <c r="A17" s="47" t="s">
        <v>148</v>
      </c>
      <c r="B17" s="2" t="s">
        <v>51</v>
      </c>
      <c r="C17" s="49">
        <v>2</v>
      </c>
      <c r="D17" s="49">
        <f ca="1">RANDBETWEEN(1,20)</f>
        <v>3</v>
      </c>
      <c r="E17" s="49">
        <f ca="1">D17+C17</f>
        <v>5</v>
      </c>
      <c r="G17" s="53" t="str">
        <f t="shared" ca="1" si="5"/>
        <v>No</v>
      </c>
      <c r="H17" s="2" t="str">
        <f t="shared" ca="1" si="5"/>
        <v>No</v>
      </c>
      <c r="I17" s="2" t="str">
        <f t="shared" ca="1" si="5"/>
        <v>No</v>
      </c>
      <c r="J17" s="2" t="str">
        <f t="shared" ca="1" si="5"/>
        <v>No</v>
      </c>
      <c r="K17" s="2" t="str">
        <f t="shared" ca="1" si="5"/>
        <v>No</v>
      </c>
      <c r="L17" s="2" t="str">
        <f t="shared" ca="1" si="5"/>
        <v>No</v>
      </c>
      <c r="M17" s="2" t="str">
        <f t="shared" ca="1" si="5"/>
        <v>No</v>
      </c>
      <c r="N17" s="2" t="str">
        <f t="shared" ca="1" si="5"/>
        <v>No</v>
      </c>
      <c r="O17" s="2" t="str">
        <f t="shared" ca="1" si="5"/>
        <v>No</v>
      </c>
      <c r="P17" s="2" t="str">
        <f t="shared" ca="1" si="5"/>
        <v>No</v>
      </c>
      <c r="Q17" s="2" t="str">
        <f t="shared" ca="1" si="5"/>
        <v>No</v>
      </c>
      <c r="R17" s="2" t="str">
        <f t="shared" ca="1" si="5"/>
        <v>No</v>
      </c>
      <c r="S17" s="2" t="str">
        <f t="shared" ca="1" si="5"/>
        <v>No</v>
      </c>
      <c r="T17" s="2" t="str">
        <f t="shared" ca="1" si="5"/>
        <v>No</v>
      </c>
      <c r="U17" s="2" t="str">
        <f t="shared" ca="1" si="5"/>
        <v>No</v>
      </c>
      <c r="V17" s="12" t="str">
        <f t="shared" ca="1" si="5"/>
        <v>No</v>
      </c>
    </row>
    <row r="18" spans="1:22" x14ac:dyDescent="0.25">
      <c r="A18" s="47" t="s">
        <v>148</v>
      </c>
      <c r="B18" s="2" t="s">
        <v>52</v>
      </c>
      <c r="C18" s="49">
        <v>4</v>
      </c>
      <c r="D18" s="49">
        <f t="shared" ca="1" si="6"/>
        <v>17</v>
      </c>
      <c r="E18" s="49">
        <f t="shared" ref="E18:E19" ca="1" si="8">D18+C18</f>
        <v>21</v>
      </c>
      <c r="G18" s="53" t="str">
        <f t="shared" ca="1" si="5"/>
        <v>Yes</v>
      </c>
      <c r="H18" s="2" t="str">
        <f t="shared" ca="1" si="5"/>
        <v>Yes</v>
      </c>
      <c r="I18" s="2" t="str">
        <f t="shared" ca="1" si="5"/>
        <v>Yes</v>
      </c>
      <c r="J18" s="2" t="str">
        <f t="shared" ca="1" si="5"/>
        <v>Yes</v>
      </c>
      <c r="K18" s="2" t="str">
        <f t="shared" ca="1" si="5"/>
        <v>Yes</v>
      </c>
      <c r="L18" s="2" t="str">
        <f t="shared" ca="1" si="5"/>
        <v>Yes</v>
      </c>
      <c r="M18" s="2" t="str">
        <f t="shared" ca="1" si="5"/>
        <v>Yes</v>
      </c>
      <c r="N18" s="2" t="str">
        <f t="shared" ca="1" si="5"/>
        <v>Yes</v>
      </c>
      <c r="O18" s="2" t="str">
        <f t="shared" ca="1" si="5"/>
        <v>Yes</v>
      </c>
      <c r="P18" s="2" t="str">
        <f t="shared" ca="1" si="5"/>
        <v>Yes</v>
      </c>
      <c r="Q18" s="2" t="str">
        <f t="shared" ca="1" si="5"/>
        <v>Yes</v>
      </c>
      <c r="R18" s="2" t="str">
        <f t="shared" ca="1" si="5"/>
        <v>Yes</v>
      </c>
      <c r="S18" s="2" t="str">
        <f t="shared" ca="1" si="5"/>
        <v>No</v>
      </c>
      <c r="T18" s="2" t="str">
        <f t="shared" ca="1" si="5"/>
        <v>No</v>
      </c>
      <c r="U18" s="2" t="str">
        <f t="shared" ca="1" si="5"/>
        <v>No</v>
      </c>
      <c r="V18" s="12" t="str">
        <f t="shared" ca="1" si="5"/>
        <v>No</v>
      </c>
    </row>
    <row r="19" spans="1:22" x14ac:dyDescent="0.25">
      <c r="A19" s="48" t="s">
        <v>148</v>
      </c>
      <c r="B19" s="37" t="s">
        <v>53</v>
      </c>
      <c r="C19" s="50">
        <v>0</v>
      </c>
      <c r="D19" s="50">
        <f t="shared" ca="1" si="6"/>
        <v>3</v>
      </c>
      <c r="E19" s="50">
        <f t="shared" ca="1" si="8"/>
        <v>3</v>
      </c>
      <c r="G19" s="37" t="str">
        <f t="shared" ca="1" si="5"/>
        <v>No</v>
      </c>
      <c r="H19" s="37" t="str">
        <f t="shared" ca="1" si="5"/>
        <v>No</v>
      </c>
      <c r="I19" s="37" t="str">
        <f t="shared" ca="1" si="5"/>
        <v>No</v>
      </c>
      <c r="J19" s="37" t="str">
        <f t="shared" ca="1" si="5"/>
        <v>No</v>
      </c>
      <c r="K19" s="37" t="str">
        <f t="shared" ca="1" si="5"/>
        <v>No</v>
      </c>
      <c r="L19" s="37" t="str">
        <f t="shared" ca="1" si="5"/>
        <v>No</v>
      </c>
      <c r="M19" s="37" t="str">
        <f t="shared" ca="1" si="5"/>
        <v>No</v>
      </c>
      <c r="N19" s="37" t="str">
        <f t="shared" ca="1" si="5"/>
        <v>No</v>
      </c>
      <c r="O19" s="37" t="str">
        <f t="shared" ca="1" si="5"/>
        <v>No</v>
      </c>
      <c r="P19" s="37" t="str">
        <f t="shared" ca="1" si="5"/>
        <v>No</v>
      </c>
      <c r="Q19" s="37" t="str">
        <f t="shared" ca="1" si="5"/>
        <v>No</v>
      </c>
      <c r="R19" s="37" t="str">
        <f t="shared" ca="1" si="5"/>
        <v>No</v>
      </c>
      <c r="S19" s="37" t="str">
        <f t="shared" ca="1" si="5"/>
        <v>No</v>
      </c>
      <c r="T19" s="37" t="str">
        <f t="shared" ca="1" si="5"/>
        <v>No</v>
      </c>
      <c r="U19" s="37" t="str">
        <f t="shared" ca="1" si="5"/>
        <v>No</v>
      </c>
      <c r="V19" s="38" t="str">
        <f t="shared" ca="1" si="5"/>
        <v>No</v>
      </c>
    </row>
    <row r="20" spans="1:22" x14ac:dyDescent="0.25">
      <c r="A20" s="47" t="s">
        <v>159</v>
      </c>
      <c r="B20" s="2" t="s">
        <v>51</v>
      </c>
      <c r="C20" s="49">
        <v>3</v>
      </c>
      <c r="D20" s="49">
        <f ca="1">RANDBETWEEN(1,20)</f>
        <v>9</v>
      </c>
      <c r="E20" s="49">
        <f ca="1">D20+C20</f>
        <v>12</v>
      </c>
      <c r="G20" s="53" t="str">
        <f t="shared" ca="1" si="5"/>
        <v>Yes</v>
      </c>
      <c r="H20" s="2" t="str">
        <f t="shared" ca="1" si="5"/>
        <v>Yes</v>
      </c>
      <c r="I20" s="2" t="str">
        <f t="shared" ca="1" si="5"/>
        <v>Yes</v>
      </c>
      <c r="J20" s="2" t="str">
        <f t="shared" ca="1" si="5"/>
        <v>No</v>
      </c>
      <c r="K20" s="2" t="str">
        <f t="shared" ca="1" si="5"/>
        <v>No</v>
      </c>
      <c r="L20" s="2" t="str">
        <f t="shared" ca="1" si="5"/>
        <v>No</v>
      </c>
      <c r="M20" s="2" t="str">
        <f t="shared" ca="1" si="5"/>
        <v>No</v>
      </c>
      <c r="N20" s="2" t="str">
        <f t="shared" ca="1" si="5"/>
        <v>No</v>
      </c>
      <c r="O20" s="2" t="str">
        <f t="shared" ca="1" si="5"/>
        <v>No</v>
      </c>
      <c r="P20" s="2" t="str">
        <f t="shared" ca="1" si="5"/>
        <v>No</v>
      </c>
      <c r="Q20" s="2" t="str">
        <f t="shared" ca="1" si="5"/>
        <v>No</v>
      </c>
      <c r="R20" s="2" t="str">
        <f t="shared" ca="1" si="5"/>
        <v>No</v>
      </c>
      <c r="S20" s="2" t="str">
        <f t="shared" ca="1" si="5"/>
        <v>No</v>
      </c>
      <c r="T20" s="2" t="str">
        <f t="shared" ca="1" si="5"/>
        <v>No</v>
      </c>
      <c r="U20" s="2" t="str">
        <f t="shared" ca="1" si="5"/>
        <v>No</v>
      </c>
      <c r="V20" s="12" t="str">
        <f t="shared" ca="1" si="5"/>
        <v>No</v>
      </c>
    </row>
    <row r="21" spans="1:22" x14ac:dyDescent="0.25">
      <c r="A21" s="47" t="s">
        <v>159</v>
      </c>
      <c r="B21" s="2" t="s">
        <v>52</v>
      </c>
      <c r="C21" s="49">
        <v>5</v>
      </c>
      <c r="D21" s="49">
        <f t="shared" ca="1" si="6"/>
        <v>2</v>
      </c>
      <c r="E21" s="49">
        <f t="shared" ref="E21:E22" ca="1" si="9">D21+C21</f>
        <v>7</v>
      </c>
      <c r="G21" s="53" t="str">
        <f t="shared" ca="1" si="5"/>
        <v>No</v>
      </c>
      <c r="H21" s="2" t="str">
        <f t="shared" ca="1" si="5"/>
        <v>No</v>
      </c>
      <c r="I21" s="2" t="str">
        <f t="shared" ca="1" si="5"/>
        <v>No</v>
      </c>
      <c r="J21" s="2" t="str">
        <f t="shared" ca="1" si="5"/>
        <v>No</v>
      </c>
      <c r="K21" s="2" t="str">
        <f t="shared" ca="1" si="5"/>
        <v>No</v>
      </c>
      <c r="L21" s="2" t="str">
        <f t="shared" ca="1" si="5"/>
        <v>No</v>
      </c>
      <c r="M21" s="2" t="str">
        <f t="shared" ca="1" si="5"/>
        <v>No</v>
      </c>
      <c r="N21" s="2" t="str">
        <f t="shared" ca="1" si="5"/>
        <v>No</v>
      </c>
      <c r="O21" s="2" t="str">
        <f t="shared" ca="1" si="5"/>
        <v>No</v>
      </c>
      <c r="P21" s="2" t="str">
        <f t="shared" ca="1" si="5"/>
        <v>No</v>
      </c>
      <c r="Q21" s="2" t="str">
        <f t="shared" ca="1" si="5"/>
        <v>No</v>
      </c>
      <c r="R21" s="2" t="str">
        <f t="shared" ca="1" si="5"/>
        <v>No</v>
      </c>
      <c r="S21" s="2" t="str">
        <f t="shared" ca="1" si="5"/>
        <v>No</v>
      </c>
      <c r="T21" s="2" t="str">
        <f t="shared" ca="1" si="5"/>
        <v>No</v>
      </c>
      <c r="U21" s="2" t="str">
        <f t="shared" ca="1" si="5"/>
        <v>No</v>
      </c>
      <c r="V21" s="12" t="str">
        <f t="shared" ca="1" si="5"/>
        <v>No</v>
      </c>
    </row>
    <row r="22" spans="1:22" x14ac:dyDescent="0.25">
      <c r="A22" s="48" t="s">
        <v>159</v>
      </c>
      <c r="B22" s="37" t="s">
        <v>53</v>
      </c>
      <c r="C22" s="50">
        <v>0</v>
      </c>
      <c r="D22" s="50">
        <f t="shared" ca="1" si="6"/>
        <v>15</v>
      </c>
      <c r="E22" s="50">
        <f t="shared" ca="1" si="9"/>
        <v>15</v>
      </c>
      <c r="G22" s="37" t="str">
        <f t="shared" ca="1" si="5"/>
        <v>Yes</v>
      </c>
      <c r="H22" s="37" t="str">
        <f t="shared" ca="1" si="5"/>
        <v>Yes</v>
      </c>
      <c r="I22" s="37" t="str">
        <f t="shared" ca="1" si="5"/>
        <v>Yes</v>
      </c>
      <c r="J22" s="37" t="str">
        <f t="shared" ca="1" si="5"/>
        <v>Yes</v>
      </c>
      <c r="K22" s="37" t="str">
        <f t="shared" ca="1" si="5"/>
        <v>Yes</v>
      </c>
      <c r="L22" s="37" t="str">
        <f t="shared" ca="1" si="5"/>
        <v>Yes</v>
      </c>
      <c r="M22" s="37" t="str">
        <f t="shared" ca="1" si="5"/>
        <v>No</v>
      </c>
      <c r="N22" s="37" t="str">
        <f t="shared" ca="1" si="5"/>
        <v>No</v>
      </c>
      <c r="O22" s="37" t="str">
        <f t="shared" ca="1" si="5"/>
        <v>No</v>
      </c>
      <c r="P22" s="37" t="str">
        <f t="shared" ca="1" si="5"/>
        <v>No</v>
      </c>
      <c r="Q22" s="37" t="str">
        <f t="shared" ca="1" si="5"/>
        <v>No</v>
      </c>
      <c r="R22" s="37" t="str">
        <f t="shared" ca="1" si="5"/>
        <v>No</v>
      </c>
      <c r="S22" s="37" t="str">
        <f t="shared" ca="1" si="5"/>
        <v>No</v>
      </c>
      <c r="T22" s="37" t="str">
        <f t="shared" ca="1" si="5"/>
        <v>No</v>
      </c>
      <c r="U22" s="37" t="str">
        <f t="shared" ca="1" si="5"/>
        <v>No</v>
      </c>
      <c r="V22" s="38" t="str">
        <f t="shared" ca="1" si="5"/>
        <v>No</v>
      </c>
    </row>
    <row r="23" spans="1:22" x14ac:dyDescent="0.25">
      <c r="A23" s="75" t="s">
        <v>155</v>
      </c>
      <c r="B23" s="2" t="s">
        <v>51</v>
      </c>
      <c r="C23" s="49">
        <v>2</v>
      </c>
      <c r="D23" s="49">
        <f ca="1">RANDBETWEEN(1,20)</f>
        <v>18</v>
      </c>
      <c r="E23" s="49">
        <f ca="1">D23+C23</f>
        <v>20</v>
      </c>
      <c r="G23" s="53" t="str">
        <f t="shared" ca="1" si="5"/>
        <v>Yes</v>
      </c>
      <c r="H23" s="2" t="str">
        <f t="shared" ca="1" si="5"/>
        <v>Yes</v>
      </c>
      <c r="I23" s="2" t="str">
        <f t="shared" ca="1" si="5"/>
        <v>Yes</v>
      </c>
      <c r="J23" s="2" t="str">
        <f t="shared" ca="1" si="5"/>
        <v>Yes</v>
      </c>
      <c r="K23" s="2" t="str">
        <f t="shared" ca="1" si="5"/>
        <v>Yes</v>
      </c>
      <c r="L23" s="2" t="str">
        <f t="shared" ca="1" si="5"/>
        <v>Yes</v>
      </c>
      <c r="M23" s="2" t="str">
        <f t="shared" ca="1" si="5"/>
        <v>Yes</v>
      </c>
      <c r="N23" s="2" t="str">
        <f t="shared" ca="1" si="5"/>
        <v>Yes</v>
      </c>
      <c r="O23" s="2" t="str">
        <f t="shared" ca="1" si="5"/>
        <v>Yes</v>
      </c>
      <c r="P23" s="2" t="str">
        <f t="shared" ca="1" si="5"/>
        <v>Yes</v>
      </c>
      <c r="Q23" s="2" t="str">
        <f t="shared" ca="1" si="5"/>
        <v>Yes</v>
      </c>
      <c r="R23" s="2" t="str">
        <f t="shared" ca="1" si="5"/>
        <v>No</v>
      </c>
      <c r="S23" s="2" t="str">
        <f t="shared" ca="1" si="5"/>
        <v>No</v>
      </c>
      <c r="T23" s="2" t="str">
        <f t="shared" ca="1" si="5"/>
        <v>No</v>
      </c>
      <c r="U23" s="2" t="str">
        <f t="shared" ca="1" si="5"/>
        <v>No</v>
      </c>
      <c r="V23" s="12" t="str">
        <f t="shared" ca="1" si="5"/>
        <v>No</v>
      </c>
    </row>
    <row r="24" spans="1:22" x14ac:dyDescent="0.25">
      <c r="A24" s="75" t="s">
        <v>155</v>
      </c>
      <c r="B24" s="2" t="s">
        <v>52</v>
      </c>
      <c r="C24" s="49">
        <v>4</v>
      </c>
      <c r="D24" s="49">
        <f t="shared" ca="1" si="6"/>
        <v>3</v>
      </c>
      <c r="E24" s="49">
        <f t="shared" ref="E24:E25" ca="1" si="10">D24+C24</f>
        <v>7</v>
      </c>
      <c r="G24" s="53" t="str">
        <f t="shared" ca="1" si="5"/>
        <v>No</v>
      </c>
      <c r="H24" s="2" t="str">
        <f t="shared" ca="1" si="5"/>
        <v>No</v>
      </c>
      <c r="I24" s="2" t="str">
        <f t="shared" ca="1" si="5"/>
        <v>No</v>
      </c>
      <c r="J24" s="2" t="str">
        <f t="shared" ca="1" si="5"/>
        <v>No</v>
      </c>
      <c r="K24" s="2" t="str">
        <f t="shared" ca="1" si="5"/>
        <v>No</v>
      </c>
      <c r="L24" s="2" t="str">
        <f t="shared" ca="1" si="5"/>
        <v>No</v>
      </c>
      <c r="M24" s="2" t="str">
        <f t="shared" ca="1" si="5"/>
        <v>No</v>
      </c>
      <c r="N24" s="2" t="str">
        <f t="shared" ca="1" si="5"/>
        <v>No</v>
      </c>
      <c r="O24" s="2" t="str">
        <f t="shared" ca="1" si="5"/>
        <v>No</v>
      </c>
      <c r="P24" s="2" t="str">
        <f t="shared" ca="1" si="5"/>
        <v>No</v>
      </c>
      <c r="Q24" s="2" t="str">
        <f t="shared" ca="1" si="5"/>
        <v>No</v>
      </c>
      <c r="R24" s="2" t="str">
        <f t="shared" ca="1" si="5"/>
        <v>No</v>
      </c>
      <c r="S24" s="2" t="str">
        <f t="shared" ca="1" si="5"/>
        <v>No</v>
      </c>
      <c r="T24" s="2" t="str">
        <f t="shared" ca="1" si="5"/>
        <v>No</v>
      </c>
      <c r="U24" s="2" t="str">
        <f t="shared" ca="1" si="5"/>
        <v>No</v>
      </c>
      <c r="V24" s="12" t="str">
        <f t="shared" ca="1" si="5"/>
        <v>No</v>
      </c>
    </row>
    <row r="25" spans="1:22" x14ac:dyDescent="0.25">
      <c r="A25" s="76" t="s">
        <v>155</v>
      </c>
      <c r="B25" s="37" t="s">
        <v>53</v>
      </c>
      <c r="C25" s="50">
        <v>5</v>
      </c>
      <c r="D25" s="50">
        <f t="shared" ca="1" si="6"/>
        <v>6</v>
      </c>
      <c r="E25" s="50">
        <f t="shared" ca="1" si="10"/>
        <v>11</v>
      </c>
      <c r="G25" s="37" t="str">
        <f t="shared" ca="1" si="5"/>
        <v>Yes</v>
      </c>
      <c r="H25" s="37" t="str">
        <f t="shared" ca="1" si="5"/>
        <v>Yes</v>
      </c>
      <c r="I25" s="37" t="str">
        <f t="shared" ca="1" si="5"/>
        <v>No</v>
      </c>
      <c r="J25" s="37" t="str">
        <f t="shared" ca="1" si="5"/>
        <v>No</v>
      </c>
      <c r="K25" s="37" t="str">
        <f t="shared" ca="1" si="5"/>
        <v>No</v>
      </c>
      <c r="L25" s="37" t="str">
        <f t="shared" ca="1" si="5"/>
        <v>No</v>
      </c>
      <c r="M25" s="37" t="str">
        <f t="shared" ca="1" si="5"/>
        <v>No</v>
      </c>
      <c r="N25" s="37" t="str">
        <f t="shared" ca="1" si="5"/>
        <v>No</v>
      </c>
      <c r="O25" s="37" t="str">
        <f t="shared" ca="1" si="5"/>
        <v>No</v>
      </c>
      <c r="P25" s="37" t="str">
        <f t="shared" ca="1" si="5"/>
        <v>No</v>
      </c>
      <c r="Q25" s="37" t="str">
        <f t="shared" ca="1" si="5"/>
        <v>No</v>
      </c>
      <c r="R25" s="37" t="str">
        <f t="shared" ca="1" si="5"/>
        <v>No</v>
      </c>
      <c r="S25" s="37" t="str">
        <f t="shared" ca="1" si="5"/>
        <v>No</v>
      </c>
      <c r="T25" s="37" t="str">
        <f t="shared" ca="1" si="5"/>
        <v>No</v>
      </c>
      <c r="U25" s="37" t="str">
        <f t="shared" ca="1" si="5"/>
        <v>No</v>
      </c>
      <c r="V25" s="38" t="str">
        <f t="shared" ca="1" si="5"/>
        <v>No</v>
      </c>
    </row>
    <row r="26" spans="1:22" x14ac:dyDescent="0.25">
      <c r="A26" s="76"/>
      <c r="B26" s="37" t="s">
        <v>94</v>
      </c>
      <c r="C26" s="50"/>
      <c r="D26" s="50">
        <f t="shared" ca="1" si="0"/>
        <v>13</v>
      </c>
      <c r="E26" s="50">
        <f t="shared" ca="1" si="1"/>
        <v>13</v>
      </c>
      <c r="F26" s="148"/>
      <c r="G26" s="37" t="str">
        <f t="shared" ref="G26:V28" ca="1" si="11">IF($E26&gt;G$1-1,"Yes","No")</f>
        <v>Yes</v>
      </c>
      <c r="H26" s="37" t="str">
        <f t="shared" ca="1" si="11"/>
        <v>Yes</v>
      </c>
      <c r="I26" s="37" t="str">
        <f t="shared" ca="1" si="11"/>
        <v>Yes</v>
      </c>
      <c r="J26" s="37" t="str">
        <f t="shared" ca="1" si="11"/>
        <v>Yes</v>
      </c>
      <c r="K26" s="37" t="str">
        <f t="shared" ca="1" si="11"/>
        <v>No</v>
      </c>
      <c r="L26" s="37" t="str">
        <f t="shared" ca="1" si="11"/>
        <v>No</v>
      </c>
      <c r="M26" s="37" t="str">
        <f t="shared" ca="1" si="11"/>
        <v>No</v>
      </c>
      <c r="N26" s="37" t="str">
        <f t="shared" ca="1" si="11"/>
        <v>No</v>
      </c>
      <c r="O26" s="37" t="str">
        <f t="shared" ca="1" si="11"/>
        <v>No</v>
      </c>
      <c r="P26" s="37" t="str">
        <f t="shared" ca="1" si="11"/>
        <v>No</v>
      </c>
      <c r="Q26" s="37" t="str">
        <f t="shared" ca="1" si="11"/>
        <v>No</v>
      </c>
      <c r="R26" s="37" t="str">
        <f t="shared" ca="1" si="11"/>
        <v>No</v>
      </c>
      <c r="S26" s="37" t="str">
        <f t="shared" ca="1" si="11"/>
        <v>No</v>
      </c>
      <c r="T26" s="37" t="str">
        <f t="shared" ca="1" si="11"/>
        <v>No</v>
      </c>
      <c r="U26" s="37" t="str">
        <f t="shared" ca="1" si="11"/>
        <v>No</v>
      </c>
      <c r="V26" s="38" t="str">
        <f t="shared" ca="1" si="11"/>
        <v>No</v>
      </c>
    </row>
    <row r="27" spans="1:22" x14ac:dyDescent="0.25">
      <c r="A27" s="48"/>
      <c r="B27" s="37" t="s">
        <v>108</v>
      </c>
      <c r="C27" s="50">
        <v>2</v>
      </c>
      <c r="D27" s="50">
        <f t="shared" ca="1" si="0"/>
        <v>15</v>
      </c>
      <c r="E27" s="50">
        <f t="shared" ca="1" si="1"/>
        <v>17</v>
      </c>
      <c r="F27" s="148"/>
      <c r="G27" s="37" t="str">
        <f t="shared" ca="1" si="11"/>
        <v>Yes</v>
      </c>
      <c r="H27" s="37" t="str">
        <f t="shared" ca="1" si="11"/>
        <v>Yes</v>
      </c>
      <c r="I27" s="37" t="str">
        <f t="shared" ca="1" si="11"/>
        <v>Yes</v>
      </c>
      <c r="J27" s="37" t="str">
        <f t="shared" ca="1" si="11"/>
        <v>Yes</v>
      </c>
      <c r="K27" s="37" t="str">
        <f t="shared" ca="1" si="11"/>
        <v>Yes</v>
      </c>
      <c r="L27" s="37" t="str">
        <f t="shared" ca="1" si="11"/>
        <v>Yes</v>
      </c>
      <c r="M27" s="37" t="str">
        <f t="shared" ca="1" si="11"/>
        <v>Yes</v>
      </c>
      <c r="N27" s="37" t="str">
        <f t="shared" ca="1" si="11"/>
        <v>Yes</v>
      </c>
      <c r="O27" s="37" t="str">
        <f t="shared" ca="1" si="11"/>
        <v>No</v>
      </c>
      <c r="P27" s="37" t="str">
        <f t="shared" ca="1" si="11"/>
        <v>No</v>
      </c>
      <c r="Q27" s="37" t="str">
        <f t="shared" ca="1" si="11"/>
        <v>No</v>
      </c>
      <c r="R27" s="37" t="str">
        <f t="shared" ca="1" si="11"/>
        <v>No</v>
      </c>
      <c r="S27" s="37" t="str">
        <f t="shared" ca="1" si="11"/>
        <v>No</v>
      </c>
      <c r="T27" s="37" t="str">
        <f t="shared" ca="1" si="11"/>
        <v>No</v>
      </c>
      <c r="U27" s="37" t="str">
        <f t="shared" ca="1" si="11"/>
        <v>No</v>
      </c>
      <c r="V27" s="38" t="str">
        <f t="shared" ca="1" si="11"/>
        <v>No</v>
      </c>
    </row>
    <row r="28" spans="1:22" x14ac:dyDescent="0.25">
      <c r="A28" s="76"/>
      <c r="B28" s="37" t="s">
        <v>96</v>
      </c>
      <c r="C28" s="50"/>
      <c r="D28" s="50">
        <f t="shared" ca="1" si="0"/>
        <v>16</v>
      </c>
      <c r="E28" s="50">
        <f t="shared" ca="1" si="1"/>
        <v>16</v>
      </c>
      <c r="F28" s="148"/>
      <c r="G28" s="37" t="str">
        <f t="shared" ca="1" si="11"/>
        <v>Yes</v>
      </c>
      <c r="H28" s="37" t="str">
        <f t="shared" ca="1" si="11"/>
        <v>Yes</v>
      </c>
      <c r="I28" s="37" t="str">
        <f t="shared" ca="1" si="11"/>
        <v>Yes</v>
      </c>
      <c r="J28" s="37" t="str">
        <f t="shared" ca="1" si="11"/>
        <v>Yes</v>
      </c>
      <c r="K28" s="37" t="str">
        <f t="shared" ca="1" si="11"/>
        <v>Yes</v>
      </c>
      <c r="L28" s="37" t="str">
        <f t="shared" ca="1" si="11"/>
        <v>Yes</v>
      </c>
      <c r="M28" s="37" t="str">
        <f t="shared" ca="1" si="11"/>
        <v>Yes</v>
      </c>
      <c r="N28" s="37" t="str">
        <f t="shared" ca="1" si="11"/>
        <v>No</v>
      </c>
      <c r="O28" s="37" t="str">
        <f t="shared" ca="1" si="11"/>
        <v>No</v>
      </c>
      <c r="P28" s="37" t="str">
        <f t="shared" ca="1" si="11"/>
        <v>No</v>
      </c>
      <c r="Q28" s="37" t="str">
        <f t="shared" ca="1" si="11"/>
        <v>No</v>
      </c>
      <c r="R28" s="37" t="str">
        <f t="shared" ca="1" si="11"/>
        <v>No</v>
      </c>
      <c r="S28" s="37" t="str">
        <f t="shared" ca="1" si="11"/>
        <v>No</v>
      </c>
      <c r="T28" s="37" t="str">
        <f t="shared" ca="1" si="11"/>
        <v>No</v>
      </c>
      <c r="U28" s="37" t="str">
        <f t="shared" ca="1" si="11"/>
        <v>No</v>
      </c>
      <c r="V28" s="38" t="str">
        <f t="shared" ca="1" si="11"/>
        <v>No</v>
      </c>
    </row>
  </sheetData>
  <sortState ref="A47:O50">
    <sortCondition ref="B47:B50"/>
  </sortState>
  <conditionalFormatting sqref="D29:D1048576">
    <cfRule type="cellIs" dxfId="153" priority="1041" operator="equal">
      <formula>20</formula>
    </cfRule>
    <cfRule type="cellIs" dxfId="152" priority="1042" operator="equal">
      <formula>1</formula>
    </cfRule>
  </conditionalFormatting>
  <conditionalFormatting sqref="G2:O4 V2:V4">
    <cfRule type="cellIs" dxfId="151" priority="293" operator="equal">
      <formula>"No"</formula>
    </cfRule>
    <cfRule type="cellIs" dxfId="150" priority="294" operator="equal">
      <formula>"Yes"</formula>
    </cfRule>
  </conditionalFormatting>
  <conditionalFormatting sqref="G2:O4 V2:V4">
    <cfRule type="cellIs" dxfId="149" priority="291" operator="equal">
      <formula>"No"</formula>
    </cfRule>
    <cfRule type="cellIs" dxfId="148" priority="292" operator="equal">
      <formula>"Yes"</formula>
    </cfRule>
  </conditionalFormatting>
  <conditionalFormatting sqref="P2:U4">
    <cfRule type="cellIs" dxfId="147" priority="289" operator="equal">
      <formula>"No"</formula>
    </cfRule>
    <cfRule type="cellIs" dxfId="146" priority="290" operator="equal">
      <formula>"Yes"</formula>
    </cfRule>
  </conditionalFormatting>
  <conditionalFormatting sqref="P2:U4">
    <cfRule type="cellIs" dxfId="145" priority="287" operator="equal">
      <formula>"No"</formula>
    </cfRule>
    <cfRule type="cellIs" dxfId="144" priority="288" operator="equal">
      <formula>"Yes"</formula>
    </cfRule>
  </conditionalFormatting>
  <conditionalFormatting sqref="D2:D4">
    <cfRule type="cellIs" dxfId="143" priority="285" operator="equal">
      <formula>20</formula>
    </cfRule>
    <cfRule type="cellIs" dxfId="142" priority="286" operator="equal">
      <formula>1</formula>
    </cfRule>
  </conditionalFormatting>
  <conditionalFormatting sqref="G26:O26 V26">
    <cfRule type="cellIs" dxfId="141" priority="181" operator="equal">
      <formula>"No"</formula>
    </cfRule>
    <cfRule type="cellIs" dxfId="140" priority="182" operator="equal">
      <formula>"Yes"</formula>
    </cfRule>
  </conditionalFormatting>
  <conditionalFormatting sqref="G26:O26 V26">
    <cfRule type="cellIs" dxfId="139" priority="179" operator="equal">
      <formula>"No"</formula>
    </cfRule>
    <cfRule type="cellIs" dxfId="138" priority="180" operator="equal">
      <formula>"Yes"</formula>
    </cfRule>
  </conditionalFormatting>
  <conditionalFormatting sqref="P26:U26">
    <cfRule type="cellIs" dxfId="137" priority="177" operator="equal">
      <formula>"No"</formula>
    </cfRule>
    <cfRule type="cellIs" dxfId="136" priority="178" operator="equal">
      <formula>"Yes"</formula>
    </cfRule>
  </conditionalFormatting>
  <conditionalFormatting sqref="P26:U26">
    <cfRule type="cellIs" dxfId="135" priority="175" operator="equal">
      <formula>"No"</formula>
    </cfRule>
    <cfRule type="cellIs" dxfId="134" priority="176" operator="equal">
      <formula>"Yes"</formula>
    </cfRule>
  </conditionalFormatting>
  <conditionalFormatting sqref="D26">
    <cfRule type="cellIs" dxfId="133" priority="173" operator="equal">
      <formula>20</formula>
    </cfRule>
    <cfRule type="cellIs" dxfId="132" priority="174" operator="equal">
      <formula>1</formula>
    </cfRule>
  </conditionalFormatting>
  <conditionalFormatting sqref="G27:O27 V27">
    <cfRule type="cellIs" dxfId="131" priority="147" operator="equal">
      <formula>"No"</formula>
    </cfRule>
    <cfRule type="cellIs" dxfId="130" priority="148" operator="equal">
      <formula>"Yes"</formula>
    </cfRule>
  </conditionalFormatting>
  <conditionalFormatting sqref="G27:O27 V27">
    <cfRule type="cellIs" dxfId="129" priority="145" operator="equal">
      <formula>"No"</formula>
    </cfRule>
    <cfRule type="cellIs" dxfId="128" priority="146" operator="equal">
      <formula>"Yes"</formula>
    </cfRule>
  </conditionalFormatting>
  <conditionalFormatting sqref="P27:U27">
    <cfRule type="cellIs" dxfId="127" priority="143" operator="equal">
      <formula>"No"</formula>
    </cfRule>
    <cfRule type="cellIs" dxfId="126" priority="144" operator="equal">
      <formula>"Yes"</formula>
    </cfRule>
  </conditionalFormatting>
  <conditionalFormatting sqref="P27:U27">
    <cfRule type="cellIs" dxfId="125" priority="141" operator="equal">
      <formula>"No"</formula>
    </cfRule>
    <cfRule type="cellIs" dxfId="124" priority="142" operator="equal">
      <formula>"Yes"</formula>
    </cfRule>
  </conditionalFormatting>
  <conditionalFormatting sqref="D27">
    <cfRule type="cellIs" dxfId="123" priority="139" operator="equal">
      <formula>20</formula>
    </cfRule>
    <cfRule type="cellIs" dxfId="122" priority="140" operator="equal">
      <formula>1</formula>
    </cfRule>
  </conditionalFormatting>
  <conditionalFormatting sqref="G28:O28 V28">
    <cfRule type="cellIs" dxfId="121" priority="137" operator="equal">
      <formula>"No"</formula>
    </cfRule>
    <cfRule type="cellIs" dxfId="120" priority="138" operator="equal">
      <formula>"Yes"</formula>
    </cfRule>
  </conditionalFormatting>
  <conditionalFormatting sqref="G28:O28 V28">
    <cfRule type="cellIs" dxfId="119" priority="135" operator="equal">
      <formula>"No"</formula>
    </cfRule>
    <cfRule type="cellIs" dxfId="118" priority="136" operator="equal">
      <formula>"Yes"</formula>
    </cfRule>
  </conditionalFormatting>
  <conditionalFormatting sqref="P28:U28">
    <cfRule type="cellIs" dxfId="117" priority="133" operator="equal">
      <formula>"No"</formula>
    </cfRule>
    <cfRule type="cellIs" dxfId="116" priority="134" operator="equal">
      <formula>"Yes"</formula>
    </cfRule>
  </conditionalFormatting>
  <conditionalFormatting sqref="P28:U28">
    <cfRule type="cellIs" dxfId="115" priority="131" operator="equal">
      <formula>"No"</formula>
    </cfRule>
    <cfRule type="cellIs" dxfId="114" priority="132" operator="equal">
      <formula>"Yes"</formula>
    </cfRule>
  </conditionalFormatting>
  <conditionalFormatting sqref="D28">
    <cfRule type="cellIs" dxfId="113" priority="129" operator="equal">
      <formula>20</formula>
    </cfRule>
    <cfRule type="cellIs" dxfId="112" priority="130" operator="equal">
      <formula>1</formula>
    </cfRule>
  </conditionalFormatting>
  <conditionalFormatting sqref="G14:O14 V14">
    <cfRule type="cellIs" dxfId="111" priority="99" operator="equal">
      <formula>"No"</formula>
    </cfRule>
    <cfRule type="cellIs" dxfId="110" priority="100" operator="equal">
      <formula>"Yes"</formula>
    </cfRule>
  </conditionalFormatting>
  <conditionalFormatting sqref="G15:O16 V15:V16">
    <cfRule type="cellIs" dxfId="109" priority="97" operator="equal">
      <formula>"No"</formula>
    </cfRule>
    <cfRule type="cellIs" dxfId="108" priority="98" operator="equal">
      <formula>"Yes"</formula>
    </cfRule>
  </conditionalFormatting>
  <conditionalFormatting sqref="P14:U14">
    <cfRule type="cellIs" dxfId="107" priority="95" operator="equal">
      <formula>"No"</formula>
    </cfRule>
    <cfRule type="cellIs" dxfId="106" priority="96" operator="equal">
      <formula>"Yes"</formula>
    </cfRule>
  </conditionalFormatting>
  <conditionalFormatting sqref="P15:U16">
    <cfRule type="cellIs" dxfId="105" priority="93" operator="equal">
      <formula>"No"</formula>
    </cfRule>
    <cfRule type="cellIs" dxfId="104" priority="94" operator="equal">
      <formula>"Yes"</formula>
    </cfRule>
  </conditionalFormatting>
  <conditionalFormatting sqref="D14">
    <cfRule type="cellIs" dxfId="103" priority="87" operator="equal">
      <formula>20</formula>
    </cfRule>
    <cfRule type="cellIs" dxfId="102" priority="88" operator="equal">
      <formula>1</formula>
    </cfRule>
  </conditionalFormatting>
  <conditionalFormatting sqref="P9:U10">
    <cfRule type="cellIs" dxfId="101" priority="65" operator="equal">
      <formula>"No"</formula>
    </cfRule>
    <cfRule type="cellIs" dxfId="100" priority="66" operator="equal">
      <formula>"Yes"</formula>
    </cfRule>
  </conditionalFormatting>
  <conditionalFormatting sqref="D15:D16">
    <cfRule type="cellIs" dxfId="99" priority="83" operator="equal">
      <formula>20</formula>
    </cfRule>
    <cfRule type="cellIs" dxfId="98" priority="84" operator="equal">
      <formula>1</formula>
    </cfRule>
  </conditionalFormatting>
  <conditionalFormatting sqref="G6:O7 V6:V7">
    <cfRule type="cellIs" dxfId="97" priority="77" operator="equal">
      <formula>"No"</formula>
    </cfRule>
    <cfRule type="cellIs" dxfId="96" priority="78" operator="equal">
      <formula>"Yes"</formula>
    </cfRule>
  </conditionalFormatting>
  <conditionalFormatting sqref="G5:O5 V5">
    <cfRule type="cellIs" dxfId="95" priority="79" operator="equal">
      <formula>"No"</formula>
    </cfRule>
    <cfRule type="cellIs" dxfId="94" priority="80" operator="equal">
      <formula>"Yes"</formula>
    </cfRule>
  </conditionalFormatting>
  <conditionalFormatting sqref="A15:A16">
    <cfRule type="cellIs" dxfId="93" priority="61" operator="equal">
      <formula>"No"</formula>
    </cfRule>
    <cfRule type="cellIs" dxfId="92" priority="62" operator="equal">
      <formula>"Yes"</formula>
    </cfRule>
  </conditionalFormatting>
  <conditionalFormatting sqref="P5:U5">
    <cfRule type="cellIs" dxfId="91" priority="75" operator="equal">
      <formula>"No"</formula>
    </cfRule>
    <cfRule type="cellIs" dxfId="90" priority="76" operator="equal">
      <formula>"Yes"</formula>
    </cfRule>
  </conditionalFormatting>
  <conditionalFormatting sqref="P6:U7">
    <cfRule type="cellIs" dxfId="89" priority="73" operator="equal">
      <formula>"No"</formula>
    </cfRule>
    <cfRule type="cellIs" dxfId="88" priority="74" operator="equal">
      <formula>"Yes"</formula>
    </cfRule>
  </conditionalFormatting>
  <conditionalFormatting sqref="G8:O8 V8">
    <cfRule type="cellIs" dxfId="87" priority="71" operator="equal">
      <formula>"No"</formula>
    </cfRule>
    <cfRule type="cellIs" dxfId="86" priority="72" operator="equal">
      <formula>"Yes"</formula>
    </cfRule>
  </conditionalFormatting>
  <conditionalFormatting sqref="G9:O10 V9:V10">
    <cfRule type="cellIs" dxfId="85" priority="69" operator="equal">
      <formula>"No"</formula>
    </cfRule>
    <cfRule type="cellIs" dxfId="84" priority="70" operator="equal">
      <formula>"Yes"</formula>
    </cfRule>
  </conditionalFormatting>
  <conditionalFormatting sqref="P8:U8">
    <cfRule type="cellIs" dxfId="83" priority="67" operator="equal">
      <formula>"No"</formula>
    </cfRule>
    <cfRule type="cellIs" dxfId="82" priority="68" operator="equal">
      <formula>"Yes"</formula>
    </cfRule>
  </conditionalFormatting>
  <conditionalFormatting sqref="A14">
    <cfRule type="cellIs" dxfId="81" priority="63" operator="equal">
      <formula>"No"</formula>
    </cfRule>
    <cfRule type="cellIs" dxfId="80" priority="64" operator="equal">
      <formula>"Yes"</formula>
    </cfRule>
  </conditionalFormatting>
  <conditionalFormatting sqref="A17">
    <cfRule type="cellIs" dxfId="79" priority="59" operator="equal">
      <formula>"No"</formula>
    </cfRule>
    <cfRule type="cellIs" dxfId="78" priority="60" operator="equal">
      <formula>"Yes"</formula>
    </cfRule>
  </conditionalFormatting>
  <conditionalFormatting sqref="A18:A19">
    <cfRule type="cellIs" dxfId="77" priority="57" operator="equal">
      <formula>"No"</formula>
    </cfRule>
    <cfRule type="cellIs" dxfId="76" priority="58" operator="equal">
      <formula>"Yes"</formula>
    </cfRule>
  </conditionalFormatting>
  <conditionalFormatting sqref="G17:O17 V17">
    <cfRule type="cellIs" dxfId="75" priority="55" operator="equal">
      <formula>"No"</formula>
    </cfRule>
    <cfRule type="cellIs" dxfId="74" priority="56" operator="equal">
      <formula>"Yes"</formula>
    </cfRule>
  </conditionalFormatting>
  <conditionalFormatting sqref="G18:O19 V18:V19">
    <cfRule type="cellIs" dxfId="73" priority="53" operator="equal">
      <formula>"No"</formula>
    </cfRule>
    <cfRule type="cellIs" dxfId="72" priority="54" operator="equal">
      <formula>"Yes"</formula>
    </cfRule>
  </conditionalFormatting>
  <conditionalFormatting sqref="P17:U17">
    <cfRule type="cellIs" dxfId="71" priority="51" operator="equal">
      <formula>"No"</formula>
    </cfRule>
    <cfRule type="cellIs" dxfId="70" priority="52" operator="equal">
      <formula>"Yes"</formula>
    </cfRule>
  </conditionalFormatting>
  <conditionalFormatting sqref="P18:U19">
    <cfRule type="cellIs" dxfId="69" priority="49" operator="equal">
      <formula>"No"</formula>
    </cfRule>
    <cfRule type="cellIs" dxfId="68" priority="50" operator="equal">
      <formula>"Yes"</formula>
    </cfRule>
  </conditionalFormatting>
  <conditionalFormatting sqref="D17">
    <cfRule type="cellIs" dxfId="67" priority="47" operator="equal">
      <formula>20</formula>
    </cfRule>
    <cfRule type="cellIs" dxfId="66" priority="48" operator="equal">
      <formula>1</formula>
    </cfRule>
  </conditionalFormatting>
  <conditionalFormatting sqref="D18:D19">
    <cfRule type="cellIs" dxfId="65" priority="45" operator="equal">
      <formula>20</formula>
    </cfRule>
    <cfRule type="cellIs" dxfId="64" priority="46" operator="equal">
      <formula>1</formula>
    </cfRule>
  </conditionalFormatting>
  <conditionalFormatting sqref="G20:O20 V20">
    <cfRule type="cellIs" dxfId="63" priority="43" operator="equal">
      <formula>"No"</formula>
    </cfRule>
    <cfRule type="cellIs" dxfId="62" priority="44" operator="equal">
      <formula>"Yes"</formula>
    </cfRule>
  </conditionalFormatting>
  <conditionalFormatting sqref="G21:O22 V21:V22">
    <cfRule type="cellIs" dxfId="61" priority="41" operator="equal">
      <formula>"No"</formula>
    </cfRule>
    <cfRule type="cellIs" dxfId="60" priority="42" operator="equal">
      <formula>"Yes"</formula>
    </cfRule>
  </conditionalFormatting>
  <conditionalFormatting sqref="P20:U20">
    <cfRule type="cellIs" dxfId="59" priority="39" operator="equal">
      <formula>"No"</formula>
    </cfRule>
    <cfRule type="cellIs" dxfId="58" priority="40" operator="equal">
      <formula>"Yes"</formula>
    </cfRule>
  </conditionalFormatting>
  <conditionalFormatting sqref="P21:U22">
    <cfRule type="cellIs" dxfId="57" priority="37" operator="equal">
      <formula>"No"</formula>
    </cfRule>
    <cfRule type="cellIs" dxfId="56" priority="38" operator="equal">
      <formula>"Yes"</formula>
    </cfRule>
  </conditionalFormatting>
  <conditionalFormatting sqref="D20">
    <cfRule type="cellIs" dxfId="55" priority="35" operator="equal">
      <formula>20</formula>
    </cfRule>
    <cfRule type="cellIs" dxfId="54" priority="36" operator="equal">
      <formula>1</formula>
    </cfRule>
  </conditionalFormatting>
  <conditionalFormatting sqref="D21:D22">
    <cfRule type="cellIs" dxfId="53" priority="33" operator="equal">
      <formula>20</formula>
    </cfRule>
    <cfRule type="cellIs" dxfId="52" priority="34" operator="equal">
      <formula>1</formula>
    </cfRule>
  </conditionalFormatting>
  <conditionalFormatting sqref="A21:A22">
    <cfRule type="cellIs" dxfId="51" priority="29" operator="equal">
      <formula>"No"</formula>
    </cfRule>
    <cfRule type="cellIs" dxfId="50" priority="30" operator="equal">
      <formula>"Yes"</formula>
    </cfRule>
  </conditionalFormatting>
  <conditionalFormatting sqref="A20">
    <cfRule type="cellIs" dxfId="49" priority="31" operator="equal">
      <formula>"No"</formula>
    </cfRule>
    <cfRule type="cellIs" dxfId="48" priority="32" operator="equal">
      <formula>"Yes"</formula>
    </cfRule>
  </conditionalFormatting>
  <conditionalFormatting sqref="G23:O23 V23">
    <cfRule type="cellIs" dxfId="47" priority="23" operator="equal">
      <formula>"No"</formula>
    </cfRule>
    <cfRule type="cellIs" dxfId="46" priority="24" operator="equal">
      <formula>"Yes"</formula>
    </cfRule>
  </conditionalFormatting>
  <conditionalFormatting sqref="G24:O25 V24:V25">
    <cfRule type="cellIs" dxfId="45" priority="21" operator="equal">
      <formula>"No"</formula>
    </cfRule>
    <cfRule type="cellIs" dxfId="44" priority="22" operator="equal">
      <formula>"Yes"</formula>
    </cfRule>
  </conditionalFormatting>
  <conditionalFormatting sqref="P23:U23">
    <cfRule type="cellIs" dxfId="43" priority="19" operator="equal">
      <formula>"No"</formula>
    </cfRule>
    <cfRule type="cellIs" dxfId="42" priority="20" operator="equal">
      <formula>"Yes"</formula>
    </cfRule>
  </conditionalFormatting>
  <conditionalFormatting sqref="P24:U25">
    <cfRule type="cellIs" dxfId="41" priority="17" operator="equal">
      <formula>"No"</formula>
    </cfRule>
    <cfRule type="cellIs" dxfId="40" priority="18" operator="equal">
      <formula>"Yes"</formula>
    </cfRule>
  </conditionalFormatting>
  <conditionalFormatting sqref="D23">
    <cfRule type="cellIs" dxfId="39" priority="15" operator="equal">
      <formula>20</formula>
    </cfRule>
    <cfRule type="cellIs" dxfId="38" priority="16" operator="equal">
      <formula>1</formula>
    </cfRule>
  </conditionalFormatting>
  <conditionalFormatting sqref="D24:D25">
    <cfRule type="cellIs" dxfId="37" priority="13" operator="equal">
      <formula>20</formula>
    </cfRule>
    <cfRule type="cellIs" dxfId="36" priority="14" operator="equal">
      <formula>1</formula>
    </cfRule>
  </conditionalFormatting>
  <conditionalFormatting sqref="G11:O11 V11">
    <cfRule type="cellIs" dxfId="35" priority="11" operator="equal">
      <formula>"No"</formula>
    </cfRule>
    <cfRule type="cellIs" dxfId="34" priority="12" operator="equal">
      <formula>"Yes"</formula>
    </cfRule>
  </conditionalFormatting>
  <conditionalFormatting sqref="G12:O13 V12:V13">
    <cfRule type="cellIs" dxfId="33" priority="9" operator="equal">
      <formula>"No"</formula>
    </cfRule>
    <cfRule type="cellIs" dxfId="32" priority="10" operator="equal">
      <formula>"Yes"</formula>
    </cfRule>
  </conditionalFormatting>
  <conditionalFormatting sqref="P11:U11">
    <cfRule type="cellIs" dxfId="31" priority="7" operator="equal">
      <formula>"No"</formula>
    </cfRule>
    <cfRule type="cellIs" dxfId="30" priority="8" operator="equal">
      <formula>"Yes"</formula>
    </cfRule>
  </conditionalFormatting>
  <conditionalFormatting sqref="P12:U13">
    <cfRule type="cellIs" dxfId="29" priority="5" operator="equal">
      <formula>"No"</formula>
    </cfRule>
    <cfRule type="cellIs" dxfId="28" priority="6" operator="equal">
      <formula>"Yes"</formula>
    </cfRule>
  </conditionalFormatting>
  <conditionalFormatting sqref="A11">
    <cfRule type="cellIs" dxfId="27" priority="3" operator="equal">
      <formula>"No"</formula>
    </cfRule>
    <cfRule type="cellIs" dxfId="26" priority="4" operator="equal">
      <formula>"Yes"</formula>
    </cfRule>
  </conditionalFormatting>
  <conditionalFormatting sqref="A12:A13">
    <cfRule type="cellIs" dxfId="25" priority="1" operator="equal">
      <formula>"No"</formula>
    </cfRule>
    <cfRule type="cellIs" dxfId="24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4"/>
  <sheetViews>
    <sheetView showGridLines="0" zoomScaleNormal="100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V20" sqref="V20"/>
    </sheetView>
  </sheetViews>
  <sheetFormatPr defaultRowHeight="15.75" x14ac:dyDescent="0.25"/>
  <cols>
    <col min="1" max="1" width="22.625" style="2" bestFit="1" customWidth="1"/>
    <col min="2" max="2" width="6.125" style="2" bestFit="1" customWidth="1"/>
    <col min="3" max="3" width="13" style="2" bestFit="1" customWidth="1"/>
    <col min="4" max="4" width="3.875" style="2" bestFit="1" customWidth="1"/>
    <col min="5" max="5" width="6.375" style="2" bestFit="1" customWidth="1"/>
    <col min="6" max="6" width="7.375" style="2" bestFit="1" customWidth="1"/>
    <col min="7" max="9" width="5.625" style="2" customWidth="1"/>
    <col min="10" max="10" width="7.25" style="2" bestFit="1" customWidth="1"/>
    <col min="11" max="13" width="5.625" style="2" customWidth="1"/>
    <col min="14" max="14" width="6.125" style="2" bestFit="1" customWidth="1"/>
    <col min="15" max="16" width="5.625" style="2" customWidth="1"/>
    <col min="17" max="17" width="6.25" style="2" customWidth="1"/>
    <col min="18" max="18" width="10" style="2" customWidth="1"/>
    <col min="19" max="19" width="8" style="2" customWidth="1"/>
    <col min="20" max="20" width="9" style="2" bestFit="1" customWidth="1"/>
    <col min="21" max="21" width="7.375" style="2" bestFit="1" customWidth="1"/>
    <col min="22" max="22" width="4.375" style="2" bestFit="1" customWidth="1"/>
    <col min="23" max="23" width="6.625" style="2" hidden="1" customWidth="1"/>
    <col min="24" max="24" width="7.375" style="2" bestFit="1" customWidth="1"/>
    <col min="25" max="16384" width="9" style="2"/>
  </cols>
  <sheetData>
    <row r="1" spans="1:24" s="1" customFormat="1" ht="16.5" thickBot="1" x14ac:dyDescent="0.3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9" customFormat="1" ht="32.25" thickBot="1" x14ac:dyDescent="0.3">
      <c r="A2" s="6" t="s">
        <v>6</v>
      </c>
      <c r="B2" s="39" t="s">
        <v>54</v>
      </c>
      <c r="C2" s="58" t="s">
        <v>33</v>
      </c>
      <c r="D2" s="60" t="s">
        <v>34</v>
      </c>
      <c r="E2" s="36" t="s">
        <v>36</v>
      </c>
      <c r="F2" s="8" t="s">
        <v>37</v>
      </c>
      <c r="G2" s="22" t="s">
        <v>38</v>
      </c>
      <c r="H2" s="20" t="s">
        <v>39</v>
      </c>
      <c r="I2" s="18" t="s">
        <v>40</v>
      </c>
      <c r="J2" s="34" t="s">
        <v>41</v>
      </c>
      <c r="K2" s="7" t="s">
        <v>56</v>
      </c>
      <c r="L2" s="24" t="s">
        <v>42</v>
      </c>
      <c r="M2" s="28" t="s">
        <v>43</v>
      </c>
      <c r="N2" s="30" t="s">
        <v>44</v>
      </c>
      <c r="O2" s="32" t="s">
        <v>45</v>
      </c>
      <c r="P2" s="7" t="s">
        <v>46</v>
      </c>
      <c r="Q2" s="26" t="s">
        <v>47</v>
      </c>
      <c r="R2" s="161" t="s">
        <v>163</v>
      </c>
      <c r="S2" s="8" t="s">
        <v>67</v>
      </c>
      <c r="T2" s="16" t="s">
        <v>55</v>
      </c>
      <c r="U2" s="43" t="s">
        <v>0</v>
      </c>
      <c r="V2" s="68" t="s">
        <v>35</v>
      </c>
      <c r="W2" s="66" t="s">
        <v>68</v>
      </c>
      <c r="X2" s="45" t="s">
        <v>48</v>
      </c>
    </row>
    <row r="3" spans="1:24" x14ac:dyDescent="0.25">
      <c r="A3" s="14" t="s">
        <v>50</v>
      </c>
      <c r="B3" s="40">
        <v>1</v>
      </c>
      <c r="C3" s="59" t="s">
        <v>49</v>
      </c>
      <c r="D3" s="61">
        <v>0</v>
      </c>
      <c r="E3" s="42"/>
      <c r="F3" s="11"/>
      <c r="G3" s="23"/>
      <c r="H3" s="21">
        <v>3</v>
      </c>
      <c r="I3" s="19"/>
      <c r="J3" s="35"/>
      <c r="K3" s="10"/>
      <c r="L3" s="25"/>
      <c r="M3" s="29"/>
      <c r="N3" s="31"/>
      <c r="O3" s="33"/>
      <c r="P3" s="10"/>
      <c r="Q3" s="27"/>
      <c r="R3" s="162"/>
      <c r="S3" s="11">
        <f t="shared" ref="S3:S9" si="0">SUM(E3:R3)</f>
        <v>3</v>
      </c>
      <c r="T3" s="17"/>
      <c r="U3" s="44"/>
      <c r="V3" s="69">
        <v>30</v>
      </c>
      <c r="W3" s="67">
        <f t="shared" ref="W3:W9" si="1">V3+U3-SUM(S3:T3)</f>
        <v>27</v>
      </c>
      <c r="X3" s="46">
        <f t="shared" ref="X3:X9" si="2">SMALL(V3:W3,1)</f>
        <v>27</v>
      </c>
    </row>
    <row r="4" spans="1:24" x14ac:dyDescent="0.25">
      <c r="A4" s="14" t="s">
        <v>69</v>
      </c>
      <c r="B4" s="40">
        <v>1</v>
      </c>
      <c r="C4" s="59" t="s">
        <v>49</v>
      </c>
      <c r="D4" s="61">
        <v>0</v>
      </c>
      <c r="E4" s="42">
        <v>4</v>
      </c>
      <c r="F4" s="11">
        <v>9</v>
      </c>
      <c r="G4" s="23">
        <v>8</v>
      </c>
      <c r="H4" s="21">
        <v>11</v>
      </c>
      <c r="I4" s="19">
        <v>1</v>
      </c>
      <c r="J4" s="35"/>
      <c r="K4" s="10"/>
      <c r="L4" s="25"/>
      <c r="M4" s="29"/>
      <c r="N4" s="31"/>
      <c r="O4" s="33"/>
      <c r="P4" s="10"/>
      <c r="Q4" s="27"/>
      <c r="R4" s="163"/>
      <c r="S4" s="11">
        <f t="shared" si="0"/>
        <v>33</v>
      </c>
      <c r="T4" s="17"/>
      <c r="U4" s="44">
        <v>27</v>
      </c>
      <c r="V4" s="69">
        <v>26</v>
      </c>
      <c r="W4" s="67">
        <f t="shared" si="1"/>
        <v>20</v>
      </c>
      <c r="X4" s="46">
        <f t="shared" si="2"/>
        <v>20</v>
      </c>
    </row>
    <row r="5" spans="1:24" x14ac:dyDescent="0.25">
      <c r="A5" s="14" t="s">
        <v>97</v>
      </c>
      <c r="B5" s="40">
        <v>1</v>
      </c>
      <c r="C5" s="59" t="s">
        <v>49</v>
      </c>
      <c r="D5" s="61">
        <v>0</v>
      </c>
      <c r="E5" s="42"/>
      <c r="F5" s="11"/>
      <c r="G5" s="23"/>
      <c r="H5" s="21">
        <v>6</v>
      </c>
      <c r="I5" s="19">
        <v>1</v>
      </c>
      <c r="J5" s="35"/>
      <c r="K5" s="10"/>
      <c r="L5" s="25"/>
      <c r="M5" s="29"/>
      <c r="N5" s="31"/>
      <c r="O5" s="33"/>
      <c r="P5" s="10"/>
      <c r="Q5" s="27"/>
      <c r="R5" s="163"/>
      <c r="S5" s="11">
        <f t="shared" ref="S5" si="3">SUM(E5:R5)</f>
        <v>7</v>
      </c>
      <c r="T5" s="17"/>
      <c r="U5" s="44"/>
      <c r="V5" s="69">
        <v>21</v>
      </c>
      <c r="W5" s="67">
        <f t="shared" ref="W5" si="4">V5+U5-SUM(S5:T5)</f>
        <v>14</v>
      </c>
      <c r="X5" s="46">
        <f t="shared" ref="X5" si="5">SMALL(V5:W5,1)</f>
        <v>14</v>
      </c>
    </row>
    <row r="6" spans="1:24" x14ac:dyDescent="0.25">
      <c r="A6" s="14" t="s">
        <v>76</v>
      </c>
      <c r="B6" s="40">
        <v>1</v>
      </c>
      <c r="C6" s="59" t="s">
        <v>84</v>
      </c>
      <c r="D6" s="61">
        <v>1</v>
      </c>
      <c r="E6" s="42"/>
      <c r="F6" s="11"/>
      <c r="G6" s="23"/>
      <c r="H6" s="21"/>
      <c r="I6" s="19">
        <v>1</v>
      </c>
      <c r="J6" s="35"/>
      <c r="K6" s="10"/>
      <c r="L6" s="25"/>
      <c r="M6" s="29"/>
      <c r="N6" s="31"/>
      <c r="O6" s="33"/>
      <c r="P6" s="10"/>
      <c r="Q6" s="27"/>
      <c r="R6" s="163"/>
      <c r="S6" s="11">
        <f t="shared" si="0"/>
        <v>1</v>
      </c>
      <c r="T6" s="17"/>
      <c r="U6" s="44"/>
      <c r="V6" s="69">
        <v>23</v>
      </c>
      <c r="W6" s="67">
        <f t="shared" si="1"/>
        <v>22</v>
      </c>
      <c r="X6" s="46">
        <f t="shared" si="2"/>
        <v>22</v>
      </c>
    </row>
    <row r="7" spans="1:24" x14ac:dyDescent="0.25">
      <c r="A7" s="14" t="s">
        <v>57</v>
      </c>
      <c r="B7" s="40">
        <v>1</v>
      </c>
      <c r="C7" s="59" t="s">
        <v>49</v>
      </c>
      <c r="D7" s="61">
        <v>0</v>
      </c>
      <c r="E7" s="42"/>
      <c r="F7" s="11"/>
      <c r="G7" s="23"/>
      <c r="H7" s="21"/>
      <c r="I7" s="19"/>
      <c r="J7" s="35"/>
      <c r="K7" s="10"/>
      <c r="L7" s="25"/>
      <c r="M7" s="29"/>
      <c r="N7" s="31"/>
      <c r="O7" s="33"/>
      <c r="P7" s="10"/>
      <c r="Q7" s="27"/>
      <c r="R7" s="163"/>
      <c r="S7" s="11">
        <f t="shared" si="0"/>
        <v>0</v>
      </c>
      <c r="T7" s="17"/>
      <c r="U7" s="44"/>
      <c r="V7" s="69">
        <v>33</v>
      </c>
      <c r="W7" s="67">
        <f t="shared" ref="W7" si="6">V7+U7-SUM(S7:T7)</f>
        <v>33</v>
      </c>
      <c r="X7" s="46">
        <f t="shared" si="2"/>
        <v>33</v>
      </c>
    </row>
    <row r="8" spans="1:24" x14ac:dyDescent="0.25">
      <c r="A8" s="14" t="s">
        <v>58</v>
      </c>
      <c r="B8" s="40">
        <v>1</v>
      </c>
      <c r="C8" s="117" t="s">
        <v>86</v>
      </c>
      <c r="D8" s="61">
        <v>5</v>
      </c>
      <c r="E8" s="42"/>
      <c r="F8" s="11"/>
      <c r="G8" s="23"/>
      <c r="H8" s="21">
        <v>2</v>
      </c>
      <c r="I8" s="19"/>
      <c r="J8" s="35"/>
      <c r="K8" s="10"/>
      <c r="L8" s="25"/>
      <c r="M8" s="29"/>
      <c r="N8" s="31"/>
      <c r="O8" s="33"/>
      <c r="P8" s="10"/>
      <c r="Q8" s="27"/>
      <c r="R8" s="163"/>
      <c r="S8" s="11">
        <f t="shared" si="0"/>
        <v>2</v>
      </c>
      <c r="T8" s="17"/>
      <c r="U8" s="44"/>
      <c r="V8" s="69">
        <v>29</v>
      </c>
      <c r="W8" s="67">
        <f t="shared" si="1"/>
        <v>27</v>
      </c>
      <c r="X8" s="46">
        <f t="shared" si="2"/>
        <v>27</v>
      </c>
    </row>
    <row r="9" spans="1:24" x14ac:dyDescent="0.25">
      <c r="A9" s="14" t="s">
        <v>75</v>
      </c>
      <c r="B9" s="40">
        <v>1</v>
      </c>
      <c r="C9" s="59" t="s">
        <v>49</v>
      </c>
      <c r="D9" s="61">
        <v>0</v>
      </c>
      <c r="E9" s="42"/>
      <c r="F9" s="11">
        <v>3</v>
      </c>
      <c r="G9" s="23">
        <v>1</v>
      </c>
      <c r="H9" s="21">
        <v>20</v>
      </c>
      <c r="I9" s="19"/>
      <c r="J9" s="35"/>
      <c r="K9" s="10"/>
      <c r="L9" s="25"/>
      <c r="M9" s="29"/>
      <c r="N9" s="31"/>
      <c r="O9" s="33"/>
      <c r="P9" s="10"/>
      <c r="Q9" s="27"/>
      <c r="R9" s="163"/>
      <c r="S9" s="11">
        <f t="shared" si="0"/>
        <v>24</v>
      </c>
      <c r="T9" s="17"/>
      <c r="U9" s="44">
        <v>13</v>
      </c>
      <c r="V9" s="69">
        <v>53</v>
      </c>
      <c r="W9" s="67">
        <f t="shared" si="1"/>
        <v>42</v>
      </c>
      <c r="X9" s="46">
        <f t="shared" si="2"/>
        <v>42</v>
      </c>
    </row>
    <row r="10" spans="1:24" x14ac:dyDescent="0.25">
      <c r="A10" s="62" t="s">
        <v>110</v>
      </c>
      <c r="B10" s="63">
        <v>2</v>
      </c>
      <c r="C10" s="59" t="s">
        <v>49</v>
      </c>
      <c r="D10" s="61">
        <v>0</v>
      </c>
      <c r="E10" s="42"/>
      <c r="F10" s="11"/>
      <c r="G10" s="23">
        <v>1</v>
      </c>
      <c r="H10" s="21">
        <v>15</v>
      </c>
      <c r="I10" s="19"/>
      <c r="J10" s="35"/>
      <c r="K10" s="10"/>
      <c r="L10" s="25"/>
      <c r="M10" s="29"/>
      <c r="N10" s="31"/>
      <c r="O10" s="33"/>
      <c r="P10" s="10"/>
      <c r="Q10" s="27"/>
      <c r="R10" s="163"/>
      <c r="S10" s="11">
        <f t="shared" ref="S10:S12" si="7">SUM(E10:R10)</f>
        <v>16</v>
      </c>
      <c r="T10" s="17"/>
      <c r="U10" s="44"/>
      <c r="V10" s="69">
        <v>24</v>
      </c>
      <c r="W10" s="67">
        <f t="shared" ref="W10:W12" si="8">V10+U10-SUM(S10:T10)</f>
        <v>8</v>
      </c>
      <c r="X10" s="46">
        <f t="shared" ref="X10:X12" si="9">SMALL(V10:W10,1)</f>
        <v>8</v>
      </c>
    </row>
    <row r="11" spans="1:24" x14ac:dyDescent="0.25">
      <c r="A11" s="62" t="s">
        <v>111</v>
      </c>
      <c r="B11" s="63">
        <v>2</v>
      </c>
      <c r="C11" s="59" t="s">
        <v>49</v>
      </c>
      <c r="D11" s="61">
        <v>0</v>
      </c>
      <c r="E11" s="42">
        <v>5</v>
      </c>
      <c r="F11" s="11"/>
      <c r="G11" s="23"/>
      <c r="H11" s="21">
        <v>17</v>
      </c>
      <c r="I11" s="19"/>
      <c r="J11" s="35"/>
      <c r="K11" s="10"/>
      <c r="L11" s="25"/>
      <c r="M11" s="29"/>
      <c r="N11" s="31"/>
      <c r="O11" s="33"/>
      <c r="P11" s="10"/>
      <c r="Q11" s="27"/>
      <c r="R11" s="163"/>
      <c r="S11" s="11">
        <f t="shared" si="7"/>
        <v>22</v>
      </c>
      <c r="T11" s="17"/>
      <c r="U11" s="44">
        <v>27</v>
      </c>
      <c r="V11" s="69">
        <v>24</v>
      </c>
      <c r="W11" s="67">
        <f t="shared" si="8"/>
        <v>29</v>
      </c>
      <c r="X11" s="46">
        <f t="shared" si="9"/>
        <v>24</v>
      </c>
    </row>
    <row r="12" spans="1:24" x14ac:dyDescent="0.25">
      <c r="A12" s="62" t="s">
        <v>112</v>
      </c>
      <c r="B12" s="63">
        <v>2</v>
      </c>
      <c r="C12" s="59" t="s">
        <v>49</v>
      </c>
      <c r="D12" s="61">
        <v>0</v>
      </c>
      <c r="E12" s="42"/>
      <c r="F12" s="11"/>
      <c r="G12" s="23">
        <v>1</v>
      </c>
      <c r="H12" s="21">
        <v>18</v>
      </c>
      <c r="I12" s="19"/>
      <c r="J12" s="35"/>
      <c r="K12" s="10"/>
      <c r="L12" s="25"/>
      <c r="M12" s="29"/>
      <c r="N12" s="31"/>
      <c r="O12" s="33"/>
      <c r="P12" s="10"/>
      <c r="Q12" s="27"/>
      <c r="R12" s="163"/>
      <c r="S12" s="11">
        <f t="shared" si="7"/>
        <v>19</v>
      </c>
      <c r="T12" s="17"/>
      <c r="U12" s="44"/>
      <c r="V12" s="69">
        <v>24</v>
      </c>
      <c r="W12" s="67">
        <f t="shared" si="8"/>
        <v>5</v>
      </c>
      <c r="X12" s="46">
        <f t="shared" si="9"/>
        <v>5</v>
      </c>
    </row>
    <row r="13" spans="1:24" x14ac:dyDescent="0.25">
      <c r="A13" s="62" t="s">
        <v>109</v>
      </c>
      <c r="B13" s="63">
        <v>2</v>
      </c>
      <c r="C13" s="59" t="s">
        <v>49</v>
      </c>
      <c r="D13" s="61">
        <v>0</v>
      </c>
      <c r="E13" s="42"/>
      <c r="F13" s="11">
        <v>2</v>
      </c>
      <c r="G13" s="23"/>
      <c r="H13" s="21"/>
      <c r="I13" s="19"/>
      <c r="J13" s="35"/>
      <c r="K13" s="10"/>
      <c r="L13" s="25"/>
      <c r="M13" s="29"/>
      <c r="N13" s="31"/>
      <c r="O13" s="33"/>
      <c r="P13" s="10"/>
      <c r="Q13" s="27"/>
      <c r="R13" s="163"/>
      <c r="S13" s="11">
        <f t="shared" ref="S13" si="10">SUM(E13:R13)</f>
        <v>2</v>
      </c>
      <c r="T13" s="17"/>
      <c r="U13" s="44"/>
      <c r="V13" s="69">
        <v>50</v>
      </c>
      <c r="W13" s="67">
        <f t="shared" ref="W13" si="11">V13+U13-SUM(S13:T13)</f>
        <v>48</v>
      </c>
      <c r="X13" s="46">
        <f t="shared" ref="X13" si="12">SMALL(V13:W13,1)</f>
        <v>48</v>
      </c>
    </row>
    <row r="14" spans="1:24" x14ac:dyDescent="0.25">
      <c r="A14" s="152" t="s">
        <v>107</v>
      </c>
      <c r="B14" s="63">
        <v>2</v>
      </c>
      <c r="C14" s="59" t="s">
        <v>49</v>
      </c>
      <c r="D14" s="61">
        <v>0</v>
      </c>
      <c r="E14" s="42"/>
      <c r="F14" s="11"/>
      <c r="G14" s="23"/>
      <c r="H14" s="21"/>
      <c r="I14" s="19"/>
      <c r="J14" s="35"/>
      <c r="K14" s="10"/>
      <c r="L14" s="25"/>
      <c r="M14" s="29"/>
      <c r="N14" s="31"/>
      <c r="O14" s="33"/>
      <c r="P14" s="10"/>
      <c r="Q14" s="27"/>
      <c r="R14" s="163"/>
      <c r="S14" s="11">
        <f t="shared" ref="S14:S16" si="13">SUM(E14:R14)</f>
        <v>0</v>
      </c>
      <c r="T14" s="17"/>
      <c r="U14" s="44"/>
      <c r="V14" s="153">
        <f>44</f>
        <v>44</v>
      </c>
      <c r="W14" s="67">
        <f t="shared" ref="W14:W16" si="14">V14+U14-SUM(S14:T14)</f>
        <v>44</v>
      </c>
      <c r="X14" s="46">
        <f t="shared" ref="X14:X16" si="15">SMALL(V14:W14,1)</f>
        <v>44</v>
      </c>
    </row>
    <row r="15" spans="1:24" x14ac:dyDescent="0.25">
      <c r="A15" s="62" t="s">
        <v>166</v>
      </c>
      <c r="B15" s="63">
        <v>2</v>
      </c>
      <c r="C15" s="117" t="s">
        <v>160</v>
      </c>
      <c r="D15" s="61">
        <v>10</v>
      </c>
      <c r="E15" s="42">
        <v>7</v>
      </c>
      <c r="F15" s="11"/>
      <c r="G15" s="23"/>
      <c r="H15" s="21"/>
      <c r="I15" s="19"/>
      <c r="J15" s="35"/>
      <c r="K15" s="10"/>
      <c r="L15" s="25"/>
      <c r="M15" s="29"/>
      <c r="N15" s="31"/>
      <c r="O15" s="33"/>
      <c r="P15" s="10"/>
      <c r="Q15" s="27"/>
      <c r="R15" s="163">
        <v>1</v>
      </c>
      <c r="S15" s="11">
        <f t="shared" si="13"/>
        <v>8</v>
      </c>
      <c r="T15" s="17"/>
      <c r="U15" s="44">
        <v>8</v>
      </c>
      <c r="V15" s="69">
        <v>27</v>
      </c>
      <c r="W15" s="67">
        <f t="shared" si="14"/>
        <v>27</v>
      </c>
      <c r="X15" s="46">
        <f t="shared" si="15"/>
        <v>27</v>
      </c>
    </row>
    <row r="16" spans="1:24" x14ac:dyDescent="0.25">
      <c r="A16" s="15" t="s">
        <v>151</v>
      </c>
      <c r="B16" s="41">
        <v>3</v>
      </c>
      <c r="C16" s="59" t="s">
        <v>49</v>
      </c>
      <c r="D16" s="61">
        <v>0</v>
      </c>
      <c r="E16" s="42"/>
      <c r="F16" s="11">
        <v>9</v>
      </c>
      <c r="G16" s="23"/>
      <c r="H16" s="21"/>
      <c r="I16" s="19"/>
      <c r="J16" s="35"/>
      <c r="K16" s="10"/>
      <c r="L16" s="25"/>
      <c r="M16" s="29"/>
      <c r="N16" s="31"/>
      <c r="O16" s="33"/>
      <c r="P16" s="10"/>
      <c r="Q16" s="27"/>
      <c r="R16" s="163"/>
      <c r="S16" s="11">
        <f t="shared" si="13"/>
        <v>9</v>
      </c>
      <c r="T16" s="17"/>
      <c r="U16" s="44"/>
      <c r="V16" s="69">
        <v>4</v>
      </c>
      <c r="W16" s="67">
        <f t="shared" si="14"/>
        <v>-5</v>
      </c>
      <c r="X16" s="46">
        <f t="shared" si="15"/>
        <v>-5</v>
      </c>
    </row>
    <row r="17" spans="1:24" x14ac:dyDescent="0.25">
      <c r="A17" s="15" t="s">
        <v>152</v>
      </c>
      <c r="B17" s="41">
        <v>3</v>
      </c>
      <c r="C17" s="59" t="s">
        <v>49</v>
      </c>
      <c r="D17" s="61">
        <v>0</v>
      </c>
      <c r="E17" s="42"/>
      <c r="F17" s="11">
        <v>3</v>
      </c>
      <c r="G17" s="23"/>
      <c r="H17" s="21"/>
      <c r="I17" s="19"/>
      <c r="J17" s="35"/>
      <c r="K17" s="10"/>
      <c r="L17" s="25"/>
      <c r="M17" s="29"/>
      <c r="N17" s="31"/>
      <c r="O17" s="33"/>
      <c r="P17" s="10"/>
      <c r="Q17" s="27">
        <v>4</v>
      </c>
      <c r="R17" s="163"/>
      <c r="S17" s="11">
        <f t="shared" ref="S17:S20" si="16">SUM(E17:R17)</f>
        <v>7</v>
      </c>
      <c r="T17" s="17"/>
      <c r="U17" s="44"/>
      <c r="V17" s="69">
        <v>5</v>
      </c>
      <c r="W17" s="67">
        <f t="shared" ref="W17:W20" si="17">V17+U17-SUM(S17:T17)</f>
        <v>-2</v>
      </c>
      <c r="X17" s="46">
        <f t="shared" ref="X17:X20" si="18">SMALL(V17:W17,1)</f>
        <v>-2</v>
      </c>
    </row>
    <row r="18" spans="1:24" x14ac:dyDescent="0.25">
      <c r="A18" s="15" t="s">
        <v>153</v>
      </c>
      <c r="B18" s="41">
        <v>3</v>
      </c>
      <c r="C18" s="59" t="s">
        <v>49</v>
      </c>
      <c r="D18" s="61">
        <v>0</v>
      </c>
      <c r="E18" s="42"/>
      <c r="F18" s="11"/>
      <c r="G18" s="23"/>
      <c r="H18" s="21"/>
      <c r="I18" s="19"/>
      <c r="J18" s="35"/>
      <c r="K18" s="10"/>
      <c r="L18" s="25"/>
      <c r="M18" s="29"/>
      <c r="N18" s="31"/>
      <c r="O18" s="33"/>
      <c r="P18" s="10"/>
      <c r="Q18" s="27"/>
      <c r="R18" s="163"/>
      <c r="S18" s="11">
        <f t="shared" si="16"/>
        <v>0</v>
      </c>
      <c r="T18" s="17"/>
      <c r="U18" s="44"/>
      <c r="V18" s="69">
        <v>5</v>
      </c>
      <c r="W18" s="67">
        <f t="shared" si="17"/>
        <v>5</v>
      </c>
      <c r="X18" s="46">
        <f t="shared" si="18"/>
        <v>5</v>
      </c>
    </row>
    <row r="19" spans="1:24" x14ac:dyDescent="0.25">
      <c r="A19" s="15" t="s">
        <v>154</v>
      </c>
      <c r="B19" s="41">
        <v>3</v>
      </c>
      <c r="C19" s="59" t="s">
        <v>49</v>
      </c>
      <c r="D19" s="61">
        <v>0</v>
      </c>
      <c r="E19" s="42"/>
      <c r="F19" s="11"/>
      <c r="G19" s="23"/>
      <c r="H19" s="21"/>
      <c r="I19" s="19"/>
      <c r="J19" s="35"/>
      <c r="K19" s="10"/>
      <c r="L19" s="25"/>
      <c r="M19" s="29"/>
      <c r="N19" s="31"/>
      <c r="O19" s="33"/>
      <c r="P19" s="10"/>
      <c r="Q19" s="27"/>
      <c r="R19" s="163"/>
      <c r="S19" s="11">
        <f t="shared" si="16"/>
        <v>0</v>
      </c>
      <c r="T19" s="17"/>
      <c r="U19" s="44"/>
      <c r="V19" s="69">
        <v>6</v>
      </c>
      <c r="W19" s="67">
        <f t="shared" si="17"/>
        <v>6</v>
      </c>
      <c r="X19" s="46">
        <f t="shared" si="18"/>
        <v>6</v>
      </c>
    </row>
    <row r="20" spans="1:24" x14ac:dyDescent="0.25">
      <c r="A20" s="15" t="s">
        <v>148</v>
      </c>
      <c r="B20" s="41">
        <v>3</v>
      </c>
      <c r="C20" s="59" t="s">
        <v>49</v>
      </c>
      <c r="D20" s="61">
        <v>0</v>
      </c>
      <c r="E20" s="42">
        <v>7</v>
      </c>
      <c r="F20" s="11"/>
      <c r="G20" s="23"/>
      <c r="H20" s="21"/>
      <c r="I20" s="19"/>
      <c r="J20" s="35"/>
      <c r="K20" s="10"/>
      <c r="L20" s="25"/>
      <c r="M20" s="29"/>
      <c r="N20" s="31"/>
      <c r="O20" s="33"/>
      <c r="P20" s="10"/>
      <c r="Q20" s="27"/>
      <c r="R20" s="163"/>
      <c r="S20" s="11">
        <f t="shared" si="16"/>
        <v>7</v>
      </c>
      <c r="T20" s="17"/>
      <c r="U20" s="44">
        <v>7</v>
      </c>
      <c r="V20" s="69">
        <v>10</v>
      </c>
      <c r="W20" s="67">
        <f t="shared" si="17"/>
        <v>10</v>
      </c>
      <c r="X20" s="46">
        <f t="shared" si="18"/>
        <v>10</v>
      </c>
    </row>
    <row r="21" spans="1:24" x14ac:dyDescent="0.25">
      <c r="A21" s="15" t="s">
        <v>158</v>
      </c>
      <c r="B21" s="41">
        <v>3</v>
      </c>
      <c r="C21" s="59" t="s">
        <v>49</v>
      </c>
      <c r="D21" s="61">
        <v>0</v>
      </c>
      <c r="E21" s="42">
        <v>7</v>
      </c>
      <c r="F21" s="11">
        <v>13</v>
      </c>
      <c r="G21" s="23"/>
      <c r="H21" s="21"/>
      <c r="I21" s="19"/>
      <c r="J21" s="35"/>
      <c r="K21" s="10"/>
      <c r="L21" s="25"/>
      <c r="M21" s="29"/>
      <c r="N21" s="31"/>
      <c r="O21" s="33"/>
      <c r="P21" s="10"/>
      <c r="Q21" s="27"/>
      <c r="R21" s="163"/>
      <c r="S21" s="11">
        <f t="shared" ref="S21" si="19">SUM(E21:R21)</f>
        <v>20</v>
      </c>
      <c r="T21" s="17"/>
      <c r="U21" s="44"/>
      <c r="V21" s="69">
        <v>17</v>
      </c>
      <c r="W21" s="67">
        <f t="shared" ref="W21" si="20">V21+U21-SUM(S21:T21)</f>
        <v>-3</v>
      </c>
      <c r="X21" s="46">
        <f t="shared" ref="X21" si="21">SMALL(V21:W21,1)</f>
        <v>-3</v>
      </c>
    </row>
    <row r="22" spans="1:24" x14ac:dyDescent="0.25">
      <c r="A22" s="15" t="s">
        <v>165</v>
      </c>
      <c r="B22" s="41">
        <v>3</v>
      </c>
      <c r="C22" s="59" t="s">
        <v>49</v>
      </c>
      <c r="D22" s="61">
        <v>0</v>
      </c>
      <c r="E22" s="42"/>
      <c r="F22" s="11"/>
      <c r="G22" s="23"/>
      <c r="H22" s="21"/>
      <c r="I22" s="19"/>
      <c r="J22" s="35"/>
      <c r="K22" s="10"/>
      <c r="L22" s="25"/>
      <c r="M22" s="29"/>
      <c r="N22" s="31"/>
      <c r="O22" s="33"/>
      <c r="P22" s="10"/>
      <c r="Q22" s="27">
        <v>9</v>
      </c>
      <c r="R22" s="163"/>
      <c r="S22" s="11">
        <f t="shared" ref="S22" si="22">SUM(E22:R22)</f>
        <v>9</v>
      </c>
      <c r="T22" s="17"/>
      <c r="U22" s="44"/>
      <c r="V22" s="69">
        <v>8</v>
      </c>
      <c r="W22" s="67">
        <f t="shared" ref="W22" si="23">V22+U22-SUM(S22:T22)</f>
        <v>-1</v>
      </c>
      <c r="X22" s="46">
        <f t="shared" ref="X22" si="24">SMALL(V22:W22,1)</f>
        <v>-1</v>
      </c>
    </row>
    <row r="23" spans="1:24" x14ac:dyDescent="0.25">
      <c r="A23" s="15" t="s">
        <v>167</v>
      </c>
      <c r="B23" s="41">
        <v>3</v>
      </c>
      <c r="C23" s="59" t="s">
        <v>49</v>
      </c>
      <c r="D23" s="61">
        <v>0</v>
      </c>
      <c r="E23" s="42"/>
      <c r="F23" s="11"/>
      <c r="G23" s="23"/>
      <c r="H23" s="21"/>
      <c r="I23" s="19"/>
      <c r="J23" s="35"/>
      <c r="K23" s="10"/>
      <c r="L23" s="25"/>
      <c r="M23" s="29"/>
      <c r="N23" s="31"/>
      <c r="O23" s="33"/>
      <c r="P23" s="10"/>
      <c r="Q23" s="27"/>
      <c r="R23" s="163"/>
      <c r="S23" s="11">
        <f t="shared" ref="S23" si="25">SUM(E23:R23)</f>
        <v>0</v>
      </c>
      <c r="T23" s="17"/>
      <c r="U23" s="44"/>
      <c r="V23" s="69">
        <v>2</v>
      </c>
      <c r="W23" s="67">
        <f t="shared" ref="W23" si="26">V23+U23-SUM(S23:T23)</f>
        <v>2</v>
      </c>
      <c r="X23" s="46">
        <f t="shared" ref="X23" si="27">SMALL(V23:W23,1)</f>
        <v>2</v>
      </c>
    </row>
    <row r="24" spans="1:24" x14ac:dyDescent="0.25">
      <c r="A24" s="15" t="s">
        <v>170</v>
      </c>
      <c r="B24" s="41">
        <v>3</v>
      </c>
      <c r="C24" s="59" t="s">
        <v>49</v>
      </c>
      <c r="D24" s="61">
        <v>0</v>
      </c>
      <c r="E24" s="42">
        <v>4</v>
      </c>
      <c r="F24" s="11"/>
      <c r="G24" s="23"/>
      <c r="H24" s="21"/>
      <c r="I24" s="19"/>
      <c r="J24" s="35"/>
      <c r="K24" s="10"/>
      <c r="L24" s="25"/>
      <c r="M24" s="29"/>
      <c r="N24" s="31"/>
      <c r="O24" s="33"/>
      <c r="P24" s="10"/>
      <c r="Q24" s="27"/>
      <c r="R24" s="163"/>
      <c r="S24" s="11">
        <f t="shared" ref="S24" si="28">SUM(E24:R24)</f>
        <v>4</v>
      </c>
      <c r="T24" s="17"/>
      <c r="U24" s="44"/>
      <c r="V24" s="69">
        <v>19</v>
      </c>
      <c r="W24" s="67">
        <f t="shared" ref="W24" si="29">V24+U24-SUM(S24:T24)</f>
        <v>15</v>
      </c>
      <c r="X24" s="46">
        <f t="shared" ref="X24" si="30">SMALL(V24:W24,1)</f>
        <v>15</v>
      </c>
    </row>
  </sheetData>
  <sortState ref="A3:W13">
    <sortCondition ref="B3:B13"/>
    <sortCondition ref="A3:A13"/>
  </sortState>
  <conditionalFormatting sqref="X2">
    <cfRule type="cellIs" dxfId="23" priority="127" operator="lessThan">
      <formula>1</formula>
    </cfRule>
  </conditionalFormatting>
  <conditionalFormatting sqref="X3:X4 X8 X6 X10:X12">
    <cfRule type="cellIs" dxfId="22" priority="119" stopIfTrue="1" operator="lessThan">
      <formula>0.5</formula>
    </cfRule>
  </conditionalFormatting>
  <conditionalFormatting sqref="X3:X4 X6 X8:X12">
    <cfRule type="cellIs" dxfId="21" priority="1173" operator="lessThan">
      <formula>$V3/2</formula>
    </cfRule>
  </conditionalFormatting>
  <conditionalFormatting sqref="X9">
    <cfRule type="cellIs" dxfId="20" priority="81" stopIfTrue="1" operator="lessThan">
      <formula>0.5</formula>
    </cfRule>
  </conditionalFormatting>
  <conditionalFormatting sqref="X7">
    <cfRule type="cellIs" dxfId="19" priority="65" stopIfTrue="1" operator="lessThan">
      <formula>0.5</formula>
    </cfRule>
  </conditionalFormatting>
  <conditionalFormatting sqref="X7">
    <cfRule type="cellIs" dxfId="18" priority="66" operator="lessThan">
      <formula>$V7/2</formula>
    </cfRule>
  </conditionalFormatting>
  <conditionalFormatting sqref="X5">
    <cfRule type="cellIs" dxfId="17" priority="36" operator="lessThan">
      <formula>$V5/2</formula>
    </cfRule>
  </conditionalFormatting>
  <conditionalFormatting sqref="X5">
    <cfRule type="cellIs" dxfId="16" priority="35" stopIfTrue="1" operator="lessThan">
      <formula>0.5</formula>
    </cfRule>
  </conditionalFormatting>
  <conditionalFormatting sqref="X13">
    <cfRule type="cellIs" dxfId="15" priority="33" stopIfTrue="1" operator="lessThan">
      <formula>0.5</formula>
    </cfRule>
  </conditionalFormatting>
  <conditionalFormatting sqref="X13">
    <cfRule type="cellIs" dxfId="14" priority="34" operator="lessThan">
      <formula>$V13/2</formula>
    </cfRule>
  </conditionalFormatting>
  <conditionalFormatting sqref="X14 X16">
    <cfRule type="cellIs" dxfId="13" priority="15" stopIfTrue="1" operator="lessThan">
      <formula>0.5</formula>
    </cfRule>
  </conditionalFormatting>
  <conditionalFormatting sqref="X14 X16">
    <cfRule type="cellIs" dxfId="12" priority="16" operator="lessThan">
      <formula>$V14/2</formula>
    </cfRule>
  </conditionalFormatting>
  <conditionalFormatting sqref="X17:X20">
    <cfRule type="cellIs" dxfId="11" priority="11" stopIfTrue="1" operator="lessThan">
      <formula>0.5</formula>
    </cfRule>
  </conditionalFormatting>
  <conditionalFormatting sqref="X17:X20">
    <cfRule type="cellIs" dxfId="10" priority="12" operator="lessThan">
      <formula>$V17/2</formula>
    </cfRule>
  </conditionalFormatting>
  <conditionalFormatting sqref="X21">
    <cfRule type="cellIs" dxfId="9" priority="9" stopIfTrue="1" operator="lessThan">
      <formula>0.5</formula>
    </cfRule>
  </conditionalFormatting>
  <conditionalFormatting sqref="X21">
    <cfRule type="cellIs" dxfId="8" priority="10" operator="lessThan">
      <formula>$V21/2</formula>
    </cfRule>
  </conditionalFormatting>
  <conditionalFormatting sqref="X15">
    <cfRule type="cellIs" dxfId="7" priority="7" stopIfTrue="1" operator="lessThan">
      <formula>0.5</formula>
    </cfRule>
  </conditionalFormatting>
  <conditionalFormatting sqref="X15">
    <cfRule type="cellIs" dxfId="6" priority="8" operator="lessThan">
      <formula>$V15/2</formula>
    </cfRule>
  </conditionalFormatting>
  <conditionalFormatting sqref="X22">
    <cfRule type="cellIs" dxfId="5" priority="5" stopIfTrue="1" operator="lessThan">
      <formula>0.5</formula>
    </cfRule>
  </conditionalFormatting>
  <conditionalFormatting sqref="X22">
    <cfRule type="cellIs" dxfId="4" priority="6" operator="lessThan">
      <formula>$V22/2</formula>
    </cfRule>
  </conditionalFormatting>
  <conditionalFormatting sqref="X23">
    <cfRule type="cellIs" dxfId="3" priority="3" stopIfTrue="1" operator="lessThan">
      <formula>0.5</formula>
    </cfRule>
  </conditionalFormatting>
  <conditionalFormatting sqref="X23">
    <cfRule type="cellIs" dxfId="2" priority="4" operator="lessThan">
      <formula>$V23/2</formula>
    </cfRule>
  </conditionalFormatting>
  <conditionalFormatting sqref="X24">
    <cfRule type="cellIs" dxfId="1" priority="1" stopIfTrue="1" operator="lessThan">
      <formula>0.5</formula>
    </cfRule>
  </conditionalFormatting>
  <conditionalFormatting sqref="X24">
    <cfRule type="cellIs" dxfId="0" priority="2" operator="lessThan">
      <formula>$V24/2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2" customWidth="1"/>
    <col min="2" max="2" width="8.625" style="1" bestFit="1" customWidth="1"/>
    <col min="3" max="3" width="2.875" style="2" bestFit="1" customWidth="1"/>
    <col min="4" max="8" width="3.875" style="2" bestFit="1" customWidth="1"/>
    <col min="9" max="14" width="8.75" style="2" customWidth="1"/>
    <col min="15" max="16384" width="9" style="2"/>
  </cols>
  <sheetData>
    <row r="1" spans="1:16" s="1" customFormat="1" ht="17.25" thickTop="1" thickBot="1" x14ac:dyDescent="0.3">
      <c r="B1" s="77" t="s">
        <v>14</v>
      </c>
      <c r="C1" s="78" t="s">
        <v>15</v>
      </c>
      <c r="D1" s="78" t="s">
        <v>16</v>
      </c>
      <c r="E1" s="78" t="s">
        <v>17</v>
      </c>
      <c r="F1" s="78" t="s">
        <v>18</v>
      </c>
      <c r="G1" s="78" t="s">
        <v>19</v>
      </c>
      <c r="H1" s="79" t="s">
        <v>20</v>
      </c>
    </row>
    <row r="2" spans="1:16" x14ac:dyDescent="0.25">
      <c r="B2" s="80" t="s">
        <v>13</v>
      </c>
      <c r="C2" s="81">
        <f ca="1">RANDBETWEEN(1,3)</f>
        <v>1</v>
      </c>
      <c r="D2" s="81">
        <f ca="1">RANDBETWEEN(1,3)+RANDBETWEEN(1,3)</f>
        <v>3</v>
      </c>
      <c r="E2" s="81">
        <f ca="1">RANDBETWEEN(1,3)+RANDBETWEEN(1,3)+RANDBETWEEN(1,3)</f>
        <v>8</v>
      </c>
      <c r="F2" s="81">
        <f ca="1">RANDBETWEEN(1,3)+RANDBETWEEN(1,3)+RANDBETWEEN(1,3)+RANDBETWEEN(1,3)</f>
        <v>8</v>
      </c>
      <c r="G2" s="81">
        <f ca="1">RANDBETWEEN(1,3)+RANDBETWEEN(1,3)+RANDBETWEEN(1,3)+RANDBETWEEN(1,3)+RANDBETWEEN(1,3)</f>
        <v>14</v>
      </c>
      <c r="H2" s="82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25">
      <c r="B3" s="83" t="s">
        <v>12</v>
      </c>
      <c r="C3" s="84">
        <f ca="1">RANDBETWEEN(1,4)</f>
        <v>4</v>
      </c>
      <c r="D3" s="84">
        <f ca="1">RANDBETWEEN(1,4)+RANDBETWEEN(1,4)</f>
        <v>7</v>
      </c>
      <c r="E3" s="84">
        <f ca="1">RANDBETWEEN(1,4)+RANDBETWEEN(1,4)+RANDBETWEEN(1,4)</f>
        <v>8</v>
      </c>
      <c r="F3" s="84">
        <f ca="1">RANDBETWEEN(1,4)+RANDBETWEEN(1,4)+RANDBETWEEN(1,4)+RANDBETWEEN(1,4)</f>
        <v>10</v>
      </c>
      <c r="G3" s="84">
        <f ca="1">RANDBETWEEN(1,4)+RANDBETWEEN(1,4)+RANDBETWEEN(1,4)+RANDBETWEEN(1,4)+RANDBETWEEN(1,4)</f>
        <v>14</v>
      </c>
      <c r="H3" s="85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25">
      <c r="B4" s="83" t="s">
        <v>11</v>
      </c>
      <c r="C4" s="84">
        <f ca="1">RANDBETWEEN(1,6)</f>
        <v>1</v>
      </c>
      <c r="D4" s="84">
        <f ca="1">RANDBETWEEN(1,6)+RANDBETWEEN(1,6)</f>
        <v>5</v>
      </c>
      <c r="E4" s="84">
        <f ca="1">RANDBETWEEN(1,6)+RANDBETWEEN(1,6)+RANDBETWEEN(1,6)</f>
        <v>11</v>
      </c>
      <c r="F4" s="84">
        <f ca="1">RANDBETWEEN(1,6)+RANDBETWEEN(1,6)+RANDBETWEEN(1,6)+RANDBETWEEN(1,6)</f>
        <v>16</v>
      </c>
      <c r="G4" s="84">
        <f ca="1">RANDBETWEEN(1,6)+RANDBETWEEN(1,6)+RANDBETWEEN(1,6)+RANDBETWEEN(1,6)+RANDBETWEEN(1,6)</f>
        <v>22</v>
      </c>
      <c r="H4" s="85">
        <f ca="1">RANDBETWEEN(1,6)+RANDBETWEEN(1,6)+RANDBETWEEN(1,6)+RANDBETWEEN(1,6)+RANDBETWEEN(1,6)+RANDBETWEEN(1,6)</f>
        <v>25</v>
      </c>
      <c r="L4" s="1"/>
      <c r="M4" s="1"/>
      <c r="N4" s="1"/>
      <c r="O4" s="1"/>
      <c r="P4" s="1"/>
    </row>
    <row r="5" spans="1:16" x14ac:dyDescent="0.25">
      <c r="B5" s="83" t="s">
        <v>10</v>
      </c>
      <c r="C5" s="84">
        <f ca="1">RANDBETWEEN(1,8)</f>
        <v>6</v>
      </c>
      <c r="D5" s="84">
        <f ca="1">RANDBETWEEN(1,8)+RANDBETWEEN(1,8)</f>
        <v>9</v>
      </c>
      <c r="E5" s="84">
        <f ca="1">RANDBETWEEN(1,8)+RANDBETWEEN(1,8)+RANDBETWEEN(1,8)</f>
        <v>15</v>
      </c>
      <c r="F5" s="84">
        <f ca="1">RANDBETWEEN(1,8)+RANDBETWEEN(1,8)+RANDBETWEEN(1,8)+RANDBETWEEN(1,8)</f>
        <v>15</v>
      </c>
      <c r="G5" s="84">
        <f ca="1">RANDBETWEEN(1,8)+RANDBETWEEN(1,8)+RANDBETWEEN(1,8)+RANDBETWEEN(1,8)+RANDBETWEEN(1,8)</f>
        <v>32</v>
      </c>
      <c r="H5" s="85">
        <f ca="1">RANDBETWEEN(1,8)+RANDBETWEEN(1,8)+RANDBETWEEN(1,8)+RANDBETWEEN(1,8)+RANDBETWEEN(1,8)+RANDBETWEEN(1,8)</f>
        <v>22</v>
      </c>
      <c r="L5" s="1"/>
      <c r="M5" s="1"/>
      <c r="N5" s="1"/>
      <c r="O5" s="1"/>
      <c r="P5" s="1"/>
    </row>
    <row r="6" spans="1:16" x14ac:dyDescent="0.25">
      <c r="B6" s="83" t="s">
        <v>9</v>
      </c>
      <c r="C6" s="84">
        <f ca="1">RANDBETWEEN(1,10)</f>
        <v>6</v>
      </c>
      <c r="D6" s="84">
        <f ca="1">RANDBETWEEN(1,10)+RANDBETWEEN(1,10)</f>
        <v>10</v>
      </c>
      <c r="E6" s="84">
        <f ca="1">RANDBETWEEN(1,10)+RANDBETWEEN(1,10)+RANDBETWEEN(1,10)</f>
        <v>25</v>
      </c>
      <c r="F6" s="84">
        <f ca="1">RANDBETWEEN(1,10)+RANDBETWEEN(1,10)+RANDBETWEEN(1,10)+RANDBETWEEN(1,10)</f>
        <v>30</v>
      </c>
      <c r="G6" s="84">
        <f ca="1">RANDBETWEEN(1,10)+RANDBETWEEN(1,10)+RANDBETWEEN(1,10)+RANDBETWEEN(1,10)+RANDBETWEEN(1,10)</f>
        <v>32</v>
      </c>
      <c r="H6" s="85">
        <f ca="1">RANDBETWEEN(1,10)+RANDBETWEEN(1,10)+RANDBETWEEN(1,10)+RANDBETWEEN(1,10)+RANDBETWEEN(1,10)+RANDBETWEEN(1,10)</f>
        <v>19</v>
      </c>
      <c r="L6" s="1"/>
      <c r="M6" s="1"/>
      <c r="N6" s="1"/>
      <c r="O6" s="1"/>
      <c r="P6" s="1"/>
    </row>
    <row r="7" spans="1:16" x14ac:dyDescent="0.25">
      <c r="B7" s="83" t="s">
        <v>8</v>
      </c>
      <c r="C7" s="84">
        <f ca="1">RANDBETWEEN(1,12)</f>
        <v>3</v>
      </c>
      <c r="D7" s="84">
        <f ca="1">RANDBETWEEN(1,12)+RANDBETWEEN(1,12)</f>
        <v>16</v>
      </c>
      <c r="E7" s="84">
        <f ca="1">RANDBETWEEN(1,12)+RANDBETWEEN(1,12)+RANDBETWEEN(1,12)</f>
        <v>16</v>
      </c>
      <c r="F7" s="84">
        <f ca="1">RANDBETWEEN(1,12)+RANDBETWEEN(1,12)+RANDBETWEEN(1,12)+RANDBETWEEN(1,12)</f>
        <v>23</v>
      </c>
      <c r="G7" s="84">
        <f ca="1">RANDBETWEEN(1,12)+RANDBETWEEN(1,12)+RANDBETWEEN(1,12)+RANDBETWEEN(1,12)+RANDBETWEEN(1,12)</f>
        <v>33</v>
      </c>
      <c r="H7" s="85">
        <f ca="1">RANDBETWEEN(1,12)+RANDBETWEEN(1,12)+RANDBETWEEN(1,12)+RANDBETWEEN(1,12)+RANDBETWEEN(1,12)+RANDBETWEEN(1,12)</f>
        <v>50</v>
      </c>
      <c r="L7" s="1"/>
      <c r="M7" s="1"/>
      <c r="N7" s="1"/>
      <c r="O7" s="1"/>
      <c r="P7" s="1"/>
    </row>
    <row r="8" spans="1:16" x14ac:dyDescent="0.25">
      <c r="B8" s="83" t="s">
        <v>7</v>
      </c>
      <c r="C8" s="84">
        <f ca="1">RANDBETWEEN(1,20)</f>
        <v>6</v>
      </c>
      <c r="D8" s="84">
        <f ca="1">RANDBETWEEN(1,20)+RANDBETWEEN(1,20)</f>
        <v>28</v>
      </c>
      <c r="E8" s="84">
        <f ca="1">RANDBETWEEN(1,20)+RANDBETWEEN(1,20)+RANDBETWEEN(1,20)</f>
        <v>29</v>
      </c>
      <c r="F8" s="84">
        <f ca="1">RANDBETWEEN(1,20)+RANDBETWEEN(1,20)+RANDBETWEEN(1,20)+RANDBETWEEN(1,20)</f>
        <v>43</v>
      </c>
      <c r="G8" s="84">
        <f ca="1">RANDBETWEEN(1,20)+RANDBETWEEN(1,20)+RANDBETWEEN(1,20)+RANDBETWEEN(1,20)+RANDBETWEEN(1,20)</f>
        <v>44</v>
      </c>
      <c r="H8" s="85">
        <f ca="1">RANDBETWEEN(1,20)+RANDBETWEEN(1,20)+RANDBETWEEN(1,20)+RANDBETWEEN(1,20)+RANDBETWEEN(1,20)+RANDBETWEEN(1,20)</f>
        <v>57</v>
      </c>
      <c r="L8" s="1"/>
      <c r="M8" s="1"/>
      <c r="N8" s="1"/>
      <c r="O8" s="1"/>
      <c r="P8" s="1"/>
    </row>
    <row r="9" spans="1:16" ht="16.5" thickBot="1" x14ac:dyDescent="0.3">
      <c r="B9" s="86" t="s">
        <v>23</v>
      </c>
      <c r="C9" s="87">
        <f ca="1">RANDBETWEEN(1,100)</f>
        <v>91</v>
      </c>
      <c r="D9" s="87">
        <f ca="1">RANDBETWEEN(1,100)+RANDBETWEEN(1,100)</f>
        <v>22</v>
      </c>
      <c r="E9" s="87">
        <f ca="1">RANDBETWEEN(1,100)+RANDBETWEEN(1,100)+RANDBETWEEN(1,100)</f>
        <v>212</v>
      </c>
      <c r="F9" s="87">
        <f ca="1">RANDBETWEEN(1,100)+RANDBETWEEN(1,100)+RANDBETWEEN(1,100)+RANDBETWEEN(1,100)</f>
        <v>191</v>
      </c>
      <c r="G9" s="87">
        <f ca="1">RANDBETWEEN(1,100)+RANDBETWEEN(1,100)+RANDBETWEEN(1,100)+RANDBETWEEN(1,100)+RANDBETWEEN(1,100)</f>
        <v>257</v>
      </c>
      <c r="H9" s="88">
        <f ca="1">RANDBETWEEN(1,100)+RANDBETWEEN(1,100)+RANDBETWEEN(1,100)+RANDBETWEEN(1,100)+RANDBETWEEN(1,100)+RANDBETWEEN(1,100)</f>
        <v>246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2013-06-29T16:39:14Z</cp:lastPrinted>
  <dcterms:created xsi:type="dcterms:W3CDTF">2011-08-12T18:00:42Z</dcterms:created>
  <dcterms:modified xsi:type="dcterms:W3CDTF">2014-05-14T19:39:12Z</dcterms:modified>
</cp:coreProperties>
</file>