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0320" windowHeight="8736" activeTab="2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9" i="2" l="1"/>
  <c r="I9" i="2" s="1"/>
  <c r="U15" i="5"/>
  <c r="Y15" i="5" s="1"/>
  <c r="Z15" i="5" s="1"/>
  <c r="J13" i="3"/>
  <c r="K13" i="3" s="1"/>
  <c r="J12" i="3"/>
  <c r="K12" i="3" s="1"/>
  <c r="J11" i="3"/>
  <c r="K11" i="3" s="1"/>
  <c r="H15" i="2"/>
  <c r="I15" i="2" s="1"/>
  <c r="D11" i="1" l="1"/>
  <c r="E11" i="1" s="1"/>
  <c r="Y10" i="5" l="1"/>
  <c r="Z10" i="5" s="1"/>
  <c r="U10" i="5"/>
  <c r="H5" i="2"/>
  <c r="I5" i="2" s="1"/>
  <c r="H4" i="2"/>
  <c r="I4" i="2" s="1"/>
  <c r="U9" i="5" l="1"/>
  <c r="Y9" i="5" s="1"/>
  <c r="Z9" i="5" s="1"/>
  <c r="D10" i="1" l="1"/>
  <c r="D9" i="1"/>
  <c r="D8" i="1"/>
  <c r="D7" i="1"/>
  <c r="D6" i="1"/>
  <c r="D5" i="1"/>
  <c r="D4" i="1"/>
  <c r="D3" i="1"/>
  <c r="D2" i="1"/>
  <c r="D11" i="5" l="1"/>
  <c r="C11" i="5"/>
  <c r="B11" i="5"/>
  <c r="D13" i="1" l="1"/>
  <c r="H14" i="2" l="1"/>
  <c r="I14" i="2" s="1"/>
  <c r="H13" i="2"/>
  <c r="I13" i="2" s="1"/>
  <c r="J7" i="3" l="1"/>
  <c r="K7" i="3" s="1"/>
  <c r="J6" i="3"/>
  <c r="K6" i="3" s="1"/>
  <c r="J5" i="3"/>
  <c r="K5" i="3" s="1"/>
  <c r="H12" i="2"/>
  <c r="I12" i="2" s="1"/>
  <c r="H11" i="2"/>
  <c r="I11" i="2" s="1"/>
  <c r="H10" i="2"/>
  <c r="I10" i="2" s="1"/>
  <c r="E9" i="1" l="1"/>
  <c r="E3" i="1" l="1"/>
  <c r="E6" i="1"/>
  <c r="E10" i="1"/>
  <c r="E8" i="1"/>
  <c r="E2" i="1"/>
  <c r="E7" i="1"/>
  <c r="E4" i="1"/>
  <c r="E5" i="1"/>
  <c r="U11" i="5" l="1"/>
  <c r="Y11" i="5" s="1"/>
  <c r="Z11" i="5" s="1"/>
  <c r="U14" i="5"/>
  <c r="Y14" i="5" s="1"/>
  <c r="Z14" i="5" s="1"/>
  <c r="U13" i="5"/>
  <c r="Y13" i="5" s="1"/>
  <c r="Z13" i="5" s="1"/>
  <c r="U12" i="5"/>
  <c r="Y12" i="5" s="1"/>
  <c r="Z12" i="5" s="1"/>
  <c r="U8" i="5"/>
  <c r="U7" i="5"/>
  <c r="U6" i="5"/>
  <c r="U5" i="5"/>
  <c r="U4" i="5"/>
  <c r="U3" i="5"/>
  <c r="U2" i="5"/>
  <c r="I12" i="1" l="1"/>
  <c r="I11" i="1"/>
  <c r="I10" i="1"/>
  <c r="I13" i="1" l="1"/>
  <c r="N15" i="1"/>
  <c r="I14" i="1" l="1"/>
  <c r="N14" i="1" s="1"/>
  <c r="N13" i="1"/>
  <c r="M9" i="1" l="1"/>
  <c r="M8" i="1"/>
  <c r="M7" i="1"/>
  <c r="M10" i="1" l="1"/>
  <c r="M11" i="1" s="1"/>
  <c r="N17" i="1"/>
  <c r="H6" i="2"/>
  <c r="I6" i="2" s="1"/>
  <c r="H3" i="2"/>
  <c r="I3" i="2" s="1"/>
  <c r="H2" i="2"/>
  <c r="I2" i="2" s="1"/>
  <c r="D5" i="3"/>
  <c r="E5" i="3" s="1"/>
  <c r="D6" i="3"/>
  <c r="E6" i="3" s="1"/>
  <c r="D7" i="3"/>
  <c r="E7" i="3" s="1"/>
  <c r="J10" i="3"/>
  <c r="K10" i="3" s="1"/>
  <c r="J9" i="3"/>
  <c r="K9" i="3" s="1"/>
  <c r="J8" i="3"/>
  <c r="K8" i="3" s="1"/>
  <c r="J4" i="3"/>
  <c r="K4" i="3" s="1"/>
  <c r="J3" i="3"/>
  <c r="K3" i="3" s="1"/>
  <c r="J2" i="3"/>
  <c r="K2" i="3" s="1"/>
  <c r="D10" i="3"/>
  <c r="E10" i="3" s="1"/>
  <c r="D9" i="3"/>
  <c r="E9" i="3" s="1"/>
  <c r="D8" i="3"/>
  <c r="E8" i="3" s="1"/>
  <c r="D4" i="3"/>
  <c r="D3" i="3"/>
  <c r="E3" i="3" s="1"/>
  <c r="D2" i="3"/>
  <c r="Y8" i="5"/>
  <c r="Z8" i="5" s="1"/>
  <c r="Y7" i="5"/>
  <c r="Z7" i="5" s="1"/>
  <c r="Y6" i="5"/>
  <c r="Z6" i="5" s="1"/>
  <c r="Y5" i="5"/>
  <c r="Z5" i="5" s="1"/>
  <c r="Y4" i="5"/>
  <c r="Z4" i="5" s="1"/>
  <c r="Y3" i="5"/>
  <c r="Z3" i="5" s="1"/>
  <c r="Y2" i="5"/>
  <c r="Z2" i="5" s="1"/>
  <c r="E4" i="3" l="1"/>
  <c r="E2" i="3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11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<sst xmlns="http://schemas.openxmlformats.org/spreadsheetml/2006/main" count="273" uniqueCount="155">
  <si>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</si>
  <si>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</si>
  <si>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</si>
  <si>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</si>
  <si>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</si>
  <si>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</si>
  <si>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</si>
  <si>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</si>
  <si>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</si>
  <si>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</si>
  <si>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</si>
  <si>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</si>
  <si>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</si>
  <si>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</si>
  <si>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</si>
  <si>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</si>
  <si>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</si>
  <si>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</si>
  <si>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</si>
  <si>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</si>
  <si>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</si>
  <si>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</si>
  <si>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</si>
  <si>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</si>
  <si>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</si>
  <si>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</si>
  <si>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</si>
  <si>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</si>
  <si>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</si>
  <si>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</si>
  <si>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</si>
  <si>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</si>
  <si>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</si>
  <si>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</si>
  <si>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</si>
  <si>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</si>
  <si>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</si>
  <si>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</si>
  <si>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</si>
  <si>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</si>
  <si>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</si>
  <si>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</si>
  <si>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</si>
  <si>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</si>
  <si>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</si>
  <si>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</si>
  <si>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</si>
  <si>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</si>
  <si>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</si>
  <si>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</si>
  <si>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</si>
  <si>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</si>
  <si>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</si>
  <si>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</si>
  <si>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</si>
  <si>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</si>
  <si>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</si>
  <si>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</si>
  <si>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</si>
  <si>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</si>
  <si>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</si>
  <si>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</si>
  <si>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</si>
  <si>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</si>
  <si>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</si>
  <si>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</si>
  <si>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</si>
  <si>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</si>
  <si>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</si>
  <si>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</si>
  <si>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</si>
  <si>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</si>
  <si>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</si>
  <si>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</si>
  <si>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</si>
  <si>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</si>
  <si>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</si>
  <si>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</si>
  <si>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</si>
  <si>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</si>
  <si>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</si>
  <si>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</si>
  <si>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</si>
  <si>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</si>
  <si>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</si>
  <si>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</si>
  <si>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</si>
  <si>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</si>
  <si>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</si>
  <si>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</si>
  <si>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</si>
  <si>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</si>
  <si>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</si>
  <si>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</si>
  <si>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</si>
  <si>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</si>
  <si>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</si>
  <si>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</si>
  <si>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</si>
  <si>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</si>
  <si>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</si>
  <si>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</si>
  <si>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</si>
  <si>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</si>
  <si>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</si>
  <si>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</si>
  <si>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20’</t>
  </si>
  <si>
    <t>barkskin bonus</t>
  </si>
  <si>
    <t>shield of faith bonus</t>
  </si>
  <si>
    <t>Willow</t>
  </si>
  <si>
    <t>Brandilor</t>
  </si>
  <si>
    <t>Dani</t>
  </si>
  <si>
    <t>Allisa</t>
  </si>
  <si>
    <t>Zond</t>
  </si>
  <si>
    <t>Kedrik</t>
  </si>
  <si>
    <t>druid</t>
  </si>
  <si>
    <t>monk-fighter</t>
  </si>
  <si>
    <t>warlock</t>
  </si>
  <si>
    <t>archivist</t>
  </si>
  <si>
    <t>warlock-rogue</t>
  </si>
  <si>
    <t>fighter</t>
  </si>
  <si>
    <t>cold iron</t>
  </si>
  <si>
    <t>Resist A.C.E.F.</t>
  </si>
  <si>
    <t>Classes / Types</t>
  </si>
  <si>
    <t>15’</t>
  </si>
  <si>
    <t>Save vs.</t>
  </si>
  <si>
    <t>Rook</t>
  </si>
  <si>
    <t>S monstrous spider</t>
  </si>
  <si>
    <t>bite</t>
  </si>
  <si>
    <t>1d4-2+poison (DC 10, 1d3 Str)</t>
  </si>
  <si>
    <t>web</t>
  </si>
  <si>
    <t>EscArt DC 10; break DC 14</t>
  </si>
  <si>
    <t>T monstrous spider</t>
  </si>
  <si>
    <t>M monstrous spider</t>
  </si>
  <si>
    <t>monstrous spiders</t>
  </si>
  <si>
    <t>1d4+poison (DC 12, 1d4 Str)</t>
  </si>
  <si>
    <t>1d3-4+poison (DC 10, 1d2 Str)</t>
  </si>
  <si>
    <t>EscArt DC 12; break DC 16</t>
  </si>
  <si>
    <t>Resist C</t>
  </si>
  <si>
    <t>Fisticuffs</t>
  </si>
  <si>
    <t>Falchion +1</t>
  </si>
  <si>
    <t>2d4 + 1; 18-20/x2; Slashing</t>
  </si>
  <si>
    <t>MW hvy xbow</t>
  </si>
  <si>
    <t>1d10; 19-20/x2; 120’ Piercing</t>
  </si>
  <si>
    <t>J’Rae Fisticuffs</t>
  </si>
  <si>
    <t>J’Rae Fisticuffs (pal / clr)</t>
  </si>
  <si>
    <t>cleric-rogue-inquis.</t>
  </si>
  <si>
    <t>Fang</t>
  </si>
  <si>
    <t>Rusty</t>
  </si>
  <si>
    <t>claw</t>
  </si>
  <si>
    <t>1d4+2</t>
  </si>
  <si>
    <t>1d6+1</t>
  </si>
  <si>
    <t>1d4+1</t>
  </si>
  <si>
    <t>spider swarm</t>
  </si>
  <si>
    <t>MM 239 - 240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</si>
</sst>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0" xfId="0" applyFill="1" applyBorder="1" applyAlignment="1">
      <alignment horizontal="center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/>
    <xf numFmtId="0" fontId="0" fillId="0" borderId="36" xfId="0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0" fillId="23" borderId="8" xfId="0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3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FF00"/>
      <color rgb="FFFF66FF"/>
      <color rgb="FFFF99FF"/>
      <color rgb="FFFFCCFF"/>
      <color rgb="FFFF3399"/>
      <color rgb="FF00FFFF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17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11</c:v>
                </c:pt>
                <c:pt idx="3">
                  <c:v>20</c:v>
                </c:pt>
                <c:pt idx="4">
                  <c:v>31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17</c:v>
                </c:pt>
                <c:pt idx="2">
                  <c:v>11</c:v>
                </c:pt>
                <c:pt idx="3">
                  <c:v>30</c:v>
                </c:pt>
                <c:pt idx="4">
                  <c:v>26</c:v>
                </c:pt>
                <c:pt idx="5">
                  <c:v>30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13</c:v>
                </c:pt>
                <c:pt idx="2">
                  <c:v>27</c:v>
                </c:pt>
                <c:pt idx="3">
                  <c:v>52</c:v>
                </c:pt>
                <c:pt idx="4">
                  <c:v>56</c:v>
                </c:pt>
                <c:pt idx="5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92672"/>
        <c:axId val="63214336"/>
        <c:axId val="18576256"/>
      </c:area3DChart>
      <c:catAx>
        <c:axId val="62892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3214336"/>
        <c:crosses val="autoZero"/>
        <c:auto val="1"/>
        <c:lblAlgn val="ctr"/>
        <c:lblOffset val="100"/>
        <c:noMultiLvlLbl val="0"/>
      </c:catAx>
      <c:valAx>
        <c:axId val="6321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2892672"/>
        <c:crosses val="autoZero"/>
        <c:crossBetween val="midCat"/>
      </c:valAx>
      <c:serAx>
        <c:axId val="18576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32143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12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17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22</c:v>
                </c:pt>
                <c:pt idx="5">
                  <c:v>11</c:v>
                </c:pt>
                <c:pt idx="6">
                  <c:v>27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20</c:v>
                </c:pt>
                <c:pt idx="4">
                  <c:v>16</c:v>
                </c:pt>
                <c:pt idx="5">
                  <c:v>30</c:v>
                </c:pt>
                <c:pt idx="6">
                  <c:v>52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31</c:v>
                </c:pt>
                <c:pt idx="4">
                  <c:v>21</c:v>
                </c:pt>
                <c:pt idx="5">
                  <c:v>26</c:v>
                </c:pt>
                <c:pt idx="6">
                  <c:v>56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22</c:v>
                </c:pt>
                <c:pt idx="3">
                  <c:v>23</c:v>
                </c:pt>
                <c:pt idx="4">
                  <c:v>29</c:v>
                </c:pt>
                <c:pt idx="5">
                  <c:v>30</c:v>
                </c:pt>
                <c:pt idx="6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96128"/>
        <c:axId val="130114304"/>
        <c:axId val="19697664"/>
      </c:area3DChart>
      <c:catAx>
        <c:axId val="130096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0114304"/>
        <c:crosses val="autoZero"/>
        <c:auto val="1"/>
        <c:lblAlgn val="ctr"/>
        <c:lblOffset val="100"/>
        <c:noMultiLvlLbl val="0"/>
      </c:catAx>
      <c:valAx>
        <c:axId val="13011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0096128"/>
        <c:crosses val="autoZero"/>
        <c:crossBetween val="midCat"/>
      </c:valAx>
      <c:serAx>
        <c:axId val="19697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011430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17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11</c:v>
                </c:pt>
                <c:pt idx="3">
                  <c:v>20</c:v>
                </c:pt>
                <c:pt idx="4">
                  <c:v>31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17</c:v>
                </c:pt>
                <c:pt idx="2">
                  <c:v>11</c:v>
                </c:pt>
                <c:pt idx="3">
                  <c:v>30</c:v>
                </c:pt>
                <c:pt idx="4">
                  <c:v>26</c:v>
                </c:pt>
                <c:pt idx="5">
                  <c:v>30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13</c:v>
                </c:pt>
                <c:pt idx="2">
                  <c:v>27</c:v>
                </c:pt>
                <c:pt idx="3">
                  <c:v>52</c:v>
                </c:pt>
                <c:pt idx="4">
                  <c:v>56</c:v>
                </c:pt>
                <c:pt idx="5">
                  <c:v>80</c:v>
                </c:pt>
              </c:numCache>
            </c:numRef>
          </c:val>
        </c:ser>
        <c:bandFmts/>
        <c:axId val="138311168"/>
        <c:axId val="138416896"/>
        <c:axId val="53653504"/>
      </c:surface3DChart>
      <c:catAx>
        <c:axId val="138311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8416896"/>
        <c:crosses val="autoZero"/>
        <c:auto val="1"/>
        <c:lblAlgn val="ctr"/>
        <c:lblOffset val="100"/>
        <c:noMultiLvlLbl val="0"/>
      </c:catAx>
      <c:valAx>
        <c:axId val="13841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8311168"/>
        <c:crosses val="autoZero"/>
        <c:crossBetween val="midCat"/>
      </c:valAx>
      <c:serAx>
        <c:axId val="53653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84168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workbookViewId="0"/>
  </sheetViews>
  <sheetFormatPr defaultRowHeight="15.6" x14ac:dyDescent="0.3"/>
  <cols>
    <col min="1" max="1" width="14.59765625" bestFit="1" customWidth="1"/>
    <col min="2" max="2" width="6.09765625" style="21" bestFit="1" customWidth="1"/>
    <col min="3" max="3" width="8.3984375" style="21" bestFit="1" customWidth="1"/>
    <col min="4" max="4" width="4.3984375" style="21" bestFit="1" customWidth="1"/>
    <col min="5" max="5" width="8.5" style="21" bestFit="1" customWidth="1"/>
    <col min="6" max="6" width="5.8984375" style="21" bestFit="1" customWidth="1"/>
    <col min="7" max="7" width="2.69921875" customWidth="1"/>
    <col min="8" max="8" width="14.09765625" bestFit="1" customWidth="1"/>
    <col min="9" max="9" width="4.69921875" bestFit="1" customWidth="1"/>
    <col min="10" max="10" width="15.69921875" bestFit="1" customWidth="1"/>
    <col min="11" max="11" width="2.69921875" customWidth="1"/>
    <col min="12" max="12" width="14.3984375" customWidth="1"/>
    <col min="13" max="13" width="4.69921875" bestFit="1" customWidth="1"/>
    <col min="14" max="14" width="17.19921875" bestFit="1" customWidth="1"/>
  </cols>
  <sheetData>
    <row r="1" spans="1:14" s="125" customFormat="1" ht="32.25" thickBot="1" x14ac:dyDescent="0.3">
      <c r="A1" s="123" t="s">
        <v>0</v>
      </c>
      <c r="B1" s="123" t="s">
        <v>1</v>
      </c>
      <c r="C1" s="123" t="s">
        <v>2</v>
      </c>
      <c r="D1" s="124" t="s">
        <v>3</v>
      </c>
      <c r="E1" s="123" t="s">
        <v>4</v>
      </c>
      <c r="F1" s="123" t="s">
        <v>5</v>
      </c>
      <c r="H1" s="126" t="s">
        <v>21</v>
      </c>
      <c r="I1" s="126"/>
      <c r="J1" s="126"/>
      <c r="K1" s="126"/>
      <c r="L1" s="126" t="s">
        <v>22</v>
      </c>
      <c r="M1" s="126"/>
      <c r="N1" s="126"/>
    </row>
    <row r="2" spans="1:14" ht="16.8" thickTop="1" thickBot="1" x14ac:dyDescent="0.35">
      <c r="A2" s="106" t="s">
        <v>126</v>
      </c>
      <c r="B2" s="106">
        <v>1</v>
      </c>
      <c r="C2" s="83">
        <v>3</v>
      </c>
      <c r="D2" s="155">
        <f t="shared" ref="D2:D11" ca="1" si="0">RANDBETWEEN(1,20)</f>
        <v>4</v>
      </c>
      <c r="E2" s="83">
        <f t="shared" ref="E2:E10" ca="1" si="1">SUM(C2:D2)</f>
        <v>7</v>
      </c>
      <c r="F2" s="83" t="s">
        <v>6</v>
      </c>
      <c r="H2" s="100" t="s">
        <v>0</v>
      </c>
      <c r="I2" s="101" t="s">
        <v>23</v>
      </c>
      <c r="J2" s="102" t="s">
        <v>24</v>
      </c>
      <c r="L2" s="112" t="s">
        <v>0</v>
      </c>
      <c r="M2" s="113" t="s">
        <v>23</v>
      </c>
      <c r="N2" s="114" t="s">
        <v>123</v>
      </c>
    </row>
    <row r="3" spans="1:14" x14ac:dyDescent="0.3">
      <c r="A3" s="82" t="s">
        <v>139</v>
      </c>
      <c r="B3" s="82">
        <v>1</v>
      </c>
      <c r="C3" s="83">
        <v>3</v>
      </c>
      <c r="D3" s="155">
        <f t="shared" ca="1" si="0"/>
        <v>4</v>
      </c>
      <c r="E3" s="83">
        <f t="shared" ca="1" si="1"/>
        <v>7</v>
      </c>
      <c r="F3" s="83" t="s">
        <v>6</v>
      </c>
      <c r="H3" s="103" t="s">
        <v>112</v>
      </c>
      <c r="I3" s="104">
        <v>6</v>
      </c>
      <c r="J3" s="105" t="s">
        <v>115</v>
      </c>
      <c r="L3" s="115"/>
      <c r="M3" s="116"/>
      <c r="N3" s="117"/>
    </row>
    <row r="4" spans="1:14" x14ac:dyDescent="0.3">
      <c r="A4" s="106" t="s">
        <v>110</v>
      </c>
      <c r="B4" s="106">
        <v>1</v>
      </c>
      <c r="C4" s="83">
        <v>3</v>
      </c>
      <c r="D4" s="155">
        <f t="shared" ca="1" si="0"/>
        <v>5</v>
      </c>
      <c r="E4" s="83">
        <f t="shared" ca="1" si="1"/>
        <v>8</v>
      </c>
      <c r="F4" s="83" t="s">
        <v>6</v>
      </c>
      <c r="H4" s="103" t="s">
        <v>110</v>
      </c>
      <c r="I4" s="106">
        <v>6</v>
      </c>
      <c r="J4" s="105" t="s">
        <v>116</v>
      </c>
      <c r="L4" s="115"/>
      <c r="M4" s="84"/>
      <c r="N4" s="117"/>
    </row>
    <row r="5" spans="1:14" x14ac:dyDescent="0.3">
      <c r="A5" s="106" t="s">
        <v>109</v>
      </c>
      <c r="B5" s="106">
        <v>1</v>
      </c>
      <c r="C5" s="83">
        <v>5</v>
      </c>
      <c r="D5" s="155">
        <f t="shared" ca="1" si="0"/>
        <v>3</v>
      </c>
      <c r="E5" s="83">
        <f t="shared" ca="1" si="1"/>
        <v>8</v>
      </c>
      <c r="F5" s="83" t="s">
        <v>106</v>
      </c>
      <c r="H5" s="103" t="s">
        <v>126</v>
      </c>
      <c r="I5" s="106">
        <v>6</v>
      </c>
      <c r="J5" s="105" t="s">
        <v>146</v>
      </c>
      <c r="L5" s="115"/>
      <c r="M5" s="84"/>
      <c r="N5" s="117"/>
    </row>
    <row r="6" spans="1:14" ht="16.2" thickBot="1" x14ac:dyDescent="0.35">
      <c r="A6" s="106" t="s">
        <v>114</v>
      </c>
      <c r="B6" s="106">
        <v>1</v>
      </c>
      <c r="C6" s="83">
        <v>1</v>
      </c>
      <c r="D6" s="155">
        <f t="shared" ca="1" si="0"/>
        <v>17</v>
      </c>
      <c r="E6" s="83">
        <f t="shared" ca="1" si="1"/>
        <v>18</v>
      </c>
      <c r="F6" s="83" t="s">
        <v>106</v>
      </c>
      <c r="H6" s="103" t="s">
        <v>111</v>
      </c>
      <c r="I6" s="106">
        <v>5</v>
      </c>
      <c r="J6" s="105" t="s">
        <v>117</v>
      </c>
      <c r="L6" s="115"/>
      <c r="M6" s="84"/>
      <c r="N6" s="117"/>
    </row>
    <row r="7" spans="1:14" x14ac:dyDescent="0.3">
      <c r="A7" s="106" t="s">
        <v>111</v>
      </c>
      <c r="B7" s="106">
        <v>1</v>
      </c>
      <c r="C7" s="83">
        <v>3</v>
      </c>
      <c r="D7" s="155">
        <f t="shared" ca="1" si="0"/>
        <v>11</v>
      </c>
      <c r="E7" s="83">
        <f t="shared" ca="1" si="1"/>
        <v>14</v>
      </c>
      <c r="F7" s="83" t="s">
        <v>6</v>
      </c>
      <c r="H7" s="103" t="s">
        <v>114</v>
      </c>
      <c r="I7" s="106">
        <v>6</v>
      </c>
      <c r="J7" s="105" t="s">
        <v>118</v>
      </c>
      <c r="L7" s="152" t="s">
        <v>25</v>
      </c>
      <c r="M7" s="118" t="e">
        <f>AVERAGE(M2:M6)</f>
        <v>#DIV/0!</v>
      </c>
      <c r="N7" s="119"/>
    </row>
    <row r="8" spans="1:14" x14ac:dyDescent="0.3">
      <c r="A8" s="106" t="s">
        <v>113</v>
      </c>
      <c r="B8" s="106">
        <v>1</v>
      </c>
      <c r="C8" s="83">
        <v>2</v>
      </c>
      <c r="D8" s="155">
        <f t="shared" ca="1" si="0"/>
        <v>3</v>
      </c>
      <c r="E8" s="83">
        <f t="shared" ca="1" si="1"/>
        <v>5</v>
      </c>
      <c r="F8" s="83" t="s">
        <v>6</v>
      </c>
      <c r="H8" s="103" t="s">
        <v>109</v>
      </c>
      <c r="I8" s="106">
        <v>6</v>
      </c>
      <c r="J8" s="105" t="s">
        <v>119</v>
      </c>
      <c r="L8" s="153" t="s">
        <v>26</v>
      </c>
      <c r="M8" s="120">
        <f>SUM(M2:M6)</f>
        <v>0</v>
      </c>
      <c r="N8" s="117"/>
    </row>
    <row r="9" spans="1:14" ht="16.2" thickBot="1" x14ac:dyDescent="0.35">
      <c r="A9" s="84" t="s">
        <v>134</v>
      </c>
      <c r="B9" s="84">
        <v>2</v>
      </c>
      <c r="C9" s="83">
        <v>3</v>
      </c>
      <c r="D9" s="155">
        <f t="shared" ca="1" si="0"/>
        <v>4</v>
      </c>
      <c r="E9" s="83">
        <f t="shared" ca="1" si="1"/>
        <v>7</v>
      </c>
      <c r="F9" s="83" t="s">
        <v>124</v>
      </c>
      <c r="H9" s="103" t="s">
        <v>113</v>
      </c>
      <c r="I9" s="107">
        <v>5</v>
      </c>
      <c r="J9" s="105" t="s">
        <v>120</v>
      </c>
      <c r="L9" s="153" t="s">
        <v>27</v>
      </c>
      <c r="M9" s="120">
        <f>COUNT(M2:M6)</f>
        <v>0</v>
      </c>
      <c r="N9" s="117"/>
    </row>
    <row r="10" spans="1:14" x14ac:dyDescent="0.3">
      <c r="A10" s="106" t="s">
        <v>112</v>
      </c>
      <c r="B10" s="106">
        <v>1</v>
      </c>
      <c r="C10" s="83">
        <v>1</v>
      </c>
      <c r="D10" s="155">
        <f t="shared" ca="1" si="0"/>
        <v>7</v>
      </c>
      <c r="E10" s="83">
        <f t="shared" ca="1" si="1"/>
        <v>8</v>
      </c>
      <c r="F10" s="83" t="s">
        <v>6</v>
      </c>
      <c r="H10" s="149" t="s">
        <v>25</v>
      </c>
      <c r="I10" s="108">
        <f>AVERAGE(I3:I9)</f>
        <v>5.7142857142857144</v>
      </c>
      <c r="J10" s="109"/>
      <c r="L10" s="153" t="s">
        <v>29</v>
      </c>
      <c r="M10" s="142">
        <f>M8/4</f>
        <v>0</v>
      </c>
      <c r="N10" s="117" t="s">
        <v>30</v>
      </c>
    </row>
    <row r="11" spans="1:14" ht="16.2" thickBot="1" x14ac:dyDescent="0.35">
      <c r="A11" s="82" t="s">
        <v>139</v>
      </c>
      <c r="B11" s="82">
        <v>1</v>
      </c>
      <c r="C11" s="83">
        <v>1</v>
      </c>
      <c r="D11" s="155">
        <f t="shared" ca="1" si="0"/>
        <v>11</v>
      </c>
      <c r="E11" s="83">
        <f t="shared" ref="E11" ca="1" si="2">SUM(C11:D11)</f>
        <v>12</v>
      </c>
      <c r="F11" s="83" t="s">
        <v>6</v>
      </c>
      <c r="H11" s="150" t="s">
        <v>26</v>
      </c>
      <c r="I11" s="110">
        <f>SUM(I3:I9)</f>
        <v>40</v>
      </c>
      <c r="J11" s="105"/>
      <c r="L11" s="154" t="s">
        <v>31</v>
      </c>
      <c r="M11" s="143">
        <f>M10*2</f>
        <v>0</v>
      </c>
      <c r="N11" s="121" t="s">
        <v>32</v>
      </c>
    </row>
    <row r="12" spans="1:14" ht="16.5" thickTop="1" x14ac:dyDescent="0.25">
      <c r="H12" s="150" t="s">
        <v>27</v>
      </c>
      <c r="I12" s="110">
        <f>COUNT(I3:I9)</f>
        <v>7</v>
      </c>
      <c r="J12" s="105"/>
    </row>
    <row r="13" spans="1:14" ht="15.75" x14ac:dyDescent="0.25">
      <c r="D13" s="155">
        <f ca="1">RANDBETWEEN(1,20)</f>
        <v>20</v>
      </c>
      <c r="H13" s="150" t="s">
        <v>29</v>
      </c>
      <c r="I13" s="144">
        <f>I11/4</f>
        <v>10</v>
      </c>
      <c r="J13" s="105" t="s">
        <v>30</v>
      </c>
      <c r="M13" s="99" t="s">
        <v>33</v>
      </c>
      <c r="N13" s="147">
        <f>I13</f>
        <v>10</v>
      </c>
    </row>
    <row r="14" spans="1:14" ht="16.5" thickBot="1" x14ac:dyDescent="0.3">
      <c r="H14" s="151" t="s">
        <v>31</v>
      </c>
      <c r="I14" s="145">
        <f>I13*2</f>
        <v>20</v>
      </c>
      <c r="J14" s="111" t="s">
        <v>32</v>
      </c>
      <c r="M14" s="99" t="s">
        <v>34</v>
      </c>
      <c r="N14" s="147">
        <f>I14</f>
        <v>20</v>
      </c>
    </row>
    <row r="15" spans="1:14" ht="16.5" thickTop="1" x14ac:dyDescent="0.25">
      <c r="M15" s="99" t="s">
        <v>35</v>
      </c>
      <c r="N15" s="147">
        <f>I11</f>
        <v>40</v>
      </c>
    </row>
    <row r="17" spans="13:14" ht="15.75" x14ac:dyDescent="0.25">
      <c r="M17" s="15" t="s">
        <v>36</v>
      </c>
      <c r="N17" s="146">
        <f>M8</f>
        <v>0</v>
      </c>
    </row>
  </sheetData>
  <sortState ref="A2:F11">
    <sortCondition descending="1" ref="E2:E11"/>
    <sortCondition descending="1" ref="C2:C11"/>
  </sortState>
  <conditionalFormatting sqref="N17">
    <cfRule type="cellIs" dxfId="32" priority="1" operator="greaterThan">
      <formula>$N$15</formula>
    </cfRule>
    <cfRule type="cellIs" dxfId="31" priority="2" operator="between">
      <formula>$N$14</formula>
      <formula>$N$13+$N$14</formula>
    </cfRule>
    <cfRule type="cellIs" dxfId="30" priority="3" operator="between">
      <formula>$N$13+$N$14</formula>
      <formula>$N$15</formula>
    </cfRule>
    <cfRule type="cellIs" dxfId="29" priority="5" operator="between">
      <formula>$N$13</formula>
      <formula>$N$14</formula>
    </cfRule>
    <cfRule type="cellIs" dxfId="28" priority="6" operator="lessThan">
      <formula>$N$13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/>
  </sheetViews>
  <sheetFormatPr defaultRowHeight="15.6" x14ac:dyDescent="0.3"/>
  <cols>
    <col min="1" max="1" width="15.5" style="21" bestFit="1" customWidth="1"/>
    <col min="2" max="2" width="13" style="21" bestFit="1" customWidth="1"/>
    <col min="3" max="3" width="26" style="21" bestFit="1" customWidth="1"/>
    <col min="4" max="4" width="5" style="21" bestFit="1" customWidth="1"/>
    <col min="5" max="5" width="6" style="21" bestFit="1" customWidth="1"/>
    <col min="6" max="6" width="3.8984375" style="21" bestFit="1" customWidth="1"/>
    <col min="7" max="7" width="6.8984375" style="21" bestFit="1" customWidth="1"/>
    <col min="8" max="8" width="3.8984375" style="21" bestFit="1" customWidth="1"/>
    <col min="9" max="9" width="5.19921875" style="21" bestFit="1" customWidth="1"/>
  </cols>
  <sheetData>
    <row r="1" spans="1:9" ht="16.5" thickBot="1" x14ac:dyDescent="0.3">
      <c r="A1" s="122" t="s">
        <v>0</v>
      </c>
      <c r="B1" s="94" t="s">
        <v>37</v>
      </c>
      <c r="C1" s="94" t="s">
        <v>38</v>
      </c>
      <c r="D1" s="96" t="s">
        <v>39</v>
      </c>
      <c r="E1" s="94" t="s">
        <v>40</v>
      </c>
      <c r="F1" s="94" t="s">
        <v>41</v>
      </c>
      <c r="G1" s="94" t="s">
        <v>42</v>
      </c>
      <c r="H1" s="98" t="s">
        <v>43</v>
      </c>
      <c r="I1" s="95" t="s">
        <v>28</v>
      </c>
    </row>
    <row r="2" spans="1:9" ht="15.75" x14ac:dyDescent="0.25">
      <c r="A2" s="82" t="s">
        <v>139</v>
      </c>
      <c r="B2" s="83" t="s">
        <v>140</v>
      </c>
      <c r="C2" s="83" t="s">
        <v>141</v>
      </c>
      <c r="D2" s="97">
        <v>7</v>
      </c>
      <c r="E2" s="83">
        <v>2</v>
      </c>
      <c r="F2" s="83">
        <v>1</v>
      </c>
      <c r="G2" s="83">
        <v>0</v>
      </c>
      <c r="H2" s="155">
        <f t="shared" ref="H2:H6" ca="1" si="0">RANDBETWEEN(1,20)</f>
        <v>1</v>
      </c>
      <c r="I2" s="83">
        <f t="shared" ref="I2:I6" ca="1" si="1">SUM(D2:H2)</f>
        <v>11</v>
      </c>
    </row>
    <row r="3" spans="1:9" x14ac:dyDescent="0.3">
      <c r="A3" s="82" t="s">
        <v>139</v>
      </c>
      <c r="B3" s="83" t="s">
        <v>142</v>
      </c>
      <c r="C3" s="83" t="s">
        <v>143</v>
      </c>
      <c r="D3" s="97">
        <v>7</v>
      </c>
      <c r="E3" s="83">
        <v>-1</v>
      </c>
      <c r="F3" s="83">
        <v>1</v>
      </c>
      <c r="G3" s="83">
        <v>0</v>
      </c>
      <c r="H3" s="155">
        <f t="shared" ca="1" si="0"/>
        <v>12</v>
      </c>
      <c r="I3" s="83">
        <f t="shared" ca="1" si="1"/>
        <v>19</v>
      </c>
    </row>
    <row r="4" spans="1:9" ht="15.75" x14ac:dyDescent="0.25">
      <c r="A4" s="82" t="s">
        <v>147</v>
      </c>
      <c r="B4" s="83" t="s">
        <v>149</v>
      </c>
      <c r="C4" s="83" t="s">
        <v>150</v>
      </c>
      <c r="D4" s="97">
        <v>4</v>
      </c>
      <c r="E4" s="83">
        <v>0</v>
      </c>
      <c r="F4" s="83">
        <v>0</v>
      </c>
      <c r="G4" s="83">
        <v>0</v>
      </c>
      <c r="H4" s="155">
        <f t="shared" ca="1" si="0"/>
        <v>14</v>
      </c>
      <c r="I4" s="83">
        <f t="shared" ref="I4" ca="1" si="2">SUM(D4:H4)</f>
        <v>18</v>
      </c>
    </row>
    <row r="5" spans="1:9" ht="15.75" x14ac:dyDescent="0.25">
      <c r="A5" s="82" t="s">
        <v>147</v>
      </c>
      <c r="B5" s="83" t="s">
        <v>128</v>
      </c>
      <c r="C5" s="83" t="s">
        <v>151</v>
      </c>
      <c r="D5" s="97">
        <v>-1</v>
      </c>
      <c r="E5" s="83">
        <v>0</v>
      </c>
      <c r="F5" s="83">
        <v>0</v>
      </c>
      <c r="G5" s="83">
        <v>0</v>
      </c>
      <c r="H5" s="155">
        <f t="shared" ca="1" si="0"/>
        <v>14</v>
      </c>
      <c r="I5" s="83">
        <f t="shared" ref="I5" ca="1" si="3">SUM(D5:H5)</f>
        <v>13</v>
      </c>
    </row>
    <row r="6" spans="1:9" ht="15.75" x14ac:dyDescent="0.25">
      <c r="A6" s="82" t="s">
        <v>148</v>
      </c>
      <c r="B6" s="83" t="s">
        <v>128</v>
      </c>
      <c r="C6" s="83" t="s">
        <v>152</v>
      </c>
      <c r="D6" s="97">
        <v>2</v>
      </c>
      <c r="E6" s="83">
        <v>0</v>
      </c>
      <c r="F6" s="83">
        <v>0</v>
      </c>
      <c r="G6" s="83">
        <v>0</v>
      </c>
      <c r="H6" s="155">
        <f t="shared" ca="1" si="0"/>
        <v>9</v>
      </c>
      <c r="I6" s="83">
        <f t="shared" ca="1" si="1"/>
        <v>11</v>
      </c>
    </row>
    <row r="7" spans="1:9" ht="16.5" thickBot="1" x14ac:dyDescent="0.3"/>
    <row r="8" spans="1:9" ht="16.5" thickBot="1" x14ac:dyDescent="0.3">
      <c r="A8" s="122" t="s">
        <v>0</v>
      </c>
      <c r="B8" s="94" t="s">
        <v>37</v>
      </c>
      <c r="C8" s="94" t="s">
        <v>38</v>
      </c>
      <c r="D8" s="96" t="s">
        <v>39</v>
      </c>
      <c r="E8" s="94" t="s">
        <v>40</v>
      </c>
      <c r="F8" s="94" t="s">
        <v>41</v>
      </c>
      <c r="G8" s="94" t="s">
        <v>42</v>
      </c>
      <c r="H8" s="98" t="s">
        <v>43</v>
      </c>
      <c r="I8" s="95" t="s">
        <v>28</v>
      </c>
    </row>
    <row r="9" spans="1:9" ht="15.75" x14ac:dyDescent="0.25">
      <c r="A9" s="84" t="s">
        <v>132</v>
      </c>
      <c r="B9" s="83" t="s">
        <v>128</v>
      </c>
      <c r="C9" s="83" t="s">
        <v>136</v>
      </c>
      <c r="D9" s="97">
        <v>5</v>
      </c>
      <c r="E9" s="83">
        <v>0</v>
      </c>
      <c r="F9" s="83">
        <v>0</v>
      </c>
      <c r="G9" s="83">
        <v>0</v>
      </c>
      <c r="H9" s="93">
        <f t="shared" ref="H9:H15" ca="1" si="4">RANDBETWEEN(1,20)</f>
        <v>15</v>
      </c>
      <c r="I9" s="83">
        <f t="shared" ref="I9:I10" ca="1" si="5">SUM(D9:H9)</f>
        <v>20</v>
      </c>
    </row>
    <row r="10" spans="1:9" ht="15.75" x14ac:dyDescent="0.25">
      <c r="A10" s="84" t="s">
        <v>132</v>
      </c>
      <c r="B10" s="83" t="s">
        <v>130</v>
      </c>
      <c r="C10" s="83" t="s">
        <v>131</v>
      </c>
      <c r="D10" s="97">
        <v>4</v>
      </c>
      <c r="E10" s="83">
        <v>0</v>
      </c>
      <c r="F10" s="83">
        <v>0</v>
      </c>
      <c r="G10" s="83">
        <v>0</v>
      </c>
      <c r="H10" s="93">
        <f t="shared" ca="1" si="4"/>
        <v>15</v>
      </c>
      <c r="I10" s="83">
        <f t="shared" ca="1" si="5"/>
        <v>19</v>
      </c>
    </row>
    <row r="11" spans="1:9" ht="15.75" x14ac:dyDescent="0.25">
      <c r="A11" s="84" t="s">
        <v>127</v>
      </c>
      <c r="B11" s="83" t="s">
        <v>128</v>
      </c>
      <c r="C11" s="83" t="s">
        <v>129</v>
      </c>
      <c r="D11" s="97">
        <v>4</v>
      </c>
      <c r="E11" s="83">
        <v>0</v>
      </c>
      <c r="F11" s="83">
        <v>0</v>
      </c>
      <c r="G11" s="83">
        <v>0</v>
      </c>
      <c r="H11" s="93">
        <f t="shared" ca="1" si="4"/>
        <v>7</v>
      </c>
      <c r="I11" s="83">
        <f t="shared" ref="I11:I12" ca="1" si="6">SUM(D11:H11)</f>
        <v>11</v>
      </c>
    </row>
    <row r="12" spans="1:9" ht="15.75" x14ac:dyDescent="0.25">
      <c r="A12" s="84" t="s">
        <v>127</v>
      </c>
      <c r="B12" s="83" t="s">
        <v>130</v>
      </c>
      <c r="C12" s="83" t="s">
        <v>131</v>
      </c>
      <c r="D12" s="97">
        <v>4</v>
      </c>
      <c r="E12" s="83">
        <v>0</v>
      </c>
      <c r="F12" s="83">
        <v>0</v>
      </c>
      <c r="G12" s="83">
        <v>0</v>
      </c>
      <c r="H12" s="93">
        <f t="shared" ca="1" si="4"/>
        <v>3</v>
      </c>
      <c r="I12" s="83">
        <f t="shared" ca="1" si="6"/>
        <v>7</v>
      </c>
    </row>
    <row r="13" spans="1:9" ht="15.75" x14ac:dyDescent="0.25">
      <c r="A13" s="84" t="s">
        <v>133</v>
      </c>
      <c r="B13" s="83" t="s">
        <v>128</v>
      </c>
      <c r="C13" s="83" t="s">
        <v>135</v>
      </c>
      <c r="D13" s="97">
        <v>4</v>
      </c>
      <c r="E13" s="83">
        <v>0</v>
      </c>
      <c r="F13" s="83">
        <v>0</v>
      </c>
      <c r="G13" s="83">
        <v>0</v>
      </c>
      <c r="H13" s="93">
        <f t="shared" ca="1" si="4"/>
        <v>12</v>
      </c>
      <c r="I13" s="83">
        <f t="shared" ref="I13:I14" ca="1" si="7">SUM(D13:H13)</f>
        <v>16</v>
      </c>
    </row>
    <row r="14" spans="1:9" ht="15.75" x14ac:dyDescent="0.25">
      <c r="A14" s="84" t="s">
        <v>133</v>
      </c>
      <c r="B14" s="83" t="s">
        <v>130</v>
      </c>
      <c r="C14" s="83" t="s">
        <v>137</v>
      </c>
      <c r="D14" s="97">
        <v>4</v>
      </c>
      <c r="E14" s="83">
        <v>0</v>
      </c>
      <c r="F14" s="83">
        <v>0</v>
      </c>
      <c r="G14" s="83">
        <v>0</v>
      </c>
      <c r="H14" s="93">
        <f t="shared" ca="1" si="4"/>
        <v>1</v>
      </c>
      <c r="I14" s="83">
        <f t="shared" ca="1" si="7"/>
        <v>5</v>
      </c>
    </row>
    <row r="15" spans="1:9" ht="15.75" x14ac:dyDescent="0.25">
      <c r="A15" s="84" t="s">
        <v>153</v>
      </c>
      <c r="B15" s="83" t="s">
        <v>130</v>
      </c>
      <c r="C15" s="83" t="s">
        <v>154</v>
      </c>
      <c r="D15" s="97">
        <v>1</v>
      </c>
      <c r="E15" s="83">
        <v>1</v>
      </c>
      <c r="F15" s="83">
        <v>0</v>
      </c>
      <c r="G15" s="83">
        <v>0</v>
      </c>
      <c r="H15" s="93">
        <f t="shared" ca="1" si="4"/>
        <v>6</v>
      </c>
      <c r="I15" s="83">
        <f t="shared" ref="I15" ca="1" si="8">SUM(D15:H15)</f>
        <v>8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workbookViewId="0"/>
  </sheetViews>
  <sheetFormatPr defaultColWidth="3.8984375" defaultRowHeight="15.6" x14ac:dyDescent="0.3"/>
  <cols>
    <col min="1" max="1" width="13.5" style="21" bestFit="1" customWidth="1"/>
    <col min="2" max="2" width="7.8984375" style="21" bestFit="1" customWidth="1"/>
    <col min="3" max="3" width="6.3984375" style="21" bestFit="1" customWidth="1"/>
    <col min="4" max="4" width="4.3984375" style="21" bestFit="1" customWidth="1"/>
    <col min="5" max="5" width="5" style="21" bestFit="1" customWidth="1"/>
    <col min="6" max="6" width="3.8984375" style="21"/>
    <col min="7" max="7" width="16.09765625" style="21" bestFit="1" customWidth="1"/>
    <col min="8" max="8" width="7.8984375" style="21" bestFit="1" customWidth="1"/>
    <col min="9" max="9" width="6.3984375" style="21" bestFit="1" customWidth="1"/>
    <col min="10" max="10" width="4.3984375" style="21" bestFit="1" customWidth="1"/>
    <col min="11" max="11" width="5" style="21" bestFit="1" customWidth="1"/>
    <col min="12" max="16384" width="3.8984375" style="21"/>
  </cols>
  <sheetData>
    <row r="1" spans="1:11" s="24" customFormat="1" ht="15.75" x14ac:dyDescent="0.25">
      <c r="A1" s="167" t="s">
        <v>0</v>
      </c>
      <c r="B1" s="167" t="s">
        <v>125</v>
      </c>
      <c r="C1" s="167" t="s">
        <v>44</v>
      </c>
      <c r="D1" s="159" t="s">
        <v>3</v>
      </c>
      <c r="E1" s="167" t="s">
        <v>45</v>
      </c>
      <c r="G1" s="167" t="s">
        <v>0</v>
      </c>
      <c r="H1" s="167" t="s">
        <v>125</v>
      </c>
      <c r="I1" s="167" t="s">
        <v>44</v>
      </c>
      <c r="J1" s="159" t="s">
        <v>3</v>
      </c>
      <c r="K1" s="167" t="s">
        <v>45</v>
      </c>
    </row>
    <row r="2" spans="1:11" x14ac:dyDescent="0.3">
      <c r="A2" s="79" t="s">
        <v>144</v>
      </c>
      <c r="B2" s="80" t="s">
        <v>46</v>
      </c>
      <c r="C2" s="80">
        <v>8</v>
      </c>
      <c r="D2" s="156">
        <f ca="1">RANDBETWEEN(1,20)</f>
        <v>6</v>
      </c>
      <c r="E2" s="80">
        <f t="shared" ref="E2:E10" ca="1" si="0">D2+C2</f>
        <v>14</v>
      </c>
      <c r="G2" s="81" t="s">
        <v>132</v>
      </c>
      <c r="H2" s="89" t="s">
        <v>46</v>
      </c>
      <c r="I2" s="160">
        <v>2</v>
      </c>
      <c r="J2" s="156">
        <f ca="1">RANDBETWEEN(1,20)</f>
        <v>16</v>
      </c>
      <c r="K2" s="80">
        <f t="shared" ref="K2:K10" ca="1" si="1">J2+I2</f>
        <v>18</v>
      </c>
    </row>
    <row r="3" spans="1:11" x14ac:dyDescent="0.3">
      <c r="A3" s="82" t="s">
        <v>144</v>
      </c>
      <c r="B3" s="83" t="s">
        <v>47</v>
      </c>
      <c r="C3" s="83">
        <v>3</v>
      </c>
      <c r="D3" s="155">
        <f ca="1">RANDBETWEEN(1,20)</f>
        <v>5</v>
      </c>
      <c r="E3" s="83">
        <f t="shared" ca="1" si="0"/>
        <v>8</v>
      </c>
      <c r="G3" s="84" t="s">
        <v>132</v>
      </c>
      <c r="H3" s="89" t="s">
        <v>47</v>
      </c>
      <c r="I3" s="160">
        <v>3</v>
      </c>
      <c r="J3" s="155">
        <f ca="1">RANDBETWEEN(1,20)</f>
        <v>5</v>
      </c>
      <c r="K3" s="83">
        <f t="shared" ca="1" si="1"/>
        <v>8</v>
      </c>
    </row>
    <row r="4" spans="1:11" x14ac:dyDescent="0.3">
      <c r="A4" s="85" t="s">
        <v>144</v>
      </c>
      <c r="B4" s="86" t="s">
        <v>48</v>
      </c>
      <c r="C4" s="86">
        <v>6</v>
      </c>
      <c r="D4" s="157">
        <f ca="1">RANDBETWEEN(1,20)</f>
        <v>7</v>
      </c>
      <c r="E4" s="86">
        <f t="shared" ca="1" si="0"/>
        <v>13</v>
      </c>
      <c r="G4" s="87" t="s">
        <v>132</v>
      </c>
      <c r="H4" s="161" t="s">
        <v>48</v>
      </c>
      <c r="I4" s="162">
        <v>0</v>
      </c>
      <c r="J4" s="157">
        <f ca="1">RANDBETWEEN(1,20)</f>
        <v>2</v>
      </c>
      <c r="K4" s="86">
        <f t="shared" ca="1" si="1"/>
        <v>2</v>
      </c>
    </row>
    <row r="5" spans="1:11" ht="15.75" x14ac:dyDescent="0.25">
      <c r="A5" s="79" t="s">
        <v>147</v>
      </c>
      <c r="B5" s="80" t="s">
        <v>46</v>
      </c>
      <c r="C5" s="80">
        <v>7</v>
      </c>
      <c r="D5" s="156">
        <f t="shared" ref="D5:D10" ca="1" si="2">RANDBETWEEN(1,20)</f>
        <v>17</v>
      </c>
      <c r="E5" s="80">
        <f t="shared" ca="1" si="0"/>
        <v>24</v>
      </c>
      <c r="G5" s="81" t="s">
        <v>127</v>
      </c>
      <c r="H5" s="80" t="s">
        <v>46</v>
      </c>
      <c r="I5" s="80">
        <v>2</v>
      </c>
      <c r="J5" s="158">
        <f t="shared" ref="J5:J7" ca="1" si="3">RANDBETWEEN(1,20)</f>
        <v>6</v>
      </c>
      <c r="K5" s="80">
        <f t="shared" ca="1" si="1"/>
        <v>8</v>
      </c>
    </row>
    <row r="6" spans="1:11" ht="15.75" x14ac:dyDescent="0.25">
      <c r="A6" s="82" t="s">
        <v>147</v>
      </c>
      <c r="B6" s="83" t="s">
        <v>47</v>
      </c>
      <c r="C6" s="83">
        <v>5</v>
      </c>
      <c r="D6" s="155">
        <f t="shared" ca="1" si="2"/>
        <v>11</v>
      </c>
      <c r="E6" s="83">
        <f t="shared" ca="1" si="0"/>
        <v>16</v>
      </c>
      <c r="G6" s="84" t="s">
        <v>127</v>
      </c>
      <c r="H6" s="83" t="s">
        <v>47</v>
      </c>
      <c r="I6" s="83">
        <v>3</v>
      </c>
      <c r="J6" s="93">
        <f t="shared" ca="1" si="3"/>
        <v>15</v>
      </c>
      <c r="K6" s="83">
        <f t="shared" ca="1" si="1"/>
        <v>18</v>
      </c>
    </row>
    <row r="7" spans="1:11" ht="15.75" x14ac:dyDescent="0.25">
      <c r="A7" s="85" t="s">
        <v>147</v>
      </c>
      <c r="B7" s="86" t="s">
        <v>48</v>
      </c>
      <c r="C7" s="86">
        <v>2</v>
      </c>
      <c r="D7" s="157">
        <f t="shared" ca="1" si="2"/>
        <v>12</v>
      </c>
      <c r="E7" s="86">
        <f t="shared" ca="1" si="0"/>
        <v>14</v>
      </c>
      <c r="G7" s="87" t="s">
        <v>127</v>
      </c>
      <c r="H7" s="86" t="s">
        <v>48</v>
      </c>
      <c r="I7" s="86">
        <v>0</v>
      </c>
      <c r="J7" s="159">
        <f t="shared" ca="1" si="3"/>
        <v>8</v>
      </c>
      <c r="K7" s="86">
        <f t="shared" ca="1" si="1"/>
        <v>8</v>
      </c>
    </row>
    <row r="8" spans="1:11" ht="15.75" x14ac:dyDescent="0.25">
      <c r="A8" s="79" t="s">
        <v>148</v>
      </c>
      <c r="B8" s="80" t="s">
        <v>46</v>
      </c>
      <c r="C8" s="80">
        <v>4</v>
      </c>
      <c r="D8" s="156">
        <f t="shared" ca="1" si="2"/>
        <v>10</v>
      </c>
      <c r="E8" s="80">
        <f t="shared" ca="1" si="0"/>
        <v>14</v>
      </c>
      <c r="G8" s="81" t="s">
        <v>133</v>
      </c>
      <c r="H8" s="89" t="s">
        <v>46</v>
      </c>
      <c r="I8" s="160">
        <v>4</v>
      </c>
      <c r="J8" s="156">
        <f t="shared" ref="J8:J13" ca="1" si="4">RANDBETWEEN(1,20)</f>
        <v>2</v>
      </c>
      <c r="K8" s="80">
        <f t="shared" ca="1" si="1"/>
        <v>6</v>
      </c>
    </row>
    <row r="9" spans="1:11" ht="15.75" x14ac:dyDescent="0.25">
      <c r="A9" s="82" t="s">
        <v>148</v>
      </c>
      <c r="B9" s="83" t="s">
        <v>47</v>
      </c>
      <c r="C9" s="83">
        <v>5</v>
      </c>
      <c r="D9" s="155">
        <f t="shared" ca="1" si="2"/>
        <v>16</v>
      </c>
      <c r="E9" s="83">
        <f t="shared" ca="1" si="0"/>
        <v>21</v>
      </c>
      <c r="G9" s="84" t="s">
        <v>133</v>
      </c>
      <c r="H9" s="89" t="s">
        <v>47</v>
      </c>
      <c r="I9" s="160">
        <v>3</v>
      </c>
      <c r="J9" s="155">
        <f t="shared" ca="1" si="4"/>
        <v>8</v>
      </c>
      <c r="K9" s="83">
        <f t="shared" ca="1" si="1"/>
        <v>11</v>
      </c>
    </row>
    <row r="10" spans="1:11" ht="15.75" x14ac:dyDescent="0.25">
      <c r="A10" s="85" t="s">
        <v>148</v>
      </c>
      <c r="B10" s="86" t="s">
        <v>48</v>
      </c>
      <c r="C10" s="86">
        <v>1</v>
      </c>
      <c r="D10" s="157">
        <f t="shared" ca="1" si="2"/>
        <v>13</v>
      </c>
      <c r="E10" s="86">
        <f t="shared" ca="1" si="0"/>
        <v>14</v>
      </c>
      <c r="G10" s="87" t="s">
        <v>133</v>
      </c>
      <c r="H10" s="161" t="s">
        <v>48</v>
      </c>
      <c r="I10" s="162">
        <v>0</v>
      </c>
      <c r="J10" s="157">
        <f t="shared" ca="1" si="4"/>
        <v>15</v>
      </c>
      <c r="K10" s="86">
        <f t="shared" ca="1" si="1"/>
        <v>15</v>
      </c>
    </row>
    <row r="11" spans="1:11" ht="15.75" x14ac:dyDescent="0.25">
      <c r="G11" s="81" t="s">
        <v>153</v>
      </c>
      <c r="H11" s="89" t="s">
        <v>46</v>
      </c>
      <c r="I11" s="160">
        <v>3</v>
      </c>
      <c r="J11" s="156">
        <f t="shared" ca="1" si="4"/>
        <v>13</v>
      </c>
      <c r="K11" s="80">
        <f t="shared" ref="K11:K13" ca="1" si="5">J11+I11</f>
        <v>16</v>
      </c>
    </row>
    <row r="12" spans="1:11" ht="15.75" x14ac:dyDescent="0.25">
      <c r="G12" s="84" t="s">
        <v>153</v>
      </c>
      <c r="H12" s="89" t="s">
        <v>47</v>
      </c>
      <c r="I12" s="160">
        <v>3</v>
      </c>
      <c r="J12" s="155">
        <f t="shared" ca="1" si="4"/>
        <v>3</v>
      </c>
      <c r="K12" s="83">
        <f t="shared" ca="1" si="5"/>
        <v>6</v>
      </c>
    </row>
    <row r="13" spans="1:11" ht="15.75" x14ac:dyDescent="0.25">
      <c r="G13" s="87" t="s">
        <v>153</v>
      </c>
      <c r="H13" s="161" t="s">
        <v>48</v>
      </c>
      <c r="I13" s="162">
        <v>0</v>
      </c>
      <c r="J13" s="157">
        <f t="shared" ca="1" si="4"/>
        <v>8</v>
      </c>
      <c r="K13" s="86">
        <f t="shared" ca="1" si="5"/>
        <v>8</v>
      </c>
    </row>
  </sheetData>
  <conditionalFormatting sqref="G2">
    <cfRule type="cellIs" dxfId="27" priority="11" operator="equal">
      <formula>"No"</formula>
    </cfRule>
    <cfRule type="cellIs" dxfId="26" priority="12" operator="equal">
      <formula>"Yes"</formula>
    </cfRule>
  </conditionalFormatting>
  <conditionalFormatting sqref="G3:G4">
    <cfRule type="cellIs" dxfId="25" priority="9" operator="equal">
      <formula>"No"</formula>
    </cfRule>
    <cfRule type="cellIs" dxfId="24" priority="10" operator="equal">
      <formula>"Yes"</formula>
    </cfRule>
  </conditionalFormatting>
  <conditionalFormatting sqref="G8">
    <cfRule type="cellIs" dxfId="23" priority="7" operator="equal">
      <formula>"No"</formula>
    </cfRule>
    <cfRule type="cellIs" dxfId="22" priority="8" operator="equal">
      <formula>"Yes"</formula>
    </cfRule>
  </conditionalFormatting>
  <conditionalFormatting sqref="G9:G10">
    <cfRule type="cellIs" dxfId="21" priority="5" operator="equal">
      <formula>"No"</formula>
    </cfRule>
    <cfRule type="cellIs" dxfId="20" priority="6" operator="equal">
      <formula>"Yes"</formula>
    </cfRule>
  </conditionalFormatting>
  <conditionalFormatting sqref="G11">
    <cfRule type="cellIs" dxfId="19" priority="3" operator="equal">
      <formula>"No"</formula>
    </cfRule>
    <cfRule type="cellIs" dxfId="18" priority="4" operator="equal">
      <formula>"Yes"</formula>
    </cfRule>
  </conditionalFormatting>
  <conditionalFormatting sqref="G12:G13">
    <cfRule type="cellIs" dxfId="17" priority="1" operator="equal">
      <formula>"No"</formula>
    </cfRule>
    <cfRule type="cellIs" dxfId="16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3" sqref="B13"/>
    </sheetView>
  </sheetViews>
  <sheetFormatPr defaultColWidth="9" defaultRowHeight="15.6" x14ac:dyDescent="0.3"/>
  <cols>
    <col min="1" max="1" width="22.3984375" style="24" bestFit="1" customWidth="1"/>
    <col min="2" max="2" width="5.8984375" style="24" bestFit="1" customWidth="1"/>
    <col min="3" max="3" width="4.8984375" style="24" bestFit="1" customWidth="1"/>
    <col min="4" max="4" width="3.59765625" style="24" bestFit="1" customWidth="1"/>
    <col min="5" max="5" width="13" style="21" bestFit="1" customWidth="1"/>
    <col min="6" max="6" width="2.8984375" style="21" bestFit="1" customWidth="1"/>
    <col min="7" max="7" width="6.3984375" style="21" bestFit="1" customWidth="1"/>
    <col min="8" max="8" width="7.3984375" style="21" bestFit="1" customWidth="1"/>
    <col min="9" max="9" width="4.19921875" style="21" bestFit="1" customWidth="1"/>
    <col min="10" max="10" width="4.69921875" style="21" bestFit="1" customWidth="1"/>
    <col min="11" max="11" width="4.59765625" style="21" bestFit="1" customWidth="1"/>
    <col min="12" max="12" width="7.19921875" style="21" bestFit="1" customWidth="1"/>
    <col min="13" max="13" width="5.3984375" style="21" bestFit="1" customWidth="1"/>
    <col min="14" max="14" width="4.09765625" style="21" bestFit="1" customWidth="1"/>
    <col min="15" max="15" width="5.3984375" style="21" bestFit="1" customWidth="1"/>
    <col min="16" max="16" width="6.09765625" style="21" bestFit="1" customWidth="1"/>
    <col min="17" max="17" width="4.3984375" style="21" bestFit="1" customWidth="1"/>
    <col min="18" max="18" width="5.69921875" style="21" bestFit="1" customWidth="1"/>
    <col min="19" max="19" width="6.19921875" style="21" bestFit="1" customWidth="1"/>
    <col min="20" max="20" width="9" style="21"/>
    <col min="21" max="21" width="7.8984375" style="21" bestFit="1" customWidth="1"/>
    <col min="22" max="22" width="9" style="21"/>
    <col min="23" max="23" width="7.3984375" style="21" bestFit="1" customWidth="1"/>
    <col min="24" max="24" width="4.3984375" style="21" bestFit="1" customWidth="1"/>
    <col min="25" max="25" width="6.59765625" style="21" hidden="1" customWidth="1"/>
    <col min="26" max="26" width="7.3984375" style="21" bestFit="1" customWidth="1"/>
    <col min="27" max="16384" width="9" style="21"/>
  </cols>
  <sheetData>
    <row r="1" spans="1:26" s="17" customFormat="1" ht="33" thickTop="1" thickBot="1" x14ac:dyDescent="0.3">
      <c r="A1" s="58" t="s">
        <v>0</v>
      </c>
      <c r="B1" s="133" t="s">
        <v>49</v>
      </c>
      <c r="C1" s="136" t="s">
        <v>50</v>
      </c>
      <c r="D1" s="139" t="s">
        <v>51</v>
      </c>
      <c r="E1" s="127" t="s">
        <v>52</v>
      </c>
      <c r="F1" s="128"/>
      <c r="G1" s="55" t="s">
        <v>53</v>
      </c>
      <c r="H1" s="16" t="s">
        <v>54</v>
      </c>
      <c r="I1" s="18" t="s">
        <v>55</v>
      </c>
      <c r="J1" s="25" t="s">
        <v>56</v>
      </c>
      <c r="K1" s="28" t="s">
        <v>57</v>
      </c>
      <c r="L1" s="31" t="s">
        <v>58</v>
      </c>
      <c r="M1" s="37" t="s">
        <v>59</v>
      </c>
      <c r="N1" s="40" t="s">
        <v>60</v>
      </c>
      <c r="O1" s="43" t="s">
        <v>61</v>
      </c>
      <c r="P1" s="46" t="s">
        <v>62</v>
      </c>
      <c r="Q1" s="49" t="s">
        <v>63</v>
      </c>
      <c r="R1" s="52" t="s">
        <v>64</v>
      </c>
      <c r="S1" s="34" t="s">
        <v>65</v>
      </c>
      <c r="T1" s="63" t="s">
        <v>66</v>
      </c>
      <c r="U1" s="66" t="s">
        <v>67</v>
      </c>
      <c r="V1" s="73" t="s">
        <v>68</v>
      </c>
      <c r="W1" s="76" t="s">
        <v>69</v>
      </c>
      <c r="X1" s="70" t="s">
        <v>70</v>
      </c>
      <c r="Y1" s="66" t="s">
        <v>71</v>
      </c>
      <c r="Z1" s="69" t="s">
        <v>72</v>
      </c>
    </row>
    <row r="2" spans="1:26" ht="16.5" thickTop="1" x14ac:dyDescent="0.25">
      <c r="A2" s="59" t="s">
        <v>112</v>
      </c>
      <c r="B2" s="134">
        <v>15</v>
      </c>
      <c r="C2" s="137">
        <v>11</v>
      </c>
      <c r="D2" s="140">
        <v>18</v>
      </c>
      <c r="E2" s="129" t="s">
        <v>73</v>
      </c>
      <c r="F2" s="130">
        <v>0</v>
      </c>
      <c r="G2" s="56"/>
      <c r="H2" s="19"/>
      <c r="I2" s="20"/>
      <c r="J2" s="26"/>
      <c r="K2" s="29"/>
      <c r="L2" s="32"/>
      <c r="M2" s="38"/>
      <c r="N2" s="41"/>
      <c r="O2" s="44"/>
      <c r="P2" s="47"/>
      <c r="Q2" s="50"/>
      <c r="R2" s="53"/>
      <c r="S2" s="35"/>
      <c r="T2" s="64"/>
      <c r="U2" s="67">
        <f t="shared" ref="U2:U14" si="0">SUM(G2:T2)</f>
        <v>0</v>
      </c>
      <c r="V2" s="74"/>
      <c r="W2" s="77"/>
      <c r="X2" s="71">
        <v>30</v>
      </c>
      <c r="Y2" s="67">
        <f t="shared" ref="Y2:Y9" si="1">X2+W2-(U2+V2)</f>
        <v>30</v>
      </c>
      <c r="Z2" s="148">
        <f t="shared" ref="Z2" si="2">SMALL(X2:Y2,1)</f>
        <v>30</v>
      </c>
    </row>
    <row r="3" spans="1:26" ht="15.75" x14ac:dyDescent="0.25">
      <c r="A3" s="59" t="s">
        <v>110</v>
      </c>
      <c r="B3" s="135">
        <v>12</v>
      </c>
      <c r="C3" s="138">
        <v>17</v>
      </c>
      <c r="D3" s="141">
        <v>18</v>
      </c>
      <c r="E3" s="131" t="s">
        <v>73</v>
      </c>
      <c r="F3" s="132">
        <v>0</v>
      </c>
      <c r="G3" s="57">
        <v>12</v>
      </c>
      <c r="H3" s="22"/>
      <c r="I3" s="23">
        <v>7</v>
      </c>
      <c r="J3" s="27"/>
      <c r="K3" s="30"/>
      <c r="L3" s="33"/>
      <c r="M3" s="39"/>
      <c r="N3" s="42"/>
      <c r="O3" s="45"/>
      <c r="P3" s="48"/>
      <c r="Q3" s="51"/>
      <c r="R3" s="54"/>
      <c r="S3" s="36"/>
      <c r="T3" s="65"/>
      <c r="U3" s="67">
        <f t="shared" si="0"/>
        <v>19</v>
      </c>
      <c r="V3" s="75"/>
      <c r="W3" s="78">
        <v>15</v>
      </c>
      <c r="X3" s="72">
        <v>26</v>
      </c>
      <c r="Y3" s="68">
        <f>X3+W3-(U3+V3)</f>
        <v>22</v>
      </c>
      <c r="Z3" s="148">
        <f>SMALL(X3:Y3,1)</f>
        <v>22</v>
      </c>
    </row>
    <row r="4" spans="1:26" ht="15.75" x14ac:dyDescent="0.25">
      <c r="A4" s="61" t="s">
        <v>126</v>
      </c>
      <c r="B4" s="135">
        <v>19</v>
      </c>
      <c r="C4" s="138">
        <v>9</v>
      </c>
      <c r="D4" s="141">
        <v>19</v>
      </c>
      <c r="E4" s="131" t="s">
        <v>138</v>
      </c>
      <c r="F4" s="132">
        <v>2</v>
      </c>
      <c r="G4" s="57">
        <v>14</v>
      </c>
      <c r="H4" s="22"/>
      <c r="I4" s="23"/>
      <c r="J4" s="163">
        <v>0</v>
      </c>
      <c r="K4" s="30"/>
      <c r="L4" s="33"/>
      <c r="M4" s="39"/>
      <c r="N4" s="42"/>
      <c r="O4" s="45"/>
      <c r="P4" s="48"/>
      <c r="Q4" s="51"/>
      <c r="R4" s="54"/>
      <c r="S4" s="36"/>
      <c r="T4" s="65"/>
      <c r="U4" s="67">
        <f t="shared" si="0"/>
        <v>14</v>
      </c>
      <c r="V4" s="75"/>
      <c r="W4" s="78"/>
      <c r="X4" s="72">
        <v>21</v>
      </c>
      <c r="Y4" s="68">
        <f t="shared" si="1"/>
        <v>7</v>
      </c>
      <c r="Z4" s="148">
        <f t="shared" ref="Z4:Z11" si="3">SMALL(X4:Y4,1)</f>
        <v>7</v>
      </c>
    </row>
    <row r="5" spans="1:26" ht="15.75" x14ac:dyDescent="0.25">
      <c r="A5" s="61" t="s">
        <v>111</v>
      </c>
      <c r="B5" s="135">
        <v>15</v>
      </c>
      <c r="C5" s="138">
        <v>13</v>
      </c>
      <c r="D5" s="141">
        <v>18</v>
      </c>
      <c r="E5" s="131" t="s">
        <v>121</v>
      </c>
      <c r="F5" s="132">
        <v>1</v>
      </c>
      <c r="G5" s="57"/>
      <c r="H5" s="22"/>
      <c r="I5" s="23"/>
      <c r="J5" s="27"/>
      <c r="K5" s="30"/>
      <c r="L5" s="33"/>
      <c r="M5" s="39"/>
      <c r="N5" s="42"/>
      <c r="O5" s="45"/>
      <c r="P5" s="48"/>
      <c r="Q5" s="51"/>
      <c r="R5" s="54"/>
      <c r="S5" s="36"/>
      <c r="T5" s="65"/>
      <c r="U5" s="67">
        <f t="shared" si="0"/>
        <v>0</v>
      </c>
      <c r="V5" s="75"/>
      <c r="W5" s="78"/>
      <c r="X5" s="72">
        <v>23</v>
      </c>
      <c r="Y5" s="68">
        <f t="shared" si="1"/>
        <v>23</v>
      </c>
      <c r="Z5" s="148">
        <f t="shared" si="3"/>
        <v>23</v>
      </c>
    </row>
    <row r="6" spans="1:26" ht="15.75" x14ac:dyDescent="0.25">
      <c r="A6" s="61" t="s">
        <v>114</v>
      </c>
      <c r="B6" s="135">
        <v>18</v>
      </c>
      <c r="C6" s="138">
        <v>12</v>
      </c>
      <c r="D6" s="141">
        <v>19</v>
      </c>
      <c r="E6" s="131" t="s">
        <v>73</v>
      </c>
      <c r="F6" s="132">
        <v>0</v>
      </c>
      <c r="G6" s="57"/>
      <c r="H6" s="22"/>
      <c r="I6" s="23"/>
      <c r="J6" s="27"/>
      <c r="K6" s="30"/>
      <c r="L6" s="33"/>
      <c r="M6" s="39"/>
      <c r="N6" s="42"/>
      <c r="O6" s="45"/>
      <c r="P6" s="48"/>
      <c r="Q6" s="51"/>
      <c r="R6" s="54"/>
      <c r="S6" s="36"/>
      <c r="T6" s="65"/>
      <c r="U6" s="67">
        <f t="shared" si="0"/>
        <v>0</v>
      </c>
      <c r="V6" s="75"/>
      <c r="W6" s="78"/>
      <c r="X6" s="72">
        <v>33</v>
      </c>
      <c r="Y6" s="68">
        <f t="shared" si="1"/>
        <v>33</v>
      </c>
      <c r="Z6" s="148">
        <f t="shared" si="3"/>
        <v>33</v>
      </c>
    </row>
    <row r="7" spans="1:26" ht="15.75" x14ac:dyDescent="0.25">
      <c r="A7" s="61" t="s">
        <v>109</v>
      </c>
      <c r="B7" s="135">
        <v>15</v>
      </c>
      <c r="C7" s="138">
        <v>17</v>
      </c>
      <c r="D7" s="141">
        <v>21</v>
      </c>
      <c r="E7" s="131" t="s">
        <v>122</v>
      </c>
      <c r="F7" s="132">
        <v>5</v>
      </c>
      <c r="G7" s="57">
        <v>1</v>
      </c>
      <c r="H7" s="22"/>
      <c r="I7" s="48">
        <v>0</v>
      </c>
      <c r="J7" s="163">
        <v>0</v>
      </c>
      <c r="K7" s="165">
        <v>0</v>
      </c>
      <c r="L7" s="166">
        <v>0</v>
      </c>
      <c r="M7" s="39"/>
      <c r="N7" s="42"/>
      <c r="O7" s="45"/>
      <c r="P7" s="48"/>
      <c r="Q7" s="51"/>
      <c r="R7" s="54"/>
      <c r="S7" s="36"/>
      <c r="T7" s="65"/>
      <c r="U7" s="67">
        <f t="shared" si="0"/>
        <v>1</v>
      </c>
      <c r="V7" s="75"/>
      <c r="W7" s="78"/>
      <c r="X7" s="72">
        <v>29</v>
      </c>
      <c r="Y7" s="68">
        <f t="shared" si="1"/>
        <v>28</v>
      </c>
      <c r="Z7" s="148">
        <f t="shared" si="3"/>
        <v>28</v>
      </c>
    </row>
    <row r="8" spans="1:26" ht="15.75" x14ac:dyDescent="0.25">
      <c r="A8" s="61" t="s">
        <v>113</v>
      </c>
      <c r="B8" s="135">
        <v>15</v>
      </c>
      <c r="C8" s="138">
        <v>9</v>
      </c>
      <c r="D8" s="141">
        <v>16</v>
      </c>
      <c r="E8" s="131" t="s">
        <v>73</v>
      </c>
      <c r="F8" s="132">
        <v>0</v>
      </c>
      <c r="G8" s="57"/>
      <c r="H8" s="22"/>
      <c r="I8" s="23"/>
      <c r="J8" s="27"/>
      <c r="K8" s="30"/>
      <c r="L8" s="33"/>
      <c r="M8" s="39"/>
      <c r="N8" s="42"/>
      <c r="O8" s="45"/>
      <c r="P8" s="48"/>
      <c r="Q8" s="51"/>
      <c r="R8" s="54"/>
      <c r="S8" s="36"/>
      <c r="T8" s="65"/>
      <c r="U8" s="67">
        <f t="shared" si="0"/>
        <v>0</v>
      </c>
      <c r="V8" s="75"/>
      <c r="W8" s="78"/>
      <c r="X8" s="72">
        <v>53</v>
      </c>
      <c r="Y8" s="68">
        <f t="shared" si="1"/>
        <v>53</v>
      </c>
      <c r="Z8" s="148">
        <f t="shared" si="3"/>
        <v>53</v>
      </c>
    </row>
    <row r="9" spans="1:26" ht="15.75" x14ac:dyDescent="0.25">
      <c r="A9" s="60" t="s">
        <v>147</v>
      </c>
      <c r="B9" s="135">
        <v>12</v>
      </c>
      <c r="C9" s="138">
        <v>12</v>
      </c>
      <c r="D9" s="141">
        <v>14</v>
      </c>
      <c r="E9" s="131" t="s">
        <v>73</v>
      </c>
      <c r="F9" s="132">
        <v>0</v>
      </c>
      <c r="G9" s="57"/>
      <c r="H9" s="22"/>
      <c r="I9" s="23"/>
      <c r="J9" s="27"/>
      <c r="K9" s="30"/>
      <c r="L9" s="33"/>
      <c r="M9" s="39"/>
      <c r="N9" s="42"/>
      <c r="O9" s="45"/>
      <c r="P9" s="48"/>
      <c r="Q9" s="51"/>
      <c r="R9" s="54"/>
      <c r="S9" s="36"/>
      <c r="T9" s="65"/>
      <c r="U9" s="67">
        <f t="shared" ref="U9" si="4">SUM(G9:T9)</f>
        <v>0</v>
      </c>
      <c r="V9" s="75"/>
      <c r="W9" s="78"/>
      <c r="X9" s="72">
        <v>28</v>
      </c>
      <c r="Y9" s="68">
        <f t="shared" si="1"/>
        <v>28</v>
      </c>
      <c r="Z9" s="148">
        <f t="shared" ref="Z9" si="5">SMALL(X9:Y9,1)</f>
        <v>28</v>
      </c>
    </row>
    <row r="10" spans="1:26" ht="15.75" x14ac:dyDescent="0.25">
      <c r="A10" s="60" t="s">
        <v>148</v>
      </c>
      <c r="B10" s="135">
        <v>12</v>
      </c>
      <c r="C10" s="138">
        <v>14</v>
      </c>
      <c r="D10" s="141">
        <v>15</v>
      </c>
      <c r="E10" s="131" t="s">
        <v>73</v>
      </c>
      <c r="F10" s="132">
        <v>0</v>
      </c>
      <c r="G10" s="57"/>
      <c r="H10" s="22"/>
      <c r="I10" s="23"/>
      <c r="J10" s="27"/>
      <c r="K10" s="30"/>
      <c r="L10" s="33"/>
      <c r="M10" s="39"/>
      <c r="N10" s="42"/>
      <c r="O10" s="45"/>
      <c r="P10" s="48"/>
      <c r="Q10" s="51"/>
      <c r="R10" s="54"/>
      <c r="S10" s="36"/>
      <c r="T10" s="65"/>
      <c r="U10" s="67">
        <f t="shared" ref="U10" si="6">SUM(G10:T10)</f>
        <v>0</v>
      </c>
      <c r="V10" s="75"/>
      <c r="W10" s="78"/>
      <c r="X10" s="72">
        <v>6</v>
      </c>
      <c r="Y10" s="68">
        <f t="shared" ref="Y10" si="7">X10+W10-(U10+V10)</f>
        <v>6</v>
      </c>
      <c r="Z10" s="148">
        <f t="shared" ref="Z10" si="8">SMALL(X10:Y10,1)</f>
        <v>6</v>
      </c>
    </row>
    <row r="11" spans="1:26" x14ac:dyDescent="0.3">
      <c r="A11" s="60" t="s">
        <v>145</v>
      </c>
      <c r="B11" s="164">
        <f>20+2</f>
        <v>22</v>
      </c>
      <c r="C11" s="164">
        <f>9+2</f>
        <v>11</v>
      </c>
      <c r="D11" s="164">
        <f>20+2</f>
        <v>22</v>
      </c>
      <c r="E11" s="131" t="s">
        <v>73</v>
      </c>
      <c r="F11" s="132">
        <v>0</v>
      </c>
      <c r="G11" s="57"/>
      <c r="H11" s="22"/>
      <c r="I11" s="23"/>
      <c r="J11" s="27"/>
      <c r="K11" s="30"/>
      <c r="L11" s="33"/>
      <c r="M11" s="39"/>
      <c r="N11" s="42"/>
      <c r="O11" s="45"/>
      <c r="P11" s="48"/>
      <c r="Q11" s="51"/>
      <c r="R11" s="54"/>
      <c r="S11" s="36"/>
      <c r="T11" s="65"/>
      <c r="U11" s="67">
        <f t="shared" ref="U11" si="9">SUM(G11:T11)</f>
        <v>0</v>
      </c>
      <c r="V11" s="75"/>
      <c r="W11" s="78"/>
      <c r="X11" s="72">
        <v>50</v>
      </c>
      <c r="Y11" s="68">
        <f t="shared" ref="Y11" si="10">X11+W11-(U11+V11)</f>
        <v>50</v>
      </c>
      <c r="Z11" s="148">
        <f t="shared" si="3"/>
        <v>50</v>
      </c>
    </row>
    <row r="12" spans="1:26" ht="15.75" x14ac:dyDescent="0.25">
      <c r="A12" s="62" t="s">
        <v>132</v>
      </c>
      <c r="B12" s="135">
        <v>12</v>
      </c>
      <c r="C12" s="138">
        <v>14</v>
      </c>
      <c r="D12" s="141">
        <v>15</v>
      </c>
      <c r="E12" s="131" t="s">
        <v>73</v>
      </c>
      <c r="F12" s="132">
        <v>0</v>
      </c>
      <c r="G12" s="57"/>
      <c r="H12" s="22"/>
      <c r="I12" s="23"/>
      <c r="J12" s="27"/>
      <c r="K12" s="30"/>
      <c r="L12" s="33"/>
      <c r="M12" s="39"/>
      <c r="N12" s="42"/>
      <c r="O12" s="45"/>
      <c r="P12" s="48"/>
      <c r="Q12" s="51"/>
      <c r="R12" s="54"/>
      <c r="S12" s="36"/>
      <c r="T12" s="65"/>
      <c r="U12" s="67">
        <f t="shared" si="0"/>
        <v>0</v>
      </c>
      <c r="V12" s="75"/>
      <c r="W12" s="78"/>
      <c r="X12" s="72">
        <v>2</v>
      </c>
      <c r="Y12" s="68">
        <f t="shared" ref="Y12" si="11">X12+W12-(U12+V12)</f>
        <v>2</v>
      </c>
      <c r="Z12" s="148">
        <f t="shared" ref="Z12" si="12">SMALL(X12:Y12,1)</f>
        <v>2</v>
      </c>
    </row>
    <row r="13" spans="1:26" ht="15.75" x14ac:dyDescent="0.25">
      <c r="A13" s="62" t="s">
        <v>127</v>
      </c>
      <c r="B13" s="135">
        <v>11</v>
      </c>
      <c r="C13" s="138">
        <v>13</v>
      </c>
      <c r="D13" s="141">
        <v>14</v>
      </c>
      <c r="E13" s="131" t="s">
        <v>73</v>
      </c>
      <c r="F13" s="132">
        <v>0</v>
      </c>
      <c r="G13" s="57">
        <v>1</v>
      </c>
      <c r="H13" s="22"/>
      <c r="I13" s="23"/>
      <c r="J13" s="27"/>
      <c r="K13" s="30"/>
      <c r="L13" s="33"/>
      <c r="M13" s="39"/>
      <c r="N13" s="42"/>
      <c r="O13" s="45"/>
      <c r="P13" s="48"/>
      <c r="Q13" s="51"/>
      <c r="R13" s="54"/>
      <c r="S13" s="36"/>
      <c r="T13" s="65"/>
      <c r="U13" s="67">
        <f t="shared" si="0"/>
        <v>1</v>
      </c>
      <c r="V13" s="75"/>
      <c r="W13" s="78"/>
      <c r="X13" s="72">
        <v>4</v>
      </c>
      <c r="Y13" s="68">
        <f t="shared" ref="Y13" si="13">X13+W13-(U13+V13)</f>
        <v>3</v>
      </c>
      <c r="Z13" s="148">
        <f t="shared" ref="Z13" si="14">SMALL(X13:Y13,1)</f>
        <v>3</v>
      </c>
    </row>
    <row r="14" spans="1:26" ht="15.75" x14ac:dyDescent="0.25">
      <c r="A14" s="62" t="s">
        <v>133</v>
      </c>
      <c r="B14" s="135">
        <v>12</v>
      </c>
      <c r="C14" s="138">
        <v>14</v>
      </c>
      <c r="D14" s="141">
        <v>14</v>
      </c>
      <c r="E14" s="131" t="s">
        <v>73</v>
      </c>
      <c r="F14" s="132">
        <v>0</v>
      </c>
      <c r="G14" s="57">
        <v>9</v>
      </c>
      <c r="H14" s="22"/>
      <c r="I14" s="23">
        <v>1</v>
      </c>
      <c r="J14" s="27"/>
      <c r="K14" s="30"/>
      <c r="L14" s="33">
        <v>1</v>
      </c>
      <c r="M14" s="39"/>
      <c r="N14" s="42"/>
      <c r="O14" s="45"/>
      <c r="P14" s="48"/>
      <c r="Q14" s="51"/>
      <c r="R14" s="54"/>
      <c r="S14" s="36"/>
      <c r="T14" s="65"/>
      <c r="U14" s="67">
        <f t="shared" si="0"/>
        <v>11</v>
      </c>
      <c r="V14" s="75"/>
      <c r="W14" s="78"/>
      <c r="X14" s="72">
        <v>11</v>
      </c>
      <c r="Y14" s="68">
        <f t="shared" ref="Y14" si="15">X14+W14-(U14+V14)</f>
        <v>0</v>
      </c>
      <c r="Z14" s="148">
        <f t="shared" ref="Z14" si="16">SMALL(X14:Y14,1)</f>
        <v>0</v>
      </c>
    </row>
    <row r="15" spans="1:26" ht="15.75" x14ac:dyDescent="0.25">
      <c r="A15" s="62" t="s">
        <v>153</v>
      </c>
      <c r="B15" s="135">
        <v>12</v>
      </c>
      <c r="C15" s="138">
        <v>14</v>
      </c>
      <c r="D15" s="141">
        <v>14</v>
      </c>
      <c r="E15" s="131" t="s">
        <v>73</v>
      </c>
      <c r="F15" s="132">
        <v>0</v>
      </c>
      <c r="G15" s="57">
        <v>9</v>
      </c>
      <c r="H15" s="22"/>
      <c r="I15" s="23"/>
      <c r="J15" s="27"/>
      <c r="K15" s="30"/>
      <c r="L15" s="33"/>
      <c r="M15" s="39"/>
      <c r="N15" s="42"/>
      <c r="O15" s="45"/>
      <c r="P15" s="48"/>
      <c r="Q15" s="51"/>
      <c r="R15" s="54"/>
      <c r="S15" s="36"/>
      <c r="T15" s="65"/>
      <c r="U15" s="67">
        <f t="shared" ref="U15" si="17">SUM(G15:T15)</f>
        <v>9</v>
      </c>
      <c r="V15" s="75"/>
      <c r="W15" s="78"/>
      <c r="X15" s="72">
        <v>9</v>
      </c>
      <c r="Y15" s="68">
        <f t="shared" ref="Y15" si="18">X15+W15-(U15+V15)</f>
        <v>0</v>
      </c>
      <c r="Z15" s="148">
        <f t="shared" ref="Z15" si="19">SMALL(X15:Y15,1)</f>
        <v>0</v>
      </c>
    </row>
    <row r="17" spans="1:5" ht="15.75" x14ac:dyDescent="0.25">
      <c r="A17" s="90" t="s">
        <v>104</v>
      </c>
      <c r="B17" s="91" t="s">
        <v>105</v>
      </c>
      <c r="C17" s="90"/>
      <c r="D17" s="90"/>
      <c r="E17" s="92"/>
    </row>
    <row r="18" spans="1:5" ht="15.75" x14ac:dyDescent="0.25">
      <c r="A18" s="89" t="s">
        <v>74</v>
      </c>
      <c r="B18" s="88" t="s">
        <v>107</v>
      </c>
    </row>
    <row r="19" spans="1:5" x14ac:dyDescent="0.3">
      <c r="A19" s="89" t="s">
        <v>75</v>
      </c>
      <c r="B19" s="88" t="s">
        <v>76</v>
      </c>
    </row>
    <row r="20" spans="1:5" x14ac:dyDescent="0.3">
      <c r="A20" s="89" t="s">
        <v>77</v>
      </c>
      <c r="B20" s="88" t="s">
        <v>78</v>
      </c>
    </row>
    <row r="21" spans="1:5" ht="15.75" x14ac:dyDescent="0.25">
      <c r="A21" s="89" t="s">
        <v>79</v>
      </c>
      <c r="B21" s="88" t="s">
        <v>80</v>
      </c>
    </row>
    <row r="22" spans="1:5" ht="15.75" x14ac:dyDescent="0.25">
      <c r="A22" s="89" t="s">
        <v>81</v>
      </c>
      <c r="B22" s="88" t="s">
        <v>82</v>
      </c>
    </row>
    <row r="23" spans="1:5" ht="15.75" x14ac:dyDescent="0.25">
      <c r="A23" s="89" t="s">
        <v>83</v>
      </c>
      <c r="B23" s="88" t="s">
        <v>84</v>
      </c>
    </row>
    <row r="24" spans="1:5" ht="15.75" x14ac:dyDescent="0.25">
      <c r="A24" s="89" t="s">
        <v>85</v>
      </c>
      <c r="B24" s="88" t="s">
        <v>86</v>
      </c>
    </row>
    <row r="25" spans="1:5" ht="15.75" x14ac:dyDescent="0.25">
      <c r="A25" s="89" t="s">
        <v>87</v>
      </c>
      <c r="B25" s="88" t="s">
        <v>88</v>
      </c>
    </row>
    <row r="26" spans="1:5" ht="15.75" x14ac:dyDescent="0.25">
      <c r="A26" s="89" t="s">
        <v>89</v>
      </c>
      <c r="B26" s="88" t="s">
        <v>90</v>
      </c>
    </row>
    <row r="27" spans="1:5" x14ac:dyDescent="0.3">
      <c r="A27" s="89" t="s">
        <v>91</v>
      </c>
      <c r="B27" s="88" t="s">
        <v>92</v>
      </c>
    </row>
    <row r="28" spans="1:5" x14ac:dyDescent="0.3">
      <c r="A28" s="89" t="s">
        <v>93</v>
      </c>
      <c r="B28" s="88" t="s">
        <v>94</v>
      </c>
    </row>
    <row r="29" spans="1:5" x14ac:dyDescent="0.3">
      <c r="A29" s="89" t="s">
        <v>95</v>
      </c>
      <c r="B29" s="88" t="s">
        <v>96</v>
      </c>
    </row>
    <row r="30" spans="1:5" x14ac:dyDescent="0.3">
      <c r="A30" s="89" t="s">
        <v>97</v>
      </c>
      <c r="B30" s="88" t="s">
        <v>98</v>
      </c>
    </row>
    <row r="31" spans="1:5" x14ac:dyDescent="0.3">
      <c r="A31" s="89" t="s">
        <v>99</v>
      </c>
      <c r="B31" s="88" t="s">
        <v>100</v>
      </c>
    </row>
    <row r="32" spans="1:5" x14ac:dyDescent="0.3">
      <c r="A32" s="89" t="s">
        <v>101</v>
      </c>
      <c r="B32" s="88" t="s">
        <v>102</v>
      </c>
    </row>
    <row r="33" spans="1:2" x14ac:dyDescent="0.3">
      <c r="A33" s="89" t="s">
        <v>103</v>
      </c>
      <c r="B33" s="88" t="s">
        <v>108</v>
      </c>
    </row>
  </sheetData>
  <conditionalFormatting sqref="Z4:Z8 Z11">
    <cfRule type="cellIs" dxfId="15" priority="21" stopIfTrue="1" operator="lessThan">
      <formula>0.5</formula>
    </cfRule>
  </conditionalFormatting>
  <conditionalFormatting sqref="Z4:Z8 Z11">
    <cfRule type="cellIs" dxfId="14" priority="22" operator="lessThan">
      <formula>$Y4/2</formula>
    </cfRule>
  </conditionalFormatting>
  <conditionalFormatting sqref="Z2:Z3">
    <cfRule type="cellIs" dxfId="13" priority="19" stopIfTrue="1" operator="lessThan">
      <formula>0.5</formula>
    </cfRule>
  </conditionalFormatting>
  <conditionalFormatting sqref="Z2:Z3">
    <cfRule type="cellIs" dxfId="12" priority="20" operator="lessThan">
      <formula>$Y2/2</formula>
    </cfRule>
  </conditionalFormatting>
  <conditionalFormatting sqref="Z12">
    <cfRule type="cellIs" dxfId="11" priority="17" stopIfTrue="1" operator="lessThan">
      <formula>0.5</formula>
    </cfRule>
  </conditionalFormatting>
  <conditionalFormatting sqref="Z12">
    <cfRule type="cellIs" dxfId="10" priority="18" operator="lessThan">
      <formula>$Y12/2</formula>
    </cfRule>
  </conditionalFormatting>
  <conditionalFormatting sqref="Z13">
    <cfRule type="cellIs" dxfId="9" priority="15" stopIfTrue="1" operator="lessThan">
      <formula>0.5</formula>
    </cfRule>
  </conditionalFormatting>
  <conditionalFormatting sqref="Z13">
    <cfRule type="cellIs" dxfId="8" priority="16" operator="lessThan">
      <formula>$Y13/2</formula>
    </cfRule>
  </conditionalFormatting>
  <conditionalFormatting sqref="Z14">
    <cfRule type="cellIs" dxfId="7" priority="13" stopIfTrue="1" operator="lessThan">
      <formula>0.5</formula>
    </cfRule>
  </conditionalFormatting>
  <conditionalFormatting sqref="Z14">
    <cfRule type="cellIs" dxfId="6" priority="14" operator="lessThan">
      <formula>$Y14/2</formula>
    </cfRule>
  </conditionalFormatting>
  <conditionalFormatting sqref="Z9">
    <cfRule type="cellIs" dxfId="5" priority="5" stopIfTrue="1" operator="lessThan">
      <formula>0.5</formula>
    </cfRule>
  </conditionalFormatting>
  <conditionalFormatting sqref="Z9">
    <cfRule type="cellIs" dxfId="4" priority="6" operator="lessThan">
      <formula>$Y9/2</formula>
    </cfRule>
  </conditionalFormatting>
  <conditionalFormatting sqref="Z10">
    <cfRule type="cellIs" dxfId="3" priority="3" stopIfTrue="1" operator="lessThan">
      <formula>0.5</formula>
    </cfRule>
  </conditionalFormatting>
  <conditionalFormatting sqref="Z10">
    <cfRule type="cellIs" dxfId="2" priority="4" operator="lessThan">
      <formula>$Y10/2</formula>
    </cfRule>
  </conditionalFormatting>
  <conditionalFormatting sqref="Z15">
    <cfRule type="cellIs" dxfId="1" priority="1" stopIfTrue="1" operator="lessThan">
      <formula>0.5</formula>
    </cfRule>
  </conditionalFormatting>
  <conditionalFormatting sqref="Z15">
    <cfRule type="cellIs" dxfId="0" priority="2" operator="lessThan">
      <formula>$Y15/2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ht="15.75" x14ac:dyDescent="0.25">
      <c r="B2" s="6" t="s">
        <v>13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ht="15.75" x14ac:dyDescent="0.25">
      <c r="B3" s="9" t="s">
        <v>14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8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12</v>
      </c>
      <c r="L3" s="1"/>
      <c r="M3" s="1"/>
      <c r="N3" s="1"/>
      <c r="O3" s="1"/>
      <c r="P3" s="1"/>
    </row>
    <row r="4" spans="1:16" ht="15.75" x14ac:dyDescent="0.25">
      <c r="B4" s="9" t="s">
        <v>15</v>
      </c>
      <c r="C4" s="10">
        <f ca="1">RANDBETWEEN(1,6)</f>
        <v>2</v>
      </c>
      <c r="D4" s="10">
        <f ca="1">RANDBETWEEN(1,6)+RANDBETWEEN(1,6)</f>
        <v>9</v>
      </c>
      <c r="E4" s="10">
        <f ca="1">RANDBETWEEN(1,6)+RANDBETWEEN(1,6)+RANDBETWEEN(1,6)</f>
        <v>12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17</v>
      </c>
      <c r="H4" s="11">
        <f ca="1">RANDBETWEEN(1,6)+RANDBETWEEN(1,6)+RANDBETWEEN(1,6)+RANDBETWEEN(1,6)+RANDBETWEEN(1,6)+RANDBETWEEN(1,6)</f>
        <v>22</v>
      </c>
      <c r="L4" s="1"/>
      <c r="M4" s="1"/>
      <c r="N4" s="1"/>
      <c r="O4" s="1"/>
      <c r="P4" s="1"/>
    </row>
    <row r="5" spans="1:16" ht="15.75" x14ac:dyDescent="0.25">
      <c r="B5" s="9" t="s">
        <v>16</v>
      </c>
      <c r="C5" s="10">
        <f ca="1">RANDBETWEEN(1,8)</f>
        <v>2</v>
      </c>
      <c r="D5" s="10">
        <f ca="1">RANDBETWEEN(1,8)+RANDBETWEEN(1,8)</f>
        <v>10</v>
      </c>
      <c r="E5" s="10">
        <f ca="1">RANDBETWEEN(1,8)+RANDBETWEEN(1,8)+RANDBETWEEN(1,8)</f>
        <v>11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31</v>
      </c>
      <c r="H5" s="11">
        <f ca="1">RANDBETWEEN(1,8)+RANDBETWEEN(1,8)+RANDBETWEEN(1,8)+RANDBETWEEN(1,8)+RANDBETWEEN(1,8)+RANDBETWEEN(1,8)</f>
        <v>23</v>
      </c>
      <c r="L5" s="1"/>
      <c r="M5" s="1"/>
      <c r="N5" s="1"/>
      <c r="O5" s="1"/>
      <c r="P5" s="1"/>
    </row>
    <row r="6" spans="1:16" ht="15.75" x14ac:dyDescent="0.25">
      <c r="B6" s="9" t="s">
        <v>17</v>
      </c>
      <c r="C6" s="10">
        <f ca="1">RANDBETWEEN(1,10)</f>
        <v>3</v>
      </c>
      <c r="D6" s="10">
        <f ca="1">RANDBETWEEN(1,10)+RANDBETWEEN(1,10)</f>
        <v>6</v>
      </c>
      <c r="E6" s="10">
        <f ca="1">RANDBETWEEN(1,10)+RANDBETWEEN(1,10)+RANDBETWEEN(1,10)</f>
        <v>22</v>
      </c>
      <c r="F6" s="10">
        <f ca="1">RANDBETWEEN(1,10)+RANDBETWEEN(1,10)+RANDBETWEEN(1,10)+RANDBETWEEN(1,10)</f>
        <v>16</v>
      </c>
      <c r="G6" s="10">
        <f ca="1">RANDBETWEEN(1,10)+RANDBETWEEN(1,10)+RANDBETWEEN(1,10)+RANDBETWEEN(1,10)+RANDBETWEEN(1,10)</f>
        <v>21</v>
      </c>
      <c r="H6" s="11">
        <f ca="1">RANDBETWEEN(1,10)+RANDBETWEEN(1,10)+RANDBETWEEN(1,10)+RANDBETWEEN(1,10)+RANDBETWEEN(1,10)+RANDBETWEEN(1,10)</f>
        <v>29</v>
      </c>
      <c r="L6" s="1"/>
      <c r="M6" s="1"/>
      <c r="N6" s="1"/>
      <c r="O6" s="1"/>
      <c r="P6" s="1"/>
    </row>
    <row r="7" spans="1:16" ht="15.75" x14ac:dyDescent="0.25">
      <c r="B7" s="9" t="s">
        <v>18</v>
      </c>
      <c r="C7" s="10">
        <f ca="1">RANDBETWEEN(1,12)</f>
        <v>12</v>
      </c>
      <c r="D7" s="10">
        <f ca="1">RANDBETWEEN(1,12)+RANDBETWEEN(1,12)</f>
        <v>17</v>
      </c>
      <c r="E7" s="10">
        <f ca="1">RANDBETWEEN(1,12)+RANDBETWEEN(1,12)+RANDBETWEEN(1,12)</f>
        <v>11</v>
      </c>
      <c r="F7" s="10">
        <f ca="1">RANDBETWEEN(1,12)+RANDBETWEEN(1,12)+RANDBETWEEN(1,12)+RANDBETWEEN(1,12)</f>
        <v>30</v>
      </c>
      <c r="G7" s="10">
        <f ca="1">RANDBETWEEN(1,12)+RANDBETWEEN(1,12)+RANDBETWEEN(1,12)+RANDBETWEEN(1,12)+RANDBETWEEN(1,12)</f>
        <v>26</v>
      </c>
      <c r="H7" s="11">
        <f ca="1">RANDBETWEEN(1,12)+RANDBETWEEN(1,12)+RANDBETWEEN(1,12)+RANDBETWEEN(1,12)+RANDBETWEEN(1,12)+RANDBETWEEN(1,12)</f>
        <v>30</v>
      </c>
      <c r="L7" s="1"/>
      <c r="M7" s="1"/>
      <c r="N7" s="1"/>
      <c r="O7" s="1"/>
      <c r="P7" s="1"/>
    </row>
    <row r="8" spans="1:16" ht="15.75" x14ac:dyDescent="0.25">
      <c r="B8" s="9" t="s">
        <v>19</v>
      </c>
      <c r="C8" s="10">
        <f ca="1">RANDBETWEEN(1,20)</f>
        <v>20</v>
      </c>
      <c r="D8" s="10">
        <f ca="1">RANDBETWEEN(1,20)+RANDBETWEEN(1,20)</f>
        <v>13</v>
      </c>
      <c r="E8" s="10">
        <f ca="1">RANDBETWEEN(1,20)+RANDBETWEEN(1,20)+RANDBETWEEN(1,20)</f>
        <v>27</v>
      </c>
      <c r="F8" s="10">
        <f ca="1">RANDBETWEEN(1,20)+RANDBETWEEN(1,20)+RANDBETWEEN(1,20)+RANDBETWEEN(1,20)</f>
        <v>52</v>
      </c>
      <c r="G8" s="10">
        <f ca="1">RANDBETWEEN(1,20)+RANDBETWEEN(1,20)+RANDBETWEEN(1,20)+RANDBETWEEN(1,20)+RANDBETWEEN(1,20)</f>
        <v>56</v>
      </c>
      <c r="H8" s="11">
        <f ca="1">RANDBETWEEN(1,20)+RANDBETWEEN(1,20)+RANDBETWEEN(1,20)+RANDBETWEEN(1,20)+RANDBETWEEN(1,20)+RANDBETWEEN(1,20)</f>
        <v>80</v>
      </c>
      <c r="L8" s="1"/>
      <c r="M8" s="1"/>
      <c r="N8" s="1"/>
      <c r="O8" s="1"/>
      <c r="P8" s="1"/>
    </row>
    <row r="9" spans="1:16" ht="16.5" thickBot="1" x14ac:dyDescent="0.3">
      <c r="B9" s="12" t="s">
        <v>20</v>
      </c>
      <c r="C9" s="13">
        <f ca="1">RANDBETWEEN(1,100)</f>
        <v>16</v>
      </c>
      <c r="D9" s="13">
        <f ca="1">RANDBETWEEN(1,100)+RANDBETWEEN(1,100)</f>
        <v>136</v>
      </c>
      <c r="E9" s="13">
        <f ca="1">RANDBETWEEN(1,100)+RANDBETWEEN(1,100)+RANDBETWEEN(1,100)</f>
        <v>234</v>
      </c>
      <c r="F9" s="13">
        <f ca="1">RANDBETWEEN(1,100)+RANDBETWEEN(1,100)+RANDBETWEEN(1,100)+RANDBETWEEN(1,100)</f>
        <v>202</v>
      </c>
      <c r="G9" s="13">
        <f ca="1">RANDBETWEEN(1,100)+RANDBETWEEN(1,100)+RANDBETWEEN(1,100)+RANDBETWEEN(1,100)+RANDBETWEEN(1,100)</f>
        <v>191</v>
      </c>
      <c r="H9" s="14">
        <f ca="1">RANDBETWEEN(1,100)+RANDBETWEEN(1,100)+RANDBETWEEN(1,100)+RANDBETWEEN(1,100)+RANDBETWEEN(1,100)+RANDBETWEEN(1,100)</f>
        <v>415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ht="15.75" x14ac:dyDescent="0.25">
      <c r="A11" s="1"/>
      <c r="C11" s="1"/>
      <c r="D11" s="1"/>
      <c r="E11" s="1"/>
      <c r="F11" s="1"/>
    </row>
    <row r="12" spans="1:16" ht="15.75" x14ac:dyDescent="0.25">
      <c r="A12" s="1"/>
      <c r="C12" s="1"/>
      <c r="D12" s="1"/>
      <c r="E12" s="1"/>
      <c r="F12" s="1"/>
    </row>
    <row r="13" spans="1:16" ht="15.75" x14ac:dyDescent="0.25">
      <c r="A13" s="1"/>
      <c r="C13" s="1"/>
      <c r="D13" s="1"/>
      <c r="E13" s="1"/>
      <c r="F13" s="1"/>
    </row>
    <row r="14" spans="1:16" ht="15.75" x14ac:dyDescent="0.25">
      <c r="A14" s="1"/>
      <c r="C14" s="1"/>
      <c r="D14" s="1"/>
      <c r="E14" s="1"/>
      <c r="F14" s="1"/>
    </row>
    <row r="15" spans="1:16" ht="15.75" x14ac:dyDescent="0.25">
      <c r="A15" s="1"/>
      <c r="C15" s="1"/>
      <c r="D15" s="1"/>
      <c r="E15" s="1"/>
      <c r="F15" s="1"/>
    </row>
    <row r="16" spans="1:16" ht="15.75" x14ac:dyDescent="0.25">
      <c r="A16" s="1"/>
      <c r="C16" s="1"/>
      <c r="D16" s="1"/>
      <c r="E16" s="1"/>
      <c r="F16" s="1"/>
    </row>
    <row r="17" spans="1:7" ht="15.75" x14ac:dyDescent="0.25">
      <c r="A17" s="1"/>
      <c r="C17" s="1"/>
      <c r="D17" s="1"/>
      <c r="E17" s="1"/>
      <c r="F17" s="1"/>
    </row>
    <row r="18" spans="1:7" ht="15.75" x14ac:dyDescent="0.25">
      <c r="A18" s="1"/>
      <c r="C18" s="1"/>
      <c r="D18" s="1"/>
      <c r="E18" s="1"/>
      <c r="F18" s="1"/>
    </row>
    <row r="19" spans="1:7" ht="15.75" x14ac:dyDescent="0.25">
      <c r="A19" s="1"/>
      <c r="C19" s="1"/>
      <c r="D19" s="1"/>
      <c r="E19" s="1"/>
      <c r="F19" s="1"/>
    </row>
    <row r="20" spans="1:7" ht="15.75" x14ac:dyDescent="0.25">
      <c r="A20" s="1"/>
      <c r="C20" s="1"/>
      <c r="D20" s="1"/>
      <c r="E20" s="1"/>
      <c r="F20" s="1"/>
    </row>
    <row r="21" spans="1:7" ht="15.75" x14ac:dyDescent="0.25">
      <c r="A21" s="1"/>
      <c r="C21" s="1"/>
      <c r="D21" s="1"/>
      <c r="E21" s="1"/>
      <c r="F21" s="1"/>
    </row>
    <row r="22" spans="1:7" ht="15.75" x14ac:dyDescent="0.25">
      <c r="A22" s="1"/>
      <c r="C22" s="1"/>
      <c r="D22" s="1"/>
      <c r="E22" s="1"/>
      <c r="F22" s="1"/>
    </row>
    <row r="23" spans="1:7" ht="15.75" x14ac:dyDescent="0.25">
      <c r="A23" s="1"/>
      <c r="C23" s="1"/>
      <c r="D23" s="1"/>
      <c r="E23" s="1"/>
      <c r="F23" s="1"/>
    </row>
    <row r="24" spans="1:7" ht="15.75" x14ac:dyDescent="0.25">
      <c r="A24" s="1"/>
      <c r="C24" s="1"/>
      <c r="D24" s="1"/>
      <c r="E24" s="1"/>
      <c r="F24" s="1"/>
    </row>
    <row r="25" spans="1:7" ht="15.75" x14ac:dyDescent="0.25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2015-08-31T18:22:33Z</dcterms:modified>
</cp:coreProperties>
</file>