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4350" windowWidth="5055" windowHeight="4350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AA6" i="5" l="1"/>
  <c r="Z6" i="5"/>
  <c r="V6" i="5"/>
  <c r="C20" i="3" l="1"/>
  <c r="C21" i="3"/>
  <c r="D21" i="3" l="1"/>
  <c r="E21" i="3" s="1"/>
  <c r="D20" i="3"/>
  <c r="E20" i="3" s="1"/>
  <c r="D10" i="5" l="1"/>
  <c r="C10" i="5"/>
  <c r="B10" i="5"/>
  <c r="H28" i="2" l="1"/>
  <c r="I28" i="2" s="1"/>
  <c r="H27" i="2"/>
  <c r="I27" i="2" s="1"/>
  <c r="H26" i="2"/>
  <c r="I26" i="2" s="1"/>
  <c r="J5" i="3"/>
  <c r="K5" i="3" s="1"/>
  <c r="J6" i="3"/>
  <c r="K6" i="3" s="1"/>
  <c r="J7" i="3"/>
  <c r="K7" i="3" s="1"/>
  <c r="J8" i="3"/>
  <c r="K8" i="3" s="1"/>
  <c r="V3" i="5"/>
  <c r="Z3" i="5" s="1"/>
  <c r="AA3" i="5" s="1"/>
  <c r="V23" i="5" l="1"/>
  <c r="Z23" i="5" s="1"/>
  <c r="AA23" i="5" s="1"/>
  <c r="Z22" i="5"/>
  <c r="AA22" i="5" s="1"/>
  <c r="V22" i="5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C14" i="3"/>
  <c r="D14" i="3"/>
  <c r="E14" i="3" s="1"/>
  <c r="C15" i="3"/>
  <c r="D15" i="3"/>
  <c r="E15" i="3" s="1"/>
  <c r="C16" i="3"/>
  <c r="D16" i="3"/>
  <c r="E16" i="3" s="1"/>
  <c r="D17" i="3"/>
  <c r="E17" i="3" s="1"/>
  <c r="D18" i="3"/>
  <c r="E18" i="3" s="1"/>
  <c r="D19" i="3"/>
  <c r="E19" i="3" s="1"/>
  <c r="H8" i="2"/>
  <c r="I8" i="2" s="1"/>
  <c r="H7" i="2"/>
  <c r="I7" i="2" s="1"/>
  <c r="H6" i="2"/>
  <c r="I6" i="2" s="1"/>
  <c r="Y5" i="5" l="1"/>
  <c r="V14" i="5" l="1"/>
  <c r="Z14" i="5" s="1"/>
  <c r="AA14" i="5" s="1"/>
  <c r="H17" i="2"/>
  <c r="I17" i="2" s="1"/>
  <c r="H16" i="2"/>
  <c r="I16" i="2" s="1"/>
  <c r="H15" i="2"/>
  <c r="I15" i="2" s="1"/>
  <c r="H14" i="2"/>
  <c r="I14" i="2" s="1"/>
  <c r="H13" i="2"/>
  <c r="I13" i="2" s="1"/>
  <c r="D13" i="1"/>
  <c r="E13" i="1" s="1"/>
  <c r="C13" i="5" l="1"/>
  <c r="C5" i="5" l="1"/>
  <c r="B5" i="5"/>
  <c r="D5" i="5"/>
  <c r="V16" i="5" l="1"/>
  <c r="Z16" i="5" s="1"/>
  <c r="AA16" i="5" s="1"/>
  <c r="H24" i="2" l="1"/>
  <c r="I24" i="2" s="1"/>
  <c r="H21" i="2"/>
  <c r="I21" i="2" s="1"/>
  <c r="H25" i="2"/>
  <c r="I25" i="2" s="1"/>
  <c r="H23" i="2"/>
  <c r="I23" i="2" s="1"/>
  <c r="H22" i="2" l="1"/>
  <c r="I22" i="2" s="1"/>
  <c r="H20" i="2"/>
  <c r="I20" i="2" s="1"/>
  <c r="H10" i="2" l="1"/>
  <c r="I10" i="2" s="1"/>
  <c r="V18" i="5"/>
  <c r="Z18" i="5" s="1"/>
  <c r="AA18" i="5" s="1"/>
  <c r="H12" i="2"/>
  <c r="I12" i="2" s="1"/>
  <c r="H11" i="2"/>
  <c r="I11" i="2" s="1"/>
  <c r="H9" i="2"/>
  <c r="I9" i="2" s="1"/>
  <c r="D12" i="1"/>
  <c r="E12" i="1" s="1"/>
  <c r="D15" i="1"/>
  <c r="H4" i="2" l="1"/>
  <c r="I4" i="2" s="1"/>
  <c r="H5" i="2"/>
  <c r="I5" i="2" s="1"/>
  <c r="D7" i="3" l="1"/>
  <c r="E7" i="3" s="1"/>
  <c r="D6" i="3"/>
  <c r="E6" i="3" s="1"/>
  <c r="D5" i="3"/>
  <c r="E5" i="3" s="1"/>
  <c r="D11" i="1" l="1"/>
  <c r="E11" i="1" s="1"/>
  <c r="D10" i="1"/>
  <c r="E10" i="1" s="1"/>
  <c r="M8" i="1" l="1"/>
  <c r="M9" i="1"/>
  <c r="N18" i="1" s="1"/>
  <c r="M10" i="1"/>
  <c r="N14" i="1"/>
  <c r="N15" i="1"/>
  <c r="M11" i="1" l="1"/>
  <c r="M12" i="1" s="1"/>
  <c r="V17" i="5"/>
  <c r="Z17" i="5" s="1"/>
  <c r="AA17" i="5" s="1"/>
  <c r="V13" i="5"/>
  <c r="Z13" i="5" s="1"/>
  <c r="AA13" i="5" s="1"/>
  <c r="V10" i="5"/>
  <c r="Z10" i="5" s="1"/>
  <c r="AA10" i="5" s="1"/>
  <c r="V7" i="5"/>
  <c r="Z7" i="5" s="1"/>
  <c r="AA7" i="5" s="1"/>
  <c r="I15" i="1" l="1"/>
  <c r="I14" i="1"/>
  <c r="I16" i="1" s="1"/>
  <c r="I13" i="1"/>
  <c r="I17" i="1" l="1"/>
  <c r="N16" i="1"/>
  <c r="D4" i="3" l="1"/>
  <c r="E4" i="3" s="1"/>
  <c r="D3" i="3"/>
  <c r="E3" i="3" s="1"/>
  <c r="D2" i="3"/>
  <c r="E2" i="3" s="1"/>
  <c r="V11" i="5" l="1"/>
  <c r="Z11" i="5" s="1"/>
  <c r="AA11" i="5" s="1"/>
  <c r="V12" i="5"/>
  <c r="Z12" i="5" s="1"/>
  <c r="AA12" i="5" s="1"/>
  <c r="V20" i="5" l="1"/>
  <c r="Z20" i="5" s="1"/>
  <c r="AA20" i="5" s="1"/>
  <c r="V15" i="5"/>
  <c r="Z15" i="5" s="1"/>
  <c r="AA15" i="5" s="1"/>
  <c r="V19" i="5"/>
  <c r="Z19" i="5" s="1"/>
  <c r="AA19" i="5" s="1"/>
  <c r="V8" i="5"/>
  <c r="Z8" i="5" s="1"/>
  <c r="AA8" i="5" s="1"/>
  <c r="V9" i="5"/>
  <c r="Z9" i="5" s="1"/>
  <c r="AA9" i="5" s="1"/>
  <c r="D2" i="1" l="1"/>
  <c r="D8" i="1"/>
  <c r="D3" i="1"/>
  <c r="D4" i="1"/>
  <c r="E4" i="1" s="1"/>
  <c r="D5" i="1"/>
  <c r="E5" i="1" s="1"/>
  <c r="D6" i="1"/>
  <c r="E6" i="1" s="1"/>
  <c r="D7" i="1"/>
  <c r="D9" i="1"/>
  <c r="H3" i="2" l="1"/>
  <c r="I3" i="2" s="1"/>
  <c r="H2" i="2" l="1"/>
  <c r="I2" i="2" s="1"/>
  <c r="V21" i="5" l="1"/>
  <c r="Z21" i="5" s="1"/>
  <c r="AA21" i="5" s="1"/>
  <c r="V5" i="5" l="1"/>
  <c r="Z5" i="5" s="1"/>
  <c r="AA5" i="5" s="1"/>
  <c r="E9" i="1" l="1"/>
  <c r="E8" i="1" l="1"/>
  <c r="E7" i="1" l="1"/>
  <c r="E3" i="1" l="1"/>
  <c r="E2" i="1"/>
  <c r="V4" i="5" l="1"/>
  <c r="V2" i="5"/>
  <c r="J2" i="3" l="1"/>
  <c r="K2" i="3" s="1"/>
  <c r="J3" i="3"/>
  <c r="K3" i="3" s="1"/>
  <c r="J4" i="3"/>
  <c r="K4" i="3" s="1"/>
  <c r="Z4" i="5"/>
  <c r="AA4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9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G10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G11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G12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E20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20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E21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21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E22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22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14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C15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C16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C20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C21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5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Y5" authorId="0">
      <text>
        <r>
          <rPr>
            <i/>
            <sz val="12"/>
            <color theme="1"/>
            <rFont val="Times New Roman"/>
            <family val="1"/>
          </rPr>
          <t>aid +9
rage +6</t>
        </r>
      </text>
    </comment>
    <comment ref="F8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B10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F15" authorId="0">
      <text>
        <r>
          <rPr>
            <i/>
            <sz val="12"/>
            <color theme="1"/>
            <rFont val="Times New Roman"/>
            <family val="1"/>
          </rPr>
          <t>Resist A.C.E.F. (5)</t>
        </r>
      </text>
    </comment>
    <comment ref="F17" authorId="0">
      <text>
        <r>
          <rPr>
            <i/>
            <sz val="12"/>
            <color theme="1"/>
            <rFont val="Times New Roman"/>
            <family val="1"/>
          </rPr>
          <t>Resist A.C.F. (10)</t>
        </r>
      </text>
    </comment>
    <comment ref="F18" authorId="0">
      <text>
        <r>
          <rPr>
            <i/>
            <sz val="12"/>
            <color theme="1"/>
            <rFont val="Times New Roman"/>
            <family val="1"/>
          </rPr>
          <t>Resist A.C.F. (10)</t>
        </r>
      </text>
    </comment>
  </commentList>
</comments>
</file>

<file path=xl/sharedStrings.xml><?xml version="1.0" encoding="utf-8"?>
<sst xmlns="http://schemas.openxmlformats.org/spreadsheetml/2006/main" count="328" uniqueCount="153">
  <si>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</si>
  <si>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</si>
  <si>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</si>
  <si>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</si>
  <si>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</si>
  <si>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</si>
  <si>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</si>
  <si>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</si>
  <si>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</si>
  <si>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</si>
  <si>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</si>
  <si>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</si>
  <si>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</si>
  <si>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</si>
  <si>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</si>
  <si>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</si>
  <si>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</si>
  <si>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</si>
  <si>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</si>
  <si>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</si>
  <si>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</si>
  <si>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</si>
  <si>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</si>
  <si>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</si>
  <si>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</si>
  <si>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</si>
  <si>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</si>
  <si>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</si>
  <si>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</si>
  <si>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</si>
  <si>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</si>
  <si>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</si>
  <si>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</si>
  <si>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</si>
  <si>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</si>
  <si>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</si>
  <si>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</si>
  <si>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</si>
  <si>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</si>
  <si>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</si>
  <si>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</si>
  <si>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</si>
  <si>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</si>
  <si>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</si>
  <si>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</si>
  <si>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</si>
  <si>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</si>
  <si>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</si>
  <si>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</si>
  <si>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</si>
  <si>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</si>
  <si>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</si>
  <si>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</si>
  <si>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</si>
  <si>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</si>
  <si>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</si>
  <si>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</si>
  <si>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</si>
  <si>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</si>
  <si>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</si>
  <si>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</si>
  <si>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</si>
  <si>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</si>
  <si>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</si>
  <si>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</si>
  <si>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</si>
  <si>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</si>
  <si>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</si>
  <si>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</si>
  <si>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</si>
  <si>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</si>
  <si>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</si>
  <si>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</si>
  <si>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</si>
  <si>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</si>
  <si>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Willow</t>
  </si>
  <si>
    <t>Dani</t>
  </si>
  <si>
    <t>Allisa</t>
  </si>
  <si>
    <t>Zond</t>
  </si>
  <si>
    <t>druid</t>
  </si>
  <si>
    <t>warlock</t>
  </si>
  <si>
    <t>warlock-rogue</t>
  </si>
  <si>
    <t>fighter</t>
  </si>
  <si>
    <t>cold iron</t>
  </si>
  <si>
    <t>Save vs.</t>
  </si>
  <si>
    <t>Rook</t>
  </si>
  <si>
    <t>cleric-rogue-inquis.</t>
  </si>
  <si>
    <t>Details</t>
  </si>
  <si>
    <t>Spell Resist</t>
  </si>
  <si>
    <t>Lauriel</t>
  </si>
  <si>
    <t>Lauren</t>
  </si>
  <si>
    <t>Dispel</t>
  </si>
  <si>
    <t>22*</t>
  </si>
  <si>
    <t>wizard</t>
  </si>
  <si>
    <t>cloistered cleric</t>
  </si>
  <si>
    <t>Bishop</t>
  </si>
  <si>
    <t>Fingers</t>
  </si>
  <si>
    <t>rogue</t>
  </si>
  <si>
    <t>duskblade</t>
  </si>
  <si>
    <t>Maiko</t>
  </si>
  <si>
    <t>bard</t>
  </si>
  <si>
    <t>ninja</t>
  </si>
  <si>
    <t>hooded figure</t>
  </si>
  <si>
    <t>shadow ninja</t>
  </si>
  <si>
    <t>wizard-rogue</t>
  </si>
  <si>
    <t>beguiler</t>
  </si>
  <si>
    <t>HoH</t>
  </si>
  <si>
    <t>MM I</t>
  </si>
  <si>
    <t>30’/50’f</t>
  </si>
  <si>
    <t>1d6+1</t>
  </si>
  <si>
    <t>Claw</t>
  </si>
  <si>
    <t>I</t>
  </si>
  <si>
    <t>lesser dusk giant</t>
  </si>
  <si>
    <t>40’</t>
  </si>
  <si>
    <t>Claw 1</t>
  </si>
  <si>
    <t>Claw 2</t>
  </si>
  <si>
    <t>Bite</t>
  </si>
  <si>
    <t>1d6+21</t>
  </si>
  <si>
    <t>1d6+15</t>
  </si>
  <si>
    <t>aquatic incubus</t>
  </si>
  <si>
    <t>Melonpatch</t>
  </si>
  <si>
    <t>vrock</t>
  </si>
  <si>
    <t>Talon</t>
  </si>
  <si>
    <t>Vrock</t>
  </si>
  <si>
    <t>good</t>
  </si>
  <si>
    <t>2d6+6</t>
  </si>
  <si>
    <t>1d8+3</t>
  </si>
  <si>
    <t>1d6+3</t>
  </si>
  <si>
    <t>Fang</t>
  </si>
  <si>
    <t>1d4+2</t>
  </si>
  <si>
    <t>Fang, enraged</t>
  </si>
  <si>
    <t>Chimera</t>
  </si>
  <si>
    <t>Bite 1</t>
  </si>
  <si>
    <t>2d6+4</t>
  </si>
  <si>
    <t>Bite 2</t>
  </si>
  <si>
    <t>1d8+4</t>
  </si>
  <si>
    <t>Gore</t>
  </si>
  <si>
    <t>1d6+4</t>
  </si>
  <si>
    <t>Chimera, black</t>
  </si>
  <si>
    <t>least dusk giant</t>
  </si>
  <si>
    <t>dusk giants</t>
  </si>
  <si>
    <t>least dusk giants</t>
  </si>
  <si>
    <t>1d4+9</t>
  </si>
  <si>
    <t>1d4+6</t>
  </si>
  <si>
    <t>least dusk giant 1</t>
  </si>
  <si>
    <t>least dusk giant 2</t>
  </si>
  <si>
    <t>Allisa as a brown bear</t>
  </si>
  <si>
    <t>Brown Bear</t>
  </si>
  <si>
    <t>1d8+8</t>
  </si>
  <si>
    <t>Spot</t>
  </si>
  <si>
    <t>Listen</t>
  </si>
  <si>
    <t>Kedrik</t>
  </si>
  <si>
    <t>piercing/slashing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</si>
</sst>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sz val="12"/>
      <color indexed="8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3399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0" fillId="23" borderId="8" xfId="0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7" fillId="25" borderId="8" xfId="0" applyFont="1" applyFill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" fillId="6" borderId="57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60" xfId="0" applyFont="1" applyFill="1" applyBorder="1" applyAlignment="1">
      <alignment horizontal="center"/>
    </xf>
    <xf numFmtId="0" fontId="5" fillId="6" borderId="58" xfId="0" applyFon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14" borderId="37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95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3399"/>
      <color rgb="FF00FFFF"/>
      <color rgb="FF99FFCC"/>
      <color rgb="FF00FF00"/>
      <color rgb="FF0000FF"/>
      <color rgb="FFFF66FF"/>
      <color rgb="FFFF99FF"/>
      <color rgb="FFFFCCFF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17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9</c:v>
                </c:pt>
                <c:pt idx="2">
                  <c:v>14</c:v>
                </c:pt>
                <c:pt idx="3">
                  <c:v>13</c:v>
                </c:pt>
                <c:pt idx="4">
                  <c:v>29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15</c:v>
                </c:pt>
                <c:pt idx="3">
                  <c:v>31</c:v>
                </c:pt>
                <c:pt idx="4">
                  <c:v>36</c:v>
                </c:pt>
                <c:pt idx="5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9</c:v>
                </c:pt>
                <c:pt idx="2">
                  <c:v>15</c:v>
                </c:pt>
                <c:pt idx="3">
                  <c:v>44</c:v>
                </c:pt>
                <c:pt idx="4">
                  <c:v>49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34</c:v>
                </c:pt>
                <c:pt idx="2">
                  <c:v>19</c:v>
                </c:pt>
                <c:pt idx="3">
                  <c:v>50</c:v>
                </c:pt>
                <c:pt idx="4">
                  <c:v>69</c:v>
                </c:pt>
                <c:pt idx="5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73728"/>
        <c:axId val="95683712"/>
        <c:axId val="51712000"/>
      </c:area3DChart>
      <c:catAx>
        <c:axId val="95673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683712"/>
        <c:crosses val="autoZero"/>
        <c:auto val="1"/>
        <c:lblAlgn val="ctr"/>
        <c:lblOffset val="100"/>
        <c:noMultiLvlLbl val="0"/>
      </c:catAx>
      <c:valAx>
        <c:axId val="95683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673728"/>
        <c:crosses val="autoZero"/>
        <c:crossBetween val="midCat"/>
      </c:valAx>
      <c:serAx>
        <c:axId val="5171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68371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14</c:v>
                </c:pt>
                <c:pt idx="5">
                  <c:v>9</c:v>
                </c:pt>
                <c:pt idx="6">
                  <c:v>34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13</c:v>
                </c:pt>
                <c:pt idx="4">
                  <c:v>31</c:v>
                </c:pt>
                <c:pt idx="5">
                  <c:v>44</c:v>
                </c:pt>
                <c:pt idx="6">
                  <c:v>50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17</c:v>
                </c:pt>
                <c:pt idx="3">
                  <c:v>29</c:v>
                </c:pt>
                <c:pt idx="4">
                  <c:v>36</c:v>
                </c:pt>
                <c:pt idx="5">
                  <c:v>49</c:v>
                </c:pt>
                <c:pt idx="6">
                  <c:v>69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16</c:v>
                </c:pt>
                <c:pt idx="1">
                  <c:v>10</c:v>
                </c:pt>
                <c:pt idx="2">
                  <c:v>21</c:v>
                </c:pt>
                <c:pt idx="3">
                  <c:v>31</c:v>
                </c:pt>
                <c:pt idx="4">
                  <c:v>38</c:v>
                </c:pt>
                <c:pt idx="5">
                  <c:v>39</c:v>
                </c:pt>
                <c:pt idx="6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09056"/>
        <c:axId val="95710592"/>
        <c:axId val="53287104"/>
      </c:area3DChart>
      <c:catAx>
        <c:axId val="95709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710592"/>
        <c:crosses val="autoZero"/>
        <c:auto val="1"/>
        <c:lblAlgn val="ctr"/>
        <c:lblOffset val="100"/>
        <c:noMultiLvlLbl val="0"/>
      </c:catAx>
      <c:valAx>
        <c:axId val="9571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709056"/>
        <c:crosses val="autoZero"/>
        <c:crossBetween val="midCat"/>
      </c:valAx>
      <c:serAx>
        <c:axId val="53287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9571059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17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9</c:v>
                </c:pt>
                <c:pt idx="2">
                  <c:v>14</c:v>
                </c:pt>
                <c:pt idx="3">
                  <c:v>13</c:v>
                </c:pt>
                <c:pt idx="4">
                  <c:v>29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15</c:v>
                </c:pt>
                <c:pt idx="3">
                  <c:v>31</c:v>
                </c:pt>
                <c:pt idx="4">
                  <c:v>36</c:v>
                </c:pt>
                <c:pt idx="5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9</c:v>
                </c:pt>
                <c:pt idx="2">
                  <c:v>15</c:v>
                </c:pt>
                <c:pt idx="3">
                  <c:v>44</c:v>
                </c:pt>
                <c:pt idx="4">
                  <c:v>49</c:v>
                </c:pt>
                <c:pt idx="5">
                  <c:v>39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34</c:v>
                </c:pt>
                <c:pt idx="2">
                  <c:v>19</c:v>
                </c:pt>
                <c:pt idx="3">
                  <c:v>50</c:v>
                </c:pt>
                <c:pt idx="4">
                  <c:v>69</c:v>
                </c:pt>
                <c:pt idx="5">
                  <c:v>65</c:v>
                </c:pt>
              </c:numCache>
            </c:numRef>
          </c:val>
        </c:ser>
        <c:bandFmts/>
        <c:axId val="95736960"/>
        <c:axId val="95738496"/>
        <c:axId val="129043968"/>
      </c:surface3DChart>
      <c:catAx>
        <c:axId val="95736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738496"/>
        <c:crosses val="autoZero"/>
        <c:auto val="1"/>
        <c:lblAlgn val="ctr"/>
        <c:lblOffset val="100"/>
        <c:noMultiLvlLbl val="0"/>
      </c:catAx>
      <c:valAx>
        <c:axId val="9573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736960"/>
        <c:crosses val="autoZero"/>
        <c:crossBetween val="midCat"/>
      </c:valAx>
      <c:serAx>
        <c:axId val="129043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7384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7</xdr:row>
      <xdr:rowOff>9525</xdr:rowOff>
    </xdr:from>
    <xdr:to>
      <xdr:col>1</xdr:col>
      <xdr:colOff>9525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1047750" y="1238250"/>
          <a:ext cx="666750" cy="381000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workbookViewId="0"/>
  </sheetViews>
  <sheetFormatPr defaultRowHeight="15.75" x14ac:dyDescent="0.25"/>
  <cols>
    <col min="1" max="1" width="14.2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7.125" style="21" bestFit="1" customWidth="1"/>
    <col min="7" max="7" width="2.75" customWidth="1"/>
    <col min="8" max="8" width="14.125" bestFit="1" customWidth="1"/>
    <col min="9" max="9" width="4.75" bestFit="1" customWidth="1"/>
    <col min="10" max="10" width="15.75" bestFit="1" customWidth="1"/>
    <col min="11" max="11" width="2.75" customWidth="1"/>
    <col min="12" max="12" width="14.25" bestFit="1" customWidth="1"/>
    <col min="13" max="13" width="5.25" customWidth="1"/>
    <col min="14" max="14" width="15.75" bestFit="1" customWidth="1"/>
  </cols>
  <sheetData>
    <row r="1" spans="1:14" s="117" customFormat="1" ht="32.25" thickBot="1" x14ac:dyDescent="0.3">
      <c r="A1" s="115" t="s">
        <v>0</v>
      </c>
      <c r="B1" s="115" t="s">
        <v>1</v>
      </c>
      <c r="C1" s="115" t="s">
        <v>2</v>
      </c>
      <c r="D1" s="116" t="s">
        <v>3</v>
      </c>
      <c r="E1" s="115" t="s">
        <v>4</v>
      </c>
      <c r="F1" s="115" t="s">
        <v>5</v>
      </c>
      <c r="H1" s="118" t="s">
        <v>21</v>
      </c>
      <c r="I1" s="118"/>
      <c r="J1" s="118"/>
      <c r="K1" s="118"/>
      <c r="L1" s="118" t="s">
        <v>22</v>
      </c>
      <c r="M1" s="118"/>
      <c r="N1" s="118"/>
    </row>
    <row r="2" spans="1:14" ht="17.25" thickTop="1" thickBot="1" x14ac:dyDescent="0.3">
      <c r="A2" s="99" t="s">
        <v>75</v>
      </c>
      <c r="B2" s="99">
        <v>1</v>
      </c>
      <c r="C2" s="81">
        <v>6</v>
      </c>
      <c r="D2" s="146">
        <f t="shared" ref="D2:D6" ca="1" si="0">RANDBETWEEN(1,20)</f>
        <v>8</v>
      </c>
      <c r="E2" s="81">
        <f t="shared" ref="E2:E6" ca="1" si="1">SUM(C2:D2)</f>
        <v>14</v>
      </c>
      <c r="F2" s="81" t="s">
        <v>74</v>
      </c>
      <c r="H2" s="93" t="s">
        <v>0</v>
      </c>
      <c r="I2" s="94" t="s">
        <v>23</v>
      </c>
      <c r="J2" s="95" t="s">
        <v>24</v>
      </c>
      <c r="L2" s="105" t="s">
        <v>0</v>
      </c>
      <c r="M2" s="106" t="s">
        <v>23</v>
      </c>
      <c r="N2" s="107" t="s">
        <v>87</v>
      </c>
    </row>
    <row r="3" spans="1:14" x14ac:dyDescent="0.25">
      <c r="A3" s="99" t="s">
        <v>78</v>
      </c>
      <c r="B3" s="99">
        <v>1</v>
      </c>
      <c r="C3" s="81">
        <v>-1</v>
      </c>
      <c r="D3" s="146">
        <f t="shared" ca="1" si="0"/>
        <v>5</v>
      </c>
      <c r="E3" s="81">
        <f t="shared" ca="1" si="1"/>
        <v>4</v>
      </c>
      <c r="F3" s="81" t="s">
        <v>6</v>
      </c>
      <c r="H3" s="96" t="s">
        <v>77</v>
      </c>
      <c r="I3" s="97">
        <v>7</v>
      </c>
      <c r="J3" s="98" t="s">
        <v>79</v>
      </c>
      <c r="L3" s="108" t="s">
        <v>93</v>
      </c>
      <c r="M3" s="109">
        <v>9</v>
      </c>
      <c r="N3" s="110" t="s">
        <v>104</v>
      </c>
    </row>
    <row r="4" spans="1:14" x14ac:dyDescent="0.25">
      <c r="A4" s="99" t="s">
        <v>77</v>
      </c>
      <c r="B4" s="99">
        <v>1</v>
      </c>
      <c r="C4" s="81">
        <v>1</v>
      </c>
      <c r="D4" s="146">
        <f t="shared" ca="1" si="0"/>
        <v>2</v>
      </c>
      <c r="E4" s="81">
        <f t="shared" ca="1" si="1"/>
        <v>3</v>
      </c>
      <c r="F4" s="81" t="s">
        <v>6</v>
      </c>
      <c r="H4" s="96" t="s">
        <v>95</v>
      </c>
      <c r="I4" s="99">
        <v>5</v>
      </c>
      <c r="J4" s="98" t="s">
        <v>94</v>
      </c>
      <c r="L4" s="108" t="s">
        <v>103</v>
      </c>
      <c r="M4" s="82">
        <v>7</v>
      </c>
      <c r="N4" s="110" t="s">
        <v>101</v>
      </c>
    </row>
    <row r="5" spans="1:14" x14ac:dyDescent="0.25">
      <c r="A5" s="99" t="s">
        <v>76</v>
      </c>
      <c r="B5" s="99">
        <v>1</v>
      </c>
      <c r="C5" s="81">
        <v>3</v>
      </c>
      <c r="D5" s="146">
        <f t="shared" ca="1" si="0"/>
        <v>16</v>
      </c>
      <c r="E5" s="81">
        <f t="shared" ca="1" si="1"/>
        <v>19</v>
      </c>
      <c r="F5" s="81" t="s">
        <v>6</v>
      </c>
      <c r="H5" s="96" t="s">
        <v>76</v>
      </c>
      <c r="I5" s="99">
        <v>6</v>
      </c>
      <c r="J5" s="98" t="s">
        <v>80</v>
      </c>
      <c r="L5" s="108" t="s">
        <v>102</v>
      </c>
      <c r="M5" s="82">
        <v>8</v>
      </c>
      <c r="N5" s="110" t="s">
        <v>105</v>
      </c>
    </row>
    <row r="6" spans="1:14" x14ac:dyDescent="0.25">
      <c r="A6" s="99" t="s">
        <v>85</v>
      </c>
      <c r="B6" s="99">
        <v>1</v>
      </c>
      <c r="C6" s="81">
        <v>-1</v>
      </c>
      <c r="D6" s="146">
        <f t="shared" ca="1" si="0"/>
        <v>15</v>
      </c>
      <c r="E6" s="81">
        <f t="shared" ca="1" si="1"/>
        <v>14</v>
      </c>
      <c r="F6" s="81" t="s">
        <v>6</v>
      </c>
      <c r="H6" s="96" t="s">
        <v>96</v>
      </c>
      <c r="I6" s="99">
        <v>4</v>
      </c>
      <c r="J6" s="98" t="s">
        <v>97</v>
      </c>
      <c r="L6" s="108" t="s">
        <v>119</v>
      </c>
      <c r="M6" s="82">
        <v>8</v>
      </c>
      <c r="N6" s="110" t="s">
        <v>107</v>
      </c>
    </row>
    <row r="7" spans="1:14" ht="16.5" thickBot="1" x14ac:dyDescent="0.3">
      <c r="A7" s="82" t="s">
        <v>93</v>
      </c>
      <c r="B7" s="82">
        <v>2</v>
      </c>
      <c r="C7" s="81">
        <v>6</v>
      </c>
      <c r="D7" s="146">
        <f t="shared" ref="D7:D13" ca="1" si="2">RANDBETWEEN(1,20)</f>
        <v>1</v>
      </c>
      <c r="E7" s="81">
        <f t="shared" ref="E7:E9" ca="1" si="3">SUM(C7:D7)</f>
        <v>7</v>
      </c>
      <c r="F7" s="81" t="s">
        <v>6</v>
      </c>
      <c r="H7" s="96" t="s">
        <v>90</v>
      </c>
      <c r="I7" s="99">
        <v>4</v>
      </c>
      <c r="J7" s="98" t="s">
        <v>98</v>
      </c>
      <c r="L7" s="108" t="s">
        <v>141</v>
      </c>
      <c r="M7" s="82">
        <v>4</v>
      </c>
      <c r="N7" s="110" t="s">
        <v>106</v>
      </c>
    </row>
    <row r="8" spans="1:14" x14ac:dyDescent="0.25">
      <c r="A8" s="82" t="s">
        <v>101</v>
      </c>
      <c r="B8" s="82">
        <v>2</v>
      </c>
      <c r="C8" s="81">
        <v>3</v>
      </c>
      <c r="D8" s="146">
        <f t="shared" ca="1" si="2"/>
        <v>18</v>
      </c>
      <c r="E8" s="81">
        <f t="shared" ca="1" si="3"/>
        <v>21</v>
      </c>
      <c r="F8" s="81" t="s">
        <v>6</v>
      </c>
      <c r="H8" s="96" t="s">
        <v>89</v>
      </c>
      <c r="I8" s="99">
        <v>4</v>
      </c>
      <c r="J8" s="98" t="s">
        <v>93</v>
      </c>
      <c r="L8" s="143" t="s">
        <v>25</v>
      </c>
      <c r="M8" s="157">
        <f>AVERAGE(M4:M7)</f>
        <v>6.75</v>
      </c>
      <c r="N8" s="111"/>
    </row>
    <row r="9" spans="1:14" x14ac:dyDescent="0.25">
      <c r="A9" s="82" t="s">
        <v>102</v>
      </c>
      <c r="B9" s="82">
        <v>2</v>
      </c>
      <c r="C9" s="81">
        <v>1</v>
      </c>
      <c r="D9" s="146">
        <f t="shared" ca="1" si="2"/>
        <v>5</v>
      </c>
      <c r="E9" s="81">
        <f t="shared" ca="1" si="3"/>
        <v>6</v>
      </c>
      <c r="F9" s="81" t="s">
        <v>6</v>
      </c>
      <c r="H9" s="96" t="s">
        <v>99</v>
      </c>
      <c r="I9" s="99">
        <v>4</v>
      </c>
      <c r="J9" s="98" t="s">
        <v>100</v>
      </c>
      <c r="L9" s="144" t="s">
        <v>26</v>
      </c>
      <c r="M9" s="112">
        <f>SUM(M4:M7)</f>
        <v>27</v>
      </c>
      <c r="N9" s="110"/>
    </row>
    <row r="10" spans="1:14" x14ac:dyDescent="0.25">
      <c r="A10" s="82" t="s">
        <v>119</v>
      </c>
      <c r="B10" s="82">
        <v>2</v>
      </c>
      <c r="C10" s="81">
        <v>1</v>
      </c>
      <c r="D10" s="146">
        <f t="shared" ca="1" si="2"/>
        <v>8</v>
      </c>
      <c r="E10" s="81">
        <f t="shared" ref="E10:E11" ca="1" si="4">SUM(C10:D10)</f>
        <v>9</v>
      </c>
      <c r="F10" s="81" t="s">
        <v>108</v>
      </c>
      <c r="H10" s="96" t="s">
        <v>85</v>
      </c>
      <c r="I10" s="99">
        <v>7</v>
      </c>
      <c r="J10" s="98" t="s">
        <v>86</v>
      </c>
      <c r="L10" s="144" t="s">
        <v>27</v>
      </c>
      <c r="M10" s="112">
        <f>COUNT(M4:M7)</f>
        <v>4</v>
      </c>
      <c r="N10" s="110"/>
    </row>
    <row r="11" spans="1:14" x14ac:dyDescent="0.25">
      <c r="A11" s="82" t="s">
        <v>140</v>
      </c>
      <c r="B11" s="82">
        <v>2</v>
      </c>
      <c r="C11" s="81">
        <v>0</v>
      </c>
      <c r="D11" s="146">
        <f t="shared" ca="1" si="2"/>
        <v>16</v>
      </c>
      <c r="E11" s="81">
        <f t="shared" ca="1" si="4"/>
        <v>16</v>
      </c>
      <c r="F11" s="81" t="s">
        <v>113</v>
      </c>
      <c r="H11" s="96" t="s">
        <v>75</v>
      </c>
      <c r="I11" s="99">
        <v>7</v>
      </c>
      <c r="J11" s="98" t="s">
        <v>81</v>
      </c>
      <c r="L11" s="144" t="s">
        <v>29</v>
      </c>
      <c r="M11" s="134">
        <f>M9/4</f>
        <v>6.75</v>
      </c>
      <c r="N11" s="110" t="s">
        <v>30</v>
      </c>
    </row>
    <row r="12" spans="1:14" ht="16.5" thickBot="1" x14ac:dyDescent="0.3">
      <c r="A12" s="82" t="s">
        <v>121</v>
      </c>
      <c r="B12" s="82">
        <v>3</v>
      </c>
      <c r="C12" s="81">
        <v>2</v>
      </c>
      <c r="D12" s="146">
        <f t="shared" ca="1" si="2"/>
        <v>10</v>
      </c>
      <c r="E12" s="81">
        <f t="shared" ref="E12:E13" ca="1" si="5">SUM(C12:D12)</f>
        <v>12</v>
      </c>
      <c r="F12" s="81"/>
      <c r="H12" s="96" t="s">
        <v>78</v>
      </c>
      <c r="I12" s="100">
        <v>6</v>
      </c>
      <c r="J12" s="98" t="s">
        <v>82</v>
      </c>
      <c r="L12" s="145" t="s">
        <v>31</v>
      </c>
      <c r="M12" s="135">
        <f>M11*2</f>
        <v>13.5</v>
      </c>
      <c r="N12" s="113" t="s">
        <v>32</v>
      </c>
    </row>
    <row r="13" spans="1:14" x14ac:dyDescent="0.25">
      <c r="A13" s="82" t="s">
        <v>131</v>
      </c>
      <c r="B13" s="82">
        <v>2</v>
      </c>
      <c r="C13" s="81">
        <v>1</v>
      </c>
      <c r="D13" s="146">
        <f t="shared" ca="1" si="2"/>
        <v>6</v>
      </c>
      <c r="E13" s="81">
        <f t="shared" ca="1" si="5"/>
        <v>7</v>
      </c>
      <c r="F13" s="81" t="s">
        <v>6</v>
      </c>
      <c r="H13" s="140" t="s">
        <v>25</v>
      </c>
      <c r="I13" s="101">
        <f>AVERAGE(I3:I12)</f>
        <v>5.4</v>
      </c>
      <c r="J13" s="102"/>
    </row>
    <row r="14" spans="1:14" x14ac:dyDescent="0.25">
      <c r="H14" s="141" t="s">
        <v>26</v>
      </c>
      <c r="I14" s="103">
        <f>SUM(I3:I12)</f>
        <v>54</v>
      </c>
      <c r="J14" s="98"/>
      <c r="M14" s="92" t="s">
        <v>33</v>
      </c>
      <c r="N14" s="138">
        <f>I18</f>
        <v>0</v>
      </c>
    </row>
    <row r="15" spans="1:14" x14ac:dyDescent="0.25">
      <c r="D15" s="146">
        <f ca="1">RANDBETWEEN(1,20)</f>
        <v>8</v>
      </c>
      <c r="H15" s="141" t="s">
        <v>27</v>
      </c>
      <c r="I15" s="103">
        <f>COUNT(I3:I12)</f>
        <v>10</v>
      </c>
      <c r="J15" s="98"/>
      <c r="M15" s="92" t="s">
        <v>34</v>
      </c>
      <c r="N15" s="138">
        <f>I19</f>
        <v>0</v>
      </c>
    </row>
    <row r="16" spans="1:14" x14ac:dyDescent="0.25">
      <c r="H16" s="141" t="s">
        <v>29</v>
      </c>
      <c r="I16" s="136">
        <f>I14/4</f>
        <v>13.5</v>
      </c>
      <c r="J16" s="98" t="s">
        <v>30</v>
      </c>
      <c r="M16" s="92" t="s">
        <v>35</v>
      </c>
      <c r="N16" s="138">
        <f>I16</f>
        <v>13.5</v>
      </c>
    </row>
    <row r="17" spans="8:14" ht="16.5" thickBot="1" x14ac:dyDescent="0.3">
      <c r="H17" s="142" t="s">
        <v>31</v>
      </c>
      <c r="I17" s="137">
        <f>I16*2</f>
        <v>27</v>
      </c>
      <c r="J17" s="104" t="s">
        <v>32</v>
      </c>
      <c r="N17" s="138"/>
    </row>
    <row r="18" spans="8:14" ht="16.5" thickTop="1" x14ac:dyDescent="0.25">
      <c r="M18" s="15" t="s">
        <v>36</v>
      </c>
      <c r="N18" s="138">
        <f>M9</f>
        <v>27</v>
      </c>
    </row>
  </sheetData>
  <sortState ref="H3:J12">
    <sortCondition ref="H3:H1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showGridLines="0" workbookViewId="0"/>
  </sheetViews>
  <sheetFormatPr defaultRowHeight="15.75" x14ac:dyDescent="0.25"/>
  <cols>
    <col min="1" max="1" width="14.25" style="21" bestFit="1" customWidth="1"/>
    <col min="2" max="2" width="11.25" style="21" bestFit="1" customWidth="1"/>
    <col min="3" max="3" width="7.8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14" t="s">
        <v>0</v>
      </c>
      <c r="B1" s="87" t="s">
        <v>37</v>
      </c>
      <c r="C1" s="87" t="s">
        <v>38</v>
      </c>
      <c r="D1" s="89" t="s">
        <v>39</v>
      </c>
      <c r="E1" s="87" t="s">
        <v>40</v>
      </c>
      <c r="F1" s="87" t="s">
        <v>41</v>
      </c>
      <c r="G1" s="87" t="s">
        <v>42</v>
      </c>
      <c r="H1" s="91" t="s">
        <v>43</v>
      </c>
      <c r="I1" s="88" t="s">
        <v>28</v>
      </c>
    </row>
    <row r="2" spans="1:9" x14ac:dyDescent="0.25">
      <c r="A2" s="82" t="s">
        <v>119</v>
      </c>
      <c r="B2" s="81" t="s">
        <v>110</v>
      </c>
      <c r="C2" s="81" t="s">
        <v>109</v>
      </c>
      <c r="D2" s="90">
        <v>6</v>
      </c>
      <c r="E2" s="81">
        <v>1</v>
      </c>
      <c r="F2" s="81">
        <v>0</v>
      </c>
      <c r="G2" s="81">
        <v>0</v>
      </c>
      <c r="H2" s="146">
        <f t="shared" ref="H2:H17" ca="1" si="0">RANDBETWEEN(1,20)</f>
        <v>19</v>
      </c>
      <c r="I2" s="81">
        <f t="shared" ref="I2" ca="1" si="1">SUM(D2:H2)</f>
        <v>26</v>
      </c>
    </row>
    <row r="3" spans="1:9" x14ac:dyDescent="0.25">
      <c r="A3" s="82" t="s">
        <v>112</v>
      </c>
      <c r="B3" s="81" t="s">
        <v>114</v>
      </c>
      <c r="C3" s="81" t="s">
        <v>117</v>
      </c>
      <c r="D3" s="90">
        <v>9</v>
      </c>
      <c r="E3" s="81">
        <v>2</v>
      </c>
      <c r="F3" s="81">
        <v>0</v>
      </c>
      <c r="G3" s="81">
        <v>0</v>
      </c>
      <c r="H3" s="146">
        <f t="shared" ca="1" si="0"/>
        <v>15</v>
      </c>
      <c r="I3" s="81">
        <f t="shared" ref="I3:I4" ca="1" si="2">SUM(D3:H3)</f>
        <v>26</v>
      </c>
    </row>
    <row r="4" spans="1:9" x14ac:dyDescent="0.25">
      <c r="A4" s="82" t="s">
        <v>112</v>
      </c>
      <c r="B4" s="81" t="s">
        <v>115</v>
      </c>
      <c r="C4" s="81" t="s">
        <v>117</v>
      </c>
      <c r="D4" s="90">
        <v>9</v>
      </c>
      <c r="E4" s="81">
        <v>2</v>
      </c>
      <c r="F4" s="81">
        <v>0</v>
      </c>
      <c r="G4" s="81">
        <v>0</v>
      </c>
      <c r="H4" s="146">
        <f t="shared" ca="1" si="0"/>
        <v>3</v>
      </c>
      <c r="I4" s="81">
        <f t="shared" ca="1" si="2"/>
        <v>14</v>
      </c>
    </row>
    <row r="5" spans="1:9" x14ac:dyDescent="0.25">
      <c r="A5" s="82" t="s">
        <v>112</v>
      </c>
      <c r="B5" s="81" t="s">
        <v>116</v>
      </c>
      <c r="C5" s="81" t="s">
        <v>118</v>
      </c>
      <c r="D5" s="90">
        <v>9</v>
      </c>
      <c r="E5" s="81">
        <v>0</v>
      </c>
      <c r="F5" s="81">
        <v>0</v>
      </c>
      <c r="G5" s="81">
        <v>0</v>
      </c>
      <c r="H5" s="146">
        <f t="shared" ca="1" si="0"/>
        <v>8</v>
      </c>
      <c r="I5" s="81">
        <f t="shared" ref="I5:I7" ca="1" si="3">SUM(D5:H5)</f>
        <v>17</v>
      </c>
    </row>
    <row r="6" spans="1:9" x14ac:dyDescent="0.25">
      <c r="A6" s="82" t="s">
        <v>139</v>
      </c>
      <c r="B6" s="81" t="s">
        <v>114</v>
      </c>
      <c r="C6" s="81" t="s">
        <v>142</v>
      </c>
      <c r="D6" s="90">
        <v>4</v>
      </c>
      <c r="E6" s="81">
        <v>1</v>
      </c>
      <c r="F6" s="81">
        <v>0</v>
      </c>
      <c r="G6" s="81">
        <v>0</v>
      </c>
      <c r="H6" s="146">
        <f t="shared" ca="1" si="0"/>
        <v>10</v>
      </c>
      <c r="I6" s="81">
        <f t="shared" ca="1" si="3"/>
        <v>15</v>
      </c>
    </row>
    <row r="7" spans="1:9" x14ac:dyDescent="0.25">
      <c r="A7" s="82" t="s">
        <v>139</v>
      </c>
      <c r="B7" s="81" t="s">
        <v>115</v>
      </c>
      <c r="C7" s="81" t="s">
        <v>142</v>
      </c>
      <c r="D7" s="90">
        <v>4</v>
      </c>
      <c r="E7" s="81">
        <v>1</v>
      </c>
      <c r="F7" s="81">
        <v>0</v>
      </c>
      <c r="G7" s="81">
        <v>0</v>
      </c>
      <c r="H7" s="146">
        <f t="shared" ca="1" si="0"/>
        <v>6</v>
      </c>
      <c r="I7" s="81">
        <f t="shared" ca="1" si="3"/>
        <v>11</v>
      </c>
    </row>
    <row r="8" spans="1:9" x14ac:dyDescent="0.25">
      <c r="A8" s="82" t="s">
        <v>139</v>
      </c>
      <c r="B8" s="81" t="s">
        <v>116</v>
      </c>
      <c r="C8" s="81" t="s">
        <v>143</v>
      </c>
      <c r="D8" s="90">
        <v>4</v>
      </c>
      <c r="E8" s="81">
        <v>-1</v>
      </c>
      <c r="F8" s="81">
        <v>0</v>
      </c>
      <c r="G8" s="81">
        <v>0</v>
      </c>
      <c r="H8" s="146">
        <f t="shared" ca="1" si="0"/>
        <v>14</v>
      </c>
      <c r="I8" s="81">
        <f t="shared" ref="I8" ca="1" si="4">SUM(D8:H8)</f>
        <v>17</v>
      </c>
    </row>
    <row r="9" spans="1:9" x14ac:dyDescent="0.25">
      <c r="A9" s="82" t="s">
        <v>121</v>
      </c>
      <c r="B9" s="81" t="s">
        <v>114</v>
      </c>
      <c r="C9" s="81" t="s">
        <v>125</v>
      </c>
      <c r="D9" s="90">
        <v>10</v>
      </c>
      <c r="E9" s="81">
        <v>7</v>
      </c>
      <c r="F9" s="81">
        <v>0</v>
      </c>
      <c r="G9" s="168">
        <v>2</v>
      </c>
      <c r="H9" s="146">
        <f t="shared" ca="1" si="0"/>
        <v>19</v>
      </c>
      <c r="I9" s="81">
        <f t="shared" ref="I9" ca="1" si="5">SUM(D9:H9)</f>
        <v>38</v>
      </c>
    </row>
    <row r="10" spans="1:9" x14ac:dyDescent="0.25">
      <c r="A10" s="82" t="s">
        <v>121</v>
      </c>
      <c r="B10" s="81" t="s">
        <v>115</v>
      </c>
      <c r="C10" s="81" t="s">
        <v>125</v>
      </c>
      <c r="D10" s="90">
        <v>10</v>
      </c>
      <c r="E10" s="81">
        <v>7</v>
      </c>
      <c r="F10" s="81">
        <v>0</v>
      </c>
      <c r="G10" s="168">
        <v>2</v>
      </c>
      <c r="H10" s="146">
        <f t="shared" ca="1" si="0"/>
        <v>15</v>
      </c>
      <c r="I10" s="81">
        <f t="shared" ref="I10" ca="1" si="6">SUM(D10:H10)</f>
        <v>34</v>
      </c>
    </row>
    <row r="11" spans="1:9" x14ac:dyDescent="0.25">
      <c r="A11" s="82" t="s">
        <v>121</v>
      </c>
      <c r="B11" s="81" t="s">
        <v>116</v>
      </c>
      <c r="C11" s="81" t="s">
        <v>126</v>
      </c>
      <c r="D11" s="90">
        <v>10</v>
      </c>
      <c r="E11" s="81">
        <v>3</v>
      </c>
      <c r="F11" s="81">
        <v>0</v>
      </c>
      <c r="G11" s="168">
        <v>2</v>
      </c>
      <c r="H11" s="146">
        <f t="shared" ca="1" si="0"/>
        <v>14</v>
      </c>
      <c r="I11" s="81">
        <f t="shared" ref="I11:I17" ca="1" si="7">SUM(D11:H11)</f>
        <v>29</v>
      </c>
    </row>
    <row r="12" spans="1:9" x14ac:dyDescent="0.25">
      <c r="A12" s="82" t="s">
        <v>121</v>
      </c>
      <c r="B12" s="81" t="s">
        <v>122</v>
      </c>
      <c r="C12" s="81" t="s">
        <v>127</v>
      </c>
      <c r="D12" s="90">
        <v>10</v>
      </c>
      <c r="E12" s="81">
        <v>3</v>
      </c>
      <c r="F12" s="81">
        <v>0</v>
      </c>
      <c r="G12" s="168">
        <v>2</v>
      </c>
      <c r="H12" s="146">
        <f t="shared" ca="1" si="0"/>
        <v>8</v>
      </c>
      <c r="I12" s="81">
        <f t="shared" ca="1" si="7"/>
        <v>23</v>
      </c>
    </row>
    <row r="13" spans="1:9" x14ac:dyDescent="0.25">
      <c r="A13" s="82" t="s">
        <v>131</v>
      </c>
      <c r="B13" s="81" t="s">
        <v>132</v>
      </c>
      <c r="C13" s="81" t="s">
        <v>133</v>
      </c>
      <c r="D13" s="90">
        <v>9</v>
      </c>
      <c r="E13" s="81">
        <v>3</v>
      </c>
      <c r="F13" s="81">
        <v>0</v>
      </c>
      <c r="G13" s="81">
        <v>0</v>
      </c>
      <c r="H13" s="146">
        <f t="shared" ca="1" si="0"/>
        <v>4</v>
      </c>
      <c r="I13" s="81">
        <f t="shared" ca="1" si="7"/>
        <v>16</v>
      </c>
    </row>
    <row r="14" spans="1:9" x14ac:dyDescent="0.25">
      <c r="A14" s="82" t="s">
        <v>131</v>
      </c>
      <c r="B14" s="81" t="s">
        <v>134</v>
      </c>
      <c r="C14" s="81" t="s">
        <v>135</v>
      </c>
      <c r="D14" s="90">
        <v>9</v>
      </c>
      <c r="E14" s="81">
        <v>3</v>
      </c>
      <c r="F14" s="81">
        <v>0</v>
      </c>
      <c r="G14" s="81">
        <v>0</v>
      </c>
      <c r="H14" s="146">
        <f t="shared" ca="1" si="0"/>
        <v>17</v>
      </c>
      <c r="I14" s="81">
        <f t="shared" ca="1" si="7"/>
        <v>29</v>
      </c>
    </row>
    <row r="15" spans="1:9" x14ac:dyDescent="0.25">
      <c r="A15" s="82" t="s">
        <v>131</v>
      </c>
      <c r="B15" s="81" t="s">
        <v>136</v>
      </c>
      <c r="C15" s="81" t="s">
        <v>135</v>
      </c>
      <c r="D15" s="90">
        <v>9</v>
      </c>
      <c r="E15" s="81">
        <v>3</v>
      </c>
      <c r="F15" s="81">
        <v>0</v>
      </c>
      <c r="G15" s="81">
        <v>0</v>
      </c>
      <c r="H15" s="146">
        <f t="shared" ca="1" si="0"/>
        <v>15</v>
      </c>
      <c r="I15" s="81">
        <f t="shared" ca="1" si="7"/>
        <v>27</v>
      </c>
    </row>
    <row r="16" spans="1:9" x14ac:dyDescent="0.25">
      <c r="A16" s="82" t="s">
        <v>131</v>
      </c>
      <c r="B16" s="81" t="s">
        <v>114</v>
      </c>
      <c r="C16" s="81" t="s">
        <v>137</v>
      </c>
      <c r="D16" s="90">
        <v>9</v>
      </c>
      <c r="E16" s="81">
        <v>1</v>
      </c>
      <c r="F16" s="81">
        <v>0</v>
      </c>
      <c r="G16" s="81">
        <v>0</v>
      </c>
      <c r="H16" s="146">
        <f t="shared" ca="1" si="0"/>
        <v>19</v>
      </c>
      <c r="I16" s="81">
        <f t="shared" ca="1" si="7"/>
        <v>29</v>
      </c>
    </row>
    <row r="17" spans="1:9" x14ac:dyDescent="0.25">
      <c r="A17" s="82" t="s">
        <v>131</v>
      </c>
      <c r="B17" s="81" t="s">
        <v>115</v>
      </c>
      <c r="C17" s="81" t="s">
        <v>137</v>
      </c>
      <c r="D17" s="90">
        <v>9</v>
      </c>
      <c r="E17" s="81">
        <v>1</v>
      </c>
      <c r="F17" s="81">
        <v>0</v>
      </c>
      <c r="G17" s="81">
        <v>0</v>
      </c>
      <c r="H17" s="146">
        <f t="shared" ca="1" si="0"/>
        <v>13</v>
      </c>
      <c r="I17" s="81">
        <f t="shared" ca="1" si="7"/>
        <v>23</v>
      </c>
    </row>
    <row r="18" spans="1:9" ht="16.5" thickBot="1" x14ac:dyDescent="0.3"/>
    <row r="19" spans="1:9" ht="16.5" thickBot="1" x14ac:dyDescent="0.3">
      <c r="A19" s="114" t="s">
        <v>0</v>
      </c>
      <c r="B19" s="87" t="s">
        <v>37</v>
      </c>
      <c r="C19" s="87" t="s">
        <v>38</v>
      </c>
      <c r="D19" s="89" t="s">
        <v>39</v>
      </c>
      <c r="E19" s="87" t="s">
        <v>40</v>
      </c>
      <c r="F19" s="87" t="s">
        <v>41</v>
      </c>
      <c r="G19" s="87" t="s">
        <v>42</v>
      </c>
      <c r="H19" s="91" t="s">
        <v>43</v>
      </c>
      <c r="I19" s="88" t="s">
        <v>28</v>
      </c>
    </row>
    <row r="20" spans="1:9" x14ac:dyDescent="0.25">
      <c r="A20" s="80" t="s">
        <v>130</v>
      </c>
      <c r="B20" s="81" t="s">
        <v>114</v>
      </c>
      <c r="C20" s="81" t="s">
        <v>129</v>
      </c>
      <c r="D20" s="90">
        <v>4</v>
      </c>
      <c r="E20" s="168">
        <v>1</v>
      </c>
      <c r="F20" s="168">
        <v>1</v>
      </c>
      <c r="G20" s="81">
        <v>1</v>
      </c>
      <c r="H20" s="146">
        <f t="shared" ref="H20:H28" ca="1" si="8">RANDBETWEEN(1,20)</f>
        <v>1</v>
      </c>
      <c r="I20" s="81">
        <f t="shared" ref="I20:I22" ca="1" si="9">SUM(D20:H20)</f>
        <v>8</v>
      </c>
    </row>
    <row r="21" spans="1:9" x14ac:dyDescent="0.25">
      <c r="A21" s="80" t="s">
        <v>130</v>
      </c>
      <c r="B21" s="81" t="s">
        <v>115</v>
      </c>
      <c r="C21" s="81" t="s">
        <v>129</v>
      </c>
      <c r="D21" s="90">
        <v>4</v>
      </c>
      <c r="E21" s="168">
        <v>1</v>
      </c>
      <c r="F21" s="168">
        <v>1</v>
      </c>
      <c r="G21" s="81">
        <v>1</v>
      </c>
      <c r="H21" s="146">
        <f t="shared" ca="1" si="8"/>
        <v>10</v>
      </c>
      <c r="I21" s="81">
        <f t="shared" ref="I21" ca="1" si="10">SUM(D21:H21)</f>
        <v>17</v>
      </c>
    </row>
    <row r="22" spans="1:9" x14ac:dyDescent="0.25">
      <c r="A22" s="80" t="s">
        <v>130</v>
      </c>
      <c r="B22" s="81" t="s">
        <v>116</v>
      </c>
      <c r="C22" s="81" t="s">
        <v>109</v>
      </c>
      <c r="D22" s="90">
        <v>-1</v>
      </c>
      <c r="E22" s="168">
        <v>1</v>
      </c>
      <c r="F22" s="168">
        <v>1</v>
      </c>
      <c r="G22" s="81">
        <v>1</v>
      </c>
      <c r="H22" s="146">
        <f t="shared" ca="1" si="8"/>
        <v>17</v>
      </c>
      <c r="I22" s="81">
        <f t="shared" ca="1" si="9"/>
        <v>19</v>
      </c>
    </row>
    <row r="23" spans="1:9" x14ac:dyDescent="0.25">
      <c r="A23" s="80" t="s">
        <v>128</v>
      </c>
      <c r="B23" s="170" t="s">
        <v>114</v>
      </c>
      <c r="C23" s="170" t="s">
        <v>129</v>
      </c>
      <c r="D23" s="90">
        <v>4</v>
      </c>
      <c r="E23" s="81">
        <v>1</v>
      </c>
      <c r="F23" s="81">
        <v>0</v>
      </c>
      <c r="G23" s="81">
        <v>1</v>
      </c>
      <c r="H23" s="146">
        <f t="shared" ca="1" si="8"/>
        <v>7</v>
      </c>
      <c r="I23" s="81">
        <f t="shared" ref="I23:I25" ca="1" si="11">SUM(D23:H23)</f>
        <v>13</v>
      </c>
    </row>
    <row r="24" spans="1:9" x14ac:dyDescent="0.25">
      <c r="A24" s="80" t="s">
        <v>128</v>
      </c>
      <c r="B24" s="170" t="s">
        <v>115</v>
      </c>
      <c r="C24" s="170" t="s">
        <v>129</v>
      </c>
      <c r="D24" s="90">
        <v>4</v>
      </c>
      <c r="E24" s="81">
        <v>1</v>
      </c>
      <c r="F24" s="81">
        <v>0</v>
      </c>
      <c r="G24" s="81">
        <v>1</v>
      </c>
      <c r="H24" s="146">
        <f t="shared" ca="1" si="8"/>
        <v>1</v>
      </c>
      <c r="I24" s="81">
        <f t="shared" ref="I24" ca="1" si="12">SUM(D24:H24)</f>
        <v>7</v>
      </c>
    </row>
    <row r="25" spans="1:9" x14ac:dyDescent="0.25">
      <c r="A25" s="80" t="s">
        <v>128</v>
      </c>
      <c r="B25" s="170" t="s">
        <v>116</v>
      </c>
      <c r="C25" s="170" t="s">
        <v>109</v>
      </c>
      <c r="D25" s="90">
        <v>-1</v>
      </c>
      <c r="E25" s="81">
        <v>1</v>
      </c>
      <c r="F25" s="81">
        <v>0</v>
      </c>
      <c r="G25" s="81">
        <v>1</v>
      </c>
      <c r="H25" s="146">
        <f t="shared" ca="1" si="8"/>
        <v>6</v>
      </c>
      <c r="I25" s="81">
        <f t="shared" ca="1" si="11"/>
        <v>7</v>
      </c>
    </row>
    <row r="26" spans="1:9" x14ac:dyDescent="0.25">
      <c r="A26" s="80" t="s">
        <v>147</v>
      </c>
      <c r="B26" s="81" t="s">
        <v>114</v>
      </c>
      <c r="C26" s="81" t="s">
        <v>148</v>
      </c>
      <c r="D26" s="90">
        <v>4</v>
      </c>
      <c r="E26" s="81">
        <v>7</v>
      </c>
      <c r="F26" s="81">
        <v>0</v>
      </c>
      <c r="G26" s="81">
        <v>1</v>
      </c>
      <c r="H26" s="146">
        <f t="shared" ca="1" si="8"/>
        <v>1</v>
      </c>
      <c r="I26" s="81">
        <f t="shared" ref="I26" ca="1" si="13">SUM(D26:H26)</f>
        <v>13</v>
      </c>
    </row>
    <row r="27" spans="1:9" x14ac:dyDescent="0.25">
      <c r="A27" s="80" t="s">
        <v>147</v>
      </c>
      <c r="B27" s="81" t="s">
        <v>115</v>
      </c>
      <c r="C27" s="81" t="s">
        <v>148</v>
      </c>
      <c r="D27" s="90">
        <v>4</v>
      </c>
      <c r="E27" s="81">
        <v>7</v>
      </c>
      <c r="F27" s="81">
        <v>0</v>
      </c>
      <c r="G27" s="81">
        <v>1</v>
      </c>
      <c r="H27" s="146">
        <f t="shared" ca="1" si="8"/>
        <v>17</v>
      </c>
      <c r="I27" s="81">
        <f t="shared" ref="I27:I28" ca="1" si="14">SUM(D27:H27)</f>
        <v>29</v>
      </c>
    </row>
    <row r="28" spans="1:9" x14ac:dyDescent="0.25">
      <c r="A28" s="80" t="s">
        <v>147</v>
      </c>
      <c r="B28" s="81" t="s">
        <v>116</v>
      </c>
      <c r="C28" s="81" t="s">
        <v>133</v>
      </c>
      <c r="D28" s="90">
        <v>4</v>
      </c>
      <c r="E28" s="81">
        <v>2</v>
      </c>
      <c r="F28" s="81">
        <v>0</v>
      </c>
      <c r="G28" s="81">
        <v>1</v>
      </c>
      <c r="H28" s="146">
        <f t="shared" ca="1" si="8"/>
        <v>9</v>
      </c>
      <c r="I28" s="81">
        <f t="shared" ca="1" si="14"/>
        <v>16</v>
      </c>
    </row>
  </sheetData>
  <conditionalFormatting sqref="H2">
    <cfRule type="cellIs" dxfId="194" priority="79" operator="equal">
      <formula>1</formula>
    </cfRule>
    <cfRule type="cellIs" dxfId="193" priority="80" operator="equal">
      <formula>19</formula>
    </cfRule>
    <cfRule type="cellIs" dxfId="192" priority="81" operator="equal">
      <formula>20</formula>
    </cfRule>
  </conditionalFormatting>
  <conditionalFormatting sqref="H3">
    <cfRule type="cellIs" dxfId="191" priority="73" operator="equal">
      <formula>1</formula>
    </cfRule>
    <cfRule type="cellIs" dxfId="190" priority="74" operator="equal">
      <formula>19</formula>
    </cfRule>
    <cfRule type="cellIs" dxfId="189" priority="75" operator="equal">
      <formula>20</formula>
    </cfRule>
  </conditionalFormatting>
  <conditionalFormatting sqref="H5">
    <cfRule type="cellIs" dxfId="188" priority="46" operator="equal">
      <formula>1</formula>
    </cfRule>
    <cfRule type="cellIs" dxfId="187" priority="47" operator="equal">
      <formula>19</formula>
    </cfRule>
    <cfRule type="cellIs" dxfId="186" priority="48" operator="equal">
      <formula>20</formula>
    </cfRule>
  </conditionalFormatting>
  <conditionalFormatting sqref="H4">
    <cfRule type="cellIs" dxfId="185" priority="43" operator="equal">
      <formula>1</formula>
    </cfRule>
    <cfRule type="cellIs" dxfId="184" priority="44" operator="equal">
      <formula>19</formula>
    </cfRule>
    <cfRule type="cellIs" dxfId="183" priority="45" operator="equal">
      <formula>20</formula>
    </cfRule>
  </conditionalFormatting>
  <conditionalFormatting sqref="H9">
    <cfRule type="cellIs" dxfId="182" priority="40" operator="equal">
      <formula>1</formula>
    </cfRule>
    <cfRule type="cellIs" dxfId="181" priority="41" operator="equal">
      <formula>19</formula>
    </cfRule>
    <cfRule type="cellIs" dxfId="180" priority="42" operator="equal">
      <formula>20</formula>
    </cfRule>
  </conditionalFormatting>
  <conditionalFormatting sqref="H11:H12">
    <cfRule type="cellIs" dxfId="179" priority="37" operator="equal">
      <formula>1</formula>
    </cfRule>
    <cfRule type="cellIs" dxfId="178" priority="38" operator="equal">
      <formula>19</formula>
    </cfRule>
    <cfRule type="cellIs" dxfId="177" priority="39" operator="equal">
      <formula>20</formula>
    </cfRule>
  </conditionalFormatting>
  <conditionalFormatting sqref="H10">
    <cfRule type="cellIs" dxfId="176" priority="34" operator="equal">
      <formula>1</formula>
    </cfRule>
    <cfRule type="cellIs" dxfId="175" priority="35" operator="equal">
      <formula>19</formula>
    </cfRule>
    <cfRule type="cellIs" dxfId="174" priority="36" operator="equal">
      <formula>20</formula>
    </cfRule>
  </conditionalFormatting>
  <conditionalFormatting sqref="H20 H22">
    <cfRule type="cellIs" dxfId="173" priority="31" operator="equal">
      <formula>1</formula>
    </cfRule>
    <cfRule type="cellIs" dxfId="172" priority="32" operator="equal">
      <formula>19</formula>
    </cfRule>
    <cfRule type="cellIs" dxfId="171" priority="33" operator="equal">
      <formula>20</formula>
    </cfRule>
  </conditionalFormatting>
  <conditionalFormatting sqref="H23 H25">
    <cfRule type="cellIs" dxfId="170" priority="28" operator="equal">
      <formula>1</formula>
    </cfRule>
    <cfRule type="cellIs" dxfId="169" priority="29" operator="equal">
      <formula>19</formula>
    </cfRule>
    <cfRule type="cellIs" dxfId="168" priority="30" operator="equal">
      <formula>20</formula>
    </cfRule>
  </conditionalFormatting>
  <conditionalFormatting sqref="H21">
    <cfRule type="cellIs" dxfId="167" priority="25" operator="equal">
      <formula>1</formula>
    </cfRule>
    <cfRule type="cellIs" dxfId="166" priority="26" operator="equal">
      <formula>19</formula>
    </cfRule>
    <cfRule type="cellIs" dxfId="165" priority="27" operator="equal">
      <formula>20</formula>
    </cfRule>
  </conditionalFormatting>
  <conditionalFormatting sqref="H24">
    <cfRule type="cellIs" dxfId="164" priority="22" operator="equal">
      <formula>1</formula>
    </cfRule>
    <cfRule type="cellIs" dxfId="163" priority="23" operator="equal">
      <formula>19</formula>
    </cfRule>
    <cfRule type="cellIs" dxfId="162" priority="24" operator="equal">
      <formula>20</formula>
    </cfRule>
  </conditionalFormatting>
  <conditionalFormatting sqref="H13:H16">
    <cfRule type="cellIs" dxfId="161" priority="19" operator="equal">
      <formula>1</formula>
    </cfRule>
    <cfRule type="cellIs" dxfId="160" priority="20" operator="equal">
      <formula>19</formula>
    </cfRule>
    <cfRule type="cellIs" dxfId="159" priority="21" operator="equal">
      <formula>20</formula>
    </cfRule>
  </conditionalFormatting>
  <conditionalFormatting sqref="H17">
    <cfRule type="cellIs" dxfId="158" priority="16" operator="equal">
      <formula>1</formula>
    </cfRule>
    <cfRule type="cellIs" dxfId="157" priority="17" operator="equal">
      <formula>19</formula>
    </cfRule>
    <cfRule type="cellIs" dxfId="156" priority="18" operator="equal">
      <formula>20</formula>
    </cfRule>
  </conditionalFormatting>
  <conditionalFormatting sqref="H6">
    <cfRule type="cellIs" dxfId="155" priority="13" operator="equal">
      <formula>1</formula>
    </cfRule>
    <cfRule type="cellIs" dxfId="154" priority="14" operator="equal">
      <formula>19</formula>
    </cfRule>
    <cfRule type="cellIs" dxfId="153" priority="15" operator="equal">
      <formula>20</formula>
    </cfRule>
  </conditionalFormatting>
  <conditionalFormatting sqref="H8">
    <cfRule type="cellIs" dxfId="152" priority="10" operator="equal">
      <formula>1</formula>
    </cfRule>
    <cfRule type="cellIs" dxfId="151" priority="11" operator="equal">
      <formula>19</formula>
    </cfRule>
    <cfRule type="cellIs" dxfId="150" priority="12" operator="equal">
      <formula>20</formula>
    </cfRule>
  </conditionalFormatting>
  <conditionalFormatting sqref="H7">
    <cfRule type="cellIs" dxfId="149" priority="7" operator="equal">
      <formula>1</formula>
    </cfRule>
    <cfRule type="cellIs" dxfId="148" priority="8" operator="equal">
      <formula>19</formula>
    </cfRule>
    <cfRule type="cellIs" dxfId="147" priority="9" operator="equal">
      <formula>20</formula>
    </cfRule>
  </conditionalFormatting>
  <conditionalFormatting sqref="H26">
    <cfRule type="cellIs" dxfId="146" priority="4" operator="equal">
      <formula>1</formula>
    </cfRule>
    <cfRule type="cellIs" dxfId="145" priority="5" operator="equal">
      <formula>19</formula>
    </cfRule>
    <cfRule type="cellIs" dxfId="144" priority="6" operator="equal">
      <formula>20</formula>
    </cfRule>
  </conditionalFormatting>
  <conditionalFormatting sqref="H27:H28">
    <cfRule type="cellIs" dxfId="143" priority="1" operator="equal">
      <formula>1</formula>
    </cfRule>
    <cfRule type="cellIs" dxfId="142" priority="2" operator="equal">
      <formula>19</formula>
    </cfRule>
    <cfRule type="cellIs" dxfId="141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3.875" defaultRowHeight="15.75" x14ac:dyDescent="0.25"/>
  <cols>
    <col min="1" max="1" width="13.7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3.875" style="21"/>
    <col min="7" max="7" width="10.12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56" t="s">
        <v>0</v>
      </c>
      <c r="B1" s="156" t="s">
        <v>84</v>
      </c>
      <c r="C1" s="156" t="s">
        <v>44</v>
      </c>
      <c r="D1" s="149" t="s">
        <v>3</v>
      </c>
      <c r="E1" s="156" t="s">
        <v>45</v>
      </c>
      <c r="G1" s="156" t="s">
        <v>0</v>
      </c>
      <c r="H1" s="156" t="s">
        <v>84</v>
      </c>
      <c r="I1" s="156" t="s">
        <v>44</v>
      </c>
      <c r="J1" s="149" t="s">
        <v>3</v>
      </c>
      <c r="K1" s="156" t="s">
        <v>45</v>
      </c>
    </row>
    <row r="2" spans="1:11" x14ac:dyDescent="0.25">
      <c r="A2" s="79" t="s">
        <v>119</v>
      </c>
      <c r="B2" s="86" t="s">
        <v>46</v>
      </c>
      <c r="C2" s="150">
        <v>6</v>
      </c>
      <c r="D2" s="147">
        <f t="shared" ref="D2:D7" ca="1" si="0">RANDBETWEEN(1,20)</f>
        <v>10</v>
      </c>
      <c r="E2" s="78">
        <f t="shared" ref="E2:E4" ca="1" si="1">D2+C2</f>
        <v>16</v>
      </c>
      <c r="G2" s="77" t="s">
        <v>128</v>
      </c>
      <c r="H2" s="78" t="s">
        <v>46</v>
      </c>
      <c r="I2" s="78">
        <v>7</v>
      </c>
      <c r="J2" s="147">
        <f t="shared" ref="J2:J4" ca="1" si="2">RANDBETWEEN(1,20)</f>
        <v>7</v>
      </c>
      <c r="K2" s="78">
        <f t="shared" ref="K2:K4" ca="1" si="3">J2+I2</f>
        <v>14</v>
      </c>
    </row>
    <row r="3" spans="1:11" x14ac:dyDescent="0.25">
      <c r="A3" s="82" t="s">
        <v>119</v>
      </c>
      <c r="B3" s="86" t="s">
        <v>47</v>
      </c>
      <c r="C3" s="150">
        <v>6</v>
      </c>
      <c r="D3" s="146">
        <f t="shared" ca="1" si="0"/>
        <v>14</v>
      </c>
      <c r="E3" s="81">
        <f t="shared" ca="1" si="1"/>
        <v>20</v>
      </c>
      <c r="G3" s="80" t="s">
        <v>128</v>
      </c>
      <c r="H3" s="81" t="s">
        <v>47</v>
      </c>
      <c r="I3" s="81">
        <v>5</v>
      </c>
      <c r="J3" s="146">
        <f t="shared" ca="1" si="2"/>
        <v>3</v>
      </c>
      <c r="K3" s="81">
        <f t="shared" ca="1" si="3"/>
        <v>8</v>
      </c>
    </row>
    <row r="4" spans="1:11" x14ac:dyDescent="0.25">
      <c r="A4" s="85" t="s">
        <v>119</v>
      </c>
      <c r="B4" s="151" t="s">
        <v>48</v>
      </c>
      <c r="C4" s="152">
        <v>7</v>
      </c>
      <c r="D4" s="148">
        <f t="shared" ca="1" si="0"/>
        <v>16</v>
      </c>
      <c r="E4" s="84">
        <f t="shared" ca="1" si="1"/>
        <v>23</v>
      </c>
      <c r="G4" s="83" t="s">
        <v>128</v>
      </c>
      <c r="H4" s="84" t="s">
        <v>48</v>
      </c>
      <c r="I4" s="84">
        <v>2</v>
      </c>
      <c r="J4" s="148">
        <f t="shared" ca="1" si="2"/>
        <v>7</v>
      </c>
      <c r="K4" s="84">
        <f t="shared" ca="1" si="3"/>
        <v>9</v>
      </c>
    </row>
    <row r="5" spans="1:11" x14ac:dyDescent="0.25">
      <c r="A5" s="79" t="s">
        <v>112</v>
      </c>
      <c r="B5" s="86" t="s">
        <v>46</v>
      </c>
      <c r="C5" s="150">
        <v>15</v>
      </c>
      <c r="D5" s="147">
        <f t="shared" ca="1" si="0"/>
        <v>3</v>
      </c>
      <c r="E5" s="78">
        <f t="shared" ref="E5:E7" ca="1" si="4">D5+C5</f>
        <v>18</v>
      </c>
      <c r="G5" s="77" t="s">
        <v>147</v>
      </c>
      <c r="H5" s="78" t="s">
        <v>46</v>
      </c>
      <c r="I5" s="78">
        <v>7</v>
      </c>
      <c r="J5" s="147">
        <f t="shared" ref="J5:J8" ca="1" si="5">RANDBETWEEN(1,20)</f>
        <v>16</v>
      </c>
      <c r="K5" s="78">
        <f t="shared" ref="K5:K8" ca="1" si="6">J5+I5</f>
        <v>23</v>
      </c>
    </row>
    <row r="6" spans="1:11" x14ac:dyDescent="0.25">
      <c r="A6" s="82" t="s">
        <v>112</v>
      </c>
      <c r="B6" s="86" t="s">
        <v>47</v>
      </c>
      <c r="C6" s="150">
        <v>4</v>
      </c>
      <c r="D6" s="146">
        <f t="shared" ca="1" si="0"/>
        <v>10</v>
      </c>
      <c r="E6" s="81">
        <f t="shared" ca="1" si="4"/>
        <v>14</v>
      </c>
      <c r="G6" s="80" t="s">
        <v>147</v>
      </c>
      <c r="H6" s="81" t="s">
        <v>47</v>
      </c>
      <c r="I6" s="81">
        <v>5</v>
      </c>
      <c r="J6" s="146">
        <f t="shared" ca="1" si="5"/>
        <v>14</v>
      </c>
      <c r="K6" s="81">
        <f t="shared" ca="1" si="6"/>
        <v>19</v>
      </c>
    </row>
    <row r="7" spans="1:11" x14ac:dyDescent="0.25">
      <c r="A7" s="85" t="s">
        <v>112</v>
      </c>
      <c r="B7" s="151" t="s">
        <v>48</v>
      </c>
      <c r="C7" s="152">
        <v>8</v>
      </c>
      <c r="D7" s="148">
        <f t="shared" ca="1" si="0"/>
        <v>10</v>
      </c>
      <c r="E7" s="84">
        <f t="shared" ca="1" si="4"/>
        <v>18</v>
      </c>
      <c r="G7" s="83" t="s">
        <v>147</v>
      </c>
      <c r="H7" s="84" t="s">
        <v>48</v>
      </c>
      <c r="I7" s="84">
        <v>2</v>
      </c>
      <c r="J7" s="148">
        <f t="shared" ca="1" si="5"/>
        <v>15</v>
      </c>
      <c r="K7" s="84">
        <f t="shared" ca="1" si="6"/>
        <v>17</v>
      </c>
    </row>
    <row r="8" spans="1:11" x14ac:dyDescent="0.25">
      <c r="A8" s="79" t="s">
        <v>139</v>
      </c>
      <c r="B8" s="86" t="s">
        <v>46</v>
      </c>
      <c r="C8" s="150">
        <v>9</v>
      </c>
      <c r="D8" s="147">
        <f t="shared" ref="D8:D21" ca="1" si="7">RANDBETWEEN(1,20)</f>
        <v>3</v>
      </c>
      <c r="E8" s="78">
        <f t="shared" ref="E8:E19" ca="1" si="8">D8+C8</f>
        <v>12</v>
      </c>
      <c r="G8" s="83"/>
      <c r="H8" s="84" t="s">
        <v>91</v>
      </c>
      <c r="I8" s="84"/>
      <c r="J8" s="148">
        <f t="shared" ca="1" si="5"/>
        <v>12</v>
      </c>
      <c r="K8" s="84">
        <f t="shared" ca="1" si="6"/>
        <v>12</v>
      </c>
    </row>
    <row r="9" spans="1:11" x14ac:dyDescent="0.25">
      <c r="A9" s="82" t="s">
        <v>139</v>
      </c>
      <c r="B9" s="86" t="s">
        <v>47</v>
      </c>
      <c r="C9" s="150">
        <v>3</v>
      </c>
      <c r="D9" s="146">
        <f t="shared" ca="1" si="7"/>
        <v>16</v>
      </c>
      <c r="E9" s="81">
        <f t="shared" ca="1" si="8"/>
        <v>19</v>
      </c>
    </row>
    <row r="10" spans="1:11" x14ac:dyDescent="0.25">
      <c r="A10" s="85" t="s">
        <v>139</v>
      </c>
      <c r="B10" s="151" t="s">
        <v>48</v>
      </c>
      <c r="C10" s="152">
        <v>4</v>
      </c>
      <c r="D10" s="148">
        <f t="shared" ca="1" si="7"/>
        <v>3</v>
      </c>
      <c r="E10" s="84">
        <f t="shared" ca="1" si="8"/>
        <v>7</v>
      </c>
    </row>
    <row r="11" spans="1:11" x14ac:dyDescent="0.25">
      <c r="A11" s="79" t="s">
        <v>120</v>
      </c>
      <c r="B11" s="86" t="s">
        <v>46</v>
      </c>
      <c r="C11" s="150">
        <v>3</v>
      </c>
      <c r="D11" s="147">
        <f t="shared" ca="1" si="7"/>
        <v>10</v>
      </c>
      <c r="E11" s="78">
        <f t="shared" ca="1" si="8"/>
        <v>13</v>
      </c>
    </row>
    <row r="12" spans="1:11" x14ac:dyDescent="0.25">
      <c r="A12" s="82" t="s">
        <v>120</v>
      </c>
      <c r="B12" s="86" t="s">
        <v>47</v>
      </c>
      <c r="C12" s="150">
        <v>4</v>
      </c>
      <c r="D12" s="146">
        <f t="shared" ca="1" si="7"/>
        <v>1</v>
      </c>
      <c r="E12" s="81">
        <f t="shared" ca="1" si="8"/>
        <v>5</v>
      </c>
    </row>
    <row r="13" spans="1:11" x14ac:dyDescent="0.25">
      <c r="A13" s="85" t="s">
        <v>120</v>
      </c>
      <c r="B13" s="151" t="s">
        <v>48</v>
      </c>
      <c r="C13" s="152">
        <v>6</v>
      </c>
      <c r="D13" s="148">
        <f t="shared" ca="1" si="7"/>
        <v>6</v>
      </c>
      <c r="E13" s="84">
        <f t="shared" ca="1" si="8"/>
        <v>12</v>
      </c>
    </row>
    <row r="14" spans="1:11" x14ac:dyDescent="0.25">
      <c r="A14" s="163" t="s">
        <v>123</v>
      </c>
      <c r="B14" s="86" t="s">
        <v>46</v>
      </c>
      <c r="C14" s="164">
        <f>14+2</f>
        <v>16</v>
      </c>
      <c r="D14" s="147">
        <f t="shared" ca="1" si="7"/>
        <v>8</v>
      </c>
      <c r="E14" s="78">
        <f t="shared" ca="1" si="8"/>
        <v>24</v>
      </c>
    </row>
    <row r="15" spans="1:11" x14ac:dyDescent="0.25">
      <c r="A15" s="163" t="s">
        <v>123</v>
      </c>
      <c r="B15" s="165" t="s">
        <v>47</v>
      </c>
      <c r="C15" s="164">
        <f>9+2</f>
        <v>11</v>
      </c>
      <c r="D15" s="146">
        <f t="shared" ca="1" si="7"/>
        <v>15</v>
      </c>
      <c r="E15" s="81">
        <f t="shared" ca="1" si="8"/>
        <v>26</v>
      </c>
    </row>
    <row r="16" spans="1:11" x14ac:dyDescent="0.25">
      <c r="A16" s="166" t="s">
        <v>123</v>
      </c>
      <c r="B16" s="151" t="s">
        <v>48</v>
      </c>
      <c r="C16" s="167">
        <f>10+2</f>
        <v>12</v>
      </c>
      <c r="D16" s="148">
        <f t="shared" ca="1" si="7"/>
        <v>15</v>
      </c>
      <c r="E16" s="84">
        <f t="shared" ca="1" si="8"/>
        <v>27</v>
      </c>
    </row>
    <row r="17" spans="1:5" x14ac:dyDescent="0.25">
      <c r="A17" s="79" t="s">
        <v>131</v>
      </c>
      <c r="B17" s="86" t="s">
        <v>46</v>
      </c>
      <c r="C17" s="150">
        <v>9</v>
      </c>
      <c r="D17" s="147">
        <f t="shared" ca="1" si="7"/>
        <v>13</v>
      </c>
      <c r="E17" s="78">
        <f t="shared" ca="1" si="8"/>
        <v>22</v>
      </c>
    </row>
    <row r="18" spans="1:5" x14ac:dyDescent="0.25">
      <c r="A18" s="82" t="s">
        <v>131</v>
      </c>
      <c r="B18" s="86" t="s">
        <v>47</v>
      </c>
      <c r="C18" s="150">
        <v>7</v>
      </c>
      <c r="D18" s="146">
        <f t="shared" ca="1" si="7"/>
        <v>20</v>
      </c>
      <c r="E18" s="81">
        <f t="shared" ca="1" si="8"/>
        <v>27</v>
      </c>
    </row>
    <row r="19" spans="1:5" x14ac:dyDescent="0.25">
      <c r="A19" s="85" t="s">
        <v>131</v>
      </c>
      <c r="B19" s="151" t="s">
        <v>48</v>
      </c>
      <c r="C19" s="152">
        <v>6</v>
      </c>
      <c r="D19" s="148">
        <f t="shared" ca="1" si="7"/>
        <v>6</v>
      </c>
      <c r="E19" s="84">
        <f t="shared" ca="1" si="8"/>
        <v>12</v>
      </c>
    </row>
    <row r="20" spans="1:5" x14ac:dyDescent="0.25">
      <c r="A20" s="85" t="s">
        <v>123</v>
      </c>
      <c r="B20" s="151" t="s">
        <v>149</v>
      </c>
      <c r="C20" s="167">
        <f t="shared" ref="C20:C21" si="9">24+2</f>
        <v>26</v>
      </c>
      <c r="D20" s="148">
        <f t="shared" ca="1" si="7"/>
        <v>8</v>
      </c>
      <c r="E20" s="84">
        <f t="shared" ref="E20" ca="1" si="10">D20+C20</f>
        <v>34</v>
      </c>
    </row>
    <row r="21" spans="1:5" x14ac:dyDescent="0.25">
      <c r="A21" s="85" t="s">
        <v>123</v>
      </c>
      <c r="B21" s="151" t="s">
        <v>150</v>
      </c>
      <c r="C21" s="167">
        <f t="shared" si="9"/>
        <v>26</v>
      </c>
      <c r="D21" s="148">
        <f t="shared" ca="1" si="7"/>
        <v>18</v>
      </c>
      <c r="E21" s="84">
        <f t="shared" ref="E21" ca="1" si="11">D21+C21</f>
        <v>44</v>
      </c>
    </row>
  </sheetData>
  <conditionalFormatting sqref="A2">
    <cfRule type="cellIs" dxfId="140" priority="259" operator="equal">
      <formula>"No"</formula>
    </cfRule>
    <cfRule type="cellIs" dxfId="139" priority="260" operator="equal">
      <formula>"Yes"</formula>
    </cfRule>
  </conditionalFormatting>
  <conditionalFormatting sqref="A3:A4">
    <cfRule type="cellIs" dxfId="138" priority="257" operator="equal">
      <formula>"No"</formula>
    </cfRule>
    <cfRule type="cellIs" dxfId="137" priority="258" operator="equal">
      <formula>"Yes"</formula>
    </cfRule>
  </conditionalFormatting>
  <conditionalFormatting sqref="A2">
    <cfRule type="cellIs" dxfId="136" priority="235" operator="equal">
      <formula>"No"</formula>
    </cfRule>
    <cfRule type="cellIs" dxfId="135" priority="236" operator="equal">
      <formula>"Yes"</formula>
    </cfRule>
  </conditionalFormatting>
  <conditionalFormatting sqref="A3:A4">
    <cfRule type="cellIs" dxfId="134" priority="233" operator="equal">
      <formula>"No"</formula>
    </cfRule>
    <cfRule type="cellIs" dxfId="133" priority="234" operator="equal">
      <formula>"Yes"</formula>
    </cfRule>
  </conditionalFormatting>
  <conditionalFormatting sqref="A2">
    <cfRule type="cellIs" dxfId="132" priority="111" operator="equal">
      <formula>"No"</formula>
    </cfRule>
    <cfRule type="cellIs" dxfId="131" priority="112" operator="equal">
      <formula>"Yes"</formula>
    </cfRule>
  </conditionalFormatting>
  <conditionalFormatting sqref="A3:A4">
    <cfRule type="cellIs" dxfId="130" priority="109" operator="equal">
      <formula>"No"</formula>
    </cfRule>
    <cfRule type="cellIs" dxfId="129" priority="110" operator="equal">
      <formula>"Yes"</formula>
    </cfRule>
  </conditionalFormatting>
  <conditionalFormatting sqref="A2">
    <cfRule type="cellIs" dxfId="128" priority="107" operator="equal">
      <formula>"No"</formula>
    </cfRule>
    <cfRule type="cellIs" dxfId="127" priority="108" operator="equal">
      <formula>"Yes"</formula>
    </cfRule>
  </conditionalFormatting>
  <conditionalFormatting sqref="A3:A4">
    <cfRule type="cellIs" dxfId="126" priority="105" operator="equal">
      <formula>"No"</formula>
    </cfRule>
    <cfRule type="cellIs" dxfId="125" priority="106" operator="equal">
      <formula>"Yes"</formula>
    </cfRule>
  </conditionalFormatting>
  <conditionalFormatting sqref="A5">
    <cfRule type="cellIs" dxfId="124" priority="95" operator="equal">
      <formula>"No"</formula>
    </cfRule>
    <cfRule type="cellIs" dxfId="123" priority="96" operator="equal">
      <formula>"Yes"</formula>
    </cfRule>
  </conditionalFormatting>
  <conditionalFormatting sqref="A6:A7">
    <cfRule type="cellIs" dxfId="122" priority="93" operator="equal">
      <formula>"No"</formula>
    </cfRule>
    <cfRule type="cellIs" dxfId="121" priority="94" operator="equal">
      <formula>"Yes"</formula>
    </cfRule>
  </conditionalFormatting>
  <conditionalFormatting sqref="A5">
    <cfRule type="cellIs" dxfId="120" priority="91" operator="equal">
      <formula>"No"</formula>
    </cfRule>
    <cfRule type="cellIs" dxfId="119" priority="92" operator="equal">
      <formula>"Yes"</formula>
    </cfRule>
  </conditionalFormatting>
  <conditionalFormatting sqref="A6:A7">
    <cfRule type="cellIs" dxfId="118" priority="89" operator="equal">
      <formula>"No"</formula>
    </cfRule>
    <cfRule type="cellIs" dxfId="117" priority="90" operator="equal">
      <formula>"Yes"</formula>
    </cfRule>
  </conditionalFormatting>
  <conditionalFormatting sqref="A8">
    <cfRule type="cellIs" dxfId="116" priority="87" operator="equal">
      <formula>"No"</formula>
    </cfRule>
    <cfRule type="cellIs" dxfId="115" priority="88" operator="equal">
      <formula>"Yes"</formula>
    </cfRule>
  </conditionalFormatting>
  <conditionalFormatting sqref="A9:A10">
    <cfRule type="cellIs" dxfId="114" priority="85" operator="equal">
      <formula>"No"</formula>
    </cfRule>
    <cfRule type="cellIs" dxfId="113" priority="86" operator="equal">
      <formula>"Yes"</formula>
    </cfRule>
  </conditionalFormatting>
  <conditionalFormatting sqref="A8">
    <cfRule type="cellIs" dxfId="112" priority="83" operator="equal">
      <formula>"No"</formula>
    </cfRule>
    <cfRule type="cellIs" dxfId="111" priority="84" operator="equal">
      <formula>"Yes"</formula>
    </cfRule>
  </conditionalFormatting>
  <conditionalFormatting sqref="A9:A10">
    <cfRule type="cellIs" dxfId="110" priority="81" operator="equal">
      <formula>"No"</formula>
    </cfRule>
    <cfRule type="cellIs" dxfId="109" priority="82" operator="equal">
      <formula>"Yes"</formula>
    </cfRule>
  </conditionalFormatting>
  <conditionalFormatting sqref="A11">
    <cfRule type="cellIs" dxfId="108" priority="71" operator="equal">
      <formula>"No"</formula>
    </cfRule>
    <cfRule type="cellIs" dxfId="107" priority="72" operator="equal">
      <formula>"Yes"</formula>
    </cfRule>
  </conditionalFormatting>
  <conditionalFormatting sqref="A12:A13">
    <cfRule type="cellIs" dxfId="106" priority="69" operator="equal">
      <formula>"No"</formula>
    </cfRule>
    <cfRule type="cellIs" dxfId="105" priority="70" operator="equal">
      <formula>"Yes"</formula>
    </cfRule>
  </conditionalFormatting>
  <conditionalFormatting sqref="A14">
    <cfRule type="cellIs" dxfId="104" priority="67" operator="equal">
      <formula>"No"</formula>
    </cfRule>
    <cfRule type="cellIs" dxfId="103" priority="68" operator="equal">
      <formula>"Yes"</formula>
    </cfRule>
  </conditionalFormatting>
  <conditionalFormatting sqref="A15:A16">
    <cfRule type="cellIs" dxfId="102" priority="65" operator="equal">
      <formula>"No"</formula>
    </cfRule>
    <cfRule type="cellIs" dxfId="101" priority="66" operator="equal">
      <formula>"Yes"</formula>
    </cfRule>
  </conditionalFormatting>
  <conditionalFormatting sqref="A14">
    <cfRule type="cellIs" dxfId="100" priority="63" operator="equal">
      <formula>"No"</formula>
    </cfRule>
    <cfRule type="cellIs" dxfId="99" priority="64" operator="equal">
      <formula>"Yes"</formula>
    </cfRule>
  </conditionalFormatting>
  <conditionalFormatting sqref="A15:A16">
    <cfRule type="cellIs" dxfId="98" priority="61" operator="equal">
      <formula>"No"</formula>
    </cfRule>
    <cfRule type="cellIs" dxfId="97" priority="62" operator="equal">
      <formula>"Yes"</formula>
    </cfRule>
  </conditionalFormatting>
  <conditionalFormatting sqref="A14">
    <cfRule type="cellIs" dxfId="96" priority="59" operator="equal">
      <formula>"No"</formula>
    </cfRule>
    <cfRule type="cellIs" dxfId="95" priority="60" operator="equal">
      <formula>"Yes"</formula>
    </cfRule>
  </conditionalFormatting>
  <conditionalFormatting sqref="A15:A16">
    <cfRule type="cellIs" dxfId="94" priority="57" operator="equal">
      <formula>"No"</formula>
    </cfRule>
    <cfRule type="cellIs" dxfId="93" priority="58" operator="equal">
      <formula>"Yes"</formula>
    </cfRule>
  </conditionalFormatting>
  <conditionalFormatting sqref="A14">
    <cfRule type="cellIs" dxfId="92" priority="55" operator="equal">
      <formula>"No"</formula>
    </cfRule>
    <cfRule type="cellIs" dxfId="91" priority="56" operator="equal">
      <formula>"Yes"</formula>
    </cfRule>
  </conditionalFormatting>
  <conditionalFormatting sqref="A15:A16">
    <cfRule type="cellIs" dxfId="90" priority="53" operator="equal">
      <formula>"No"</formula>
    </cfRule>
    <cfRule type="cellIs" dxfId="89" priority="54" operator="equal">
      <formula>"Yes"</formula>
    </cfRule>
  </conditionalFormatting>
  <conditionalFormatting sqref="A8">
    <cfRule type="cellIs" dxfId="88" priority="51" operator="equal">
      <formula>"No"</formula>
    </cfRule>
    <cfRule type="cellIs" dxfId="87" priority="52" operator="equal">
      <formula>"Yes"</formula>
    </cfRule>
  </conditionalFormatting>
  <conditionalFormatting sqref="A9:A10">
    <cfRule type="cellIs" dxfId="86" priority="49" operator="equal">
      <formula>"No"</formula>
    </cfRule>
    <cfRule type="cellIs" dxfId="85" priority="50" operator="equal">
      <formula>"Yes"</formula>
    </cfRule>
  </conditionalFormatting>
  <conditionalFormatting sqref="A8">
    <cfRule type="cellIs" dxfId="84" priority="47" operator="equal">
      <formula>"No"</formula>
    </cfRule>
    <cfRule type="cellIs" dxfId="83" priority="48" operator="equal">
      <formula>"Yes"</formula>
    </cfRule>
  </conditionalFormatting>
  <conditionalFormatting sqref="A9:A10">
    <cfRule type="cellIs" dxfId="82" priority="45" operator="equal">
      <formula>"No"</formula>
    </cfRule>
    <cfRule type="cellIs" dxfId="81" priority="46" operator="equal">
      <formula>"Yes"</formula>
    </cfRule>
  </conditionalFormatting>
  <conditionalFormatting sqref="A11">
    <cfRule type="cellIs" dxfId="80" priority="43" operator="equal">
      <formula>"No"</formula>
    </cfRule>
    <cfRule type="cellIs" dxfId="79" priority="44" operator="equal">
      <formula>"Yes"</formula>
    </cfRule>
  </conditionalFormatting>
  <conditionalFormatting sqref="A12:A13">
    <cfRule type="cellIs" dxfId="78" priority="41" operator="equal">
      <formula>"No"</formula>
    </cfRule>
    <cfRule type="cellIs" dxfId="77" priority="42" operator="equal">
      <formula>"Yes"</formula>
    </cfRule>
  </conditionalFormatting>
  <conditionalFormatting sqref="A11">
    <cfRule type="cellIs" dxfId="76" priority="39" operator="equal">
      <formula>"No"</formula>
    </cfRule>
    <cfRule type="cellIs" dxfId="75" priority="40" operator="equal">
      <formula>"Yes"</formula>
    </cfRule>
  </conditionalFormatting>
  <conditionalFormatting sqref="A12:A13">
    <cfRule type="cellIs" dxfId="74" priority="37" operator="equal">
      <formula>"No"</formula>
    </cfRule>
    <cfRule type="cellIs" dxfId="73" priority="38" operator="equal">
      <formula>"Yes"</formula>
    </cfRule>
  </conditionalFormatting>
  <conditionalFormatting sqref="A14">
    <cfRule type="cellIs" dxfId="72" priority="35" operator="equal">
      <formula>"No"</formula>
    </cfRule>
    <cfRule type="cellIs" dxfId="71" priority="36" operator="equal">
      <formula>"Yes"</formula>
    </cfRule>
  </conditionalFormatting>
  <conditionalFormatting sqref="A15:A16">
    <cfRule type="cellIs" dxfId="70" priority="33" operator="equal">
      <formula>"No"</formula>
    </cfRule>
    <cfRule type="cellIs" dxfId="69" priority="34" operator="equal">
      <formula>"Yes"</formula>
    </cfRule>
  </conditionalFormatting>
  <conditionalFormatting sqref="A17">
    <cfRule type="cellIs" dxfId="68" priority="31" operator="equal">
      <formula>"No"</formula>
    </cfRule>
    <cfRule type="cellIs" dxfId="67" priority="32" operator="equal">
      <formula>"Yes"</formula>
    </cfRule>
  </conditionalFormatting>
  <conditionalFormatting sqref="A18:A19">
    <cfRule type="cellIs" dxfId="66" priority="29" operator="equal">
      <formula>"No"</formula>
    </cfRule>
    <cfRule type="cellIs" dxfId="65" priority="30" operator="equal">
      <formula>"Yes"</formula>
    </cfRule>
  </conditionalFormatting>
  <conditionalFormatting sqref="A17">
    <cfRule type="cellIs" dxfId="64" priority="27" operator="equal">
      <formula>"No"</formula>
    </cfRule>
    <cfRule type="cellIs" dxfId="63" priority="28" operator="equal">
      <formula>"Yes"</formula>
    </cfRule>
  </conditionalFormatting>
  <conditionalFormatting sqref="A18:A19">
    <cfRule type="cellIs" dxfId="62" priority="25" operator="equal">
      <formula>"No"</formula>
    </cfRule>
    <cfRule type="cellIs" dxfId="61" priority="26" operator="equal">
      <formula>"Yes"</formula>
    </cfRule>
  </conditionalFormatting>
  <conditionalFormatting sqref="A17">
    <cfRule type="cellIs" dxfId="60" priority="23" operator="equal">
      <formula>"No"</formula>
    </cfRule>
    <cfRule type="cellIs" dxfId="59" priority="24" operator="equal">
      <formula>"Yes"</formula>
    </cfRule>
  </conditionalFormatting>
  <conditionalFormatting sqref="A18:A19">
    <cfRule type="cellIs" dxfId="58" priority="21" operator="equal">
      <formula>"No"</formula>
    </cfRule>
    <cfRule type="cellIs" dxfId="57" priority="22" operator="equal">
      <formula>"Yes"</formula>
    </cfRule>
  </conditionalFormatting>
  <conditionalFormatting sqref="A17">
    <cfRule type="cellIs" dxfId="56" priority="19" operator="equal">
      <formula>"No"</formula>
    </cfRule>
    <cfRule type="cellIs" dxfId="55" priority="20" operator="equal">
      <formula>"Yes"</formula>
    </cfRule>
  </conditionalFormatting>
  <conditionalFormatting sqref="A18:A19">
    <cfRule type="cellIs" dxfId="54" priority="17" operator="equal">
      <formula>"No"</formula>
    </cfRule>
    <cfRule type="cellIs" dxfId="53" priority="18" operator="equal">
      <formula>"Yes"</formula>
    </cfRule>
  </conditionalFormatting>
  <conditionalFormatting sqref="A20">
    <cfRule type="cellIs" dxfId="52" priority="15" operator="equal">
      <formula>"No"</formula>
    </cfRule>
    <cfRule type="cellIs" dxfId="51" priority="16" operator="equal">
      <formula>"Yes"</formula>
    </cfRule>
  </conditionalFormatting>
  <conditionalFormatting sqref="A20">
    <cfRule type="cellIs" dxfId="50" priority="13" operator="equal">
      <formula>"No"</formula>
    </cfRule>
    <cfRule type="cellIs" dxfId="49" priority="14" operator="equal">
      <formula>"Yes"</formula>
    </cfRule>
  </conditionalFormatting>
  <conditionalFormatting sqref="A20">
    <cfRule type="cellIs" dxfId="48" priority="11" operator="equal">
      <formula>"No"</formula>
    </cfRule>
    <cfRule type="cellIs" dxfId="47" priority="12" operator="equal">
      <formula>"Yes"</formula>
    </cfRule>
  </conditionalFormatting>
  <conditionalFormatting sqref="A20">
    <cfRule type="cellIs" dxfId="46" priority="9" operator="equal">
      <formula>"No"</formula>
    </cfRule>
    <cfRule type="cellIs" dxfId="45" priority="10" operator="equal">
      <formula>"Yes"</formula>
    </cfRule>
  </conditionalFormatting>
  <conditionalFormatting sqref="A21">
    <cfRule type="cellIs" dxfId="44" priority="7" operator="equal">
      <formula>"No"</formula>
    </cfRule>
    <cfRule type="cellIs" dxfId="43" priority="8" operator="equal">
      <formula>"Yes"</formula>
    </cfRule>
  </conditionalFormatting>
  <conditionalFormatting sqref="A21">
    <cfRule type="cellIs" dxfId="42" priority="5" operator="equal">
      <formula>"No"</formula>
    </cfRule>
    <cfRule type="cellIs" dxfId="41" priority="6" operator="equal">
      <formula>"Yes"</formula>
    </cfRule>
  </conditionalFormatting>
  <conditionalFormatting sqref="A21">
    <cfRule type="cellIs" dxfId="40" priority="3" operator="equal">
      <formula>"No"</formula>
    </cfRule>
    <cfRule type="cellIs" dxfId="39" priority="4" operator="equal">
      <formula>"Yes"</formula>
    </cfRule>
  </conditionalFormatting>
  <conditionalFormatting sqref="A21">
    <cfRule type="cellIs" dxfId="38" priority="1" operator="equal">
      <formula>"No"</formula>
    </cfRule>
    <cfRule type="cellIs" dxfId="37" priority="2" operator="equal">
      <formula>"Yes"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3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22.375" style="24" bestFit="1" customWidth="1"/>
    <col min="2" max="2" width="5.875" style="24" bestFit="1" customWidth="1"/>
    <col min="3" max="3" width="4.875" style="24" bestFit="1" customWidth="1"/>
    <col min="4" max="4" width="3.625" style="24" bestFit="1" customWidth="1"/>
    <col min="5" max="5" width="6.25" style="24" bestFit="1" customWidth="1"/>
    <col min="6" max="6" width="14.12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bestFit="1" customWidth="1"/>
    <col min="19" max="19" width="5.75" style="21" bestFit="1" customWidth="1"/>
    <col min="20" max="20" width="6.25" style="21" bestFit="1" customWidth="1"/>
    <col min="21" max="21" width="9" style="2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16384" width="9" style="21"/>
  </cols>
  <sheetData>
    <row r="1" spans="1:27" s="17" customFormat="1" ht="33" thickTop="1" thickBot="1" x14ac:dyDescent="0.3">
      <c r="A1" s="58" t="s">
        <v>0</v>
      </c>
      <c r="B1" s="125" t="s">
        <v>49</v>
      </c>
      <c r="C1" s="128" t="s">
        <v>50</v>
      </c>
      <c r="D1" s="131" t="s">
        <v>51</v>
      </c>
      <c r="E1" s="158" t="s">
        <v>88</v>
      </c>
      <c r="F1" s="119" t="s">
        <v>52</v>
      </c>
      <c r="G1" s="120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2" t="s">
        <v>66</v>
      </c>
      <c r="V1" s="65" t="s">
        <v>67</v>
      </c>
      <c r="W1" s="71" t="s">
        <v>68</v>
      </c>
      <c r="X1" s="74" t="s">
        <v>69</v>
      </c>
      <c r="Y1" s="69" t="s">
        <v>70</v>
      </c>
      <c r="Z1" s="65" t="s">
        <v>71</v>
      </c>
      <c r="AA1" s="68" t="s">
        <v>72</v>
      </c>
    </row>
    <row r="2" spans="1:27" ht="16.5" thickTop="1" x14ac:dyDescent="0.25">
      <c r="A2" s="59" t="s">
        <v>77</v>
      </c>
      <c r="B2" s="126">
        <v>11</v>
      </c>
      <c r="C2" s="129">
        <v>11</v>
      </c>
      <c r="D2" s="132">
        <v>12</v>
      </c>
      <c r="E2" s="159">
        <v>0</v>
      </c>
      <c r="F2" s="121" t="s">
        <v>73</v>
      </c>
      <c r="G2" s="122">
        <v>0</v>
      </c>
      <c r="H2" s="56">
        <v>7</v>
      </c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3"/>
      <c r="V2" s="66">
        <f t="shared" ref="V2:V4" si="0">SUM(H2:U2)</f>
        <v>7</v>
      </c>
      <c r="W2" s="72"/>
      <c r="X2" s="75"/>
      <c r="Y2" s="70">
        <v>42</v>
      </c>
      <c r="Z2" s="66">
        <f t="shared" ref="Z2" si="1">Y2+X2-(V2+W2)</f>
        <v>35</v>
      </c>
      <c r="AA2" s="139">
        <f t="shared" ref="AA2" si="2">SMALL(Y2:Z2,1)</f>
        <v>35</v>
      </c>
    </row>
    <row r="3" spans="1:27" x14ac:dyDescent="0.25">
      <c r="A3" s="59" t="s">
        <v>146</v>
      </c>
      <c r="B3" s="126">
        <v>14</v>
      </c>
      <c r="C3" s="129">
        <v>10</v>
      </c>
      <c r="D3" s="132">
        <v>15</v>
      </c>
      <c r="E3" s="159">
        <v>0</v>
      </c>
      <c r="F3" s="121" t="s">
        <v>73</v>
      </c>
      <c r="G3" s="122">
        <v>0</v>
      </c>
      <c r="H3" s="56"/>
      <c r="I3" s="19"/>
      <c r="J3" s="20"/>
      <c r="K3" s="26"/>
      <c r="L3" s="29"/>
      <c r="M3" s="32"/>
      <c r="N3" s="38"/>
      <c r="O3" s="41"/>
      <c r="P3" s="44"/>
      <c r="Q3" s="47"/>
      <c r="R3" s="50"/>
      <c r="S3" s="53"/>
      <c r="T3" s="35"/>
      <c r="U3" s="63"/>
      <c r="V3" s="66">
        <f t="shared" ref="V3" si="3">SUM(H3:U3)</f>
        <v>0</v>
      </c>
      <c r="W3" s="72"/>
      <c r="X3" s="75"/>
      <c r="Y3" s="70">
        <v>42</v>
      </c>
      <c r="Z3" s="66">
        <f t="shared" ref="Z3" si="4">Y3+X3-(V3+W3)</f>
        <v>42</v>
      </c>
      <c r="AA3" s="139">
        <f t="shared" ref="AA3" si="5">SMALL(Y3:Z3,1)</f>
        <v>42</v>
      </c>
    </row>
    <row r="4" spans="1:27" x14ac:dyDescent="0.25">
      <c r="A4" s="59" t="s">
        <v>99</v>
      </c>
      <c r="B4" s="127">
        <v>10</v>
      </c>
      <c r="C4" s="130">
        <v>12</v>
      </c>
      <c r="D4" s="133">
        <v>12</v>
      </c>
      <c r="E4" s="160">
        <v>0</v>
      </c>
      <c r="F4" s="123" t="s">
        <v>73</v>
      </c>
      <c r="G4" s="124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4"/>
      <c r="V4" s="66">
        <f t="shared" si="0"/>
        <v>0</v>
      </c>
      <c r="W4" s="73"/>
      <c r="X4" s="76"/>
      <c r="Y4" s="70">
        <v>24</v>
      </c>
      <c r="Z4" s="67">
        <f>Y4+X4-(V4+W4)</f>
        <v>24</v>
      </c>
      <c r="AA4" s="139">
        <f>SMALL(Y4:Z4,1)</f>
        <v>24</v>
      </c>
    </row>
    <row r="5" spans="1:27" x14ac:dyDescent="0.25">
      <c r="A5" s="161" t="s">
        <v>128</v>
      </c>
      <c r="B5" s="127">
        <f>12-2</f>
        <v>10</v>
      </c>
      <c r="C5" s="130">
        <f>12-2</f>
        <v>10</v>
      </c>
      <c r="D5" s="133">
        <f>14-2</f>
        <v>12</v>
      </c>
      <c r="E5" s="160">
        <v>0</v>
      </c>
      <c r="F5" s="123" t="s">
        <v>73</v>
      </c>
      <c r="G5" s="124">
        <v>0</v>
      </c>
      <c r="H5" s="57">
        <v>16</v>
      </c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/>
      <c r="U5" s="64"/>
      <c r="V5" s="66">
        <f t="shared" ref="V5" si="6">SUM(H5:U5)</f>
        <v>16</v>
      </c>
      <c r="W5" s="73"/>
      <c r="X5" s="76"/>
      <c r="Y5" s="169">
        <f>28+6</f>
        <v>34</v>
      </c>
      <c r="Z5" s="67">
        <f t="shared" ref="Z5" si="7">Y5+X5-(V5+W5)</f>
        <v>18</v>
      </c>
      <c r="AA5" s="139">
        <f t="shared" ref="AA5" si="8">SMALL(Y5:Z5,1)</f>
        <v>18</v>
      </c>
    </row>
    <row r="6" spans="1:27" x14ac:dyDescent="0.25">
      <c r="A6" s="161" t="s">
        <v>151</v>
      </c>
      <c r="B6" s="127">
        <v>19</v>
      </c>
      <c r="C6" s="130">
        <v>12</v>
      </c>
      <c r="D6" s="133">
        <v>20</v>
      </c>
      <c r="E6" s="160">
        <v>0</v>
      </c>
      <c r="F6" s="123" t="s">
        <v>152</v>
      </c>
      <c r="G6" s="124">
        <v>5</v>
      </c>
      <c r="H6" s="57">
        <v>16</v>
      </c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4"/>
      <c r="V6" s="66">
        <f t="shared" ref="V6" si="9">SUM(H6:U6)</f>
        <v>16</v>
      </c>
      <c r="W6" s="73"/>
      <c r="X6" s="76"/>
      <c r="Y6" s="70">
        <v>39</v>
      </c>
      <c r="Z6" s="67">
        <f t="shared" ref="Z6" si="10">Y6+X6-(V6+W6)</f>
        <v>23</v>
      </c>
      <c r="AA6" s="139">
        <f t="shared" ref="AA6" si="11">SMALL(Y6:Z6,1)</f>
        <v>23</v>
      </c>
    </row>
    <row r="7" spans="1:27" x14ac:dyDescent="0.25">
      <c r="A7" s="61" t="s">
        <v>103</v>
      </c>
      <c r="B7" s="127">
        <v>18</v>
      </c>
      <c r="C7" s="130">
        <v>20</v>
      </c>
      <c r="D7" s="133">
        <v>21</v>
      </c>
      <c r="E7" s="160">
        <v>0</v>
      </c>
      <c r="F7" s="123" t="s">
        <v>73</v>
      </c>
      <c r="G7" s="124">
        <v>0</v>
      </c>
      <c r="H7" s="57">
        <v>69</v>
      </c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4"/>
      <c r="V7" s="66">
        <f t="shared" ref="V7" si="12">SUM(H7:U7)</f>
        <v>69</v>
      </c>
      <c r="W7" s="73"/>
      <c r="X7" s="76"/>
      <c r="Y7" s="70">
        <v>39</v>
      </c>
      <c r="Z7" s="67">
        <f t="shared" ref="Z7" si="13">Y7+X7-(V7+W7)</f>
        <v>-30</v>
      </c>
      <c r="AA7" s="139">
        <f t="shared" ref="AA7" si="14">SMALL(Y7:Z7,1)</f>
        <v>-30</v>
      </c>
    </row>
    <row r="8" spans="1:27" x14ac:dyDescent="0.25">
      <c r="A8" s="60" t="s">
        <v>85</v>
      </c>
      <c r="B8" s="127">
        <v>9</v>
      </c>
      <c r="C8" s="130">
        <v>10</v>
      </c>
      <c r="D8" s="133">
        <v>10</v>
      </c>
      <c r="E8" s="160">
        <v>0</v>
      </c>
      <c r="F8" s="123" t="s">
        <v>73</v>
      </c>
      <c r="G8" s="124">
        <v>0</v>
      </c>
      <c r="H8" s="57"/>
      <c r="I8" s="22"/>
      <c r="J8" s="23"/>
      <c r="K8" s="153"/>
      <c r="L8" s="30"/>
      <c r="M8" s="33"/>
      <c r="N8" s="39"/>
      <c r="O8" s="42"/>
      <c r="P8" s="45"/>
      <c r="Q8" s="48"/>
      <c r="R8" s="51"/>
      <c r="S8" s="54"/>
      <c r="T8" s="36"/>
      <c r="U8" s="64"/>
      <c r="V8" s="66">
        <f t="shared" ref="V8:V10" si="15">SUM(H8:U8)</f>
        <v>0</v>
      </c>
      <c r="W8" s="73"/>
      <c r="X8" s="76"/>
      <c r="Y8" s="70">
        <v>41</v>
      </c>
      <c r="Z8" s="67">
        <f t="shared" ref="Z8:Z10" si="16">Y8+X8-(V8+W8)</f>
        <v>41</v>
      </c>
      <c r="AA8" s="139">
        <f t="shared" ref="AA8:AA10" si="17">SMALL(Y8:Z8,1)</f>
        <v>41</v>
      </c>
    </row>
    <row r="9" spans="1:27" x14ac:dyDescent="0.25">
      <c r="A9" s="60" t="s">
        <v>95</v>
      </c>
      <c r="B9" s="127">
        <v>10</v>
      </c>
      <c r="C9" s="130">
        <v>10</v>
      </c>
      <c r="D9" s="133">
        <v>10</v>
      </c>
      <c r="E9" s="160">
        <v>0</v>
      </c>
      <c r="F9" s="123" t="s">
        <v>83</v>
      </c>
      <c r="G9" s="124">
        <v>1</v>
      </c>
      <c r="H9" s="57"/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4"/>
      <c r="V9" s="66">
        <f t="shared" si="15"/>
        <v>0</v>
      </c>
      <c r="W9" s="73"/>
      <c r="X9" s="76"/>
      <c r="Y9" s="70">
        <v>23</v>
      </c>
      <c r="Z9" s="67">
        <f t="shared" si="16"/>
        <v>23</v>
      </c>
      <c r="AA9" s="139">
        <f t="shared" si="17"/>
        <v>23</v>
      </c>
    </row>
    <row r="10" spans="1:27" x14ac:dyDescent="0.25">
      <c r="A10" s="61" t="s">
        <v>102</v>
      </c>
      <c r="B10" s="127">
        <f>16+2+4</f>
        <v>22</v>
      </c>
      <c r="C10" s="130">
        <f>12+4</f>
        <v>16</v>
      </c>
      <c r="D10" s="133">
        <f>18+2+4</f>
        <v>24</v>
      </c>
      <c r="E10" s="160">
        <v>0</v>
      </c>
      <c r="F10" s="123" t="s">
        <v>73</v>
      </c>
      <c r="G10" s="124">
        <v>0</v>
      </c>
      <c r="H10" s="57"/>
      <c r="I10" s="22"/>
      <c r="J10" s="23"/>
      <c r="K10" s="27"/>
      <c r="L10" s="30"/>
      <c r="M10" s="33"/>
      <c r="N10" s="39"/>
      <c r="O10" s="42"/>
      <c r="P10" s="45"/>
      <c r="Q10" s="48"/>
      <c r="R10" s="51"/>
      <c r="S10" s="54"/>
      <c r="T10" s="36"/>
      <c r="U10" s="64"/>
      <c r="V10" s="66">
        <f t="shared" si="15"/>
        <v>0</v>
      </c>
      <c r="W10" s="73"/>
      <c r="X10" s="76"/>
      <c r="Y10" s="70">
        <v>41</v>
      </c>
      <c r="Z10" s="67">
        <f t="shared" si="16"/>
        <v>41</v>
      </c>
      <c r="AA10" s="139">
        <f t="shared" si="17"/>
        <v>41</v>
      </c>
    </row>
    <row r="11" spans="1:27" x14ac:dyDescent="0.25">
      <c r="A11" s="60" t="s">
        <v>76</v>
      </c>
      <c r="B11" s="127">
        <v>18</v>
      </c>
      <c r="C11" s="130">
        <v>13</v>
      </c>
      <c r="D11" s="133">
        <v>21</v>
      </c>
      <c r="E11" s="160">
        <v>0</v>
      </c>
      <c r="F11" s="123" t="s">
        <v>83</v>
      </c>
      <c r="G11" s="124">
        <v>1</v>
      </c>
      <c r="H11" s="57">
        <v>36</v>
      </c>
      <c r="I11" s="22"/>
      <c r="J11" s="23"/>
      <c r="K11" s="27"/>
      <c r="L11" s="30"/>
      <c r="M11" s="33"/>
      <c r="N11" s="39"/>
      <c r="O11" s="42"/>
      <c r="P11" s="45"/>
      <c r="Q11" s="48"/>
      <c r="R11" s="51"/>
      <c r="S11" s="54"/>
      <c r="T11" s="36"/>
      <c r="U11" s="64"/>
      <c r="V11" s="66">
        <f t="shared" ref="V11:V17" si="18">SUM(H11:U11)</f>
        <v>36</v>
      </c>
      <c r="W11" s="73"/>
      <c r="X11" s="76"/>
      <c r="Y11" s="70">
        <v>27</v>
      </c>
      <c r="Z11" s="67">
        <f t="shared" ref="Z11:Z19" si="19">Y11+X11-(V11+W11)</f>
        <v>-9</v>
      </c>
      <c r="AA11" s="139">
        <f t="shared" ref="AA11:AA19" si="20">SMALL(Y11:Z11,1)</f>
        <v>-9</v>
      </c>
    </row>
    <row r="12" spans="1:27" x14ac:dyDescent="0.25">
      <c r="A12" s="60" t="s">
        <v>90</v>
      </c>
      <c r="B12" s="127">
        <v>15</v>
      </c>
      <c r="C12" s="130">
        <v>12</v>
      </c>
      <c r="D12" s="133">
        <v>17</v>
      </c>
      <c r="E12" s="160">
        <v>0</v>
      </c>
      <c r="F12" s="123" t="s">
        <v>73</v>
      </c>
      <c r="G12" s="124">
        <v>0</v>
      </c>
      <c r="H12" s="57">
        <v>12</v>
      </c>
      <c r="I12" s="22"/>
      <c r="J12" s="23"/>
      <c r="K12" s="27"/>
      <c r="L12" s="30"/>
      <c r="M12" s="33"/>
      <c r="N12" s="39"/>
      <c r="O12" s="42"/>
      <c r="P12" s="45"/>
      <c r="Q12" s="48"/>
      <c r="R12" s="51"/>
      <c r="S12" s="54"/>
      <c r="T12" s="36"/>
      <c r="U12" s="64"/>
      <c r="V12" s="66">
        <f t="shared" si="18"/>
        <v>12</v>
      </c>
      <c r="W12" s="73"/>
      <c r="X12" s="76"/>
      <c r="Y12" s="70">
        <v>30</v>
      </c>
      <c r="Z12" s="67">
        <f t="shared" si="19"/>
        <v>18</v>
      </c>
      <c r="AA12" s="139">
        <f t="shared" si="20"/>
        <v>18</v>
      </c>
    </row>
    <row r="13" spans="1:27" x14ac:dyDescent="0.25">
      <c r="A13" s="61" t="s">
        <v>93</v>
      </c>
      <c r="B13" s="127">
        <v>20</v>
      </c>
      <c r="C13" s="130">
        <f>14</f>
        <v>14</v>
      </c>
      <c r="D13" s="133">
        <v>22</v>
      </c>
      <c r="E13" s="160">
        <v>0</v>
      </c>
      <c r="F13" s="123" t="s">
        <v>73</v>
      </c>
      <c r="G13" s="124">
        <v>0</v>
      </c>
      <c r="H13" s="57"/>
      <c r="I13" s="22"/>
      <c r="J13" s="23"/>
      <c r="K13" s="27"/>
      <c r="L13" s="30"/>
      <c r="M13" s="33"/>
      <c r="N13" s="39"/>
      <c r="O13" s="42"/>
      <c r="P13" s="45"/>
      <c r="Q13" s="48"/>
      <c r="R13" s="51"/>
      <c r="S13" s="54"/>
      <c r="T13" s="36"/>
      <c r="U13" s="64"/>
      <c r="V13" s="66">
        <f t="shared" si="18"/>
        <v>0</v>
      </c>
      <c r="W13" s="73"/>
      <c r="X13" s="76"/>
      <c r="Y13" s="70">
        <v>50</v>
      </c>
      <c r="Z13" s="67">
        <f t="shared" si="19"/>
        <v>50</v>
      </c>
      <c r="AA13" s="139">
        <f t="shared" si="20"/>
        <v>50</v>
      </c>
    </row>
    <row r="14" spans="1:27" x14ac:dyDescent="0.25">
      <c r="A14" s="61" t="s">
        <v>138</v>
      </c>
      <c r="B14" s="127">
        <v>19</v>
      </c>
      <c r="C14" s="130">
        <v>10</v>
      </c>
      <c r="D14" s="133">
        <v>19</v>
      </c>
      <c r="E14" s="160">
        <v>0</v>
      </c>
      <c r="F14" s="123" t="s">
        <v>73</v>
      </c>
      <c r="G14" s="124">
        <v>0</v>
      </c>
      <c r="H14" s="57">
        <v>19</v>
      </c>
      <c r="I14" s="22"/>
      <c r="J14" s="23">
        <v>7</v>
      </c>
      <c r="K14" s="27"/>
      <c r="L14" s="30"/>
      <c r="M14" s="33">
        <v>46</v>
      </c>
      <c r="N14" s="39"/>
      <c r="O14" s="42"/>
      <c r="P14" s="45"/>
      <c r="Q14" s="48"/>
      <c r="R14" s="51"/>
      <c r="S14" s="54"/>
      <c r="T14" s="36"/>
      <c r="U14" s="64"/>
      <c r="V14" s="66">
        <f t="shared" ref="V14" si="21">SUM(H14:U14)</f>
        <v>72</v>
      </c>
      <c r="W14" s="73"/>
      <c r="X14" s="76"/>
      <c r="Y14" s="70">
        <v>76</v>
      </c>
      <c r="Z14" s="67">
        <f t="shared" ref="Z14" si="22">Y14+X14-(V14+W14)</f>
        <v>4</v>
      </c>
      <c r="AA14" s="139">
        <f t="shared" ref="AA14" si="23">SMALL(Y14:Z14,1)</f>
        <v>4</v>
      </c>
    </row>
    <row r="15" spans="1:27" x14ac:dyDescent="0.25">
      <c r="A15" s="60" t="s">
        <v>75</v>
      </c>
      <c r="B15" s="127">
        <v>16</v>
      </c>
      <c r="C15" s="130">
        <v>17</v>
      </c>
      <c r="D15" s="133" t="s">
        <v>92</v>
      </c>
      <c r="E15" s="160">
        <v>0</v>
      </c>
      <c r="F15" s="123" t="s">
        <v>83</v>
      </c>
      <c r="G15" s="124">
        <v>1</v>
      </c>
      <c r="H15" s="57">
        <v>28</v>
      </c>
      <c r="I15" s="22"/>
      <c r="J15" s="48"/>
      <c r="K15" s="153"/>
      <c r="L15" s="154"/>
      <c r="M15" s="155"/>
      <c r="N15" s="39"/>
      <c r="O15" s="42"/>
      <c r="P15" s="45"/>
      <c r="Q15" s="48"/>
      <c r="R15" s="51"/>
      <c r="S15" s="54"/>
      <c r="T15" s="36"/>
      <c r="U15" s="64"/>
      <c r="V15" s="66">
        <f t="shared" si="18"/>
        <v>28</v>
      </c>
      <c r="W15" s="73"/>
      <c r="X15" s="76"/>
      <c r="Y15" s="70">
        <v>42</v>
      </c>
      <c r="Z15" s="67">
        <f t="shared" si="19"/>
        <v>14</v>
      </c>
      <c r="AA15" s="139">
        <f t="shared" si="20"/>
        <v>14</v>
      </c>
    </row>
    <row r="16" spans="1:27" x14ac:dyDescent="0.25">
      <c r="A16" s="60" t="s">
        <v>96</v>
      </c>
      <c r="B16" s="127">
        <v>13</v>
      </c>
      <c r="C16" s="130">
        <v>14</v>
      </c>
      <c r="D16" s="133">
        <v>16</v>
      </c>
      <c r="E16" s="160">
        <v>0</v>
      </c>
      <c r="F16" s="123" t="s">
        <v>73</v>
      </c>
      <c r="G16" s="124">
        <v>0</v>
      </c>
      <c r="H16" s="57">
        <v>3</v>
      </c>
      <c r="I16" s="22"/>
      <c r="J16" s="48"/>
      <c r="K16" s="27"/>
      <c r="L16" s="30"/>
      <c r="M16" s="155"/>
      <c r="N16" s="39"/>
      <c r="O16" s="42"/>
      <c r="P16" s="45"/>
      <c r="Q16" s="48"/>
      <c r="R16" s="51"/>
      <c r="S16" s="54"/>
      <c r="T16" s="36"/>
      <c r="U16" s="64"/>
      <c r="V16" s="66">
        <f t="shared" ref="V16" si="24">SUM(H16:U16)</f>
        <v>3</v>
      </c>
      <c r="W16" s="73"/>
      <c r="X16" s="76"/>
      <c r="Y16" s="70"/>
      <c r="Z16" s="67">
        <f t="shared" ref="Z16" si="25">Y16+X16-(V16+W16)</f>
        <v>-3</v>
      </c>
      <c r="AA16" s="139">
        <f t="shared" ref="AA16" si="26">SMALL(Y16:Z16,1)</f>
        <v>-3</v>
      </c>
    </row>
    <row r="17" spans="1:27" x14ac:dyDescent="0.25">
      <c r="A17" s="61" t="s">
        <v>119</v>
      </c>
      <c r="B17" s="127">
        <v>19</v>
      </c>
      <c r="C17" s="130">
        <v>11</v>
      </c>
      <c r="D17" s="133">
        <v>20</v>
      </c>
      <c r="E17" s="160">
        <v>18</v>
      </c>
      <c r="F17" s="123" t="s">
        <v>83</v>
      </c>
      <c r="G17" s="124">
        <v>10</v>
      </c>
      <c r="H17" s="57"/>
      <c r="I17" s="22">
        <v>1</v>
      </c>
      <c r="J17" s="23"/>
      <c r="K17" s="27"/>
      <c r="L17" s="30"/>
      <c r="M17" s="162" t="s">
        <v>111</v>
      </c>
      <c r="N17" s="39"/>
      <c r="O17" s="42"/>
      <c r="P17" s="45"/>
      <c r="Q17" s="48"/>
      <c r="R17" s="51"/>
      <c r="S17" s="54"/>
      <c r="T17" s="36">
        <v>8</v>
      </c>
      <c r="U17" s="64"/>
      <c r="V17" s="66">
        <f t="shared" si="18"/>
        <v>9</v>
      </c>
      <c r="W17" s="73"/>
      <c r="X17" s="76"/>
      <c r="Y17" s="70">
        <v>33</v>
      </c>
      <c r="Z17" s="67">
        <f t="shared" si="19"/>
        <v>24</v>
      </c>
      <c r="AA17" s="139">
        <f t="shared" si="20"/>
        <v>24</v>
      </c>
    </row>
    <row r="18" spans="1:27" x14ac:dyDescent="0.25">
      <c r="A18" s="61" t="s">
        <v>121</v>
      </c>
      <c r="B18" s="127">
        <v>20</v>
      </c>
      <c r="C18" s="130">
        <v>11</v>
      </c>
      <c r="D18" s="133">
        <v>22</v>
      </c>
      <c r="E18" s="160">
        <v>17</v>
      </c>
      <c r="F18" s="123" t="s">
        <v>124</v>
      </c>
      <c r="G18" s="124">
        <v>10</v>
      </c>
      <c r="H18" s="57"/>
      <c r="I18" s="22"/>
      <c r="J18" s="23"/>
      <c r="K18" s="27"/>
      <c r="L18" s="30"/>
      <c r="M18" s="162" t="s">
        <v>111</v>
      </c>
      <c r="N18" s="39"/>
      <c r="O18" s="42"/>
      <c r="P18" s="45"/>
      <c r="Q18" s="48"/>
      <c r="R18" s="51"/>
      <c r="S18" s="54"/>
      <c r="T18" s="36">
        <v>10</v>
      </c>
      <c r="U18" s="64"/>
      <c r="V18" s="66">
        <f t="shared" ref="V18" si="27">SUM(H18:U18)</f>
        <v>10</v>
      </c>
      <c r="W18" s="73"/>
      <c r="X18" s="76"/>
      <c r="Y18" s="70">
        <v>115</v>
      </c>
      <c r="Z18" s="67">
        <f t="shared" ref="Z18" si="28">Y18+X18-(V18+W18)</f>
        <v>105</v>
      </c>
      <c r="AA18" s="139">
        <f t="shared" ref="AA18" si="29">SMALL(Y18:Z18,1)</f>
        <v>105</v>
      </c>
    </row>
    <row r="19" spans="1:27" x14ac:dyDescent="0.25">
      <c r="A19" s="60" t="s">
        <v>78</v>
      </c>
      <c r="B19" s="127">
        <v>14</v>
      </c>
      <c r="C19" s="130">
        <v>10</v>
      </c>
      <c r="D19" s="133">
        <v>15</v>
      </c>
      <c r="E19" s="160">
        <v>0</v>
      </c>
      <c r="F19" s="123" t="s">
        <v>73</v>
      </c>
      <c r="G19" s="124">
        <v>0</v>
      </c>
      <c r="H19" s="57">
        <v>50</v>
      </c>
      <c r="I19" s="22"/>
      <c r="J19" s="23"/>
      <c r="K19" s="27"/>
      <c r="L19" s="30"/>
      <c r="M19" s="33"/>
      <c r="N19" s="39"/>
      <c r="O19" s="42"/>
      <c r="P19" s="45"/>
      <c r="Q19" s="48"/>
      <c r="R19" s="51"/>
      <c r="S19" s="54"/>
      <c r="T19" s="36"/>
      <c r="U19" s="64"/>
      <c r="V19" s="66">
        <f t="shared" ref="V19" si="30">SUM(H19:U19)</f>
        <v>50</v>
      </c>
      <c r="W19" s="73"/>
      <c r="X19" s="76"/>
      <c r="Y19" s="70">
        <v>63</v>
      </c>
      <c r="Z19" s="67">
        <f t="shared" si="19"/>
        <v>13</v>
      </c>
      <c r="AA19" s="139">
        <f t="shared" si="20"/>
        <v>13</v>
      </c>
    </row>
    <row r="20" spans="1:27" x14ac:dyDescent="0.25">
      <c r="A20" s="60" t="s">
        <v>89</v>
      </c>
      <c r="B20" s="127">
        <v>10</v>
      </c>
      <c r="C20" s="130">
        <v>10</v>
      </c>
      <c r="D20" s="133">
        <v>10</v>
      </c>
      <c r="E20" s="160">
        <v>0</v>
      </c>
      <c r="F20" s="123" t="s">
        <v>73</v>
      </c>
      <c r="G20" s="124">
        <v>0</v>
      </c>
      <c r="H20" s="57"/>
      <c r="I20" s="22"/>
      <c r="J20" s="23"/>
      <c r="K20" s="27"/>
      <c r="L20" s="30"/>
      <c r="M20" s="33"/>
      <c r="N20" s="39"/>
      <c r="O20" s="42"/>
      <c r="P20" s="45"/>
      <c r="Q20" s="48"/>
      <c r="R20" s="51"/>
      <c r="S20" s="54"/>
      <c r="T20" s="36"/>
      <c r="U20" s="64"/>
      <c r="V20" s="66">
        <f t="shared" ref="V20" si="31">SUM(H20:U20)</f>
        <v>0</v>
      </c>
      <c r="W20" s="73"/>
      <c r="X20" s="76"/>
      <c r="Y20" s="70">
        <v>8</v>
      </c>
      <c r="Z20" s="67">
        <f t="shared" ref="Z20" si="32">Y20+X20-(V20+W20)</f>
        <v>8</v>
      </c>
      <c r="AA20" s="139">
        <f t="shared" ref="AA20" si="33">SMALL(Y20:Z20,1)</f>
        <v>8</v>
      </c>
    </row>
    <row r="21" spans="1:27" x14ac:dyDescent="0.25">
      <c r="A21" s="61" t="s">
        <v>112</v>
      </c>
      <c r="B21" s="127">
        <v>20</v>
      </c>
      <c r="C21" s="130">
        <v>9</v>
      </c>
      <c r="D21" s="133">
        <v>20</v>
      </c>
      <c r="E21" s="160">
        <v>0</v>
      </c>
      <c r="F21" s="123" t="s">
        <v>73</v>
      </c>
      <c r="G21" s="124">
        <v>0</v>
      </c>
      <c r="H21" s="57">
        <v>10</v>
      </c>
      <c r="I21" s="22"/>
      <c r="J21" s="23"/>
      <c r="K21" s="27"/>
      <c r="L21" s="30"/>
      <c r="M21" s="33"/>
      <c r="N21" s="39"/>
      <c r="O21" s="42"/>
      <c r="P21" s="45"/>
      <c r="Q21" s="48"/>
      <c r="R21" s="51"/>
      <c r="S21" s="54"/>
      <c r="T21" s="36"/>
      <c r="U21" s="64"/>
      <c r="V21" s="66">
        <f t="shared" ref="V21" si="34">SUM(H21:U21)</f>
        <v>10</v>
      </c>
      <c r="W21" s="73"/>
      <c r="X21" s="76"/>
      <c r="Y21" s="70">
        <v>138</v>
      </c>
      <c r="Z21" s="67">
        <f t="shared" ref="Z21" si="35">Y21+X21-(V21+W21)</f>
        <v>128</v>
      </c>
      <c r="AA21" s="139">
        <f t="shared" ref="AA21" si="36">SMALL(Y21:Z21,1)</f>
        <v>128</v>
      </c>
    </row>
    <row r="22" spans="1:27" x14ac:dyDescent="0.25">
      <c r="A22" s="61" t="s">
        <v>144</v>
      </c>
      <c r="B22" s="127">
        <v>16</v>
      </c>
      <c r="C22" s="130">
        <v>11</v>
      </c>
      <c r="D22" s="133">
        <v>17</v>
      </c>
      <c r="E22" s="160">
        <v>0</v>
      </c>
      <c r="F22" s="123" t="s">
        <v>73</v>
      </c>
      <c r="G22" s="124">
        <v>0</v>
      </c>
      <c r="H22" s="57">
        <v>65</v>
      </c>
      <c r="I22" s="22"/>
      <c r="J22" s="23"/>
      <c r="K22" s="27"/>
      <c r="L22" s="30"/>
      <c r="M22" s="33"/>
      <c r="N22" s="39"/>
      <c r="O22" s="42"/>
      <c r="P22" s="45"/>
      <c r="Q22" s="48"/>
      <c r="R22" s="51"/>
      <c r="S22" s="54"/>
      <c r="T22" s="36"/>
      <c r="U22" s="64"/>
      <c r="V22" s="66">
        <f t="shared" ref="V22" si="37">SUM(H22:U22)</f>
        <v>65</v>
      </c>
      <c r="W22" s="73"/>
      <c r="X22" s="76"/>
      <c r="Y22" s="70">
        <v>51</v>
      </c>
      <c r="Z22" s="67">
        <f t="shared" ref="Z22" si="38">Y22+X22-(V22+W22)</f>
        <v>-14</v>
      </c>
      <c r="AA22" s="139">
        <f t="shared" ref="AA22" si="39">SMALL(Y22:Z22,1)</f>
        <v>-14</v>
      </c>
    </row>
    <row r="23" spans="1:27" x14ac:dyDescent="0.25">
      <c r="A23" s="61" t="s">
        <v>145</v>
      </c>
      <c r="B23" s="127">
        <v>16</v>
      </c>
      <c r="C23" s="130">
        <v>11</v>
      </c>
      <c r="D23" s="133">
        <v>17</v>
      </c>
      <c r="E23" s="160">
        <v>0</v>
      </c>
      <c r="F23" s="123" t="s">
        <v>73</v>
      </c>
      <c r="G23" s="124">
        <v>0</v>
      </c>
      <c r="H23" s="57">
        <v>24</v>
      </c>
      <c r="I23" s="22"/>
      <c r="J23" s="23">
        <v>5</v>
      </c>
      <c r="K23" s="27"/>
      <c r="L23" s="30"/>
      <c r="M23" s="33"/>
      <c r="N23" s="39"/>
      <c r="O23" s="42"/>
      <c r="P23" s="45"/>
      <c r="Q23" s="48"/>
      <c r="R23" s="51"/>
      <c r="S23" s="54"/>
      <c r="T23" s="36"/>
      <c r="U23" s="64"/>
      <c r="V23" s="66">
        <f t="shared" ref="V23" si="40">SUM(H23:U23)</f>
        <v>29</v>
      </c>
      <c r="W23" s="73"/>
      <c r="X23" s="76"/>
      <c r="Y23" s="70">
        <v>51</v>
      </c>
      <c r="Z23" s="67">
        <f t="shared" ref="Z23" si="41">Y23+X23-(V23+W23)</f>
        <v>22</v>
      </c>
      <c r="AA23" s="139">
        <f t="shared" ref="AA23" si="42">SMALL(Y23:Z23,1)</f>
        <v>22</v>
      </c>
    </row>
  </sheetData>
  <conditionalFormatting sqref="AA8:AA9 AA11:AA12 AA15 AA19 AA21">
    <cfRule type="cellIs" dxfId="36" priority="119" stopIfTrue="1" operator="lessThan">
      <formula>0.5</formula>
    </cfRule>
  </conditionalFormatting>
  <conditionalFormatting sqref="AA8:AA9 AA11:AA12 AA19 AA21 AA15 AA5">
    <cfRule type="cellIs" dxfId="35" priority="120" operator="lessThan">
      <formula>$Z5/2</formula>
    </cfRule>
  </conditionalFormatting>
  <conditionalFormatting sqref="AA2 AA4">
    <cfRule type="cellIs" dxfId="34" priority="117" stopIfTrue="1" operator="lessThan">
      <formula>0.5</formula>
    </cfRule>
  </conditionalFormatting>
  <conditionalFormatting sqref="AA2 AA4">
    <cfRule type="cellIs" dxfId="33" priority="118" operator="lessThan">
      <formula>$Z2/2</formula>
    </cfRule>
  </conditionalFormatting>
  <conditionalFormatting sqref="AA5">
    <cfRule type="cellIs" dxfId="32" priority="79" stopIfTrue="1" operator="lessThan">
      <formula>0.5</formula>
    </cfRule>
  </conditionalFormatting>
  <conditionalFormatting sqref="AA9 AA11:AA12 AA15 AA19">
    <cfRule type="cellIs" dxfId="31" priority="67" stopIfTrue="1" operator="lessThan">
      <formula>0.5</formula>
    </cfRule>
  </conditionalFormatting>
  <conditionalFormatting sqref="AA9 AA11:AA12 AA15 AA19">
    <cfRule type="cellIs" dxfId="30" priority="68" operator="lessThan">
      <formula>$Z9/2</formula>
    </cfRule>
  </conditionalFormatting>
  <conditionalFormatting sqref="AA20">
    <cfRule type="cellIs" dxfId="29" priority="33" stopIfTrue="1" operator="lessThan">
      <formula>0.5</formula>
    </cfRule>
  </conditionalFormatting>
  <conditionalFormatting sqref="AA20">
    <cfRule type="cellIs" dxfId="28" priority="34" operator="lessThan">
      <formula>$Z20/2</formula>
    </cfRule>
  </conditionalFormatting>
  <conditionalFormatting sqref="AA20">
    <cfRule type="cellIs" dxfId="27" priority="31" stopIfTrue="1" operator="lessThan">
      <formula>0.5</formula>
    </cfRule>
  </conditionalFormatting>
  <conditionalFormatting sqref="AA20">
    <cfRule type="cellIs" dxfId="26" priority="32" operator="lessThan">
      <formula>$Z20/2</formula>
    </cfRule>
  </conditionalFormatting>
  <conditionalFormatting sqref="AA7">
    <cfRule type="cellIs" dxfId="25" priority="25" stopIfTrue="1" operator="lessThan">
      <formula>0.5</formula>
    </cfRule>
  </conditionalFormatting>
  <conditionalFormatting sqref="AA7">
    <cfRule type="cellIs" dxfId="24" priority="26" operator="lessThan">
      <formula>$Z7/2</formula>
    </cfRule>
  </conditionalFormatting>
  <conditionalFormatting sqref="AA10">
    <cfRule type="cellIs" dxfId="23" priority="21" stopIfTrue="1" operator="lessThan">
      <formula>0.5</formula>
    </cfRule>
  </conditionalFormatting>
  <conditionalFormatting sqref="AA10">
    <cfRule type="cellIs" dxfId="22" priority="22" operator="lessThan">
      <formula>$Z10/2</formula>
    </cfRule>
  </conditionalFormatting>
  <conditionalFormatting sqref="AA13">
    <cfRule type="cellIs" dxfId="21" priority="19" stopIfTrue="1" operator="lessThan">
      <formula>0.5</formula>
    </cfRule>
  </conditionalFormatting>
  <conditionalFormatting sqref="AA13">
    <cfRule type="cellIs" dxfId="20" priority="20" operator="lessThan">
      <formula>$Z13/2</formula>
    </cfRule>
  </conditionalFormatting>
  <conditionalFormatting sqref="AA17">
    <cfRule type="cellIs" dxfId="19" priority="17" stopIfTrue="1" operator="lessThan">
      <formula>0.5</formula>
    </cfRule>
  </conditionalFormatting>
  <conditionalFormatting sqref="AA17">
    <cfRule type="cellIs" dxfId="18" priority="18" operator="lessThan">
      <formula>$Z17/2</formula>
    </cfRule>
  </conditionalFormatting>
  <conditionalFormatting sqref="AA18">
    <cfRule type="cellIs" dxfId="17" priority="15" stopIfTrue="1" operator="lessThan">
      <formula>0.5</formula>
    </cfRule>
  </conditionalFormatting>
  <conditionalFormatting sqref="AA18">
    <cfRule type="cellIs" dxfId="16" priority="16" operator="lessThan">
      <formula>$Z18/2</formula>
    </cfRule>
  </conditionalFormatting>
  <conditionalFormatting sqref="AA16">
    <cfRule type="cellIs" dxfId="15" priority="13" stopIfTrue="1" operator="lessThan">
      <formula>0.5</formula>
    </cfRule>
  </conditionalFormatting>
  <conditionalFormatting sqref="AA16">
    <cfRule type="cellIs" dxfId="14" priority="14" operator="lessThan">
      <formula>$Z16/2</formula>
    </cfRule>
  </conditionalFormatting>
  <conditionalFormatting sqref="AA16">
    <cfRule type="cellIs" dxfId="13" priority="11" stopIfTrue="1" operator="lessThan">
      <formula>0.5</formula>
    </cfRule>
  </conditionalFormatting>
  <conditionalFormatting sqref="AA16">
    <cfRule type="cellIs" dxfId="12" priority="12" operator="lessThan">
      <formula>$Z16/2</formula>
    </cfRule>
  </conditionalFormatting>
  <conditionalFormatting sqref="AA14">
    <cfRule type="cellIs" dxfId="11" priority="9" stopIfTrue="1" operator="lessThan">
      <formula>0.5</formula>
    </cfRule>
  </conditionalFormatting>
  <conditionalFormatting sqref="AA14">
    <cfRule type="cellIs" dxfId="10" priority="10" operator="lessThan">
      <formula>$Z14/2</formula>
    </cfRule>
  </conditionalFormatting>
  <conditionalFormatting sqref="AA22">
    <cfRule type="cellIs" dxfId="9" priority="7" stopIfTrue="1" operator="lessThan">
      <formula>0.5</formula>
    </cfRule>
  </conditionalFormatting>
  <conditionalFormatting sqref="AA22">
    <cfRule type="cellIs" dxfId="8" priority="8" operator="lessThan">
      <formula>$Z22/2</formula>
    </cfRule>
  </conditionalFormatting>
  <conditionalFormatting sqref="AA23">
    <cfRule type="cellIs" dxfId="7" priority="5" stopIfTrue="1" operator="lessThan">
      <formula>0.5</formula>
    </cfRule>
  </conditionalFormatting>
  <conditionalFormatting sqref="AA23">
    <cfRule type="cellIs" dxfId="6" priority="6" operator="lessThan">
      <formula>$Z23/2</formula>
    </cfRule>
  </conditionalFormatting>
  <conditionalFormatting sqref="AA3">
    <cfRule type="cellIs" dxfId="5" priority="3" stopIfTrue="1" operator="lessThan">
      <formula>0.5</formula>
    </cfRule>
  </conditionalFormatting>
  <conditionalFormatting sqref="AA3">
    <cfRule type="cellIs" dxfId="4" priority="4" operator="lessThan">
      <formula>$Z3/2</formula>
    </cfRule>
  </conditionalFormatting>
  <conditionalFormatting sqref="AA6">
    <cfRule type="cellIs" dxfId="3" priority="2" operator="lessThan">
      <formula>$Z6/2</formula>
    </cfRule>
  </conditionalFormatting>
  <conditionalFormatting sqref="AA6">
    <cfRule type="cellIs" dxfId="1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25">
      <c r="B2" s="6" t="s">
        <v>13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3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16</v>
      </c>
      <c r="L2" s="1"/>
      <c r="M2" s="1"/>
      <c r="N2" s="1"/>
      <c r="O2" s="1"/>
      <c r="P2" s="1"/>
    </row>
    <row r="3" spans="1:16" x14ac:dyDescent="0.25">
      <c r="B3" s="9" t="s">
        <v>14</v>
      </c>
      <c r="C3" s="10">
        <f ca="1">RANDBETWEEN(1,4)</f>
        <v>1</v>
      </c>
      <c r="D3" s="10">
        <f ca="1">RANDBETWEEN(1,4)+RANDBETWEEN(1,4)</f>
        <v>3</v>
      </c>
      <c r="E3" s="10">
        <f ca="1">RANDBETWEEN(1,4)+RANDBETWEEN(1,4)+RANDBETWEEN(1,4)</f>
        <v>9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10</v>
      </c>
      <c r="L3" s="1"/>
      <c r="M3" s="1"/>
      <c r="N3" s="1"/>
      <c r="O3" s="1"/>
      <c r="P3" s="1"/>
    </row>
    <row r="4" spans="1:16" x14ac:dyDescent="0.25">
      <c r="B4" s="9" t="s">
        <v>15</v>
      </c>
      <c r="C4" s="10">
        <f ca="1">RANDBETWEEN(1,6)</f>
        <v>1</v>
      </c>
      <c r="D4" s="10">
        <f ca="1">RANDBETWEEN(1,6)+RANDBETWEEN(1,6)</f>
        <v>7</v>
      </c>
      <c r="E4" s="10">
        <f ca="1">RANDBETWEEN(1,6)+RANDBETWEEN(1,6)+RANDBETWEEN(1,6)</f>
        <v>8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17</v>
      </c>
      <c r="H4" s="11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25">
      <c r="B5" s="9" t="s">
        <v>16</v>
      </c>
      <c r="C5" s="10">
        <f ca="1">RANDBETWEEN(1,8)</f>
        <v>3</v>
      </c>
      <c r="D5" s="10">
        <f ca="1">RANDBETWEEN(1,8)+RANDBETWEEN(1,8)</f>
        <v>9</v>
      </c>
      <c r="E5" s="10">
        <f ca="1">RANDBETWEEN(1,8)+RANDBETWEEN(1,8)+RANDBETWEEN(1,8)</f>
        <v>14</v>
      </c>
      <c r="F5" s="10">
        <f ca="1">RANDBETWEEN(1,8)+RANDBETWEEN(1,8)+RANDBETWEEN(1,8)+RANDBETWEEN(1,8)</f>
        <v>13</v>
      </c>
      <c r="G5" s="10">
        <f ca="1">RANDBETWEEN(1,8)+RANDBETWEEN(1,8)+RANDBETWEEN(1,8)+RANDBETWEEN(1,8)+RANDBETWEEN(1,8)</f>
        <v>29</v>
      </c>
      <c r="H5" s="11">
        <f ca="1">RANDBETWEEN(1,8)+RANDBETWEEN(1,8)+RANDBETWEEN(1,8)+RANDBETWEEN(1,8)+RANDBETWEEN(1,8)+RANDBETWEEN(1,8)</f>
        <v>31</v>
      </c>
      <c r="L5" s="1"/>
      <c r="M5" s="1"/>
      <c r="N5" s="1"/>
      <c r="O5" s="1"/>
      <c r="P5" s="1"/>
    </row>
    <row r="6" spans="1:16" x14ac:dyDescent="0.25">
      <c r="B6" s="9" t="s">
        <v>17</v>
      </c>
      <c r="C6" s="10">
        <f ca="1">RANDBETWEEN(1,10)</f>
        <v>8</v>
      </c>
      <c r="D6" s="10">
        <f ca="1">RANDBETWEEN(1,10)+RANDBETWEEN(1,10)</f>
        <v>14</v>
      </c>
      <c r="E6" s="10">
        <f ca="1">RANDBETWEEN(1,10)+RANDBETWEEN(1,10)+RANDBETWEEN(1,10)</f>
        <v>15</v>
      </c>
      <c r="F6" s="10">
        <f ca="1">RANDBETWEEN(1,10)+RANDBETWEEN(1,10)+RANDBETWEEN(1,10)+RANDBETWEEN(1,10)</f>
        <v>31</v>
      </c>
      <c r="G6" s="10">
        <f ca="1">RANDBETWEEN(1,10)+RANDBETWEEN(1,10)+RANDBETWEEN(1,10)+RANDBETWEEN(1,10)+RANDBETWEEN(1,10)</f>
        <v>36</v>
      </c>
      <c r="H6" s="11">
        <f ca="1">RANDBETWEEN(1,10)+RANDBETWEEN(1,10)+RANDBETWEEN(1,10)+RANDBETWEEN(1,10)+RANDBETWEEN(1,10)+RANDBETWEEN(1,10)</f>
        <v>38</v>
      </c>
      <c r="L6" s="1"/>
      <c r="M6" s="1"/>
      <c r="N6" s="1"/>
      <c r="O6" s="1"/>
      <c r="P6" s="1"/>
    </row>
    <row r="7" spans="1:16" x14ac:dyDescent="0.25">
      <c r="B7" s="9" t="s">
        <v>18</v>
      </c>
      <c r="C7" s="10">
        <f ca="1">RANDBETWEEN(1,12)</f>
        <v>3</v>
      </c>
      <c r="D7" s="10">
        <f ca="1">RANDBETWEEN(1,12)+RANDBETWEEN(1,12)</f>
        <v>9</v>
      </c>
      <c r="E7" s="10">
        <f ca="1">RANDBETWEEN(1,12)+RANDBETWEEN(1,12)+RANDBETWEEN(1,12)</f>
        <v>15</v>
      </c>
      <c r="F7" s="10">
        <f ca="1">RANDBETWEEN(1,12)+RANDBETWEEN(1,12)+RANDBETWEEN(1,12)+RANDBETWEEN(1,12)</f>
        <v>44</v>
      </c>
      <c r="G7" s="10">
        <f ca="1">RANDBETWEEN(1,12)+RANDBETWEEN(1,12)+RANDBETWEEN(1,12)+RANDBETWEEN(1,12)+RANDBETWEEN(1,12)</f>
        <v>49</v>
      </c>
      <c r="H7" s="11">
        <f ca="1">RANDBETWEEN(1,12)+RANDBETWEEN(1,12)+RANDBETWEEN(1,12)+RANDBETWEEN(1,12)+RANDBETWEEN(1,12)+RANDBETWEEN(1,12)</f>
        <v>39</v>
      </c>
      <c r="L7" s="1"/>
      <c r="M7" s="1"/>
      <c r="N7" s="1"/>
      <c r="O7" s="1"/>
      <c r="P7" s="1"/>
    </row>
    <row r="8" spans="1:16" x14ac:dyDescent="0.25">
      <c r="B8" s="9" t="s">
        <v>19</v>
      </c>
      <c r="C8" s="10">
        <f ca="1">RANDBETWEEN(1,20)</f>
        <v>19</v>
      </c>
      <c r="D8" s="10">
        <f ca="1">RANDBETWEEN(1,20)+RANDBETWEEN(1,20)</f>
        <v>34</v>
      </c>
      <c r="E8" s="10">
        <f ca="1">RANDBETWEEN(1,20)+RANDBETWEEN(1,20)+RANDBETWEEN(1,20)</f>
        <v>19</v>
      </c>
      <c r="F8" s="10">
        <f ca="1">RANDBETWEEN(1,20)+RANDBETWEEN(1,20)+RANDBETWEEN(1,20)+RANDBETWEEN(1,20)</f>
        <v>50</v>
      </c>
      <c r="G8" s="10">
        <f ca="1">RANDBETWEEN(1,20)+RANDBETWEEN(1,20)+RANDBETWEEN(1,20)+RANDBETWEEN(1,20)+RANDBETWEEN(1,20)</f>
        <v>69</v>
      </c>
      <c r="H8" s="11">
        <f ca="1">RANDBETWEEN(1,20)+RANDBETWEEN(1,20)+RANDBETWEEN(1,20)+RANDBETWEEN(1,20)+RANDBETWEEN(1,20)+RANDBETWEEN(1,20)</f>
        <v>65</v>
      </c>
      <c r="L8" s="1"/>
      <c r="M8" s="1"/>
      <c r="N8" s="1"/>
      <c r="O8" s="1"/>
      <c r="P8" s="1"/>
    </row>
    <row r="9" spans="1:16" ht="16.5" thickBot="1" x14ac:dyDescent="0.3">
      <c r="B9" s="12" t="s">
        <v>20</v>
      </c>
      <c r="C9" s="13">
        <f ca="1">RANDBETWEEN(1,100)</f>
        <v>9</v>
      </c>
      <c r="D9" s="13">
        <f ca="1">RANDBETWEEN(1,100)+RANDBETWEEN(1,100)</f>
        <v>21</v>
      </c>
      <c r="E9" s="13">
        <f ca="1">RANDBETWEEN(1,100)+RANDBETWEEN(1,100)+RANDBETWEEN(1,100)</f>
        <v>183</v>
      </c>
      <c r="F9" s="13">
        <f ca="1">RANDBETWEEN(1,100)+RANDBETWEEN(1,100)+RANDBETWEEN(1,100)+RANDBETWEEN(1,100)</f>
        <v>371</v>
      </c>
      <c r="G9" s="13">
        <f ca="1">RANDBETWEEN(1,100)+RANDBETWEEN(1,100)+RANDBETWEEN(1,100)+RANDBETWEEN(1,100)+RANDBETWEEN(1,100)</f>
        <v>266</v>
      </c>
      <c r="H9" s="14">
        <f ca="1">RANDBETWEEN(1,100)+RANDBETWEEN(1,100)+RANDBETWEEN(1,100)+RANDBETWEEN(1,100)+RANDBETWEEN(1,100)+RANDBETWEEN(1,100)</f>
        <v>258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2014-06-07T14:17:22Z</cp:lastPrinted>
  <dcterms:created xsi:type="dcterms:W3CDTF">2014-01-30T16:13:23Z</dcterms:created>
  <dcterms:modified xsi:type="dcterms:W3CDTF">2015-01-03T22:33:10Z</dcterms:modified>
</cp:coreProperties>
</file>