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4350" windowWidth="5055" windowHeight="4350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V19" i="5" l="1"/>
  <c r="Z19" i="5"/>
  <c r="AA19" i="5" s="1"/>
  <c r="V20" i="5"/>
  <c r="Z20" i="5"/>
  <c r="AA20" i="5"/>
  <c r="V21" i="5"/>
  <c r="Z21" i="5" s="1"/>
  <c r="AA21" i="5" s="1"/>
  <c r="J13" i="3" l="1"/>
  <c r="K13" i="3" s="1"/>
  <c r="J12" i="3"/>
  <c r="K12" i="3" s="1"/>
  <c r="D19" i="3" l="1"/>
  <c r="E19" i="3" s="1"/>
  <c r="D14" i="3" l="1"/>
  <c r="E14" i="3" s="1"/>
  <c r="D15" i="3"/>
  <c r="E15" i="3" s="1"/>
  <c r="D16" i="3"/>
  <c r="E16" i="3" s="1"/>
  <c r="D17" i="3"/>
  <c r="E17" i="3" s="1"/>
  <c r="D18" i="3"/>
  <c r="E18" i="3" s="1"/>
  <c r="E14" i="1"/>
  <c r="H9" i="2"/>
  <c r="I9" i="2" s="1"/>
  <c r="V18" i="5"/>
  <c r="Z18" i="5" s="1"/>
  <c r="AA18" i="5" s="1"/>
  <c r="V17" i="5" l="1"/>
  <c r="Z17" i="5" s="1"/>
  <c r="AA17" i="5" s="1"/>
  <c r="H7" i="2"/>
  <c r="I7" i="2" s="1"/>
  <c r="D11" i="3"/>
  <c r="E11" i="3" s="1"/>
  <c r="D12" i="3"/>
  <c r="E12" i="3" s="1"/>
  <c r="D13" i="3"/>
  <c r="E13" i="3" s="1"/>
  <c r="V16" i="5"/>
  <c r="Z16" i="5" s="1"/>
  <c r="AA16" i="5" s="1"/>
  <c r="H8" i="2"/>
  <c r="I8" i="2" s="1"/>
  <c r="D8" i="3" l="1"/>
  <c r="E8" i="3" s="1"/>
  <c r="D9" i="3"/>
  <c r="E9" i="3" s="1"/>
  <c r="D10" i="3"/>
  <c r="E10" i="3" s="1"/>
  <c r="E12" i="1"/>
  <c r="V15" i="5" l="1"/>
  <c r="Z15" i="5" s="1"/>
  <c r="AA15" i="5" s="1"/>
  <c r="M7" i="1" l="1"/>
  <c r="M9" i="1"/>
  <c r="M8" i="1"/>
  <c r="E5" i="1" l="1"/>
  <c r="E3" i="1"/>
  <c r="E7" i="1"/>
  <c r="H3" i="2" l="1"/>
  <c r="I3" i="2" s="1"/>
  <c r="H4" i="2"/>
  <c r="I4" i="2" s="1"/>
  <c r="H5" i="2"/>
  <c r="I5" i="2" s="1"/>
  <c r="V12" i="5" l="1"/>
  <c r="Z12" i="5" s="1"/>
  <c r="AA12" i="5" s="1"/>
  <c r="V11" i="5"/>
  <c r="Z11" i="5" s="1"/>
  <c r="AA11" i="5" s="1"/>
  <c r="E15" i="1"/>
  <c r="E9" i="1"/>
  <c r="V10" i="5" l="1"/>
  <c r="Z10" i="5" s="1"/>
  <c r="AA10" i="5" s="1"/>
  <c r="D19" i="1" l="1"/>
  <c r="E19" i="1" s="1"/>
  <c r="D20" i="1"/>
  <c r="E20" i="1" s="1"/>
  <c r="E2" i="1"/>
  <c r="E11" i="1"/>
  <c r="D21" i="1"/>
  <c r="E21" i="1" s="1"/>
  <c r="J11" i="3" l="1"/>
  <c r="K11" i="3" s="1"/>
  <c r="J8" i="3" l="1"/>
  <c r="K8" i="3" s="1"/>
  <c r="J9" i="3"/>
  <c r="K9" i="3" s="1"/>
  <c r="J10" i="3"/>
  <c r="K10" i="3" s="1"/>
  <c r="H21" i="2"/>
  <c r="I21" i="2" s="1"/>
  <c r="H20" i="2"/>
  <c r="I20" i="2" s="1"/>
  <c r="H19" i="2"/>
  <c r="I19" i="2" s="1"/>
  <c r="H18" i="2" l="1"/>
  <c r="I18" i="2" s="1"/>
  <c r="J5" i="3"/>
  <c r="K5" i="3" s="1"/>
  <c r="J6" i="3"/>
  <c r="K6" i="3" s="1"/>
  <c r="J7" i="3"/>
  <c r="K7" i="3" s="1"/>
  <c r="D5" i="3" l="1"/>
  <c r="D6" i="3"/>
  <c r="D7" i="3"/>
  <c r="E6" i="3" l="1"/>
  <c r="E7" i="3"/>
  <c r="E5" i="3"/>
  <c r="Y4" i="5"/>
  <c r="C4" i="5" l="1"/>
  <c r="B4" i="5"/>
  <c r="D4" i="5"/>
  <c r="H16" i="2" l="1"/>
  <c r="I16" i="2" s="1"/>
  <c r="H13" i="2"/>
  <c r="I13" i="2" s="1"/>
  <c r="H17" i="2"/>
  <c r="I17" i="2" s="1"/>
  <c r="H15" i="2"/>
  <c r="I15" i="2" s="1"/>
  <c r="H14" i="2" l="1"/>
  <c r="I14" i="2" s="1"/>
  <c r="H12" i="2"/>
  <c r="I12" i="2" s="1"/>
  <c r="V14" i="5" l="1"/>
  <c r="Z14" i="5" s="1"/>
  <c r="AA14" i="5" s="1"/>
  <c r="H6" i="2"/>
  <c r="I6" i="2" s="1"/>
  <c r="D17" i="1"/>
  <c r="N17" i="1" l="1"/>
  <c r="M10" i="1" l="1"/>
  <c r="M11" i="1" s="1"/>
  <c r="V13" i="5"/>
  <c r="Z13" i="5" s="1"/>
  <c r="AA13" i="5" s="1"/>
  <c r="I13" i="1" l="1"/>
  <c r="D4" i="3"/>
  <c r="E4" i="3" s="1"/>
  <c r="D3" i="3"/>
  <c r="E3" i="3" s="1"/>
  <c r="D2" i="3"/>
  <c r="E2" i="3" s="1"/>
  <c r="V6" i="5" l="1"/>
  <c r="Z6" i="5" s="1"/>
  <c r="AA6" i="5" s="1"/>
  <c r="V7" i="5"/>
  <c r="Z7" i="5" s="1"/>
  <c r="AA7" i="5" s="1"/>
  <c r="V8" i="5" l="1"/>
  <c r="Z8" i="5" s="1"/>
  <c r="AA8" i="5" s="1"/>
  <c r="V9" i="5"/>
  <c r="Z9" i="5" s="1"/>
  <c r="AA9" i="5" s="1"/>
  <c r="V5" i="5"/>
  <c r="Z5" i="5" s="1"/>
  <c r="AA5" i="5" s="1"/>
  <c r="E6" i="1" l="1"/>
  <c r="E10" i="1"/>
  <c r="E13" i="1"/>
  <c r="H2" i="2" l="1"/>
  <c r="I2" i="2" s="1"/>
  <c r="V4" i="5" l="1"/>
  <c r="Z4" i="5" s="1"/>
  <c r="AA4" i="5" s="1"/>
  <c r="E4" i="1" l="1"/>
  <c r="E8" i="1"/>
  <c r="V3" i="5" l="1"/>
  <c r="V2" i="5"/>
  <c r="J2" i="3" l="1"/>
  <c r="K2" i="3" s="1"/>
  <c r="J3" i="3"/>
  <c r="K3" i="3" s="1"/>
  <c r="J4" i="3"/>
  <c r="K4" i="3" s="1"/>
  <c r="Z3" i="5"/>
  <c r="AA3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15" i="1"/>
  <c r="I14" i="1"/>
  <c r="I16" i="1" l="1"/>
  <c r="N13" i="1" s="1"/>
  <c r="N15" i="1"/>
  <c r="I17" i="1"/>
  <c r="N14" i="1" s="1"/>
</calcChain>
</file>

<file path=xl/comments1.xml><?xml version="1.0" encoding="utf-8"?>
<comments xmlns="http://schemas.openxmlformats.org/spreadsheetml/2006/main">
  <authors>
    <author>Alexis Álvarez</author>
  </authors>
  <commentList>
    <comment ref="F12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G12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  <comment ref="F13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G13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  <comment ref="F14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G14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B4" authorId="0">
      <text>
        <r>
          <rPr>
            <i/>
            <sz val="12"/>
            <color theme="1"/>
            <rFont val="Times New Roman"/>
            <family val="1"/>
          </rPr>
          <t>barkskin +2
rage -2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rage -2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barkskin +2
rage -2</t>
        </r>
      </text>
    </comment>
    <comment ref="Y4" authorId="0">
      <text>
        <r>
          <rPr>
            <i/>
            <sz val="12"/>
            <color theme="1"/>
            <rFont val="Times New Roman"/>
            <family val="1"/>
          </rPr>
          <t>aid +9
rage +6</t>
        </r>
      </text>
    </comment>
    <comment ref="F5" authorId="0">
      <text>
        <r>
          <rPr>
            <i/>
            <sz val="12"/>
            <color theme="1"/>
            <rFont val="Times New Roman"/>
            <family val="1"/>
          </rPr>
          <t>Resist Cold (2)</t>
        </r>
      </text>
    </comment>
    <comment ref="F8" authorId="0">
      <text>
        <r>
          <rPr>
            <i/>
            <sz val="12"/>
            <color theme="1"/>
            <rFont val="Times New Roman"/>
            <family val="1"/>
          </rPr>
          <t>Resist A.C.E.F. (5)</t>
        </r>
      </text>
    </comment>
  </commentList>
</comments>
</file>

<file path=xl/sharedStrings.xml><?xml version="1.0" encoding="utf-8"?>
<sst xmlns="http://schemas.openxmlformats.org/spreadsheetml/2006/main" count="316" uniqueCount="147">
  <si>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</si>
  <si>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</si>
  <si>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</si>
  <si>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</si>
  <si>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</si>
  <si>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</si>
  <si>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</si>
  <si>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</si>
  <si>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</si>
  <si>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</si>
  <si>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</si>
  <si>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</si>
  <si>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</si>
  <si>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</si>
  <si>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</si>
  <si>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</si>
  <si>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</si>
  <si>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</si>
  <si>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</si>
  <si>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</si>
  <si>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</si>
  <si>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</si>
  <si>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</si>
  <si>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</si>
  <si>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</si>
  <si>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</si>
  <si>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</si>
  <si>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</si>
  <si>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</si>
  <si>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</si>
  <si>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</si>
  <si>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</si>
  <si>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</si>
  <si>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</si>
  <si>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</si>
  <si>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</si>
  <si>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</si>
  <si>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</si>
  <si>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</si>
  <si>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</si>
  <si>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</si>
  <si>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</si>
  <si>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</si>
  <si>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</si>
  <si>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</si>
  <si>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</si>
  <si>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</si>
  <si>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</si>
  <si>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</si>
  <si>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</si>
  <si>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</si>
  <si>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</si>
  <si>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</si>
  <si>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</si>
  <si>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</si>
  <si>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</si>
  <si>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</si>
  <si>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</si>
  <si>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</si>
  <si>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</si>
  <si>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</si>
  <si>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</si>
  <si>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</si>
  <si>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</si>
  <si>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</si>
  <si>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</si>
  <si>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</si>
  <si>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</si>
  <si>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</si>
  <si>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</si>
  <si>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</si>
  <si>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</si>
  <si>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</si>
  <si>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</si>
  <si>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20’</t>
  </si>
  <si>
    <t>Willow</t>
  </si>
  <si>
    <t>Dani</t>
  </si>
  <si>
    <t>Allisa</t>
  </si>
  <si>
    <t>Zond</t>
  </si>
  <si>
    <t>druid</t>
  </si>
  <si>
    <t>warlock</t>
  </si>
  <si>
    <t>warlock-rogue</t>
  </si>
  <si>
    <t>fighter</t>
  </si>
  <si>
    <t>cold iron</t>
  </si>
  <si>
    <t>Save vs.</t>
  </si>
  <si>
    <t>Rook</t>
  </si>
  <si>
    <t>cleric-rogue-inquis.</t>
  </si>
  <si>
    <t>Details</t>
  </si>
  <si>
    <t>Spell Resist</t>
  </si>
  <si>
    <t>Lauriel</t>
  </si>
  <si>
    <t>Lauren</t>
  </si>
  <si>
    <t>Dispel</t>
  </si>
  <si>
    <t>22*</t>
  </si>
  <si>
    <t>Bishop</t>
  </si>
  <si>
    <t>Fingers</t>
  </si>
  <si>
    <t>duskblade</t>
  </si>
  <si>
    <t>Maiko</t>
  </si>
  <si>
    <t>bard</t>
  </si>
  <si>
    <t>1d6+1</t>
  </si>
  <si>
    <t>Claw 1</t>
  </si>
  <si>
    <t>Claw 2</t>
  </si>
  <si>
    <t>Bite</t>
  </si>
  <si>
    <t>Fang</t>
  </si>
  <si>
    <t>1d4+2</t>
  </si>
  <si>
    <t>Spot</t>
  </si>
  <si>
    <t>Listen</t>
  </si>
  <si>
    <t>30’/80’</t>
  </si>
  <si>
    <t>San-ji</t>
  </si>
  <si>
    <t>Dietocks</t>
  </si>
  <si>
    <t>Kierkegår</t>
  </si>
  <si>
    <t>paladin</t>
  </si>
  <si>
    <t>cleric of Oghma</t>
  </si>
  <si>
    <t>MW Light Crossbow</t>
  </si>
  <si>
    <t>Battleaxe +1</t>
  </si>
  <si>
    <t>Grapple</t>
  </si>
  <si>
    <t>1d8</t>
  </si>
  <si>
    <t>bridge haunt</t>
  </si>
  <si>
    <t>plague walker</t>
  </si>
  <si>
    <t>1d6+4+disease</t>
  </si>
  <si>
    <t>50% miss</t>
  </si>
  <si>
    <t>30’/30’f</t>
  </si>
  <si>
    <t>Incorporeal Touch 1</t>
  </si>
  <si>
    <t>Incorporeal Touch 2</t>
  </si>
  <si>
    <t>3d6+push</t>
  </si>
  <si>
    <t>1d8+3+1</t>
  </si>
  <si>
    <t>Longsword +1</t>
  </si>
  <si>
    <t>1d8+1</t>
  </si>
  <si>
    <t>MM V</t>
  </si>
  <si>
    <t>MM IV</t>
  </si>
  <si>
    <t>Tor</t>
  </si>
  <si>
    <t>graveyard sludge</t>
  </si>
  <si>
    <t>oozespawn zombie</t>
  </si>
  <si>
    <t>slashing</t>
  </si>
  <si>
    <t>Slam</t>
  </si>
  <si>
    <t>1d6+1+1d6 acid</t>
  </si>
  <si>
    <t>1d6+6+1d6 acid</t>
  </si>
  <si>
    <t>oozespawn zombie 1</t>
  </si>
  <si>
    <t>oozespawn zombie 2</t>
  </si>
  <si>
    <t>murk</t>
  </si>
  <si>
    <t>Incorporeal Touch</t>
  </si>
  <si>
    <t>Libris Mortis</t>
  </si>
  <si>
    <t>fighter-cleric</t>
  </si>
  <si>
    <t>Hide</t>
  </si>
  <si>
    <t>1d6 Wis</t>
  </si>
  <si>
    <t>Climb</t>
  </si>
  <si>
    <t>Use Rope</t>
  </si>
  <si>
    <r>
      <t>Fang, enraged</t>
    </r>
    <r>
      <rPr>
        <vertAlign val="superscript"/>
        <sz val="12"/>
        <color theme="1"/>
        <rFont val="Times New Roman"/>
        <family val="1"/>
      </rPr>
      <t>gmf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</si>
</sst>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b/>
      <sz val="12"/>
      <color rgb="FFFF33CC"/>
      <name val="Times New Roman"/>
      <family val="1"/>
    </font>
    <font>
      <vertAlign val="superscript"/>
      <sz val="12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</fills>
  <borders count="61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8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6" borderId="41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0" fillId="23" borderId="8" xfId="0" applyFill="1" applyBorder="1" applyAlignment="1">
      <alignment horizontal="center"/>
    </xf>
    <xf numFmtId="0" fontId="7" fillId="24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5" fillId="5" borderId="59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5" borderId="60" xfId="0" applyFont="1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14" borderId="37" xfId="0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0" fillId="14" borderId="15" xfId="0" applyFill="1" applyBorder="1" applyAlignment="1">
      <alignment horizontal="center"/>
    </xf>
    <xf numFmtId="0" fontId="7" fillId="14" borderId="8" xfId="0" applyFont="1" applyFill="1" applyBorder="1" applyAlignment="1">
      <alignment horizontal="center"/>
    </xf>
    <xf numFmtId="0" fontId="0" fillId="14" borderId="16" xfId="0" applyFill="1" applyBorder="1" applyAlignment="1">
      <alignment horizontal="center"/>
    </xf>
    <xf numFmtId="0" fontId="0" fillId="14" borderId="30" xfId="0" applyFill="1" applyBorder="1" applyAlignment="1">
      <alignment horizontal="center"/>
    </xf>
    <xf numFmtId="0" fontId="9" fillId="14" borderId="35" xfId="0" applyFont="1" applyFill="1" applyBorder="1" applyAlignment="1">
      <alignment horizontal="center"/>
    </xf>
    <xf numFmtId="0" fontId="0" fillId="14" borderId="31" xfId="0" applyFill="1" applyBorder="1" applyAlignment="1">
      <alignment horizontal="center"/>
    </xf>
    <xf numFmtId="0" fontId="5" fillId="14" borderId="56" xfId="0" applyFont="1" applyFill="1" applyBorder="1" applyAlignment="1">
      <alignment horizontal="center"/>
    </xf>
    <xf numFmtId="0" fontId="2" fillId="14" borderId="21" xfId="0" applyFont="1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6" fillId="14" borderId="16" xfId="0" applyFont="1" applyFill="1" applyBorder="1" applyAlignment="1">
      <alignment horizontal="center"/>
    </xf>
    <xf numFmtId="0" fontId="14" fillId="14" borderId="31" xfId="0" applyFont="1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14" borderId="44" xfId="0" applyFill="1" applyBorder="1" applyAlignment="1">
      <alignment horizontal="center"/>
    </xf>
    <xf numFmtId="0" fontId="0" fillId="14" borderId="45" xfId="0" applyFill="1" applyBorder="1" applyAlignment="1">
      <alignment horizontal="center"/>
    </xf>
    <xf numFmtId="0" fontId="5" fillId="5" borderId="39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92"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FFFF"/>
      <color rgb="FFFF3399"/>
      <color rgb="FF99FFCC"/>
      <color rgb="FF00FF00"/>
      <color rgb="FF0000FF"/>
      <color rgb="FFFF66FF"/>
      <color rgb="FFFF99FF"/>
      <color rgb="FFFFCCFF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10</c:v>
                </c:pt>
                <c:pt idx="5">
                  <c:v>8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14</c:v>
                </c:pt>
                <c:pt idx="4">
                  <c:v>10</c:v>
                </c:pt>
                <c:pt idx="5">
                  <c:v>13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11</c:v>
                </c:pt>
                <c:pt idx="2">
                  <c:v>12</c:v>
                </c:pt>
                <c:pt idx="3">
                  <c:v>12</c:v>
                </c:pt>
                <c:pt idx="4">
                  <c:v>15</c:v>
                </c:pt>
                <c:pt idx="5">
                  <c:v>19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13</c:v>
                </c:pt>
                <c:pt idx="2">
                  <c:v>14</c:v>
                </c:pt>
                <c:pt idx="3">
                  <c:v>25</c:v>
                </c:pt>
                <c:pt idx="4">
                  <c:v>27</c:v>
                </c:pt>
                <c:pt idx="5">
                  <c:v>26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10</c:v>
                </c:pt>
                <c:pt idx="2">
                  <c:v>21</c:v>
                </c:pt>
                <c:pt idx="3">
                  <c:v>18</c:v>
                </c:pt>
                <c:pt idx="4">
                  <c:v>28</c:v>
                </c:pt>
                <c:pt idx="5">
                  <c:v>38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5</c:v>
                </c:pt>
                <c:pt idx="1">
                  <c:v>9</c:v>
                </c:pt>
                <c:pt idx="2">
                  <c:v>16</c:v>
                </c:pt>
                <c:pt idx="3">
                  <c:v>26</c:v>
                </c:pt>
                <c:pt idx="4">
                  <c:v>38</c:v>
                </c:pt>
                <c:pt idx="5">
                  <c:v>30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10</c:v>
                </c:pt>
                <c:pt idx="1">
                  <c:v>28</c:v>
                </c:pt>
                <c:pt idx="2">
                  <c:v>36</c:v>
                </c:pt>
                <c:pt idx="3">
                  <c:v>49</c:v>
                </c:pt>
                <c:pt idx="4">
                  <c:v>42</c:v>
                </c:pt>
                <c:pt idx="5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183808"/>
        <c:axId val="158185344"/>
        <c:axId val="158179328"/>
      </c:area3DChart>
      <c:catAx>
        <c:axId val="1581838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8185344"/>
        <c:crosses val="autoZero"/>
        <c:auto val="1"/>
        <c:lblAlgn val="ctr"/>
        <c:lblOffset val="100"/>
        <c:noMultiLvlLbl val="0"/>
      </c:catAx>
      <c:valAx>
        <c:axId val="158185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8183808"/>
        <c:crosses val="autoZero"/>
        <c:crossBetween val="midCat"/>
      </c:valAx>
      <c:serAx>
        <c:axId val="1581793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818534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7</c:v>
                </c:pt>
                <c:pt idx="5">
                  <c:v>5</c:v>
                </c:pt>
                <c:pt idx="6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11</c:v>
                </c:pt>
                <c:pt idx="3">
                  <c:v>13</c:v>
                </c:pt>
                <c:pt idx="4">
                  <c:v>10</c:v>
                </c:pt>
                <c:pt idx="5">
                  <c:v>9</c:v>
                </c:pt>
                <c:pt idx="6">
                  <c:v>28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12</c:v>
                </c:pt>
                <c:pt idx="3">
                  <c:v>14</c:v>
                </c:pt>
                <c:pt idx="4">
                  <c:v>21</c:v>
                </c:pt>
                <c:pt idx="5">
                  <c:v>16</c:v>
                </c:pt>
                <c:pt idx="6">
                  <c:v>36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14</c:v>
                </c:pt>
                <c:pt idx="2">
                  <c:v>12</c:v>
                </c:pt>
                <c:pt idx="3">
                  <c:v>25</c:v>
                </c:pt>
                <c:pt idx="4">
                  <c:v>18</c:v>
                </c:pt>
                <c:pt idx="5">
                  <c:v>26</c:v>
                </c:pt>
                <c:pt idx="6">
                  <c:v>49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15</c:v>
                </c:pt>
                <c:pt idx="3">
                  <c:v>27</c:v>
                </c:pt>
                <c:pt idx="4">
                  <c:v>28</c:v>
                </c:pt>
                <c:pt idx="5">
                  <c:v>38</c:v>
                </c:pt>
                <c:pt idx="6">
                  <c:v>42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8</c:v>
                </c:pt>
                <c:pt idx="1">
                  <c:v>13</c:v>
                </c:pt>
                <c:pt idx="2">
                  <c:v>19</c:v>
                </c:pt>
                <c:pt idx="3">
                  <c:v>26</c:v>
                </c:pt>
                <c:pt idx="4">
                  <c:v>38</c:v>
                </c:pt>
                <c:pt idx="5">
                  <c:v>30</c:v>
                </c:pt>
                <c:pt idx="6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232960"/>
        <c:axId val="158234496"/>
        <c:axId val="158182912"/>
      </c:area3DChart>
      <c:catAx>
        <c:axId val="1582329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8234496"/>
        <c:crosses val="autoZero"/>
        <c:auto val="1"/>
        <c:lblAlgn val="ctr"/>
        <c:lblOffset val="100"/>
        <c:noMultiLvlLbl val="0"/>
      </c:catAx>
      <c:valAx>
        <c:axId val="158234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8232960"/>
        <c:crosses val="autoZero"/>
        <c:crossBetween val="midCat"/>
      </c:valAx>
      <c:serAx>
        <c:axId val="158182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5823449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10</c:v>
                </c:pt>
                <c:pt idx="5">
                  <c:v>8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14</c:v>
                </c:pt>
                <c:pt idx="4">
                  <c:v>10</c:v>
                </c:pt>
                <c:pt idx="5">
                  <c:v>13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11</c:v>
                </c:pt>
                <c:pt idx="2">
                  <c:v>12</c:v>
                </c:pt>
                <c:pt idx="3">
                  <c:v>12</c:v>
                </c:pt>
                <c:pt idx="4">
                  <c:v>15</c:v>
                </c:pt>
                <c:pt idx="5">
                  <c:v>19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13</c:v>
                </c:pt>
                <c:pt idx="2">
                  <c:v>14</c:v>
                </c:pt>
                <c:pt idx="3">
                  <c:v>25</c:v>
                </c:pt>
                <c:pt idx="4">
                  <c:v>27</c:v>
                </c:pt>
                <c:pt idx="5">
                  <c:v>26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10</c:v>
                </c:pt>
                <c:pt idx="2">
                  <c:v>21</c:v>
                </c:pt>
                <c:pt idx="3">
                  <c:v>18</c:v>
                </c:pt>
                <c:pt idx="4">
                  <c:v>28</c:v>
                </c:pt>
                <c:pt idx="5">
                  <c:v>38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5</c:v>
                </c:pt>
                <c:pt idx="1">
                  <c:v>9</c:v>
                </c:pt>
                <c:pt idx="2">
                  <c:v>16</c:v>
                </c:pt>
                <c:pt idx="3">
                  <c:v>26</c:v>
                </c:pt>
                <c:pt idx="4">
                  <c:v>38</c:v>
                </c:pt>
                <c:pt idx="5">
                  <c:v>30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10</c:v>
                </c:pt>
                <c:pt idx="1">
                  <c:v>28</c:v>
                </c:pt>
                <c:pt idx="2">
                  <c:v>36</c:v>
                </c:pt>
                <c:pt idx="3">
                  <c:v>49</c:v>
                </c:pt>
                <c:pt idx="4">
                  <c:v>42</c:v>
                </c:pt>
                <c:pt idx="5">
                  <c:v>50</c:v>
                </c:pt>
              </c:numCache>
            </c:numRef>
          </c:val>
        </c:ser>
        <c:bandFmts/>
        <c:axId val="158541696"/>
        <c:axId val="158543232"/>
        <c:axId val="158227968"/>
      </c:surface3DChart>
      <c:catAx>
        <c:axId val="158541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8543232"/>
        <c:crosses val="autoZero"/>
        <c:auto val="1"/>
        <c:lblAlgn val="ctr"/>
        <c:lblOffset val="100"/>
        <c:noMultiLvlLbl val="0"/>
      </c:catAx>
      <c:valAx>
        <c:axId val="158543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8541696"/>
        <c:crosses val="autoZero"/>
        <c:crossBetween val="midCat"/>
      </c:valAx>
      <c:serAx>
        <c:axId val="1582279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854323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3</xdr:row>
      <xdr:rowOff>190500</xdr:rowOff>
    </xdr:from>
    <xdr:to>
      <xdr:col>1</xdr:col>
      <xdr:colOff>238125</xdr:colOff>
      <xdr:row>5</xdr:row>
      <xdr:rowOff>9525</xdr:rowOff>
    </xdr:to>
    <xdr:sp macro="" textlink="">
      <xdr:nvSpPr>
        <xdr:cNvPr id="2" name="TextBox 1"/>
        <xdr:cNvSpPr txBox="1"/>
      </xdr:nvSpPr>
      <xdr:spPr>
        <a:xfrm>
          <a:off x="1276350" y="1419225"/>
          <a:ext cx="666750" cy="219075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i="1">
              <a:latin typeface="Times New Roman" panose="02020603050405020304" pitchFamily="18" charset="0"/>
              <a:cs typeface="Times New Roman" panose="02020603050405020304" pitchFamily="18" charset="0"/>
            </a:rPr>
            <a:t>+2 vs. evil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workbookViewId="0"/>
  </sheetViews>
  <sheetFormatPr defaultRowHeight="15.75" x14ac:dyDescent="0.25"/>
  <cols>
    <col min="1" max="1" width="14.25" bestFit="1" customWidth="1"/>
    <col min="2" max="2" width="6.125" style="21" bestFit="1" customWidth="1"/>
    <col min="3" max="3" width="8.375" style="21" bestFit="1" customWidth="1"/>
    <col min="4" max="4" width="4.375" style="21" bestFit="1" customWidth="1"/>
    <col min="5" max="5" width="8.5" style="21" bestFit="1" customWidth="1"/>
    <col min="6" max="6" width="7.125" style="21" bestFit="1" customWidth="1"/>
    <col min="7" max="7" width="2.75" customWidth="1"/>
    <col min="8" max="8" width="14.125" bestFit="1" customWidth="1"/>
    <col min="9" max="9" width="4.75" bestFit="1" customWidth="1"/>
    <col min="10" max="10" width="15.75" bestFit="1" customWidth="1"/>
    <col min="11" max="11" width="2.75" customWidth="1"/>
    <col min="12" max="12" width="14.25" bestFit="1" customWidth="1"/>
    <col min="13" max="13" width="5.25" customWidth="1"/>
    <col min="14" max="14" width="15.75" bestFit="1" customWidth="1"/>
  </cols>
  <sheetData>
    <row r="1" spans="1:14" s="117" customFormat="1" ht="32.25" thickBot="1" x14ac:dyDescent="0.3">
      <c r="A1" s="115" t="s">
        <v>0</v>
      </c>
      <c r="B1" s="115" t="s">
        <v>1</v>
      </c>
      <c r="C1" s="115" t="s">
        <v>2</v>
      </c>
      <c r="D1" s="116" t="s">
        <v>3</v>
      </c>
      <c r="E1" s="115" t="s">
        <v>4</v>
      </c>
      <c r="F1" s="115" t="s">
        <v>5</v>
      </c>
      <c r="H1" s="118" t="s">
        <v>21</v>
      </c>
      <c r="I1" s="118"/>
      <c r="J1" s="118"/>
      <c r="K1" s="118"/>
      <c r="L1" s="118" t="s">
        <v>22</v>
      </c>
      <c r="M1" s="118"/>
      <c r="N1" s="118"/>
    </row>
    <row r="2" spans="1:14" ht="17.25" thickTop="1" thickBot="1" x14ac:dyDescent="0.3">
      <c r="A2" s="99" t="s">
        <v>90</v>
      </c>
      <c r="B2" s="99">
        <v>1</v>
      </c>
      <c r="C2" s="81">
        <v>2</v>
      </c>
      <c r="D2" s="146">
        <v>19</v>
      </c>
      <c r="E2" s="81">
        <f t="shared" ref="E2:E15" si="0">SUM(C2:D2)</f>
        <v>21</v>
      </c>
      <c r="F2" s="81" t="s">
        <v>6</v>
      </c>
      <c r="H2" s="93" t="s">
        <v>0</v>
      </c>
      <c r="I2" s="94" t="s">
        <v>23</v>
      </c>
      <c r="J2" s="95" t="s">
        <v>24</v>
      </c>
      <c r="L2" s="105" t="s">
        <v>0</v>
      </c>
      <c r="M2" s="106" t="s">
        <v>23</v>
      </c>
      <c r="N2" s="107" t="s">
        <v>87</v>
      </c>
    </row>
    <row r="3" spans="1:14" x14ac:dyDescent="0.25">
      <c r="A3" s="82" t="s">
        <v>116</v>
      </c>
      <c r="B3" s="82">
        <v>2</v>
      </c>
      <c r="C3" s="81">
        <v>7</v>
      </c>
      <c r="D3" s="146">
        <v>12</v>
      </c>
      <c r="E3" s="81">
        <f t="shared" si="0"/>
        <v>19</v>
      </c>
      <c r="F3" s="81" t="s">
        <v>120</v>
      </c>
      <c r="H3" s="96" t="s">
        <v>77</v>
      </c>
      <c r="I3" s="97">
        <v>8</v>
      </c>
      <c r="J3" s="98" t="s">
        <v>79</v>
      </c>
      <c r="L3" s="108" t="s">
        <v>116</v>
      </c>
      <c r="M3" s="109">
        <v>7</v>
      </c>
      <c r="N3" s="110" t="s">
        <v>127</v>
      </c>
    </row>
    <row r="4" spans="1:14" x14ac:dyDescent="0.25">
      <c r="A4" s="99" t="s">
        <v>78</v>
      </c>
      <c r="B4" s="99">
        <v>1</v>
      </c>
      <c r="C4" s="81">
        <v>-1</v>
      </c>
      <c r="D4" s="146">
        <v>19</v>
      </c>
      <c r="E4" s="81">
        <f t="shared" si="0"/>
        <v>18</v>
      </c>
      <c r="F4" s="185" t="s">
        <v>74</v>
      </c>
      <c r="H4" s="96" t="s">
        <v>76</v>
      </c>
      <c r="I4" s="99">
        <v>7</v>
      </c>
      <c r="J4" s="98" t="s">
        <v>80</v>
      </c>
      <c r="L4" s="108" t="s">
        <v>117</v>
      </c>
      <c r="M4" s="82">
        <v>3</v>
      </c>
      <c r="N4" s="110" t="s">
        <v>128</v>
      </c>
    </row>
    <row r="5" spans="1:14" x14ac:dyDescent="0.25">
      <c r="A5" s="80" t="s">
        <v>129</v>
      </c>
      <c r="B5" s="80">
        <v>1</v>
      </c>
      <c r="C5" s="81">
        <v>2</v>
      </c>
      <c r="D5" s="146">
        <v>15</v>
      </c>
      <c r="E5" s="81">
        <f t="shared" si="0"/>
        <v>17</v>
      </c>
      <c r="F5" s="81" t="s">
        <v>6</v>
      </c>
      <c r="H5" s="180" t="s">
        <v>108</v>
      </c>
      <c r="I5" s="80">
        <v>6</v>
      </c>
      <c r="J5" s="181" t="s">
        <v>141</v>
      </c>
      <c r="L5" s="108" t="s">
        <v>130</v>
      </c>
      <c r="M5" s="82">
        <v>3</v>
      </c>
      <c r="N5" s="110" t="s">
        <v>127</v>
      </c>
    </row>
    <row r="6" spans="1:14" ht="16.5" thickBot="1" x14ac:dyDescent="0.3">
      <c r="A6" s="99" t="s">
        <v>77</v>
      </c>
      <c r="B6" s="99">
        <v>1</v>
      </c>
      <c r="C6" s="81">
        <v>2</v>
      </c>
      <c r="D6" s="146">
        <v>13</v>
      </c>
      <c r="E6" s="81">
        <f t="shared" si="0"/>
        <v>15</v>
      </c>
      <c r="F6" s="81" t="s">
        <v>106</v>
      </c>
      <c r="H6" s="182" t="s">
        <v>109</v>
      </c>
      <c r="I6" s="167">
        <v>3</v>
      </c>
      <c r="J6" s="183" t="s">
        <v>110</v>
      </c>
      <c r="L6" s="108" t="s">
        <v>138</v>
      </c>
      <c r="M6" s="82">
        <v>3</v>
      </c>
      <c r="N6" s="110" t="s">
        <v>140</v>
      </c>
    </row>
    <row r="7" spans="1:14" x14ac:dyDescent="0.25">
      <c r="A7" s="82" t="s">
        <v>117</v>
      </c>
      <c r="B7" s="82">
        <v>2</v>
      </c>
      <c r="C7" s="81">
        <v>-2</v>
      </c>
      <c r="D7" s="146">
        <v>16</v>
      </c>
      <c r="E7" s="81">
        <f t="shared" si="0"/>
        <v>14</v>
      </c>
      <c r="F7" s="81" t="s">
        <v>74</v>
      </c>
      <c r="H7" s="96" t="s">
        <v>90</v>
      </c>
      <c r="I7" s="99">
        <v>5</v>
      </c>
      <c r="J7" s="98" t="s">
        <v>95</v>
      </c>
      <c r="L7" s="143" t="s">
        <v>25</v>
      </c>
      <c r="M7" s="157">
        <f>AVERAGE(M3:M6)</f>
        <v>4</v>
      </c>
      <c r="N7" s="111"/>
    </row>
    <row r="8" spans="1:14" x14ac:dyDescent="0.25">
      <c r="A8" s="99" t="s">
        <v>75</v>
      </c>
      <c r="B8" s="99">
        <v>1</v>
      </c>
      <c r="C8" s="81">
        <v>6</v>
      </c>
      <c r="D8" s="146">
        <v>7</v>
      </c>
      <c r="E8" s="81">
        <f t="shared" si="0"/>
        <v>13</v>
      </c>
      <c r="F8" s="81" t="s">
        <v>74</v>
      </c>
      <c r="H8" s="96" t="s">
        <v>96</v>
      </c>
      <c r="I8" s="99">
        <v>6</v>
      </c>
      <c r="J8" s="98" t="s">
        <v>97</v>
      </c>
      <c r="L8" s="144" t="s">
        <v>26</v>
      </c>
      <c r="M8" s="112">
        <f>SUM(M3:M6)</f>
        <v>16</v>
      </c>
      <c r="N8" s="110"/>
    </row>
    <row r="9" spans="1:14" x14ac:dyDescent="0.25">
      <c r="A9" s="80" t="s">
        <v>108</v>
      </c>
      <c r="B9" s="80">
        <v>1</v>
      </c>
      <c r="C9" s="81">
        <v>6</v>
      </c>
      <c r="D9" s="146">
        <v>5</v>
      </c>
      <c r="E9" s="81">
        <f t="shared" si="0"/>
        <v>11</v>
      </c>
      <c r="F9" s="81" t="s">
        <v>74</v>
      </c>
      <c r="H9" s="96" t="s">
        <v>85</v>
      </c>
      <c r="I9" s="99">
        <v>7</v>
      </c>
      <c r="J9" s="98" t="s">
        <v>86</v>
      </c>
      <c r="L9" s="144" t="s">
        <v>27</v>
      </c>
      <c r="M9" s="112">
        <f>COUNT(M3:M6)</f>
        <v>4</v>
      </c>
      <c r="N9" s="110"/>
    </row>
    <row r="10" spans="1:14" x14ac:dyDescent="0.25">
      <c r="A10" s="99" t="s">
        <v>76</v>
      </c>
      <c r="B10" s="99">
        <v>1</v>
      </c>
      <c r="C10" s="81">
        <v>3</v>
      </c>
      <c r="D10" s="146">
        <v>7</v>
      </c>
      <c r="E10" s="81">
        <f t="shared" si="0"/>
        <v>10</v>
      </c>
      <c r="F10" s="81" t="s">
        <v>6</v>
      </c>
      <c r="H10" s="180" t="s">
        <v>107</v>
      </c>
      <c r="I10" s="80">
        <v>7</v>
      </c>
      <c r="J10" s="181" t="s">
        <v>111</v>
      </c>
      <c r="L10" s="144" t="s">
        <v>29</v>
      </c>
      <c r="M10" s="134">
        <f>M8/4</f>
        <v>4</v>
      </c>
      <c r="N10" s="110" t="s">
        <v>30</v>
      </c>
    </row>
    <row r="11" spans="1:14" ht="16.5" thickBot="1" x14ac:dyDescent="0.3">
      <c r="A11" s="99" t="s">
        <v>96</v>
      </c>
      <c r="B11" s="99">
        <v>1</v>
      </c>
      <c r="C11" s="81">
        <v>6</v>
      </c>
      <c r="D11" s="146">
        <v>3</v>
      </c>
      <c r="E11" s="81">
        <f t="shared" si="0"/>
        <v>9</v>
      </c>
      <c r="F11" s="81" t="s">
        <v>6</v>
      </c>
      <c r="H11" s="96" t="s">
        <v>75</v>
      </c>
      <c r="I11" s="99">
        <v>8</v>
      </c>
      <c r="J11" s="98" t="s">
        <v>81</v>
      </c>
      <c r="L11" s="145" t="s">
        <v>31</v>
      </c>
      <c r="M11" s="135">
        <f>M10*2</f>
        <v>8</v>
      </c>
      <c r="N11" s="113" t="s">
        <v>32</v>
      </c>
    </row>
    <row r="12" spans="1:14" ht="17.25" thickTop="1" thickBot="1" x14ac:dyDescent="0.3">
      <c r="A12" s="82" t="s">
        <v>130</v>
      </c>
      <c r="B12" s="82">
        <v>2</v>
      </c>
      <c r="C12" s="81">
        <v>1</v>
      </c>
      <c r="D12" s="146">
        <v>7</v>
      </c>
      <c r="E12" s="81">
        <f t="shared" si="0"/>
        <v>8</v>
      </c>
      <c r="F12" s="81" t="s">
        <v>6</v>
      </c>
      <c r="H12" s="96" t="s">
        <v>78</v>
      </c>
      <c r="I12" s="100">
        <v>7</v>
      </c>
      <c r="J12" s="98" t="s">
        <v>82</v>
      </c>
    </row>
    <row r="13" spans="1:14" x14ac:dyDescent="0.25">
      <c r="A13" s="99" t="s">
        <v>85</v>
      </c>
      <c r="B13" s="99">
        <v>1</v>
      </c>
      <c r="C13" s="81">
        <v>-1</v>
      </c>
      <c r="D13" s="146">
        <v>9</v>
      </c>
      <c r="E13" s="81">
        <f t="shared" si="0"/>
        <v>8</v>
      </c>
      <c r="F13" s="81" t="s">
        <v>6</v>
      </c>
      <c r="H13" s="140" t="s">
        <v>25</v>
      </c>
      <c r="I13" s="101">
        <f>AVERAGE(I3:I12)</f>
        <v>6.4</v>
      </c>
      <c r="J13" s="102"/>
      <c r="M13" s="92" t="s">
        <v>33</v>
      </c>
      <c r="N13" s="138">
        <f>I16</f>
        <v>16</v>
      </c>
    </row>
    <row r="14" spans="1:14" x14ac:dyDescent="0.25">
      <c r="A14" s="82" t="s">
        <v>138</v>
      </c>
      <c r="B14" s="82">
        <v>2</v>
      </c>
      <c r="C14" s="81">
        <v>1</v>
      </c>
      <c r="D14" s="146">
        <v>6</v>
      </c>
      <c r="E14" s="81">
        <f t="shared" si="0"/>
        <v>7</v>
      </c>
      <c r="F14" s="81" t="s">
        <v>6</v>
      </c>
      <c r="H14" s="141" t="s">
        <v>26</v>
      </c>
      <c r="I14" s="103">
        <f>SUM(I3:I12)</f>
        <v>64</v>
      </c>
      <c r="J14" s="98"/>
      <c r="M14" s="92" t="s">
        <v>34</v>
      </c>
      <c r="N14" s="138">
        <f>I17</f>
        <v>32</v>
      </c>
    </row>
    <row r="15" spans="1:14" x14ac:dyDescent="0.25">
      <c r="A15" s="80" t="s">
        <v>107</v>
      </c>
      <c r="B15" s="80">
        <v>1</v>
      </c>
      <c r="C15" s="81">
        <v>1</v>
      </c>
      <c r="D15" s="146">
        <v>5</v>
      </c>
      <c r="E15" s="81">
        <f t="shared" si="0"/>
        <v>6</v>
      </c>
      <c r="F15" s="81" t="s">
        <v>6</v>
      </c>
      <c r="H15" s="141" t="s">
        <v>27</v>
      </c>
      <c r="I15" s="103">
        <f>COUNT(I3:I12)</f>
        <v>10</v>
      </c>
      <c r="J15" s="98"/>
      <c r="M15" s="92" t="s">
        <v>35</v>
      </c>
      <c r="N15" s="138">
        <f>I14</f>
        <v>64</v>
      </c>
    </row>
    <row r="16" spans="1:14" x14ac:dyDescent="0.25">
      <c r="H16" s="141" t="s">
        <v>29</v>
      </c>
      <c r="I16" s="136">
        <f>I14/4</f>
        <v>16</v>
      </c>
      <c r="J16" s="98" t="s">
        <v>30</v>
      </c>
      <c r="N16" s="138"/>
    </row>
    <row r="17" spans="1:14" ht="16.5" thickBot="1" x14ac:dyDescent="0.3">
      <c r="D17" s="146">
        <f ca="1">RANDBETWEEN(1,20)</f>
        <v>10</v>
      </c>
      <c r="H17" s="142" t="s">
        <v>31</v>
      </c>
      <c r="I17" s="137">
        <f>I16*2</f>
        <v>32</v>
      </c>
      <c r="J17" s="104" t="s">
        <v>32</v>
      </c>
      <c r="M17" s="15" t="s">
        <v>36</v>
      </c>
      <c r="N17" s="138">
        <f>M8</f>
        <v>16</v>
      </c>
    </row>
    <row r="18" spans="1:14" ht="16.5" thickTop="1" x14ac:dyDescent="0.25"/>
    <row r="19" spans="1:14" x14ac:dyDescent="0.25">
      <c r="A19" s="99" t="s">
        <v>93</v>
      </c>
      <c r="B19" s="99">
        <v>1</v>
      </c>
      <c r="C19" s="81">
        <v>0</v>
      </c>
      <c r="D19" s="146">
        <f ca="1">RANDBETWEEN(1,20)</f>
        <v>19</v>
      </c>
      <c r="E19" s="81">
        <f ca="1">SUM(C19:D19)</f>
        <v>19</v>
      </c>
      <c r="F19" s="81" t="s">
        <v>6</v>
      </c>
    </row>
    <row r="20" spans="1:14" x14ac:dyDescent="0.25">
      <c r="A20" s="99" t="s">
        <v>89</v>
      </c>
      <c r="B20" s="99">
        <v>1</v>
      </c>
      <c r="C20" s="81">
        <v>0</v>
      </c>
      <c r="D20" s="146">
        <f ca="1">RANDBETWEEN(1,20)</f>
        <v>4</v>
      </c>
      <c r="E20" s="81">
        <f ca="1">SUM(C20:D20)</f>
        <v>4</v>
      </c>
      <c r="F20" s="81" t="s">
        <v>6</v>
      </c>
    </row>
    <row r="21" spans="1:14" x14ac:dyDescent="0.25">
      <c r="A21" s="99" t="s">
        <v>94</v>
      </c>
      <c r="B21" s="99">
        <v>1</v>
      </c>
      <c r="C21" s="81">
        <v>3</v>
      </c>
      <c r="D21" s="146">
        <f ca="1">RANDBETWEEN(1,20)</f>
        <v>15</v>
      </c>
      <c r="E21" s="81">
        <f ca="1">SUM(C21:D21)</f>
        <v>18</v>
      </c>
      <c r="F21" s="81" t="s">
        <v>6</v>
      </c>
    </row>
  </sheetData>
  <sortState ref="A2:F15">
    <sortCondition descending="1" ref="E2:E15"/>
    <sortCondition descending="1" ref="C2:C15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showGridLines="0" workbookViewId="0"/>
  </sheetViews>
  <sheetFormatPr defaultRowHeight="15.75" x14ac:dyDescent="0.25"/>
  <cols>
    <col min="1" max="1" width="15.375" style="21" bestFit="1" customWidth="1"/>
    <col min="2" max="2" width="17.375" style="21" bestFit="1" customWidth="1"/>
    <col min="3" max="3" width="13.875" style="21" bestFit="1" customWidth="1"/>
    <col min="4" max="4" width="5" style="21" bestFit="1" customWidth="1"/>
    <col min="5" max="5" width="6" style="21" bestFit="1" customWidth="1"/>
    <col min="6" max="6" width="3.875" style="21" bestFit="1" customWidth="1"/>
    <col min="7" max="7" width="6.875" style="21" bestFit="1" customWidth="1"/>
    <col min="8" max="8" width="3.875" style="21" bestFit="1" customWidth="1"/>
    <col min="9" max="9" width="5.25" style="21" bestFit="1" customWidth="1"/>
  </cols>
  <sheetData>
    <row r="1" spans="1:9" ht="16.5" thickBot="1" x14ac:dyDescent="0.3">
      <c r="A1" s="114" t="s">
        <v>0</v>
      </c>
      <c r="B1" s="87" t="s">
        <v>37</v>
      </c>
      <c r="C1" s="87" t="s">
        <v>38</v>
      </c>
      <c r="D1" s="89" t="s">
        <v>39</v>
      </c>
      <c r="E1" s="87" t="s">
        <v>40</v>
      </c>
      <c r="F1" s="87" t="s">
        <v>41</v>
      </c>
      <c r="G1" s="87" t="s">
        <v>42</v>
      </c>
      <c r="H1" s="91" t="s">
        <v>43</v>
      </c>
      <c r="I1" s="88" t="s">
        <v>28</v>
      </c>
    </row>
    <row r="2" spans="1:9" x14ac:dyDescent="0.25">
      <c r="A2" s="82" t="s">
        <v>116</v>
      </c>
      <c r="B2" s="81" t="s">
        <v>121</v>
      </c>
      <c r="C2" s="81" t="s">
        <v>123</v>
      </c>
      <c r="D2" s="90">
        <v>6</v>
      </c>
      <c r="E2" s="81">
        <v>4</v>
      </c>
      <c r="F2" s="81">
        <v>0</v>
      </c>
      <c r="G2" s="81">
        <v>0</v>
      </c>
      <c r="H2" s="146">
        <f t="shared" ref="H2:H9" ca="1" si="0">RANDBETWEEN(1,20)</f>
        <v>4</v>
      </c>
      <c r="I2" s="81">
        <f t="shared" ref="I2" ca="1" si="1">SUM(D2:H2)</f>
        <v>14</v>
      </c>
    </row>
    <row r="3" spans="1:9" x14ac:dyDescent="0.25">
      <c r="A3" s="82" t="s">
        <v>116</v>
      </c>
      <c r="B3" s="81" t="s">
        <v>122</v>
      </c>
      <c r="C3" s="81" t="s">
        <v>123</v>
      </c>
      <c r="D3" s="90">
        <v>6</v>
      </c>
      <c r="E3" s="81">
        <v>4</v>
      </c>
      <c r="F3" s="81">
        <v>0</v>
      </c>
      <c r="G3" s="81">
        <v>0</v>
      </c>
      <c r="H3" s="146">
        <f t="shared" ca="1" si="0"/>
        <v>12</v>
      </c>
      <c r="I3" s="81">
        <f t="shared" ref="I3:I6" ca="1" si="2">SUM(D3:H3)</f>
        <v>22</v>
      </c>
    </row>
    <row r="4" spans="1:9" x14ac:dyDescent="0.25">
      <c r="A4" s="82" t="s">
        <v>117</v>
      </c>
      <c r="B4" s="81" t="s">
        <v>99</v>
      </c>
      <c r="C4" s="81" t="s">
        <v>118</v>
      </c>
      <c r="D4" s="90">
        <v>3</v>
      </c>
      <c r="E4" s="81">
        <v>4</v>
      </c>
      <c r="F4" s="81">
        <v>0</v>
      </c>
      <c r="G4" s="81">
        <v>0</v>
      </c>
      <c r="H4" s="146">
        <f t="shared" ca="1" si="0"/>
        <v>7</v>
      </c>
      <c r="I4" s="81">
        <f t="shared" ca="1" si="2"/>
        <v>14</v>
      </c>
    </row>
    <row r="5" spans="1:9" x14ac:dyDescent="0.25">
      <c r="A5" s="82" t="s">
        <v>117</v>
      </c>
      <c r="B5" s="81" t="s">
        <v>100</v>
      </c>
      <c r="C5" s="81" t="s">
        <v>118</v>
      </c>
      <c r="D5" s="90">
        <v>3</v>
      </c>
      <c r="E5" s="81">
        <v>4</v>
      </c>
      <c r="F5" s="81">
        <v>0</v>
      </c>
      <c r="G5" s="81">
        <v>0</v>
      </c>
      <c r="H5" s="146">
        <f t="shared" ca="1" si="0"/>
        <v>10</v>
      </c>
      <c r="I5" s="81">
        <f t="shared" ca="1" si="2"/>
        <v>17</v>
      </c>
    </row>
    <row r="6" spans="1:9" x14ac:dyDescent="0.25">
      <c r="A6" s="82" t="s">
        <v>130</v>
      </c>
      <c r="B6" s="81" t="s">
        <v>133</v>
      </c>
      <c r="C6" s="81" t="s">
        <v>135</v>
      </c>
      <c r="D6" s="90">
        <v>4</v>
      </c>
      <c r="E6" s="81">
        <v>3</v>
      </c>
      <c r="F6" s="81">
        <v>0</v>
      </c>
      <c r="G6" s="81">
        <v>0</v>
      </c>
      <c r="H6" s="146">
        <f t="shared" ca="1" si="0"/>
        <v>1</v>
      </c>
      <c r="I6" s="81">
        <f t="shared" ca="1" si="2"/>
        <v>8</v>
      </c>
    </row>
    <row r="7" spans="1:9" x14ac:dyDescent="0.25">
      <c r="A7" s="82" t="s">
        <v>130</v>
      </c>
      <c r="B7" s="81" t="s">
        <v>114</v>
      </c>
      <c r="C7" s="81" t="s">
        <v>114</v>
      </c>
      <c r="D7" s="90">
        <v>4</v>
      </c>
      <c r="E7" s="81">
        <v>8</v>
      </c>
      <c r="F7" s="81">
        <v>0</v>
      </c>
      <c r="G7" s="81">
        <v>0</v>
      </c>
      <c r="H7" s="146">
        <f t="shared" ca="1" si="0"/>
        <v>13</v>
      </c>
      <c r="I7" s="81">
        <f t="shared" ref="I7" ca="1" si="3">SUM(D7:H7)</f>
        <v>25</v>
      </c>
    </row>
    <row r="8" spans="1:9" x14ac:dyDescent="0.25">
      <c r="A8" s="82" t="s">
        <v>131</v>
      </c>
      <c r="B8" s="81" t="s">
        <v>133</v>
      </c>
      <c r="C8" s="81" t="s">
        <v>134</v>
      </c>
      <c r="D8" s="90">
        <v>1</v>
      </c>
      <c r="E8" s="81">
        <v>1</v>
      </c>
      <c r="F8" s="81">
        <v>0</v>
      </c>
      <c r="G8" s="81">
        <v>0</v>
      </c>
      <c r="H8" s="146">
        <f t="shared" ca="1" si="0"/>
        <v>5</v>
      </c>
      <c r="I8" s="81">
        <f t="shared" ref="I8" ca="1" si="4">SUM(D8:H8)</f>
        <v>7</v>
      </c>
    </row>
    <row r="9" spans="1:9" x14ac:dyDescent="0.25">
      <c r="A9" s="82" t="s">
        <v>138</v>
      </c>
      <c r="B9" s="81" t="s">
        <v>139</v>
      </c>
      <c r="C9" s="81" t="s">
        <v>143</v>
      </c>
      <c r="D9" s="90">
        <v>1</v>
      </c>
      <c r="E9" s="81">
        <v>2</v>
      </c>
      <c r="F9" s="81">
        <v>0</v>
      </c>
      <c r="G9" s="81">
        <v>0</v>
      </c>
      <c r="H9" s="146">
        <f t="shared" ca="1" si="0"/>
        <v>11</v>
      </c>
      <c r="I9" s="81">
        <f t="shared" ref="I9" ca="1" si="5">SUM(D9:H9)</f>
        <v>14</v>
      </c>
    </row>
    <row r="10" spans="1:9" ht="16.5" thickBot="1" x14ac:dyDescent="0.3"/>
    <row r="11" spans="1:9" ht="16.5" thickBot="1" x14ac:dyDescent="0.3">
      <c r="A11" s="114" t="s">
        <v>0</v>
      </c>
      <c r="B11" s="87" t="s">
        <v>37</v>
      </c>
      <c r="C11" s="87" t="s">
        <v>38</v>
      </c>
      <c r="D11" s="89" t="s">
        <v>39</v>
      </c>
      <c r="E11" s="87" t="s">
        <v>40</v>
      </c>
      <c r="F11" s="87" t="s">
        <v>41</v>
      </c>
      <c r="G11" s="87" t="s">
        <v>42</v>
      </c>
      <c r="H11" s="91" t="s">
        <v>43</v>
      </c>
      <c r="I11" s="88" t="s">
        <v>28</v>
      </c>
    </row>
    <row r="12" spans="1:9" ht="18.75" x14ac:dyDescent="0.25">
      <c r="A12" s="80" t="s">
        <v>146</v>
      </c>
      <c r="B12" s="81" t="s">
        <v>99</v>
      </c>
      <c r="C12" s="81" t="s">
        <v>103</v>
      </c>
      <c r="D12" s="90">
        <v>4</v>
      </c>
      <c r="E12" s="81">
        <v>1</v>
      </c>
      <c r="F12" s="165">
        <v>2</v>
      </c>
      <c r="G12" s="165">
        <v>1</v>
      </c>
      <c r="H12" s="146">
        <f t="shared" ref="H12:H21" ca="1" si="6">RANDBETWEEN(1,20)</f>
        <v>9</v>
      </c>
      <c r="I12" s="81">
        <f t="shared" ref="I12:I14" ca="1" si="7">SUM(D12:H12)</f>
        <v>17</v>
      </c>
    </row>
    <row r="13" spans="1:9" ht="18.75" x14ac:dyDescent="0.25">
      <c r="A13" s="80" t="s">
        <v>146</v>
      </c>
      <c r="B13" s="81" t="s">
        <v>100</v>
      </c>
      <c r="C13" s="81" t="s">
        <v>103</v>
      </c>
      <c r="D13" s="90">
        <v>4</v>
      </c>
      <c r="E13" s="81">
        <v>1</v>
      </c>
      <c r="F13" s="165">
        <v>2</v>
      </c>
      <c r="G13" s="165">
        <v>1</v>
      </c>
      <c r="H13" s="146">
        <f t="shared" ca="1" si="6"/>
        <v>17</v>
      </c>
      <c r="I13" s="81">
        <f t="shared" ref="I13" ca="1" si="8">SUM(D13:H13)</f>
        <v>25</v>
      </c>
    </row>
    <row r="14" spans="1:9" ht="18.75" x14ac:dyDescent="0.25">
      <c r="A14" s="80" t="s">
        <v>146</v>
      </c>
      <c r="B14" s="81" t="s">
        <v>101</v>
      </c>
      <c r="C14" s="81" t="s">
        <v>98</v>
      </c>
      <c r="D14" s="90">
        <v>-1</v>
      </c>
      <c r="E14" s="81">
        <v>1</v>
      </c>
      <c r="F14" s="165">
        <v>2</v>
      </c>
      <c r="G14" s="165">
        <v>1</v>
      </c>
      <c r="H14" s="146">
        <f t="shared" ca="1" si="6"/>
        <v>7</v>
      </c>
      <c r="I14" s="81">
        <f t="shared" ca="1" si="7"/>
        <v>10</v>
      </c>
    </row>
    <row r="15" spans="1:9" x14ac:dyDescent="0.25">
      <c r="A15" s="80" t="s">
        <v>102</v>
      </c>
      <c r="B15" s="167" t="s">
        <v>99</v>
      </c>
      <c r="C15" s="167" t="s">
        <v>103</v>
      </c>
      <c r="D15" s="90">
        <v>4</v>
      </c>
      <c r="E15" s="81">
        <v>1</v>
      </c>
      <c r="F15" s="81">
        <v>0</v>
      </c>
      <c r="G15" s="81">
        <v>1</v>
      </c>
      <c r="H15" s="146">
        <f t="shared" ca="1" si="6"/>
        <v>12</v>
      </c>
      <c r="I15" s="81">
        <f t="shared" ref="I15:I17" ca="1" si="9">SUM(D15:H15)</f>
        <v>18</v>
      </c>
    </row>
    <row r="16" spans="1:9" x14ac:dyDescent="0.25">
      <c r="A16" s="80" t="s">
        <v>102</v>
      </c>
      <c r="B16" s="167" t="s">
        <v>100</v>
      </c>
      <c r="C16" s="167" t="s">
        <v>103</v>
      </c>
      <c r="D16" s="90">
        <v>4</v>
      </c>
      <c r="E16" s="81">
        <v>1</v>
      </c>
      <c r="F16" s="81">
        <v>0</v>
      </c>
      <c r="G16" s="81">
        <v>1</v>
      </c>
      <c r="H16" s="146">
        <f t="shared" ca="1" si="6"/>
        <v>18</v>
      </c>
      <c r="I16" s="81">
        <f t="shared" ref="I16" ca="1" si="10">SUM(D16:H16)</f>
        <v>24</v>
      </c>
    </row>
    <row r="17" spans="1:9" x14ac:dyDescent="0.25">
      <c r="A17" s="80" t="s">
        <v>102</v>
      </c>
      <c r="B17" s="167" t="s">
        <v>101</v>
      </c>
      <c r="C17" s="167" t="s">
        <v>98</v>
      </c>
      <c r="D17" s="90">
        <v>-1</v>
      </c>
      <c r="E17" s="81">
        <v>1</v>
      </c>
      <c r="F17" s="81">
        <v>0</v>
      </c>
      <c r="G17" s="81">
        <v>1</v>
      </c>
      <c r="H17" s="146">
        <f t="shared" ca="1" si="6"/>
        <v>1</v>
      </c>
      <c r="I17" s="81">
        <f t="shared" ca="1" si="9"/>
        <v>2</v>
      </c>
    </row>
    <row r="18" spans="1:9" x14ac:dyDescent="0.25">
      <c r="A18" s="80" t="s">
        <v>109</v>
      </c>
      <c r="B18" s="81" t="s">
        <v>125</v>
      </c>
      <c r="C18" s="81" t="s">
        <v>126</v>
      </c>
      <c r="D18" s="90">
        <v>3</v>
      </c>
      <c r="E18" s="81">
        <v>1</v>
      </c>
      <c r="F18" s="81">
        <v>1</v>
      </c>
      <c r="G18" s="81">
        <v>1</v>
      </c>
      <c r="H18" s="146">
        <f t="shared" ca="1" si="6"/>
        <v>9</v>
      </c>
      <c r="I18" s="81">
        <f t="shared" ref="I18" ca="1" si="11">SUM(D18:H18)</f>
        <v>15</v>
      </c>
    </row>
    <row r="19" spans="1:9" x14ac:dyDescent="0.25">
      <c r="A19" s="80" t="s">
        <v>109</v>
      </c>
      <c r="B19" s="81" t="s">
        <v>112</v>
      </c>
      <c r="C19" s="81" t="s">
        <v>115</v>
      </c>
      <c r="D19" s="90">
        <v>3</v>
      </c>
      <c r="E19" s="81">
        <v>1</v>
      </c>
      <c r="F19" s="81">
        <v>1</v>
      </c>
      <c r="G19" s="81">
        <v>1</v>
      </c>
      <c r="H19" s="146">
        <f t="shared" ca="1" si="6"/>
        <v>4</v>
      </c>
      <c r="I19" s="81">
        <f t="shared" ref="I19" ca="1" si="12">SUM(D19:H19)</f>
        <v>10</v>
      </c>
    </row>
    <row r="20" spans="1:9" x14ac:dyDescent="0.25">
      <c r="A20" s="80" t="s">
        <v>108</v>
      </c>
      <c r="B20" s="81" t="s">
        <v>113</v>
      </c>
      <c r="C20" s="81" t="s">
        <v>124</v>
      </c>
      <c r="D20" s="90">
        <v>6</v>
      </c>
      <c r="E20" s="81">
        <v>3</v>
      </c>
      <c r="F20" s="81">
        <v>1</v>
      </c>
      <c r="G20" s="81">
        <v>1</v>
      </c>
      <c r="H20" s="146">
        <f t="shared" ca="1" si="6"/>
        <v>5</v>
      </c>
      <c r="I20" s="81">
        <f t="shared" ref="I20:I21" ca="1" si="13">SUM(D20:H20)</f>
        <v>16</v>
      </c>
    </row>
    <row r="21" spans="1:9" x14ac:dyDescent="0.25">
      <c r="A21" s="80" t="s">
        <v>108</v>
      </c>
      <c r="B21" s="81" t="s">
        <v>114</v>
      </c>
      <c r="C21" s="81" t="s">
        <v>114</v>
      </c>
      <c r="D21" s="90">
        <v>6</v>
      </c>
      <c r="E21" s="81">
        <v>3</v>
      </c>
      <c r="F21" s="81">
        <v>0</v>
      </c>
      <c r="G21" s="81">
        <v>1</v>
      </c>
      <c r="H21" s="146">
        <f t="shared" ca="1" si="6"/>
        <v>10</v>
      </c>
      <c r="I21" s="81">
        <f t="shared" ca="1" si="13"/>
        <v>20</v>
      </c>
    </row>
  </sheetData>
  <conditionalFormatting sqref="H2">
    <cfRule type="cellIs" dxfId="291" priority="115" operator="equal">
      <formula>1</formula>
    </cfRule>
    <cfRule type="cellIs" dxfId="290" priority="116" operator="equal">
      <formula>19</formula>
    </cfRule>
    <cfRule type="cellIs" dxfId="289" priority="117" operator="equal">
      <formula>20</formula>
    </cfRule>
  </conditionalFormatting>
  <conditionalFormatting sqref="H3">
    <cfRule type="cellIs" dxfId="288" priority="76" operator="equal">
      <formula>1</formula>
    </cfRule>
    <cfRule type="cellIs" dxfId="287" priority="77" operator="equal">
      <formula>19</formula>
    </cfRule>
    <cfRule type="cellIs" dxfId="286" priority="78" operator="equal">
      <formula>20</formula>
    </cfRule>
  </conditionalFormatting>
  <conditionalFormatting sqref="H5:H6">
    <cfRule type="cellIs" dxfId="285" priority="73" operator="equal">
      <formula>1</formula>
    </cfRule>
    <cfRule type="cellIs" dxfId="284" priority="74" operator="equal">
      <formula>19</formula>
    </cfRule>
    <cfRule type="cellIs" dxfId="283" priority="75" operator="equal">
      <formula>20</formula>
    </cfRule>
  </conditionalFormatting>
  <conditionalFormatting sqref="H4">
    <cfRule type="cellIs" dxfId="282" priority="70" operator="equal">
      <formula>1</formula>
    </cfRule>
    <cfRule type="cellIs" dxfId="281" priority="71" operator="equal">
      <formula>19</formula>
    </cfRule>
    <cfRule type="cellIs" dxfId="280" priority="72" operator="equal">
      <formula>20</formula>
    </cfRule>
  </conditionalFormatting>
  <conditionalFormatting sqref="H12 H14">
    <cfRule type="cellIs" dxfId="279" priority="67" operator="equal">
      <formula>1</formula>
    </cfRule>
    <cfRule type="cellIs" dxfId="278" priority="68" operator="equal">
      <formula>19</formula>
    </cfRule>
    <cfRule type="cellIs" dxfId="277" priority="69" operator="equal">
      <formula>20</formula>
    </cfRule>
  </conditionalFormatting>
  <conditionalFormatting sqref="H15 H17">
    <cfRule type="cellIs" dxfId="276" priority="64" operator="equal">
      <formula>1</formula>
    </cfRule>
    <cfRule type="cellIs" dxfId="275" priority="65" operator="equal">
      <formula>19</formula>
    </cfRule>
    <cfRule type="cellIs" dxfId="274" priority="66" operator="equal">
      <formula>20</formula>
    </cfRule>
  </conditionalFormatting>
  <conditionalFormatting sqref="H13">
    <cfRule type="cellIs" dxfId="273" priority="61" operator="equal">
      <formula>1</formula>
    </cfRule>
    <cfRule type="cellIs" dxfId="272" priority="62" operator="equal">
      <formula>19</formula>
    </cfRule>
    <cfRule type="cellIs" dxfId="271" priority="63" operator="equal">
      <formula>20</formula>
    </cfRule>
  </conditionalFormatting>
  <conditionalFormatting sqref="H16">
    <cfRule type="cellIs" dxfId="270" priority="58" operator="equal">
      <formula>1</formula>
    </cfRule>
    <cfRule type="cellIs" dxfId="269" priority="59" operator="equal">
      <formula>19</formula>
    </cfRule>
    <cfRule type="cellIs" dxfId="268" priority="60" operator="equal">
      <formula>20</formula>
    </cfRule>
  </conditionalFormatting>
  <conditionalFormatting sqref="H18">
    <cfRule type="cellIs" dxfId="267" priority="40" operator="equal">
      <formula>1</formula>
    </cfRule>
    <cfRule type="cellIs" dxfId="266" priority="41" operator="equal">
      <formula>19</formula>
    </cfRule>
    <cfRule type="cellIs" dxfId="265" priority="42" operator="equal">
      <formula>20</formula>
    </cfRule>
  </conditionalFormatting>
  <conditionalFormatting sqref="H19">
    <cfRule type="cellIs" dxfId="264" priority="34" operator="equal">
      <formula>1</formula>
    </cfRule>
    <cfRule type="cellIs" dxfId="263" priority="35" operator="equal">
      <formula>19</formula>
    </cfRule>
    <cfRule type="cellIs" dxfId="262" priority="36" operator="equal">
      <formula>20</formula>
    </cfRule>
  </conditionalFormatting>
  <conditionalFormatting sqref="H20:H21">
    <cfRule type="cellIs" dxfId="261" priority="31" operator="equal">
      <formula>1</formula>
    </cfRule>
    <cfRule type="cellIs" dxfId="260" priority="32" operator="equal">
      <formula>19</formula>
    </cfRule>
    <cfRule type="cellIs" dxfId="259" priority="33" operator="equal">
      <formula>20</formula>
    </cfRule>
  </conditionalFormatting>
  <conditionalFormatting sqref="H3">
    <cfRule type="cellIs" dxfId="258" priority="19" operator="equal">
      <formula>1</formula>
    </cfRule>
    <cfRule type="cellIs" dxfId="257" priority="20" operator="equal">
      <formula>19</formula>
    </cfRule>
    <cfRule type="cellIs" dxfId="256" priority="21" operator="equal">
      <formula>20</formula>
    </cfRule>
  </conditionalFormatting>
  <conditionalFormatting sqref="H4">
    <cfRule type="cellIs" dxfId="255" priority="16" operator="equal">
      <formula>1</formula>
    </cfRule>
    <cfRule type="cellIs" dxfId="254" priority="17" operator="equal">
      <formula>19</formula>
    </cfRule>
    <cfRule type="cellIs" dxfId="253" priority="18" operator="equal">
      <formula>20</formula>
    </cfRule>
  </conditionalFormatting>
  <conditionalFormatting sqref="H5">
    <cfRule type="cellIs" dxfId="252" priority="13" operator="equal">
      <formula>1</formula>
    </cfRule>
    <cfRule type="cellIs" dxfId="251" priority="14" operator="equal">
      <formula>19</formula>
    </cfRule>
    <cfRule type="cellIs" dxfId="250" priority="15" operator="equal">
      <formula>20</formula>
    </cfRule>
  </conditionalFormatting>
  <conditionalFormatting sqref="H8">
    <cfRule type="cellIs" dxfId="249" priority="10" operator="equal">
      <formula>1</formula>
    </cfRule>
    <cfRule type="cellIs" dxfId="248" priority="11" operator="equal">
      <formula>19</formula>
    </cfRule>
    <cfRule type="cellIs" dxfId="247" priority="12" operator="equal">
      <formula>20</formula>
    </cfRule>
  </conditionalFormatting>
  <conditionalFormatting sqref="H7">
    <cfRule type="cellIs" dxfId="246" priority="7" operator="equal">
      <formula>1</formula>
    </cfRule>
    <cfRule type="cellIs" dxfId="245" priority="8" operator="equal">
      <formula>19</formula>
    </cfRule>
    <cfRule type="cellIs" dxfId="244" priority="9" operator="equal">
      <formula>20</formula>
    </cfRule>
  </conditionalFormatting>
  <conditionalFormatting sqref="H9">
    <cfRule type="cellIs" dxfId="243" priority="1" operator="equal">
      <formula>1</formula>
    </cfRule>
    <cfRule type="cellIs" dxfId="242" priority="2" operator="equal">
      <formula>19</formula>
    </cfRule>
    <cfRule type="cellIs" dxfId="241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/>
  </sheetViews>
  <sheetFormatPr defaultColWidth="3.875" defaultRowHeight="15.75" x14ac:dyDescent="0.25"/>
  <cols>
    <col min="1" max="1" width="15.375" style="21" bestFit="1" customWidth="1"/>
    <col min="2" max="2" width="7.875" style="21" bestFit="1" customWidth="1"/>
    <col min="3" max="3" width="6.375" style="21" bestFit="1" customWidth="1"/>
    <col min="4" max="4" width="4.375" style="21" bestFit="1" customWidth="1"/>
    <col min="5" max="5" width="5" style="21" bestFit="1" customWidth="1"/>
    <col min="6" max="6" width="3.875" style="21"/>
    <col min="7" max="7" width="9.25" style="21" bestFit="1" customWidth="1"/>
    <col min="8" max="8" width="8.5" style="21" bestFit="1" customWidth="1"/>
    <col min="9" max="9" width="6.375" style="21" bestFit="1" customWidth="1"/>
    <col min="10" max="10" width="4.375" style="21" bestFit="1" customWidth="1"/>
    <col min="11" max="11" width="5" style="21" bestFit="1" customWidth="1"/>
    <col min="12" max="16384" width="3.875" style="21"/>
  </cols>
  <sheetData>
    <row r="1" spans="1:11" s="24" customFormat="1" x14ac:dyDescent="0.25">
      <c r="A1" s="156" t="s">
        <v>0</v>
      </c>
      <c r="B1" s="156" t="s">
        <v>84</v>
      </c>
      <c r="C1" s="156" t="s">
        <v>44</v>
      </c>
      <c r="D1" s="149" t="s">
        <v>3</v>
      </c>
      <c r="E1" s="156" t="s">
        <v>45</v>
      </c>
      <c r="G1" s="156" t="s">
        <v>0</v>
      </c>
      <c r="H1" s="156" t="s">
        <v>84</v>
      </c>
      <c r="I1" s="156" t="s">
        <v>44</v>
      </c>
      <c r="J1" s="149" t="s">
        <v>3</v>
      </c>
      <c r="K1" s="156" t="s">
        <v>45</v>
      </c>
    </row>
    <row r="2" spans="1:11" x14ac:dyDescent="0.25">
      <c r="A2" s="79" t="s">
        <v>116</v>
      </c>
      <c r="B2" s="86" t="s">
        <v>46</v>
      </c>
      <c r="C2" s="150">
        <v>4</v>
      </c>
      <c r="D2" s="147">
        <f t="shared" ref="D2:D4" ca="1" si="0">RANDBETWEEN(1,20)</f>
        <v>14</v>
      </c>
      <c r="E2" s="78">
        <f t="shared" ref="E2:E4" ca="1" si="1">D2+C2</f>
        <v>18</v>
      </c>
      <c r="G2" s="77" t="s">
        <v>102</v>
      </c>
      <c r="H2" s="78" t="s">
        <v>46</v>
      </c>
      <c r="I2" s="78">
        <v>7</v>
      </c>
      <c r="J2" s="147">
        <f t="shared" ref="J2:J4" ca="1" si="2">RANDBETWEEN(1,20)</f>
        <v>2</v>
      </c>
      <c r="K2" s="78">
        <f t="shared" ref="K2:K4" ca="1" si="3">J2+I2</f>
        <v>9</v>
      </c>
    </row>
    <row r="3" spans="1:11" x14ac:dyDescent="0.25">
      <c r="A3" s="82" t="s">
        <v>116</v>
      </c>
      <c r="B3" s="86" t="s">
        <v>47</v>
      </c>
      <c r="C3" s="150">
        <v>9</v>
      </c>
      <c r="D3" s="146">
        <f t="shared" ca="1" si="0"/>
        <v>8</v>
      </c>
      <c r="E3" s="81">
        <f t="shared" ca="1" si="1"/>
        <v>17</v>
      </c>
      <c r="G3" s="80" t="s">
        <v>102</v>
      </c>
      <c r="H3" s="81" t="s">
        <v>47</v>
      </c>
      <c r="I3" s="81">
        <v>5</v>
      </c>
      <c r="J3" s="146">
        <f t="shared" ca="1" si="2"/>
        <v>17</v>
      </c>
      <c r="K3" s="81">
        <f t="shared" ca="1" si="3"/>
        <v>22</v>
      </c>
    </row>
    <row r="4" spans="1:11" x14ac:dyDescent="0.25">
      <c r="A4" s="85" t="s">
        <v>116</v>
      </c>
      <c r="B4" s="151" t="s">
        <v>48</v>
      </c>
      <c r="C4" s="152">
        <v>9</v>
      </c>
      <c r="D4" s="148">
        <f t="shared" ca="1" si="0"/>
        <v>5</v>
      </c>
      <c r="E4" s="84">
        <f t="shared" ca="1" si="1"/>
        <v>14</v>
      </c>
      <c r="G4" s="83" t="s">
        <v>102</v>
      </c>
      <c r="H4" s="84" t="s">
        <v>48</v>
      </c>
      <c r="I4" s="84">
        <v>2</v>
      </c>
      <c r="J4" s="148">
        <f t="shared" ca="1" si="2"/>
        <v>18</v>
      </c>
      <c r="K4" s="84">
        <f t="shared" ca="1" si="3"/>
        <v>20</v>
      </c>
    </row>
    <row r="5" spans="1:11" x14ac:dyDescent="0.25">
      <c r="A5" s="162" t="s">
        <v>117</v>
      </c>
      <c r="B5" s="86" t="s">
        <v>46</v>
      </c>
      <c r="C5" s="150">
        <v>2</v>
      </c>
      <c r="D5" s="147">
        <f t="shared" ref="D5:D7" ca="1" si="4">RANDBETWEEN(1,20)</f>
        <v>10</v>
      </c>
      <c r="E5" s="78">
        <f t="shared" ref="E5:E7" ca="1" si="5">D5+C5</f>
        <v>12</v>
      </c>
      <c r="G5" s="77" t="s">
        <v>109</v>
      </c>
      <c r="H5" s="78" t="s">
        <v>46</v>
      </c>
      <c r="I5" s="78">
        <v>6</v>
      </c>
      <c r="J5" s="147">
        <f t="shared" ref="J5:J7" ca="1" si="6">RANDBETWEEN(1,20)</f>
        <v>16</v>
      </c>
      <c r="K5" s="78">
        <f t="shared" ref="K5:K7" ca="1" si="7">J5+I5</f>
        <v>22</v>
      </c>
    </row>
    <row r="6" spans="1:11" x14ac:dyDescent="0.25">
      <c r="A6" s="162" t="s">
        <v>117</v>
      </c>
      <c r="B6" s="163" t="s">
        <v>47</v>
      </c>
      <c r="C6" s="150">
        <v>0</v>
      </c>
      <c r="D6" s="146">
        <f t="shared" ca="1" si="4"/>
        <v>17</v>
      </c>
      <c r="E6" s="81">
        <f t="shared" ca="1" si="5"/>
        <v>17</v>
      </c>
      <c r="G6" s="80" t="s">
        <v>109</v>
      </c>
      <c r="H6" s="81" t="s">
        <v>47</v>
      </c>
      <c r="I6" s="81">
        <v>2</v>
      </c>
      <c r="J6" s="146">
        <f t="shared" ca="1" si="6"/>
        <v>2</v>
      </c>
      <c r="K6" s="81">
        <f t="shared" ca="1" si="7"/>
        <v>4</v>
      </c>
    </row>
    <row r="7" spans="1:11" x14ac:dyDescent="0.25">
      <c r="A7" s="164" t="s">
        <v>117</v>
      </c>
      <c r="B7" s="151" t="s">
        <v>48</v>
      </c>
      <c r="C7" s="152">
        <v>6</v>
      </c>
      <c r="D7" s="148">
        <f t="shared" ca="1" si="4"/>
        <v>5</v>
      </c>
      <c r="E7" s="84">
        <f t="shared" ca="1" si="5"/>
        <v>11</v>
      </c>
      <c r="G7" s="83" t="s">
        <v>109</v>
      </c>
      <c r="H7" s="84" t="s">
        <v>48</v>
      </c>
      <c r="I7" s="84">
        <v>4</v>
      </c>
      <c r="J7" s="148">
        <f t="shared" ca="1" si="6"/>
        <v>14</v>
      </c>
      <c r="K7" s="84">
        <f t="shared" ca="1" si="7"/>
        <v>18</v>
      </c>
    </row>
    <row r="8" spans="1:11" x14ac:dyDescent="0.25">
      <c r="A8" s="162" t="s">
        <v>130</v>
      </c>
      <c r="B8" s="86" t="s">
        <v>46</v>
      </c>
      <c r="C8" s="150"/>
      <c r="D8" s="147">
        <f t="shared" ref="D8:D10" ca="1" si="8">RANDBETWEEN(1,20)</f>
        <v>7</v>
      </c>
      <c r="E8" s="78">
        <f t="shared" ref="E8:E10" ca="1" si="9">D8+C8</f>
        <v>7</v>
      </c>
      <c r="G8" s="77" t="s">
        <v>108</v>
      </c>
      <c r="H8" s="78" t="s">
        <v>46</v>
      </c>
      <c r="I8" s="78">
        <v>7</v>
      </c>
      <c r="J8" s="147">
        <f t="shared" ref="J8:J10" ca="1" si="10">RANDBETWEEN(1,20)</f>
        <v>17</v>
      </c>
      <c r="K8" s="78">
        <f t="shared" ref="K8:K10" ca="1" si="11">J8+I8</f>
        <v>24</v>
      </c>
    </row>
    <row r="9" spans="1:11" x14ac:dyDescent="0.25">
      <c r="A9" s="162" t="s">
        <v>130</v>
      </c>
      <c r="B9" s="163" t="s">
        <v>47</v>
      </c>
      <c r="C9" s="150"/>
      <c r="D9" s="146">
        <f t="shared" ca="1" si="8"/>
        <v>2</v>
      </c>
      <c r="E9" s="81">
        <f t="shared" ca="1" si="9"/>
        <v>2</v>
      </c>
      <c r="G9" s="80" t="s">
        <v>108</v>
      </c>
      <c r="H9" s="81" t="s">
        <v>47</v>
      </c>
      <c r="I9" s="81">
        <v>3</v>
      </c>
      <c r="J9" s="146">
        <f t="shared" ca="1" si="10"/>
        <v>5</v>
      </c>
      <c r="K9" s="81">
        <f t="shared" ca="1" si="11"/>
        <v>8</v>
      </c>
    </row>
    <row r="10" spans="1:11" x14ac:dyDescent="0.25">
      <c r="A10" s="164" t="s">
        <v>130</v>
      </c>
      <c r="B10" s="151" t="s">
        <v>48</v>
      </c>
      <c r="C10" s="152"/>
      <c r="D10" s="148">
        <f t="shared" ca="1" si="8"/>
        <v>18</v>
      </c>
      <c r="E10" s="84">
        <f t="shared" ca="1" si="9"/>
        <v>18</v>
      </c>
      <c r="G10" s="83" t="s">
        <v>108</v>
      </c>
      <c r="H10" s="84" t="s">
        <v>48</v>
      </c>
      <c r="I10" s="84">
        <v>5</v>
      </c>
      <c r="J10" s="148">
        <f t="shared" ca="1" si="10"/>
        <v>16</v>
      </c>
      <c r="K10" s="84">
        <f t="shared" ca="1" si="11"/>
        <v>21</v>
      </c>
    </row>
    <row r="11" spans="1:11" x14ac:dyDescent="0.25">
      <c r="A11" s="162" t="s">
        <v>131</v>
      </c>
      <c r="B11" s="86" t="s">
        <v>46</v>
      </c>
      <c r="C11" s="150">
        <v>0</v>
      </c>
      <c r="D11" s="147">
        <f t="shared" ref="D11:D13" ca="1" si="12">RANDBETWEEN(1,20)</f>
        <v>17</v>
      </c>
      <c r="E11" s="78">
        <f t="shared" ref="E11:E13" ca="1" si="13">D11+C11</f>
        <v>17</v>
      </c>
      <c r="G11" s="83"/>
      <c r="H11" s="84" t="s">
        <v>91</v>
      </c>
      <c r="I11" s="84"/>
      <c r="J11" s="148">
        <f ca="1">RANDBETWEEN(1,20)</f>
        <v>10</v>
      </c>
      <c r="K11" s="84">
        <f ca="1">J11+I11</f>
        <v>10</v>
      </c>
    </row>
    <row r="12" spans="1:11" x14ac:dyDescent="0.25">
      <c r="A12" s="162" t="s">
        <v>131</v>
      </c>
      <c r="B12" s="163" t="s">
        <v>47</v>
      </c>
      <c r="C12" s="150">
        <v>-1</v>
      </c>
      <c r="D12" s="146">
        <f t="shared" ca="1" si="12"/>
        <v>2</v>
      </c>
      <c r="E12" s="81">
        <f t="shared" ca="1" si="13"/>
        <v>1</v>
      </c>
      <c r="G12" s="83" t="s">
        <v>108</v>
      </c>
      <c r="H12" s="84" t="s">
        <v>144</v>
      </c>
      <c r="I12" s="84">
        <v>4</v>
      </c>
      <c r="J12" s="148">
        <f ca="1">RANDBETWEEN(1,20)</f>
        <v>7</v>
      </c>
      <c r="K12" s="84">
        <f t="shared" ref="K12" ca="1" si="14">J12+I12</f>
        <v>11</v>
      </c>
    </row>
    <row r="13" spans="1:11" x14ac:dyDescent="0.25">
      <c r="A13" s="164" t="s">
        <v>131</v>
      </c>
      <c r="B13" s="151" t="s">
        <v>48</v>
      </c>
      <c r="C13" s="152">
        <v>3</v>
      </c>
      <c r="D13" s="148">
        <f t="shared" ca="1" si="12"/>
        <v>14</v>
      </c>
      <c r="E13" s="84">
        <f t="shared" ca="1" si="13"/>
        <v>17</v>
      </c>
      <c r="G13" s="83" t="s">
        <v>108</v>
      </c>
      <c r="H13" s="84" t="s">
        <v>145</v>
      </c>
      <c r="I13" s="84">
        <v>4</v>
      </c>
      <c r="J13" s="148">
        <f ca="1">RANDBETWEEN(1,20)</f>
        <v>20</v>
      </c>
      <c r="K13" s="84">
        <f t="shared" ref="K13" ca="1" si="15">J13+I13</f>
        <v>24</v>
      </c>
    </row>
    <row r="14" spans="1:11" x14ac:dyDescent="0.25">
      <c r="A14" s="162" t="s">
        <v>138</v>
      </c>
      <c r="B14" s="86" t="s">
        <v>46</v>
      </c>
      <c r="C14" s="150">
        <v>1</v>
      </c>
      <c r="D14" s="147">
        <f t="shared" ref="D14:D19" ca="1" si="16">RANDBETWEEN(1,20)</f>
        <v>17</v>
      </c>
      <c r="E14" s="78">
        <f t="shared" ref="E14:E18" ca="1" si="17">D14+C14</f>
        <v>18</v>
      </c>
    </row>
    <row r="15" spans="1:11" x14ac:dyDescent="0.25">
      <c r="A15" s="162" t="s">
        <v>138</v>
      </c>
      <c r="B15" s="163" t="s">
        <v>47</v>
      </c>
      <c r="C15" s="150">
        <v>3</v>
      </c>
      <c r="D15" s="146">
        <f t="shared" ca="1" si="16"/>
        <v>5</v>
      </c>
      <c r="E15" s="81">
        <f t="shared" ca="1" si="17"/>
        <v>8</v>
      </c>
    </row>
    <row r="16" spans="1:11" x14ac:dyDescent="0.25">
      <c r="A16" s="164" t="s">
        <v>138</v>
      </c>
      <c r="B16" s="151" t="s">
        <v>48</v>
      </c>
      <c r="C16" s="152">
        <v>4</v>
      </c>
      <c r="D16" s="148">
        <f t="shared" ca="1" si="16"/>
        <v>18</v>
      </c>
      <c r="E16" s="84">
        <f t="shared" ca="1" si="17"/>
        <v>22</v>
      </c>
    </row>
    <row r="17" spans="1:5" x14ac:dyDescent="0.25">
      <c r="A17" s="184" t="s">
        <v>138</v>
      </c>
      <c r="B17" s="151" t="s">
        <v>104</v>
      </c>
      <c r="C17" s="84">
        <v>7</v>
      </c>
      <c r="D17" s="148">
        <f t="shared" ca="1" si="16"/>
        <v>2</v>
      </c>
      <c r="E17" s="84">
        <f t="shared" ca="1" si="17"/>
        <v>9</v>
      </c>
    </row>
    <row r="18" spans="1:5" x14ac:dyDescent="0.25">
      <c r="A18" s="184" t="s">
        <v>138</v>
      </c>
      <c r="B18" s="151" t="s">
        <v>105</v>
      </c>
      <c r="C18" s="84">
        <v>7</v>
      </c>
      <c r="D18" s="148">
        <f t="shared" ca="1" si="16"/>
        <v>10</v>
      </c>
      <c r="E18" s="84">
        <f t="shared" ca="1" si="17"/>
        <v>17</v>
      </c>
    </row>
    <row r="19" spans="1:5" x14ac:dyDescent="0.25">
      <c r="A19" s="184" t="s">
        <v>138</v>
      </c>
      <c r="B19" s="151" t="s">
        <v>142</v>
      </c>
      <c r="C19" s="84">
        <v>8</v>
      </c>
      <c r="D19" s="148">
        <f t="shared" ca="1" si="16"/>
        <v>20</v>
      </c>
      <c r="E19" s="84">
        <f t="shared" ref="E19" ca="1" si="18">D19+C19</f>
        <v>28</v>
      </c>
    </row>
  </sheetData>
  <conditionalFormatting sqref="A2">
    <cfRule type="cellIs" dxfId="240" priority="423" operator="equal">
      <formula>"No"</formula>
    </cfRule>
    <cfRule type="cellIs" dxfId="239" priority="424" operator="equal">
      <formula>"Yes"</formula>
    </cfRule>
  </conditionalFormatting>
  <conditionalFormatting sqref="A3:A4">
    <cfRule type="cellIs" dxfId="238" priority="421" operator="equal">
      <formula>"No"</formula>
    </cfRule>
    <cfRule type="cellIs" dxfId="237" priority="422" operator="equal">
      <formula>"Yes"</formula>
    </cfRule>
  </conditionalFormatting>
  <conditionalFormatting sqref="A2">
    <cfRule type="cellIs" dxfId="236" priority="399" operator="equal">
      <formula>"No"</formula>
    </cfRule>
    <cfRule type="cellIs" dxfId="235" priority="400" operator="equal">
      <formula>"Yes"</formula>
    </cfRule>
  </conditionalFormatting>
  <conditionalFormatting sqref="A3:A4">
    <cfRule type="cellIs" dxfId="234" priority="397" operator="equal">
      <formula>"No"</formula>
    </cfRule>
    <cfRule type="cellIs" dxfId="233" priority="398" operator="equal">
      <formula>"Yes"</formula>
    </cfRule>
  </conditionalFormatting>
  <conditionalFormatting sqref="A2">
    <cfRule type="cellIs" dxfId="232" priority="275" operator="equal">
      <formula>"No"</formula>
    </cfRule>
    <cfRule type="cellIs" dxfId="231" priority="276" operator="equal">
      <formula>"Yes"</formula>
    </cfRule>
  </conditionalFormatting>
  <conditionalFormatting sqref="A3:A4">
    <cfRule type="cellIs" dxfId="230" priority="273" operator="equal">
      <formula>"No"</formula>
    </cfRule>
    <cfRule type="cellIs" dxfId="229" priority="274" operator="equal">
      <formula>"Yes"</formula>
    </cfRule>
  </conditionalFormatting>
  <conditionalFormatting sqref="A2">
    <cfRule type="cellIs" dxfId="228" priority="271" operator="equal">
      <formula>"No"</formula>
    </cfRule>
    <cfRule type="cellIs" dxfId="227" priority="272" operator="equal">
      <formula>"Yes"</formula>
    </cfRule>
  </conditionalFormatting>
  <conditionalFormatting sqref="A3:A4">
    <cfRule type="cellIs" dxfId="226" priority="269" operator="equal">
      <formula>"No"</formula>
    </cfRule>
    <cfRule type="cellIs" dxfId="225" priority="270" operator="equal">
      <formula>"Yes"</formula>
    </cfRule>
  </conditionalFormatting>
  <conditionalFormatting sqref="A5">
    <cfRule type="cellIs" dxfId="224" priority="231" operator="equal">
      <formula>"No"</formula>
    </cfRule>
    <cfRule type="cellIs" dxfId="223" priority="232" operator="equal">
      <formula>"Yes"</formula>
    </cfRule>
  </conditionalFormatting>
  <conditionalFormatting sqref="A6:A7">
    <cfRule type="cellIs" dxfId="222" priority="229" operator="equal">
      <formula>"No"</formula>
    </cfRule>
    <cfRule type="cellIs" dxfId="221" priority="230" operator="equal">
      <formula>"Yes"</formula>
    </cfRule>
  </conditionalFormatting>
  <conditionalFormatting sqref="A5">
    <cfRule type="cellIs" dxfId="220" priority="227" operator="equal">
      <formula>"No"</formula>
    </cfRule>
    <cfRule type="cellIs" dxfId="219" priority="228" operator="equal">
      <formula>"Yes"</formula>
    </cfRule>
  </conditionalFormatting>
  <conditionalFormatting sqref="A6:A7">
    <cfRule type="cellIs" dxfId="218" priority="225" operator="equal">
      <formula>"No"</formula>
    </cfRule>
    <cfRule type="cellIs" dxfId="217" priority="226" operator="equal">
      <formula>"Yes"</formula>
    </cfRule>
  </conditionalFormatting>
  <conditionalFormatting sqref="A5">
    <cfRule type="cellIs" dxfId="216" priority="223" operator="equal">
      <formula>"No"</formula>
    </cfRule>
    <cfRule type="cellIs" dxfId="215" priority="224" operator="equal">
      <formula>"Yes"</formula>
    </cfRule>
  </conditionalFormatting>
  <conditionalFormatting sqref="A6:A7">
    <cfRule type="cellIs" dxfId="214" priority="221" operator="equal">
      <formula>"No"</formula>
    </cfRule>
    <cfRule type="cellIs" dxfId="213" priority="222" operator="equal">
      <formula>"Yes"</formula>
    </cfRule>
  </conditionalFormatting>
  <conditionalFormatting sqref="A5">
    <cfRule type="cellIs" dxfId="212" priority="219" operator="equal">
      <formula>"No"</formula>
    </cfRule>
    <cfRule type="cellIs" dxfId="211" priority="220" operator="equal">
      <formula>"Yes"</formula>
    </cfRule>
  </conditionalFormatting>
  <conditionalFormatting sqref="A6:A7">
    <cfRule type="cellIs" dxfId="210" priority="217" operator="equal">
      <formula>"No"</formula>
    </cfRule>
    <cfRule type="cellIs" dxfId="209" priority="218" operator="equal">
      <formula>"Yes"</formula>
    </cfRule>
  </conditionalFormatting>
  <conditionalFormatting sqref="A5">
    <cfRule type="cellIs" dxfId="208" priority="199" operator="equal">
      <formula>"No"</formula>
    </cfRule>
    <cfRule type="cellIs" dxfId="207" priority="200" operator="equal">
      <formula>"Yes"</formula>
    </cfRule>
  </conditionalFormatting>
  <conditionalFormatting sqref="A6:A7">
    <cfRule type="cellIs" dxfId="206" priority="197" operator="equal">
      <formula>"No"</formula>
    </cfRule>
    <cfRule type="cellIs" dxfId="205" priority="198" operator="equal">
      <formula>"Yes"</formula>
    </cfRule>
  </conditionalFormatting>
  <conditionalFormatting sqref="A8">
    <cfRule type="cellIs" dxfId="204" priority="179" operator="equal">
      <formula>"No"</formula>
    </cfRule>
    <cfRule type="cellIs" dxfId="203" priority="180" operator="equal">
      <formula>"Yes"</formula>
    </cfRule>
  </conditionalFormatting>
  <conditionalFormatting sqref="A8">
    <cfRule type="cellIs" dxfId="202" priority="177" operator="equal">
      <formula>"No"</formula>
    </cfRule>
    <cfRule type="cellIs" dxfId="201" priority="178" operator="equal">
      <formula>"Yes"</formula>
    </cfRule>
  </conditionalFormatting>
  <conditionalFormatting sqref="A8">
    <cfRule type="cellIs" dxfId="200" priority="175" operator="equal">
      <formula>"No"</formula>
    </cfRule>
    <cfRule type="cellIs" dxfId="199" priority="176" operator="equal">
      <formula>"Yes"</formula>
    </cfRule>
  </conditionalFormatting>
  <conditionalFormatting sqref="A8">
    <cfRule type="cellIs" dxfId="198" priority="173" operator="equal">
      <formula>"No"</formula>
    </cfRule>
    <cfRule type="cellIs" dxfId="197" priority="174" operator="equal">
      <formula>"Yes"</formula>
    </cfRule>
  </conditionalFormatting>
  <conditionalFormatting sqref="A9">
    <cfRule type="cellIs" dxfId="196" priority="171" operator="equal">
      <formula>"No"</formula>
    </cfRule>
    <cfRule type="cellIs" dxfId="195" priority="172" operator="equal">
      <formula>"Yes"</formula>
    </cfRule>
  </conditionalFormatting>
  <conditionalFormatting sqref="A9">
    <cfRule type="cellIs" dxfId="194" priority="169" operator="equal">
      <formula>"No"</formula>
    </cfRule>
    <cfRule type="cellIs" dxfId="193" priority="170" operator="equal">
      <formula>"Yes"</formula>
    </cfRule>
  </conditionalFormatting>
  <conditionalFormatting sqref="A9">
    <cfRule type="cellIs" dxfId="192" priority="167" operator="equal">
      <formula>"No"</formula>
    </cfRule>
    <cfRule type="cellIs" dxfId="191" priority="168" operator="equal">
      <formula>"Yes"</formula>
    </cfRule>
  </conditionalFormatting>
  <conditionalFormatting sqref="A9">
    <cfRule type="cellIs" dxfId="190" priority="165" operator="equal">
      <formula>"No"</formula>
    </cfRule>
    <cfRule type="cellIs" dxfId="189" priority="166" operator="equal">
      <formula>"Yes"</formula>
    </cfRule>
  </conditionalFormatting>
  <conditionalFormatting sqref="A8">
    <cfRule type="cellIs" dxfId="188" priority="163" operator="equal">
      <formula>"No"</formula>
    </cfRule>
    <cfRule type="cellIs" dxfId="187" priority="164" operator="equal">
      <formula>"Yes"</formula>
    </cfRule>
  </conditionalFormatting>
  <conditionalFormatting sqref="A9:A10">
    <cfRule type="cellIs" dxfId="186" priority="161" operator="equal">
      <formula>"No"</formula>
    </cfRule>
    <cfRule type="cellIs" dxfId="185" priority="162" operator="equal">
      <formula>"Yes"</formula>
    </cfRule>
  </conditionalFormatting>
  <conditionalFormatting sqref="A8">
    <cfRule type="cellIs" dxfId="184" priority="159" operator="equal">
      <formula>"No"</formula>
    </cfRule>
    <cfRule type="cellIs" dxfId="183" priority="160" operator="equal">
      <formula>"Yes"</formula>
    </cfRule>
  </conditionalFormatting>
  <conditionalFormatting sqref="A9:A10">
    <cfRule type="cellIs" dxfId="182" priority="157" operator="equal">
      <formula>"No"</formula>
    </cfRule>
    <cfRule type="cellIs" dxfId="181" priority="158" operator="equal">
      <formula>"Yes"</formula>
    </cfRule>
  </conditionalFormatting>
  <conditionalFormatting sqref="A8">
    <cfRule type="cellIs" dxfId="180" priority="155" operator="equal">
      <formula>"No"</formula>
    </cfRule>
    <cfRule type="cellIs" dxfId="179" priority="156" operator="equal">
      <formula>"Yes"</formula>
    </cfRule>
  </conditionalFormatting>
  <conditionalFormatting sqref="A9:A10">
    <cfRule type="cellIs" dxfId="178" priority="153" operator="equal">
      <formula>"No"</formula>
    </cfRule>
    <cfRule type="cellIs" dxfId="177" priority="154" operator="equal">
      <formula>"Yes"</formula>
    </cfRule>
  </conditionalFormatting>
  <conditionalFormatting sqref="A8">
    <cfRule type="cellIs" dxfId="176" priority="151" operator="equal">
      <formula>"No"</formula>
    </cfRule>
    <cfRule type="cellIs" dxfId="175" priority="152" operator="equal">
      <formula>"Yes"</formula>
    </cfRule>
  </conditionalFormatting>
  <conditionalFormatting sqref="A9:A10">
    <cfRule type="cellIs" dxfId="174" priority="149" operator="equal">
      <formula>"No"</formula>
    </cfRule>
    <cfRule type="cellIs" dxfId="173" priority="150" operator="equal">
      <formula>"Yes"</formula>
    </cfRule>
  </conditionalFormatting>
  <conditionalFormatting sqref="A8">
    <cfRule type="cellIs" dxfId="172" priority="147" operator="equal">
      <formula>"No"</formula>
    </cfRule>
    <cfRule type="cellIs" dxfId="171" priority="148" operator="equal">
      <formula>"Yes"</formula>
    </cfRule>
  </conditionalFormatting>
  <conditionalFormatting sqref="A9:A10">
    <cfRule type="cellIs" dxfId="170" priority="145" operator="equal">
      <formula>"No"</formula>
    </cfRule>
    <cfRule type="cellIs" dxfId="169" priority="146" operator="equal">
      <formula>"Yes"</formula>
    </cfRule>
  </conditionalFormatting>
  <conditionalFormatting sqref="A11">
    <cfRule type="cellIs" dxfId="168" priority="143" operator="equal">
      <formula>"No"</formula>
    </cfRule>
    <cfRule type="cellIs" dxfId="167" priority="144" operator="equal">
      <formula>"Yes"</formula>
    </cfRule>
  </conditionalFormatting>
  <conditionalFormatting sqref="A11">
    <cfRule type="cellIs" dxfId="166" priority="141" operator="equal">
      <formula>"No"</formula>
    </cfRule>
    <cfRule type="cellIs" dxfId="165" priority="142" operator="equal">
      <formula>"Yes"</formula>
    </cfRule>
  </conditionalFormatting>
  <conditionalFormatting sqref="A11">
    <cfRule type="cellIs" dxfId="164" priority="139" operator="equal">
      <formula>"No"</formula>
    </cfRule>
    <cfRule type="cellIs" dxfId="163" priority="140" operator="equal">
      <formula>"Yes"</formula>
    </cfRule>
  </conditionalFormatting>
  <conditionalFormatting sqref="A11">
    <cfRule type="cellIs" dxfId="162" priority="137" operator="equal">
      <formula>"No"</formula>
    </cfRule>
    <cfRule type="cellIs" dxfId="161" priority="138" operator="equal">
      <formula>"Yes"</formula>
    </cfRule>
  </conditionalFormatting>
  <conditionalFormatting sqref="A12">
    <cfRule type="cellIs" dxfId="160" priority="135" operator="equal">
      <formula>"No"</formula>
    </cfRule>
    <cfRule type="cellIs" dxfId="159" priority="136" operator="equal">
      <formula>"Yes"</formula>
    </cfRule>
  </conditionalFormatting>
  <conditionalFormatting sqref="A12">
    <cfRule type="cellIs" dxfId="158" priority="133" operator="equal">
      <formula>"No"</formula>
    </cfRule>
    <cfRule type="cellIs" dxfId="157" priority="134" operator="equal">
      <formula>"Yes"</formula>
    </cfRule>
  </conditionalFormatting>
  <conditionalFormatting sqref="A12">
    <cfRule type="cellIs" dxfId="156" priority="131" operator="equal">
      <formula>"No"</formula>
    </cfRule>
    <cfRule type="cellIs" dxfId="155" priority="132" operator="equal">
      <formula>"Yes"</formula>
    </cfRule>
  </conditionalFormatting>
  <conditionalFormatting sqref="A12">
    <cfRule type="cellIs" dxfId="154" priority="129" operator="equal">
      <formula>"No"</formula>
    </cfRule>
    <cfRule type="cellIs" dxfId="153" priority="130" operator="equal">
      <formula>"Yes"</formula>
    </cfRule>
  </conditionalFormatting>
  <conditionalFormatting sqref="A11">
    <cfRule type="cellIs" dxfId="152" priority="127" operator="equal">
      <formula>"No"</formula>
    </cfRule>
    <cfRule type="cellIs" dxfId="151" priority="128" operator="equal">
      <formula>"Yes"</formula>
    </cfRule>
  </conditionalFormatting>
  <conditionalFormatting sqref="A11">
    <cfRule type="cellIs" dxfId="150" priority="125" operator="equal">
      <formula>"No"</formula>
    </cfRule>
    <cfRule type="cellIs" dxfId="149" priority="126" operator="equal">
      <formula>"Yes"</formula>
    </cfRule>
  </conditionalFormatting>
  <conditionalFormatting sqref="A11">
    <cfRule type="cellIs" dxfId="148" priority="123" operator="equal">
      <formula>"No"</formula>
    </cfRule>
    <cfRule type="cellIs" dxfId="147" priority="124" operator="equal">
      <formula>"Yes"</formula>
    </cfRule>
  </conditionalFormatting>
  <conditionalFormatting sqref="A11">
    <cfRule type="cellIs" dxfId="146" priority="121" operator="equal">
      <formula>"No"</formula>
    </cfRule>
    <cfRule type="cellIs" dxfId="145" priority="122" operator="equal">
      <formula>"Yes"</formula>
    </cfRule>
  </conditionalFormatting>
  <conditionalFormatting sqref="A12">
    <cfRule type="cellIs" dxfId="144" priority="119" operator="equal">
      <formula>"No"</formula>
    </cfRule>
    <cfRule type="cellIs" dxfId="143" priority="120" operator="equal">
      <formula>"Yes"</formula>
    </cfRule>
  </conditionalFormatting>
  <conditionalFormatting sqref="A12">
    <cfRule type="cellIs" dxfId="142" priority="117" operator="equal">
      <formula>"No"</formula>
    </cfRule>
    <cfRule type="cellIs" dxfId="141" priority="118" operator="equal">
      <formula>"Yes"</formula>
    </cfRule>
  </conditionalFormatting>
  <conditionalFormatting sqref="A12">
    <cfRule type="cellIs" dxfId="140" priority="115" operator="equal">
      <formula>"No"</formula>
    </cfRule>
    <cfRule type="cellIs" dxfId="139" priority="116" operator="equal">
      <formula>"Yes"</formula>
    </cfRule>
  </conditionalFormatting>
  <conditionalFormatting sqref="A12">
    <cfRule type="cellIs" dxfId="138" priority="113" operator="equal">
      <formula>"No"</formula>
    </cfRule>
    <cfRule type="cellIs" dxfId="137" priority="114" operator="equal">
      <formula>"Yes"</formula>
    </cfRule>
  </conditionalFormatting>
  <conditionalFormatting sqref="A11">
    <cfRule type="cellIs" dxfId="136" priority="111" operator="equal">
      <formula>"No"</formula>
    </cfRule>
    <cfRule type="cellIs" dxfId="135" priority="112" operator="equal">
      <formula>"Yes"</formula>
    </cfRule>
  </conditionalFormatting>
  <conditionalFormatting sqref="A12:A13">
    <cfRule type="cellIs" dxfId="134" priority="109" operator="equal">
      <formula>"No"</formula>
    </cfRule>
    <cfRule type="cellIs" dxfId="133" priority="110" operator="equal">
      <formula>"Yes"</formula>
    </cfRule>
  </conditionalFormatting>
  <conditionalFormatting sqref="A11">
    <cfRule type="cellIs" dxfId="132" priority="107" operator="equal">
      <formula>"No"</formula>
    </cfRule>
    <cfRule type="cellIs" dxfId="131" priority="108" operator="equal">
      <formula>"Yes"</formula>
    </cfRule>
  </conditionalFormatting>
  <conditionalFormatting sqref="A12:A13">
    <cfRule type="cellIs" dxfId="130" priority="105" operator="equal">
      <formula>"No"</formula>
    </cfRule>
    <cfRule type="cellIs" dxfId="129" priority="106" operator="equal">
      <formula>"Yes"</formula>
    </cfRule>
  </conditionalFormatting>
  <conditionalFormatting sqref="A11">
    <cfRule type="cellIs" dxfId="128" priority="103" operator="equal">
      <formula>"No"</formula>
    </cfRule>
    <cfRule type="cellIs" dxfId="127" priority="104" operator="equal">
      <formula>"Yes"</formula>
    </cfRule>
  </conditionalFormatting>
  <conditionalFormatting sqref="A12:A13">
    <cfRule type="cellIs" dxfId="126" priority="101" operator="equal">
      <formula>"No"</formula>
    </cfRule>
    <cfRule type="cellIs" dxfId="125" priority="102" operator="equal">
      <formula>"Yes"</formula>
    </cfRule>
  </conditionalFormatting>
  <conditionalFormatting sqref="A11">
    <cfRule type="cellIs" dxfId="124" priority="99" operator="equal">
      <formula>"No"</formula>
    </cfRule>
    <cfRule type="cellIs" dxfId="123" priority="100" operator="equal">
      <formula>"Yes"</formula>
    </cfRule>
  </conditionalFormatting>
  <conditionalFormatting sqref="A12:A13">
    <cfRule type="cellIs" dxfId="122" priority="97" operator="equal">
      <formula>"No"</formula>
    </cfRule>
    <cfRule type="cellIs" dxfId="121" priority="98" operator="equal">
      <formula>"Yes"</formula>
    </cfRule>
  </conditionalFormatting>
  <conditionalFormatting sqref="A11">
    <cfRule type="cellIs" dxfId="120" priority="95" operator="equal">
      <formula>"No"</formula>
    </cfRule>
    <cfRule type="cellIs" dxfId="119" priority="96" operator="equal">
      <formula>"Yes"</formula>
    </cfRule>
  </conditionalFormatting>
  <conditionalFormatting sqref="A12:A13">
    <cfRule type="cellIs" dxfId="118" priority="93" operator="equal">
      <formula>"No"</formula>
    </cfRule>
    <cfRule type="cellIs" dxfId="117" priority="94" operator="equal">
      <formula>"Yes"</formula>
    </cfRule>
  </conditionalFormatting>
  <conditionalFormatting sqref="A14">
    <cfRule type="cellIs" dxfId="116" priority="91" operator="equal">
      <formula>"No"</formula>
    </cfRule>
    <cfRule type="cellIs" dxfId="115" priority="92" operator="equal">
      <formula>"Yes"</formula>
    </cfRule>
  </conditionalFormatting>
  <conditionalFormatting sqref="A14">
    <cfRule type="cellIs" dxfId="114" priority="89" operator="equal">
      <formula>"No"</formula>
    </cfRule>
    <cfRule type="cellIs" dxfId="113" priority="90" operator="equal">
      <formula>"Yes"</formula>
    </cfRule>
  </conditionalFormatting>
  <conditionalFormatting sqref="A14">
    <cfRule type="cellIs" dxfId="112" priority="87" operator="equal">
      <formula>"No"</formula>
    </cfRule>
    <cfRule type="cellIs" dxfId="111" priority="88" operator="equal">
      <formula>"Yes"</formula>
    </cfRule>
  </conditionalFormatting>
  <conditionalFormatting sqref="A14">
    <cfRule type="cellIs" dxfId="110" priority="85" operator="equal">
      <formula>"No"</formula>
    </cfRule>
    <cfRule type="cellIs" dxfId="109" priority="86" operator="equal">
      <formula>"Yes"</formula>
    </cfRule>
  </conditionalFormatting>
  <conditionalFormatting sqref="A15">
    <cfRule type="cellIs" dxfId="108" priority="83" operator="equal">
      <formula>"No"</formula>
    </cfRule>
    <cfRule type="cellIs" dxfId="107" priority="84" operator="equal">
      <formula>"Yes"</formula>
    </cfRule>
  </conditionalFormatting>
  <conditionalFormatting sqref="A15">
    <cfRule type="cellIs" dxfId="106" priority="81" operator="equal">
      <formula>"No"</formula>
    </cfRule>
    <cfRule type="cellIs" dxfId="105" priority="82" operator="equal">
      <formula>"Yes"</formula>
    </cfRule>
  </conditionalFormatting>
  <conditionalFormatting sqref="A15">
    <cfRule type="cellIs" dxfId="104" priority="79" operator="equal">
      <formula>"No"</formula>
    </cfRule>
    <cfRule type="cellIs" dxfId="103" priority="80" operator="equal">
      <formula>"Yes"</formula>
    </cfRule>
  </conditionalFormatting>
  <conditionalFormatting sqref="A15">
    <cfRule type="cellIs" dxfId="102" priority="77" operator="equal">
      <formula>"No"</formula>
    </cfRule>
    <cfRule type="cellIs" dxfId="101" priority="78" operator="equal">
      <formula>"Yes"</formula>
    </cfRule>
  </conditionalFormatting>
  <conditionalFormatting sqref="A14">
    <cfRule type="cellIs" dxfId="100" priority="75" operator="equal">
      <formula>"No"</formula>
    </cfRule>
    <cfRule type="cellIs" dxfId="99" priority="76" operator="equal">
      <formula>"Yes"</formula>
    </cfRule>
  </conditionalFormatting>
  <conditionalFormatting sqref="A14">
    <cfRule type="cellIs" dxfId="98" priority="73" operator="equal">
      <formula>"No"</formula>
    </cfRule>
    <cfRule type="cellIs" dxfId="97" priority="74" operator="equal">
      <formula>"Yes"</formula>
    </cfRule>
  </conditionalFormatting>
  <conditionalFormatting sqref="A14">
    <cfRule type="cellIs" dxfId="96" priority="71" operator="equal">
      <formula>"No"</formula>
    </cfRule>
    <cfRule type="cellIs" dxfId="95" priority="72" operator="equal">
      <formula>"Yes"</formula>
    </cfRule>
  </conditionalFormatting>
  <conditionalFormatting sqref="A14">
    <cfRule type="cellIs" dxfId="94" priority="69" operator="equal">
      <formula>"No"</formula>
    </cfRule>
    <cfRule type="cellIs" dxfId="93" priority="70" operator="equal">
      <formula>"Yes"</formula>
    </cfRule>
  </conditionalFormatting>
  <conditionalFormatting sqref="A15">
    <cfRule type="cellIs" dxfId="92" priority="67" operator="equal">
      <formula>"No"</formula>
    </cfRule>
    <cfRule type="cellIs" dxfId="91" priority="68" operator="equal">
      <formula>"Yes"</formula>
    </cfRule>
  </conditionalFormatting>
  <conditionalFormatting sqref="A15">
    <cfRule type="cellIs" dxfId="90" priority="65" operator="equal">
      <formula>"No"</formula>
    </cfRule>
    <cfRule type="cellIs" dxfId="89" priority="66" operator="equal">
      <formula>"Yes"</formula>
    </cfRule>
  </conditionalFormatting>
  <conditionalFormatting sqref="A15">
    <cfRule type="cellIs" dxfId="88" priority="63" operator="equal">
      <formula>"No"</formula>
    </cfRule>
    <cfRule type="cellIs" dxfId="87" priority="64" operator="equal">
      <formula>"Yes"</formula>
    </cfRule>
  </conditionalFormatting>
  <conditionalFormatting sqref="A15">
    <cfRule type="cellIs" dxfId="86" priority="61" operator="equal">
      <formula>"No"</formula>
    </cfRule>
    <cfRule type="cellIs" dxfId="85" priority="62" operator="equal">
      <formula>"Yes"</formula>
    </cfRule>
  </conditionalFormatting>
  <conditionalFormatting sqref="A14">
    <cfRule type="cellIs" dxfId="84" priority="59" operator="equal">
      <formula>"No"</formula>
    </cfRule>
    <cfRule type="cellIs" dxfId="83" priority="60" operator="equal">
      <formula>"Yes"</formula>
    </cfRule>
  </conditionalFormatting>
  <conditionalFormatting sqref="A14">
    <cfRule type="cellIs" dxfId="82" priority="57" operator="equal">
      <formula>"No"</formula>
    </cfRule>
    <cfRule type="cellIs" dxfId="81" priority="58" operator="equal">
      <formula>"Yes"</formula>
    </cfRule>
  </conditionalFormatting>
  <conditionalFormatting sqref="A14">
    <cfRule type="cellIs" dxfId="80" priority="55" operator="equal">
      <formula>"No"</formula>
    </cfRule>
    <cfRule type="cellIs" dxfId="79" priority="56" operator="equal">
      <formula>"Yes"</formula>
    </cfRule>
  </conditionalFormatting>
  <conditionalFormatting sqref="A14">
    <cfRule type="cellIs" dxfId="78" priority="53" operator="equal">
      <formula>"No"</formula>
    </cfRule>
    <cfRule type="cellIs" dxfId="77" priority="54" operator="equal">
      <formula>"Yes"</formula>
    </cfRule>
  </conditionalFormatting>
  <conditionalFormatting sqref="A15">
    <cfRule type="cellIs" dxfId="76" priority="51" operator="equal">
      <formula>"No"</formula>
    </cfRule>
    <cfRule type="cellIs" dxfId="75" priority="52" operator="equal">
      <formula>"Yes"</formula>
    </cfRule>
  </conditionalFormatting>
  <conditionalFormatting sqref="A15">
    <cfRule type="cellIs" dxfId="74" priority="49" operator="equal">
      <formula>"No"</formula>
    </cfRule>
    <cfRule type="cellIs" dxfId="73" priority="50" operator="equal">
      <formula>"Yes"</formula>
    </cfRule>
  </conditionalFormatting>
  <conditionalFormatting sqref="A15">
    <cfRule type="cellIs" dxfId="72" priority="47" operator="equal">
      <formula>"No"</formula>
    </cfRule>
    <cfRule type="cellIs" dxfId="71" priority="48" operator="equal">
      <formula>"Yes"</formula>
    </cfRule>
  </conditionalFormatting>
  <conditionalFormatting sqref="A15">
    <cfRule type="cellIs" dxfId="70" priority="45" operator="equal">
      <formula>"No"</formula>
    </cfRule>
    <cfRule type="cellIs" dxfId="69" priority="46" operator="equal">
      <formula>"Yes"</formula>
    </cfRule>
  </conditionalFormatting>
  <conditionalFormatting sqref="A14">
    <cfRule type="cellIs" dxfId="68" priority="43" operator="equal">
      <formula>"No"</formula>
    </cfRule>
    <cfRule type="cellIs" dxfId="67" priority="44" operator="equal">
      <formula>"Yes"</formula>
    </cfRule>
  </conditionalFormatting>
  <conditionalFormatting sqref="A15:A16">
    <cfRule type="cellIs" dxfId="66" priority="41" operator="equal">
      <formula>"No"</formula>
    </cfRule>
    <cfRule type="cellIs" dxfId="65" priority="42" operator="equal">
      <formula>"Yes"</formula>
    </cfRule>
  </conditionalFormatting>
  <conditionalFormatting sqref="A14">
    <cfRule type="cellIs" dxfId="64" priority="39" operator="equal">
      <formula>"No"</formula>
    </cfRule>
    <cfRule type="cellIs" dxfId="63" priority="40" operator="equal">
      <formula>"Yes"</formula>
    </cfRule>
  </conditionalFormatting>
  <conditionalFormatting sqref="A15:A16">
    <cfRule type="cellIs" dxfId="62" priority="37" operator="equal">
      <formula>"No"</formula>
    </cfRule>
    <cfRule type="cellIs" dxfId="61" priority="38" operator="equal">
      <formula>"Yes"</formula>
    </cfRule>
  </conditionalFormatting>
  <conditionalFormatting sqref="A14">
    <cfRule type="cellIs" dxfId="60" priority="35" operator="equal">
      <formula>"No"</formula>
    </cfRule>
    <cfRule type="cellIs" dxfId="59" priority="36" operator="equal">
      <formula>"Yes"</formula>
    </cfRule>
  </conditionalFormatting>
  <conditionalFormatting sqref="A15:A16">
    <cfRule type="cellIs" dxfId="58" priority="33" operator="equal">
      <formula>"No"</formula>
    </cfRule>
    <cfRule type="cellIs" dxfId="57" priority="34" operator="equal">
      <formula>"Yes"</formula>
    </cfRule>
  </conditionalFormatting>
  <conditionalFormatting sqref="A14">
    <cfRule type="cellIs" dxfId="56" priority="31" operator="equal">
      <formula>"No"</formula>
    </cfRule>
    <cfRule type="cellIs" dxfId="55" priority="32" operator="equal">
      <formula>"Yes"</formula>
    </cfRule>
  </conditionalFormatting>
  <conditionalFormatting sqref="A15:A16">
    <cfRule type="cellIs" dxfId="54" priority="29" operator="equal">
      <formula>"No"</formula>
    </cfRule>
    <cfRule type="cellIs" dxfId="53" priority="30" operator="equal">
      <formula>"Yes"</formula>
    </cfRule>
  </conditionalFormatting>
  <conditionalFormatting sqref="A14">
    <cfRule type="cellIs" dxfId="52" priority="27" operator="equal">
      <formula>"No"</formula>
    </cfRule>
    <cfRule type="cellIs" dxfId="51" priority="28" operator="equal">
      <formula>"Yes"</formula>
    </cfRule>
  </conditionalFormatting>
  <conditionalFormatting sqref="A15:A16">
    <cfRule type="cellIs" dxfId="50" priority="25" operator="equal">
      <formula>"No"</formula>
    </cfRule>
    <cfRule type="cellIs" dxfId="49" priority="26" operator="equal">
      <formula>"Yes"</formula>
    </cfRule>
  </conditionalFormatting>
  <conditionalFormatting sqref="A17">
    <cfRule type="cellIs" dxfId="48" priority="23" operator="equal">
      <formula>"No"</formula>
    </cfRule>
    <cfRule type="cellIs" dxfId="47" priority="24" operator="equal">
      <formula>"Yes"</formula>
    </cfRule>
  </conditionalFormatting>
  <conditionalFormatting sqref="A17">
    <cfRule type="cellIs" dxfId="46" priority="21" operator="equal">
      <formula>"No"</formula>
    </cfRule>
    <cfRule type="cellIs" dxfId="45" priority="22" operator="equal">
      <formula>"Yes"</formula>
    </cfRule>
  </conditionalFormatting>
  <conditionalFormatting sqref="A17">
    <cfRule type="cellIs" dxfId="44" priority="19" operator="equal">
      <formula>"No"</formula>
    </cfRule>
    <cfRule type="cellIs" dxfId="43" priority="20" operator="equal">
      <formula>"Yes"</formula>
    </cfRule>
  </conditionalFormatting>
  <conditionalFormatting sqref="A17">
    <cfRule type="cellIs" dxfId="42" priority="17" operator="equal">
      <formula>"No"</formula>
    </cfRule>
    <cfRule type="cellIs" dxfId="41" priority="18" operator="equal">
      <formula>"Yes"</formula>
    </cfRule>
  </conditionalFormatting>
  <conditionalFormatting sqref="A18">
    <cfRule type="cellIs" dxfId="40" priority="15" operator="equal">
      <formula>"No"</formula>
    </cfRule>
    <cfRule type="cellIs" dxfId="39" priority="16" operator="equal">
      <formula>"Yes"</formula>
    </cfRule>
  </conditionalFormatting>
  <conditionalFormatting sqref="A18">
    <cfRule type="cellIs" dxfId="38" priority="13" operator="equal">
      <formula>"No"</formula>
    </cfRule>
    <cfRule type="cellIs" dxfId="37" priority="14" operator="equal">
      <formula>"Yes"</formula>
    </cfRule>
  </conditionalFormatting>
  <conditionalFormatting sqref="A18">
    <cfRule type="cellIs" dxfId="36" priority="11" operator="equal">
      <formula>"No"</formula>
    </cfRule>
    <cfRule type="cellIs" dxfId="35" priority="12" operator="equal">
      <formula>"Yes"</formula>
    </cfRule>
  </conditionalFormatting>
  <conditionalFormatting sqref="A18">
    <cfRule type="cellIs" dxfId="34" priority="9" operator="equal">
      <formula>"No"</formula>
    </cfRule>
    <cfRule type="cellIs" dxfId="33" priority="10" operator="equal">
      <formula>"Yes"</formula>
    </cfRule>
  </conditionalFormatting>
  <conditionalFormatting sqref="A19">
    <cfRule type="cellIs" dxfId="32" priority="7" operator="equal">
      <formula>"No"</formula>
    </cfRule>
    <cfRule type="cellIs" dxfId="31" priority="8" operator="equal">
      <formula>"Yes"</formula>
    </cfRule>
  </conditionalFormatting>
  <conditionalFormatting sqref="A19">
    <cfRule type="cellIs" dxfId="30" priority="5" operator="equal">
      <formula>"No"</formula>
    </cfRule>
    <cfRule type="cellIs" dxfId="29" priority="6" operator="equal">
      <formula>"Yes"</formula>
    </cfRule>
  </conditionalFormatting>
  <conditionalFormatting sqref="A19">
    <cfRule type="cellIs" dxfId="28" priority="3" operator="equal">
      <formula>"No"</formula>
    </cfRule>
    <cfRule type="cellIs" dxfId="27" priority="4" operator="equal">
      <formula>"Yes"</formula>
    </cfRule>
  </conditionalFormatting>
  <conditionalFormatting sqref="A19">
    <cfRule type="cellIs" dxfId="26" priority="1" operator="equal">
      <formula>"No"</formula>
    </cfRule>
    <cfRule type="cellIs" dxfId="25" priority="2" operator="equal">
      <formula>"Yes"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1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75" x14ac:dyDescent="0.25"/>
  <cols>
    <col min="1" max="1" width="22.375" style="24" bestFit="1" customWidth="1"/>
    <col min="2" max="2" width="5.875" style="24" bestFit="1" customWidth="1"/>
    <col min="3" max="3" width="4.875" style="24" bestFit="1" customWidth="1"/>
    <col min="4" max="4" width="3.625" style="24" bestFit="1" customWidth="1"/>
    <col min="5" max="5" width="6.25" style="24" bestFit="1" customWidth="1"/>
    <col min="6" max="6" width="14.125" style="21" bestFit="1" customWidth="1"/>
    <col min="7" max="7" width="2.875" style="21" bestFit="1" customWidth="1"/>
    <col min="8" max="8" width="6.375" style="21" bestFit="1" customWidth="1"/>
    <col min="9" max="9" width="7.375" style="21" bestFit="1" customWidth="1"/>
    <col min="10" max="10" width="4.25" style="21" bestFit="1" customWidth="1"/>
    <col min="11" max="11" width="4.75" style="21" bestFit="1" customWidth="1"/>
    <col min="12" max="12" width="4.625" style="21" bestFit="1" customWidth="1"/>
    <col min="13" max="13" width="7.25" style="21" bestFit="1" customWidth="1"/>
    <col min="14" max="14" width="5.375" style="21" bestFit="1" customWidth="1"/>
    <col min="15" max="15" width="4.125" style="21" bestFit="1" customWidth="1"/>
    <col min="16" max="16" width="5.375" style="21" bestFit="1" customWidth="1"/>
    <col min="17" max="17" width="6.125" style="21" bestFit="1" customWidth="1"/>
    <col min="18" max="18" width="4.375" style="21" bestFit="1" customWidth="1"/>
    <col min="19" max="19" width="5.75" style="21" bestFit="1" customWidth="1"/>
    <col min="20" max="20" width="6.25" style="21" bestFit="1" customWidth="1"/>
    <col min="21" max="21" width="9" style="21"/>
    <col min="22" max="22" width="7.875" style="21" bestFit="1" customWidth="1"/>
    <col min="23" max="23" width="9" style="21"/>
    <col min="24" max="24" width="7.375" style="21" bestFit="1" customWidth="1"/>
    <col min="25" max="25" width="4.375" style="21" bestFit="1" customWidth="1"/>
    <col min="26" max="26" width="6.625" style="21" hidden="1" customWidth="1"/>
    <col min="27" max="27" width="7.375" style="21" bestFit="1" customWidth="1"/>
    <col min="28" max="16384" width="9" style="21"/>
  </cols>
  <sheetData>
    <row r="1" spans="1:27" s="17" customFormat="1" ht="33" thickTop="1" thickBot="1" x14ac:dyDescent="0.3">
      <c r="A1" s="58" t="s">
        <v>0</v>
      </c>
      <c r="B1" s="125" t="s">
        <v>49</v>
      </c>
      <c r="C1" s="128" t="s">
        <v>50</v>
      </c>
      <c r="D1" s="131" t="s">
        <v>51</v>
      </c>
      <c r="E1" s="158" t="s">
        <v>88</v>
      </c>
      <c r="F1" s="119" t="s">
        <v>52</v>
      </c>
      <c r="G1" s="120"/>
      <c r="H1" s="55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60</v>
      </c>
      <c r="P1" s="43" t="s">
        <v>61</v>
      </c>
      <c r="Q1" s="46" t="s">
        <v>62</v>
      </c>
      <c r="R1" s="49" t="s">
        <v>63</v>
      </c>
      <c r="S1" s="52" t="s">
        <v>64</v>
      </c>
      <c r="T1" s="34" t="s">
        <v>65</v>
      </c>
      <c r="U1" s="62" t="s">
        <v>66</v>
      </c>
      <c r="V1" s="65" t="s">
        <v>67</v>
      </c>
      <c r="W1" s="71" t="s">
        <v>68</v>
      </c>
      <c r="X1" s="74" t="s">
        <v>69</v>
      </c>
      <c r="Y1" s="69" t="s">
        <v>70</v>
      </c>
      <c r="Z1" s="65" t="s">
        <v>71</v>
      </c>
      <c r="AA1" s="68" t="s">
        <v>72</v>
      </c>
    </row>
    <row r="2" spans="1:27" ht="16.5" thickTop="1" x14ac:dyDescent="0.25">
      <c r="A2" s="59" t="s">
        <v>77</v>
      </c>
      <c r="B2" s="126">
        <v>15</v>
      </c>
      <c r="C2" s="129">
        <v>12</v>
      </c>
      <c r="D2" s="132">
        <v>17</v>
      </c>
      <c r="E2" s="159">
        <v>0</v>
      </c>
      <c r="F2" s="121" t="s">
        <v>73</v>
      </c>
      <c r="G2" s="122">
        <v>0</v>
      </c>
      <c r="H2" s="56"/>
      <c r="I2" s="19"/>
      <c r="J2" s="20"/>
      <c r="K2" s="26"/>
      <c r="L2" s="29"/>
      <c r="M2" s="32"/>
      <c r="N2" s="38"/>
      <c r="O2" s="41"/>
      <c r="P2" s="44"/>
      <c r="Q2" s="47"/>
      <c r="R2" s="50"/>
      <c r="S2" s="53"/>
      <c r="T2" s="35"/>
      <c r="U2" s="63"/>
      <c r="V2" s="66">
        <f t="shared" ref="V2:V3" si="0">SUM(H2:U2)</f>
        <v>0</v>
      </c>
      <c r="W2" s="72"/>
      <c r="X2" s="75"/>
      <c r="Y2" s="70">
        <v>42</v>
      </c>
      <c r="Z2" s="66">
        <f t="shared" ref="Z2" si="1">Y2+X2-(V2+W2)</f>
        <v>42</v>
      </c>
      <c r="AA2" s="139">
        <f t="shared" ref="AA2" si="2">SMALL(Y2:Z2,1)</f>
        <v>42</v>
      </c>
    </row>
    <row r="3" spans="1:27" x14ac:dyDescent="0.25">
      <c r="A3" s="59" t="s">
        <v>96</v>
      </c>
      <c r="B3" s="127">
        <v>10</v>
      </c>
      <c r="C3" s="130">
        <v>12</v>
      </c>
      <c r="D3" s="133">
        <v>12</v>
      </c>
      <c r="E3" s="160">
        <v>0</v>
      </c>
      <c r="F3" s="123" t="s">
        <v>73</v>
      </c>
      <c r="G3" s="124">
        <v>0</v>
      </c>
      <c r="H3" s="57"/>
      <c r="I3" s="22"/>
      <c r="J3" s="23"/>
      <c r="K3" s="27"/>
      <c r="L3" s="30"/>
      <c r="M3" s="33"/>
      <c r="N3" s="39"/>
      <c r="O3" s="42"/>
      <c r="P3" s="45"/>
      <c r="Q3" s="48"/>
      <c r="R3" s="51"/>
      <c r="S3" s="54"/>
      <c r="T3" s="36"/>
      <c r="U3" s="64"/>
      <c r="V3" s="66">
        <f t="shared" si="0"/>
        <v>0</v>
      </c>
      <c r="W3" s="73"/>
      <c r="X3" s="76"/>
      <c r="Y3" s="70">
        <v>24</v>
      </c>
      <c r="Z3" s="67">
        <f>Y3+X3-(V3+W3)</f>
        <v>24</v>
      </c>
      <c r="AA3" s="139">
        <f>SMALL(Y3:Z3,1)</f>
        <v>24</v>
      </c>
    </row>
    <row r="4" spans="1:27" x14ac:dyDescent="0.25">
      <c r="A4" s="161" t="s">
        <v>102</v>
      </c>
      <c r="B4" s="127">
        <f>12-2</f>
        <v>10</v>
      </c>
      <c r="C4" s="130">
        <f>12-2</f>
        <v>10</v>
      </c>
      <c r="D4" s="133">
        <f>14-2</f>
        <v>12</v>
      </c>
      <c r="E4" s="160">
        <v>0</v>
      </c>
      <c r="F4" s="123" t="s">
        <v>73</v>
      </c>
      <c r="G4" s="124">
        <v>0</v>
      </c>
      <c r="H4" s="57"/>
      <c r="I4" s="22"/>
      <c r="J4" s="23"/>
      <c r="K4" s="27"/>
      <c r="L4" s="30"/>
      <c r="M4" s="33"/>
      <c r="N4" s="39"/>
      <c r="O4" s="42"/>
      <c r="P4" s="45"/>
      <c r="Q4" s="48"/>
      <c r="R4" s="51"/>
      <c r="S4" s="54"/>
      <c r="T4" s="36"/>
      <c r="U4" s="64"/>
      <c r="V4" s="66">
        <f t="shared" ref="V4" si="3">SUM(H4:U4)</f>
        <v>0</v>
      </c>
      <c r="W4" s="73"/>
      <c r="X4" s="76"/>
      <c r="Y4" s="166">
        <f>28+6</f>
        <v>34</v>
      </c>
      <c r="Z4" s="67">
        <f t="shared" ref="Z4" si="4">Y4+X4-(V4+W4)</f>
        <v>34</v>
      </c>
      <c r="AA4" s="139">
        <f t="shared" ref="AA4" si="5">SMALL(Y4:Z4,1)</f>
        <v>34</v>
      </c>
    </row>
    <row r="5" spans="1:27" x14ac:dyDescent="0.25">
      <c r="A5" s="60" t="s">
        <v>85</v>
      </c>
      <c r="B5" s="127">
        <v>19</v>
      </c>
      <c r="C5" s="130">
        <v>10</v>
      </c>
      <c r="D5" s="133">
        <v>20</v>
      </c>
      <c r="E5" s="160">
        <v>0</v>
      </c>
      <c r="F5" s="123" t="s">
        <v>73</v>
      </c>
      <c r="G5" s="124">
        <v>0</v>
      </c>
      <c r="H5" s="57">
        <v>6</v>
      </c>
      <c r="I5" s="22"/>
      <c r="J5" s="23"/>
      <c r="K5" s="153"/>
      <c r="L5" s="30"/>
      <c r="M5" s="33"/>
      <c r="N5" s="39"/>
      <c r="O5" s="42"/>
      <c r="P5" s="45"/>
      <c r="Q5" s="48"/>
      <c r="R5" s="51"/>
      <c r="S5" s="54"/>
      <c r="T5" s="36"/>
      <c r="U5" s="64"/>
      <c r="V5" s="66">
        <f t="shared" ref="V5" si="6">SUM(H5:U5)</f>
        <v>6</v>
      </c>
      <c r="W5" s="73"/>
      <c r="X5" s="76"/>
      <c r="Y5" s="70">
        <v>41</v>
      </c>
      <c r="Z5" s="67">
        <f t="shared" ref="Z5" si="7">Y5+X5-(V5+W5)</f>
        <v>35</v>
      </c>
      <c r="AA5" s="139">
        <f t="shared" ref="AA5" si="8">SMALL(Y5:Z5,1)</f>
        <v>35</v>
      </c>
    </row>
    <row r="6" spans="1:27" x14ac:dyDescent="0.25">
      <c r="A6" s="60" t="s">
        <v>76</v>
      </c>
      <c r="B6" s="127">
        <v>18</v>
      </c>
      <c r="C6" s="130">
        <v>13</v>
      </c>
      <c r="D6" s="133">
        <v>21</v>
      </c>
      <c r="E6" s="160">
        <v>0</v>
      </c>
      <c r="F6" s="123" t="s">
        <v>83</v>
      </c>
      <c r="G6" s="124">
        <v>1</v>
      </c>
      <c r="H6" s="57"/>
      <c r="I6" s="22"/>
      <c r="J6" s="23"/>
      <c r="K6" s="27"/>
      <c r="L6" s="30"/>
      <c r="M6" s="33"/>
      <c r="N6" s="39"/>
      <c r="O6" s="42"/>
      <c r="P6" s="45"/>
      <c r="Q6" s="48"/>
      <c r="R6" s="51"/>
      <c r="S6" s="54"/>
      <c r="T6" s="36"/>
      <c r="U6" s="64"/>
      <c r="V6" s="66">
        <f t="shared" ref="V6:V8" si="9">SUM(H6:U6)</f>
        <v>0</v>
      </c>
      <c r="W6" s="73"/>
      <c r="X6" s="76"/>
      <c r="Y6" s="70">
        <v>27</v>
      </c>
      <c r="Z6" s="67">
        <f t="shared" ref="Z6:Z9" si="10">Y6+X6-(V6+W6)</f>
        <v>27</v>
      </c>
      <c r="AA6" s="139">
        <f t="shared" ref="AA6:AA9" si="11">SMALL(Y6:Z6,1)</f>
        <v>27</v>
      </c>
    </row>
    <row r="7" spans="1:27" x14ac:dyDescent="0.25">
      <c r="A7" s="60" t="s">
        <v>90</v>
      </c>
      <c r="B7" s="127">
        <v>15</v>
      </c>
      <c r="C7" s="130">
        <v>12</v>
      </c>
      <c r="D7" s="133">
        <v>17</v>
      </c>
      <c r="E7" s="160">
        <v>0</v>
      </c>
      <c r="F7" s="123" t="s">
        <v>73</v>
      </c>
      <c r="G7" s="124">
        <v>0</v>
      </c>
      <c r="H7" s="57">
        <v>37</v>
      </c>
      <c r="I7" s="22"/>
      <c r="J7" s="23"/>
      <c r="K7" s="27"/>
      <c r="L7" s="30"/>
      <c r="M7" s="33"/>
      <c r="N7" s="39"/>
      <c r="O7" s="42"/>
      <c r="P7" s="45"/>
      <c r="Q7" s="48"/>
      <c r="R7" s="51"/>
      <c r="S7" s="54"/>
      <c r="T7" s="36"/>
      <c r="U7" s="64"/>
      <c r="V7" s="66">
        <f t="shared" si="9"/>
        <v>37</v>
      </c>
      <c r="W7" s="73"/>
      <c r="X7" s="76">
        <v>37</v>
      </c>
      <c r="Y7" s="70">
        <v>30</v>
      </c>
      <c r="Z7" s="67">
        <f t="shared" si="10"/>
        <v>30</v>
      </c>
      <c r="AA7" s="139">
        <f t="shared" si="11"/>
        <v>30</v>
      </c>
    </row>
    <row r="8" spans="1:27" x14ac:dyDescent="0.25">
      <c r="A8" s="60" t="s">
        <v>75</v>
      </c>
      <c r="B8" s="127">
        <v>16</v>
      </c>
      <c r="C8" s="130">
        <v>17</v>
      </c>
      <c r="D8" s="133" t="s">
        <v>92</v>
      </c>
      <c r="E8" s="160">
        <v>0</v>
      </c>
      <c r="F8" s="123" t="s">
        <v>83</v>
      </c>
      <c r="G8" s="124">
        <v>1</v>
      </c>
      <c r="H8" s="57">
        <v>6</v>
      </c>
      <c r="I8" s="22"/>
      <c r="J8" s="48"/>
      <c r="K8" s="153"/>
      <c r="L8" s="154"/>
      <c r="M8" s="155"/>
      <c r="N8" s="39"/>
      <c r="O8" s="42"/>
      <c r="P8" s="45"/>
      <c r="Q8" s="48"/>
      <c r="R8" s="51"/>
      <c r="S8" s="54"/>
      <c r="T8" s="36"/>
      <c r="U8" s="64"/>
      <c r="V8" s="66">
        <f t="shared" si="9"/>
        <v>6</v>
      </c>
      <c r="W8" s="73"/>
      <c r="X8" s="76"/>
      <c r="Y8" s="70">
        <v>42</v>
      </c>
      <c r="Z8" s="67">
        <f t="shared" si="10"/>
        <v>36</v>
      </c>
      <c r="AA8" s="139">
        <f t="shared" si="11"/>
        <v>36</v>
      </c>
    </row>
    <row r="9" spans="1:27" x14ac:dyDescent="0.25">
      <c r="A9" s="60" t="s">
        <v>78</v>
      </c>
      <c r="B9" s="127">
        <v>17</v>
      </c>
      <c r="C9" s="130">
        <v>10</v>
      </c>
      <c r="D9" s="133">
        <v>18</v>
      </c>
      <c r="E9" s="160">
        <v>0</v>
      </c>
      <c r="F9" s="123" t="s">
        <v>73</v>
      </c>
      <c r="G9" s="124">
        <v>0</v>
      </c>
      <c r="H9" s="57"/>
      <c r="I9" s="22"/>
      <c r="J9" s="23"/>
      <c r="K9" s="27"/>
      <c r="L9" s="30"/>
      <c r="M9" s="33"/>
      <c r="N9" s="39"/>
      <c r="O9" s="42"/>
      <c r="P9" s="45"/>
      <c r="Q9" s="48"/>
      <c r="R9" s="51"/>
      <c r="S9" s="54"/>
      <c r="T9" s="36"/>
      <c r="U9" s="64"/>
      <c r="V9" s="66">
        <f t="shared" ref="V9" si="12">SUM(H9:U9)</f>
        <v>0</v>
      </c>
      <c r="W9" s="73"/>
      <c r="X9" s="76"/>
      <c r="Y9" s="70">
        <v>74</v>
      </c>
      <c r="Z9" s="67">
        <f t="shared" si="10"/>
        <v>74</v>
      </c>
      <c r="AA9" s="139">
        <f t="shared" si="11"/>
        <v>74</v>
      </c>
    </row>
    <row r="10" spans="1:27" x14ac:dyDescent="0.25">
      <c r="A10" s="161" t="s">
        <v>107</v>
      </c>
      <c r="B10" s="127">
        <v>19</v>
      </c>
      <c r="C10" s="130">
        <v>20</v>
      </c>
      <c r="D10" s="133">
        <v>20</v>
      </c>
      <c r="E10" s="160">
        <v>0</v>
      </c>
      <c r="F10" s="123" t="s">
        <v>73</v>
      </c>
      <c r="G10" s="124">
        <v>0</v>
      </c>
      <c r="H10" s="57"/>
      <c r="I10" s="22"/>
      <c r="J10" s="23"/>
      <c r="K10" s="27"/>
      <c r="L10" s="30"/>
      <c r="M10" s="33"/>
      <c r="N10" s="39"/>
      <c r="O10" s="42"/>
      <c r="P10" s="45"/>
      <c r="Q10" s="48"/>
      <c r="R10" s="51"/>
      <c r="S10" s="54"/>
      <c r="T10" s="36"/>
      <c r="U10" s="64"/>
      <c r="V10" s="66">
        <f t="shared" ref="V10" si="13">SUM(H10:U10)</f>
        <v>0</v>
      </c>
      <c r="W10" s="73"/>
      <c r="X10" s="76"/>
      <c r="Y10" s="70">
        <v>51</v>
      </c>
      <c r="Z10" s="67">
        <f>Y10+X10-(V10+W10)</f>
        <v>51</v>
      </c>
      <c r="AA10" s="139">
        <f>SMALL(Y10:Z10,1)</f>
        <v>51</v>
      </c>
    </row>
    <row r="11" spans="1:27" x14ac:dyDescent="0.25">
      <c r="A11" s="161" t="s">
        <v>109</v>
      </c>
      <c r="B11" s="127">
        <v>18</v>
      </c>
      <c r="C11" s="130">
        <v>12</v>
      </c>
      <c r="D11" s="133">
        <v>20</v>
      </c>
      <c r="E11" s="160">
        <v>0</v>
      </c>
      <c r="F11" s="123" t="s">
        <v>73</v>
      </c>
      <c r="G11" s="124">
        <v>0</v>
      </c>
      <c r="H11" s="57">
        <v>33</v>
      </c>
      <c r="I11" s="22"/>
      <c r="J11" s="23"/>
      <c r="K11" s="27"/>
      <c r="L11" s="30"/>
      <c r="M11" s="33"/>
      <c r="N11" s="39"/>
      <c r="O11" s="42"/>
      <c r="P11" s="45"/>
      <c r="Q11" s="48"/>
      <c r="R11" s="51"/>
      <c r="S11" s="54"/>
      <c r="T11" s="36"/>
      <c r="U11" s="64"/>
      <c r="V11" s="66">
        <f t="shared" ref="V11:V12" si="14">SUM(H11:U11)</f>
        <v>33</v>
      </c>
      <c r="W11" s="73">
        <v>2</v>
      </c>
      <c r="X11" s="76"/>
      <c r="Y11" s="70">
        <v>25</v>
      </c>
      <c r="Z11" s="67">
        <f t="shared" ref="Z11:Z12" si="15">Y11+X11-(V11+W11)</f>
        <v>-10</v>
      </c>
      <c r="AA11" s="139">
        <f t="shared" ref="AA11:AA12" si="16">SMALL(Y11:Z11,1)</f>
        <v>-10</v>
      </c>
    </row>
    <row r="12" spans="1:27" x14ac:dyDescent="0.25">
      <c r="A12" s="161" t="s">
        <v>108</v>
      </c>
      <c r="B12" s="127">
        <v>16</v>
      </c>
      <c r="C12" s="130">
        <v>11</v>
      </c>
      <c r="D12" s="133">
        <v>17</v>
      </c>
      <c r="E12" s="160">
        <v>0</v>
      </c>
      <c r="F12" s="123" t="s">
        <v>73</v>
      </c>
      <c r="G12" s="124">
        <v>0</v>
      </c>
      <c r="H12" s="57">
        <v>15</v>
      </c>
      <c r="I12" s="22"/>
      <c r="J12" s="23"/>
      <c r="K12" s="27"/>
      <c r="L12" s="30"/>
      <c r="M12" s="33"/>
      <c r="N12" s="39"/>
      <c r="O12" s="42"/>
      <c r="P12" s="45"/>
      <c r="Q12" s="48"/>
      <c r="R12" s="51"/>
      <c r="S12" s="54"/>
      <c r="T12" s="36"/>
      <c r="U12" s="64"/>
      <c r="V12" s="66">
        <f t="shared" si="14"/>
        <v>15</v>
      </c>
      <c r="W12" s="73"/>
      <c r="X12" s="76"/>
      <c r="Y12" s="70">
        <v>49</v>
      </c>
      <c r="Z12" s="67">
        <f t="shared" si="15"/>
        <v>34</v>
      </c>
      <c r="AA12" s="139">
        <f t="shared" si="16"/>
        <v>34</v>
      </c>
    </row>
    <row r="13" spans="1:27" x14ac:dyDescent="0.25">
      <c r="A13" s="61" t="s">
        <v>116</v>
      </c>
      <c r="B13" s="127">
        <v>14</v>
      </c>
      <c r="C13" s="130">
        <v>17</v>
      </c>
      <c r="D13" s="133">
        <v>17</v>
      </c>
      <c r="E13" s="160">
        <v>0</v>
      </c>
      <c r="F13" s="123" t="s">
        <v>119</v>
      </c>
      <c r="G13" s="124">
        <v>0</v>
      </c>
      <c r="H13" s="57">
        <v>31</v>
      </c>
      <c r="I13" s="22"/>
      <c r="J13" s="23"/>
      <c r="K13" s="153"/>
      <c r="L13" s="30"/>
      <c r="M13" s="33"/>
      <c r="N13" s="39"/>
      <c r="O13" s="42"/>
      <c r="P13" s="45"/>
      <c r="Q13" s="48"/>
      <c r="R13" s="51"/>
      <c r="S13" s="54"/>
      <c r="T13" s="36">
        <v>64</v>
      </c>
      <c r="U13" s="64"/>
      <c r="V13" s="66">
        <f>SUM(H13:U13)</f>
        <v>95</v>
      </c>
      <c r="W13" s="73"/>
      <c r="X13" s="76"/>
      <c r="Y13" s="70">
        <v>90</v>
      </c>
      <c r="Z13" s="67">
        <f>Y13+X13-(V13+W13)</f>
        <v>-5</v>
      </c>
      <c r="AA13" s="139">
        <f>SMALL(Y13:Z13,1)</f>
        <v>-5</v>
      </c>
    </row>
    <row r="14" spans="1:27" x14ac:dyDescent="0.25">
      <c r="A14" s="61" t="s">
        <v>117</v>
      </c>
      <c r="B14" s="127">
        <v>12</v>
      </c>
      <c r="C14" s="130">
        <v>8</v>
      </c>
      <c r="D14" s="133">
        <v>12</v>
      </c>
      <c r="E14" s="160">
        <v>0</v>
      </c>
      <c r="F14" s="123" t="s">
        <v>73</v>
      </c>
      <c r="G14" s="124">
        <v>0</v>
      </c>
      <c r="H14" s="57">
        <v>28</v>
      </c>
      <c r="I14" s="22"/>
      <c r="J14" s="23"/>
      <c r="K14" s="153"/>
      <c r="L14" s="30"/>
      <c r="M14" s="33"/>
      <c r="N14" s="39"/>
      <c r="O14" s="42"/>
      <c r="P14" s="45"/>
      <c r="Q14" s="48"/>
      <c r="R14" s="51"/>
      <c r="S14" s="54"/>
      <c r="T14" s="36">
        <v>12</v>
      </c>
      <c r="U14" s="64"/>
      <c r="V14" s="66">
        <f t="shared" ref="V14" si="17">SUM(H14:U14)</f>
        <v>40</v>
      </c>
      <c r="W14" s="73">
        <v>2</v>
      </c>
      <c r="X14" s="76"/>
      <c r="Y14" s="70">
        <v>42</v>
      </c>
      <c r="Z14" s="67">
        <f t="shared" ref="Z14" si="18">Y14+X14-(V14+W14)</f>
        <v>0</v>
      </c>
      <c r="AA14" s="139">
        <f t="shared" ref="AA14" si="19">SMALL(Y14:Z14,1)</f>
        <v>0</v>
      </c>
    </row>
    <row r="15" spans="1:27" x14ac:dyDescent="0.25">
      <c r="A15" s="61" t="s">
        <v>130</v>
      </c>
      <c r="B15" s="127">
        <v>16</v>
      </c>
      <c r="C15" s="130">
        <v>14</v>
      </c>
      <c r="D15" s="133">
        <v>17</v>
      </c>
      <c r="E15" s="160">
        <v>0</v>
      </c>
      <c r="F15" s="123" t="s">
        <v>73</v>
      </c>
      <c r="G15" s="124">
        <v>0</v>
      </c>
      <c r="H15" s="57">
        <v>34</v>
      </c>
      <c r="I15" s="22"/>
      <c r="J15" s="23"/>
      <c r="K15" s="153"/>
      <c r="L15" s="30"/>
      <c r="M15" s="33"/>
      <c r="N15" s="39"/>
      <c r="O15" s="42"/>
      <c r="P15" s="45">
        <v>14</v>
      </c>
      <c r="Q15" s="48"/>
      <c r="R15" s="51"/>
      <c r="S15" s="54"/>
      <c r="T15" s="36">
        <v>19</v>
      </c>
      <c r="U15" s="64"/>
      <c r="V15" s="66">
        <f t="shared" ref="V15" si="20">SUM(H15:U15)</f>
        <v>67</v>
      </c>
      <c r="W15" s="73"/>
      <c r="X15" s="76"/>
      <c r="Y15" s="70">
        <v>63</v>
      </c>
      <c r="Z15" s="67">
        <f t="shared" ref="Z15" si="21">Y15+X15-(V15+W15)</f>
        <v>-4</v>
      </c>
      <c r="AA15" s="139">
        <f t="shared" ref="AA15" si="22">SMALL(Y15:Z15,1)</f>
        <v>-4</v>
      </c>
    </row>
    <row r="16" spans="1:27" x14ac:dyDescent="0.25">
      <c r="A16" s="61" t="s">
        <v>136</v>
      </c>
      <c r="B16" s="127">
        <v>13</v>
      </c>
      <c r="C16" s="130">
        <v>11</v>
      </c>
      <c r="D16" s="133">
        <v>13</v>
      </c>
      <c r="E16" s="160">
        <v>0</v>
      </c>
      <c r="F16" s="123" t="s">
        <v>132</v>
      </c>
      <c r="G16" s="124">
        <v>5</v>
      </c>
      <c r="H16" s="57">
        <v>28</v>
      </c>
      <c r="I16" s="22"/>
      <c r="J16" s="23"/>
      <c r="K16" s="153"/>
      <c r="L16" s="30"/>
      <c r="M16" s="33"/>
      <c r="N16" s="39"/>
      <c r="O16" s="42"/>
      <c r="P16" s="45"/>
      <c r="Q16" s="48"/>
      <c r="R16" s="51"/>
      <c r="S16" s="54"/>
      <c r="T16" s="36"/>
      <c r="U16" s="64"/>
      <c r="V16" s="66">
        <f t="shared" ref="V16" si="23">SUM(H16:U16)</f>
        <v>28</v>
      </c>
      <c r="W16" s="73"/>
      <c r="X16" s="76"/>
      <c r="Y16" s="70">
        <v>16</v>
      </c>
      <c r="Z16" s="67">
        <f t="shared" ref="Z16" si="24">Y16+X16-(V16+W16)</f>
        <v>-12</v>
      </c>
      <c r="AA16" s="139">
        <f t="shared" ref="AA16" si="25">SMALL(Y16:Z16,1)</f>
        <v>-12</v>
      </c>
    </row>
    <row r="17" spans="1:27" x14ac:dyDescent="0.25">
      <c r="A17" s="61" t="s">
        <v>137</v>
      </c>
      <c r="B17" s="127">
        <v>13</v>
      </c>
      <c r="C17" s="130">
        <v>11</v>
      </c>
      <c r="D17" s="133">
        <v>13</v>
      </c>
      <c r="E17" s="160">
        <v>0</v>
      </c>
      <c r="F17" s="123" t="s">
        <v>132</v>
      </c>
      <c r="G17" s="124">
        <v>5</v>
      </c>
      <c r="H17" s="57">
        <v>32</v>
      </c>
      <c r="I17" s="22"/>
      <c r="J17" s="23"/>
      <c r="K17" s="153"/>
      <c r="L17" s="30"/>
      <c r="M17" s="33"/>
      <c r="N17" s="39"/>
      <c r="O17" s="42"/>
      <c r="P17" s="45"/>
      <c r="Q17" s="48"/>
      <c r="R17" s="51"/>
      <c r="S17" s="54"/>
      <c r="T17" s="36"/>
      <c r="U17" s="64"/>
      <c r="V17" s="66">
        <f t="shared" ref="V17" si="26">SUM(H17:U17)</f>
        <v>32</v>
      </c>
      <c r="W17" s="73"/>
      <c r="X17" s="76"/>
      <c r="Y17" s="70">
        <v>16</v>
      </c>
      <c r="Z17" s="67">
        <f t="shared" ref="Z17" si="27">Y17+X17-(V17+W17)</f>
        <v>-16</v>
      </c>
      <c r="AA17" s="139">
        <f t="shared" ref="AA17" si="28">SMALL(Y17:Z17,1)</f>
        <v>-16</v>
      </c>
    </row>
    <row r="18" spans="1:27" x14ac:dyDescent="0.25">
      <c r="A18" s="61" t="s">
        <v>138</v>
      </c>
      <c r="B18" s="127">
        <v>11</v>
      </c>
      <c r="C18" s="130">
        <v>13</v>
      </c>
      <c r="D18" s="133">
        <v>13</v>
      </c>
      <c r="E18" s="160">
        <v>0</v>
      </c>
      <c r="F18" s="123" t="s">
        <v>73</v>
      </c>
      <c r="G18" s="124">
        <v>0</v>
      </c>
      <c r="H18" s="57"/>
      <c r="I18" s="22">
        <v>6</v>
      </c>
      <c r="J18" s="23"/>
      <c r="K18" s="153"/>
      <c r="L18" s="30"/>
      <c r="M18" s="33"/>
      <c r="N18" s="39"/>
      <c r="O18" s="42"/>
      <c r="P18" s="45"/>
      <c r="Q18" s="48"/>
      <c r="R18" s="51"/>
      <c r="S18" s="54"/>
      <c r="T18" s="36">
        <v>17</v>
      </c>
      <c r="U18" s="64"/>
      <c r="V18" s="66">
        <f t="shared" ref="V18" si="29">SUM(H18:U18)</f>
        <v>23</v>
      </c>
      <c r="W18" s="73"/>
      <c r="X18" s="76"/>
      <c r="Y18" s="70">
        <v>19</v>
      </c>
      <c r="Z18" s="67">
        <f t="shared" ref="Z18" si="30">Y18+X18-(V18+W18)</f>
        <v>-4</v>
      </c>
      <c r="AA18" s="139">
        <f t="shared" ref="AA18" si="31">SMALL(Y18:Z18,1)</f>
        <v>-4</v>
      </c>
    </row>
    <row r="19" spans="1:27" x14ac:dyDescent="0.25">
      <c r="A19" s="168" t="s">
        <v>89</v>
      </c>
      <c r="B19" s="176">
        <v>10</v>
      </c>
      <c r="C19" s="177">
        <v>10</v>
      </c>
      <c r="D19" s="178">
        <v>10</v>
      </c>
      <c r="E19" s="179">
        <v>0</v>
      </c>
      <c r="F19" s="123" t="s">
        <v>73</v>
      </c>
      <c r="G19" s="124">
        <v>0</v>
      </c>
      <c r="H19" s="169"/>
      <c r="I19" s="51"/>
      <c r="J19" s="51"/>
      <c r="K19" s="51"/>
      <c r="L19" s="51"/>
      <c r="M19" s="170"/>
      <c r="N19" s="51"/>
      <c r="O19" s="51"/>
      <c r="P19" s="51"/>
      <c r="Q19" s="51"/>
      <c r="R19" s="51"/>
      <c r="S19" s="51"/>
      <c r="T19" s="51"/>
      <c r="U19" s="171"/>
      <c r="V19" s="172">
        <f t="shared" ref="V19" si="32">SUM(H19:U19)</f>
        <v>0</v>
      </c>
      <c r="W19" s="173"/>
      <c r="X19" s="174"/>
      <c r="Y19" s="174">
        <v>8</v>
      </c>
      <c r="Z19" s="174">
        <f t="shared" ref="Z19" si="33">Y19+X19-(V19+W19)</f>
        <v>8</v>
      </c>
      <c r="AA19" s="175">
        <f t="shared" ref="AA19" si="34">SMALL(Y19:Z19,1)</f>
        <v>8</v>
      </c>
    </row>
    <row r="20" spans="1:27" x14ac:dyDescent="0.25">
      <c r="A20" s="168" t="s">
        <v>94</v>
      </c>
      <c r="B20" s="176">
        <v>13</v>
      </c>
      <c r="C20" s="177">
        <v>14</v>
      </c>
      <c r="D20" s="178">
        <v>16</v>
      </c>
      <c r="E20" s="179">
        <v>0</v>
      </c>
      <c r="F20" s="123" t="s">
        <v>73</v>
      </c>
      <c r="G20" s="124">
        <v>0</v>
      </c>
      <c r="H20" s="169">
        <v>8</v>
      </c>
      <c r="I20" s="51"/>
      <c r="J20" s="51"/>
      <c r="K20" s="51"/>
      <c r="L20" s="51"/>
      <c r="M20" s="170"/>
      <c r="N20" s="51"/>
      <c r="O20" s="51"/>
      <c r="P20" s="51"/>
      <c r="Q20" s="51"/>
      <c r="R20" s="51"/>
      <c r="S20" s="51"/>
      <c r="T20" s="51"/>
      <c r="U20" s="171"/>
      <c r="V20" s="172">
        <f t="shared" ref="V20" si="35">SUM(H20:U20)</f>
        <v>8</v>
      </c>
      <c r="W20" s="173"/>
      <c r="X20" s="174"/>
      <c r="Y20" s="174">
        <v>28</v>
      </c>
      <c r="Z20" s="174">
        <f t="shared" ref="Z20" si="36">Y20+X20-(V20+W20)</f>
        <v>20</v>
      </c>
      <c r="AA20" s="175">
        <f t="shared" ref="AA20" si="37">SMALL(Y20:Z20,1)</f>
        <v>20</v>
      </c>
    </row>
    <row r="21" spans="1:27" x14ac:dyDescent="0.25">
      <c r="A21" s="168" t="s">
        <v>93</v>
      </c>
      <c r="B21" s="127">
        <v>10</v>
      </c>
      <c r="C21" s="130">
        <v>10</v>
      </c>
      <c r="D21" s="133">
        <v>10</v>
      </c>
      <c r="E21" s="160">
        <v>0</v>
      </c>
      <c r="F21" s="123" t="s">
        <v>83</v>
      </c>
      <c r="G21" s="124">
        <v>1</v>
      </c>
      <c r="H21" s="169"/>
      <c r="I21" s="51"/>
      <c r="J21" s="51"/>
      <c r="K21" s="51"/>
      <c r="L21" s="51"/>
      <c r="M21" s="170"/>
      <c r="N21" s="51"/>
      <c r="O21" s="51"/>
      <c r="P21" s="51"/>
      <c r="Q21" s="51"/>
      <c r="R21" s="51"/>
      <c r="S21" s="51"/>
      <c r="T21" s="51"/>
      <c r="U21" s="171"/>
      <c r="V21" s="172">
        <f>SUM(H21:U21)</f>
        <v>0</v>
      </c>
      <c r="W21" s="173"/>
      <c r="X21" s="174"/>
      <c r="Y21" s="174">
        <v>23</v>
      </c>
      <c r="Z21" s="174">
        <f>Y21+X21-(V21+W21)</f>
        <v>23</v>
      </c>
      <c r="AA21" s="175">
        <f>SMALL(Y21:Z21,1)</f>
        <v>23</v>
      </c>
    </row>
  </sheetData>
  <conditionalFormatting sqref="AA5:AA9 AA21">
    <cfRule type="cellIs" dxfId="24" priority="135" stopIfTrue="1" operator="lessThan">
      <formula>0.5</formula>
    </cfRule>
  </conditionalFormatting>
  <conditionalFormatting sqref="AA4:AA9 AA13:AA14 AA19:AA21">
    <cfRule type="cellIs" dxfId="23" priority="136" operator="lessThan">
      <formula>$Z4/2</formula>
    </cfRule>
  </conditionalFormatting>
  <conditionalFormatting sqref="AA2:AA3">
    <cfRule type="cellIs" dxfId="22" priority="133" stopIfTrue="1" operator="lessThan">
      <formula>0.5</formula>
    </cfRule>
  </conditionalFormatting>
  <conditionalFormatting sqref="AA2:AA3">
    <cfRule type="cellIs" dxfId="21" priority="134" operator="lessThan">
      <formula>$Z2/2</formula>
    </cfRule>
  </conditionalFormatting>
  <conditionalFormatting sqref="AA4">
    <cfRule type="cellIs" dxfId="20" priority="95" stopIfTrue="1" operator="lessThan">
      <formula>0.5</formula>
    </cfRule>
  </conditionalFormatting>
  <conditionalFormatting sqref="AA9">
    <cfRule type="cellIs" dxfId="19" priority="83" stopIfTrue="1" operator="lessThan">
      <formula>0.5</formula>
    </cfRule>
  </conditionalFormatting>
  <conditionalFormatting sqref="AA9">
    <cfRule type="cellIs" dxfId="18" priority="84" operator="lessThan">
      <formula>$Z9/2</formula>
    </cfRule>
  </conditionalFormatting>
  <conditionalFormatting sqref="AA19">
    <cfRule type="cellIs" dxfId="17" priority="49" stopIfTrue="1" operator="lessThan">
      <formula>0.5</formula>
    </cfRule>
  </conditionalFormatting>
  <conditionalFormatting sqref="AA19">
    <cfRule type="cellIs" dxfId="16" priority="47" stopIfTrue="1" operator="lessThan">
      <formula>0.5</formula>
    </cfRule>
  </conditionalFormatting>
  <conditionalFormatting sqref="AA13">
    <cfRule type="cellIs" dxfId="15" priority="33" stopIfTrue="1" operator="lessThan">
      <formula>0.5</formula>
    </cfRule>
  </conditionalFormatting>
  <conditionalFormatting sqref="AA14">
    <cfRule type="cellIs" dxfId="14" priority="31" stopIfTrue="1" operator="lessThan">
      <formula>0.5</formula>
    </cfRule>
  </conditionalFormatting>
  <conditionalFormatting sqref="AA20">
    <cfRule type="cellIs" dxfId="13" priority="29" stopIfTrue="1" operator="lessThan">
      <formula>0.5</formula>
    </cfRule>
  </conditionalFormatting>
  <conditionalFormatting sqref="AA20">
    <cfRule type="cellIs" dxfId="12" priority="27" stopIfTrue="1" operator="lessThan">
      <formula>0.5</formula>
    </cfRule>
  </conditionalFormatting>
  <conditionalFormatting sqref="AA10">
    <cfRule type="cellIs" dxfId="11" priority="12" operator="lessThan">
      <formula>$Z10/2</formula>
    </cfRule>
  </conditionalFormatting>
  <conditionalFormatting sqref="AA10">
    <cfRule type="cellIs" dxfId="10" priority="11" stopIfTrue="1" operator="lessThan">
      <formula>0.5</formula>
    </cfRule>
  </conditionalFormatting>
  <conditionalFormatting sqref="AA11:AA12">
    <cfRule type="cellIs" dxfId="9" priority="10" operator="lessThan">
      <formula>$Z11/2</formula>
    </cfRule>
  </conditionalFormatting>
  <conditionalFormatting sqref="AA11:AA12">
    <cfRule type="cellIs" dxfId="8" priority="9" stopIfTrue="1" operator="lessThan">
      <formula>0.5</formula>
    </cfRule>
  </conditionalFormatting>
  <conditionalFormatting sqref="AA15">
    <cfRule type="cellIs" dxfId="7" priority="8" operator="lessThan">
      <formula>$Z15/2</formula>
    </cfRule>
  </conditionalFormatting>
  <conditionalFormatting sqref="AA15">
    <cfRule type="cellIs" dxfId="6" priority="7" stopIfTrue="1" operator="lessThan">
      <formula>0.5</formula>
    </cfRule>
  </conditionalFormatting>
  <conditionalFormatting sqref="AA16">
    <cfRule type="cellIs" dxfId="5" priority="6" operator="lessThan">
      <formula>$Z16/2</formula>
    </cfRule>
  </conditionalFormatting>
  <conditionalFormatting sqref="AA16">
    <cfRule type="cellIs" dxfId="4" priority="5" stopIfTrue="1" operator="lessThan">
      <formula>0.5</formula>
    </cfRule>
  </conditionalFormatting>
  <conditionalFormatting sqref="AA17">
    <cfRule type="cellIs" dxfId="3" priority="4" operator="lessThan">
      <formula>$Z17/2</formula>
    </cfRule>
  </conditionalFormatting>
  <conditionalFormatting sqref="AA17">
    <cfRule type="cellIs" dxfId="2" priority="3" stopIfTrue="1" operator="lessThan">
      <formula>0.5</formula>
    </cfRule>
  </conditionalFormatting>
  <conditionalFormatting sqref="AA18">
    <cfRule type="cellIs" dxfId="1" priority="2" operator="lessThan">
      <formula>$Z18/2</formula>
    </cfRule>
  </conditionalFormatting>
  <conditionalFormatting sqref="AA18">
    <cfRule type="cellIs" dxfId="0" priority="1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5" customWidth="1"/>
    <col min="2" max="2" width="8.625" style="1" bestFit="1" customWidth="1"/>
    <col min="3" max="3" width="3.875" style="5" customWidth="1"/>
    <col min="4" max="8" width="3.875" style="5" bestFit="1" customWidth="1"/>
    <col min="9" max="14" width="8.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25">
      <c r="B2" s="6" t="s">
        <v>13</v>
      </c>
      <c r="C2" s="7">
        <f ca="1">RANDBETWEEN(1,3)</f>
        <v>2</v>
      </c>
      <c r="D2" s="7">
        <f ca="1">RANDBETWEEN(1,3)+RANDBETWEEN(1,3)</f>
        <v>3</v>
      </c>
      <c r="E2" s="7">
        <f ca="1">RANDBETWEEN(1,3)+RANDBETWEEN(1,3)+RANDBETWEEN(1,3)</f>
        <v>6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8</v>
      </c>
      <c r="L2" s="1"/>
      <c r="M2" s="1"/>
      <c r="N2" s="1"/>
      <c r="O2" s="1"/>
      <c r="P2" s="1"/>
    </row>
    <row r="3" spans="1:16" x14ac:dyDescent="0.25">
      <c r="B3" s="9" t="s">
        <v>14</v>
      </c>
      <c r="C3" s="10">
        <f ca="1">RANDBETWEEN(1,4)</f>
        <v>4</v>
      </c>
      <c r="D3" s="10">
        <f ca="1">RANDBETWEEN(1,4)+RANDBETWEEN(1,4)</f>
        <v>6</v>
      </c>
      <c r="E3" s="10">
        <f ca="1">RANDBETWEEN(1,4)+RANDBETWEEN(1,4)+RANDBETWEEN(1,4)</f>
        <v>5</v>
      </c>
      <c r="F3" s="10">
        <f ca="1">RANDBETWEEN(1,4)+RANDBETWEEN(1,4)+RANDBETWEEN(1,4)+RANDBETWEEN(1,4)</f>
        <v>14</v>
      </c>
      <c r="G3" s="10">
        <f ca="1">RANDBETWEEN(1,4)+RANDBETWEEN(1,4)+RANDBETWEEN(1,4)+RANDBETWEEN(1,4)+RANDBETWEEN(1,4)</f>
        <v>10</v>
      </c>
      <c r="H3" s="11">
        <f ca="1">RANDBETWEEN(1,4)+RANDBETWEEN(1,4)+RANDBETWEEN(1,4)+RANDBETWEEN(1,4)+RANDBETWEEN(1,4)+RANDBETWEEN(1,4)</f>
        <v>13</v>
      </c>
      <c r="L3" s="1"/>
      <c r="M3" s="1"/>
      <c r="N3" s="1"/>
      <c r="O3" s="1"/>
      <c r="P3" s="1"/>
    </row>
    <row r="4" spans="1:16" x14ac:dyDescent="0.25">
      <c r="B4" s="9" t="s">
        <v>15</v>
      </c>
      <c r="C4" s="10">
        <f ca="1">RANDBETWEEN(1,6)</f>
        <v>6</v>
      </c>
      <c r="D4" s="10">
        <f ca="1">RANDBETWEEN(1,6)+RANDBETWEEN(1,6)</f>
        <v>11</v>
      </c>
      <c r="E4" s="10">
        <f ca="1">RANDBETWEEN(1,6)+RANDBETWEEN(1,6)+RANDBETWEEN(1,6)</f>
        <v>12</v>
      </c>
      <c r="F4" s="10">
        <f ca="1">RANDBETWEEN(1,6)+RANDBETWEEN(1,6)+RANDBETWEEN(1,6)+RANDBETWEEN(1,6)</f>
        <v>12</v>
      </c>
      <c r="G4" s="10">
        <f ca="1">RANDBETWEEN(1,6)+RANDBETWEEN(1,6)+RANDBETWEEN(1,6)+RANDBETWEEN(1,6)+RANDBETWEEN(1,6)</f>
        <v>15</v>
      </c>
      <c r="H4" s="11">
        <f ca="1">RANDBETWEEN(1,6)+RANDBETWEEN(1,6)+RANDBETWEEN(1,6)+RANDBETWEEN(1,6)+RANDBETWEEN(1,6)+RANDBETWEEN(1,6)</f>
        <v>19</v>
      </c>
      <c r="L4" s="1"/>
      <c r="M4" s="1"/>
      <c r="N4" s="1"/>
      <c r="O4" s="1"/>
      <c r="P4" s="1"/>
    </row>
    <row r="5" spans="1:16" x14ac:dyDescent="0.25">
      <c r="B5" s="9" t="s">
        <v>16</v>
      </c>
      <c r="C5" s="10">
        <f ca="1">RANDBETWEEN(1,8)</f>
        <v>3</v>
      </c>
      <c r="D5" s="10">
        <f ca="1">RANDBETWEEN(1,8)+RANDBETWEEN(1,8)</f>
        <v>13</v>
      </c>
      <c r="E5" s="10">
        <f ca="1">RANDBETWEEN(1,8)+RANDBETWEEN(1,8)+RANDBETWEEN(1,8)</f>
        <v>14</v>
      </c>
      <c r="F5" s="10">
        <f ca="1">RANDBETWEEN(1,8)+RANDBETWEEN(1,8)+RANDBETWEEN(1,8)+RANDBETWEEN(1,8)</f>
        <v>25</v>
      </c>
      <c r="G5" s="10">
        <f ca="1">RANDBETWEEN(1,8)+RANDBETWEEN(1,8)+RANDBETWEEN(1,8)+RANDBETWEEN(1,8)+RANDBETWEEN(1,8)</f>
        <v>27</v>
      </c>
      <c r="H5" s="11">
        <f ca="1">RANDBETWEEN(1,8)+RANDBETWEEN(1,8)+RANDBETWEEN(1,8)+RANDBETWEEN(1,8)+RANDBETWEEN(1,8)+RANDBETWEEN(1,8)</f>
        <v>26</v>
      </c>
      <c r="L5" s="1"/>
      <c r="M5" s="1"/>
      <c r="N5" s="1"/>
      <c r="O5" s="1"/>
      <c r="P5" s="1"/>
    </row>
    <row r="6" spans="1:16" x14ac:dyDescent="0.25">
      <c r="B6" s="9" t="s">
        <v>17</v>
      </c>
      <c r="C6" s="10">
        <f ca="1">RANDBETWEEN(1,10)</f>
        <v>7</v>
      </c>
      <c r="D6" s="10">
        <f ca="1">RANDBETWEEN(1,10)+RANDBETWEEN(1,10)</f>
        <v>10</v>
      </c>
      <c r="E6" s="10">
        <f ca="1">RANDBETWEEN(1,10)+RANDBETWEEN(1,10)+RANDBETWEEN(1,10)</f>
        <v>21</v>
      </c>
      <c r="F6" s="10">
        <f ca="1">RANDBETWEEN(1,10)+RANDBETWEEN(1,10)+RANDBETWEEN(1,10)+RANDBETWEEN(1,10)</f>
        <v>18</v>
      </c>
      <c r="G6" s="10">
        <f ca="1">RANDBETWEEN(1,10)+RANDBETWEEN(1,10)+RANDBETWEEN(1,10)+RANDBETWEEN(1,10)+RANDBETWEEN(1,10)</f>
        <v>28</v>
      </c>
      <c r="H6" s="11">
        <f ca="1">RANDBETWEEN(1,10)+RANDBETWEEN(1,10)+RANDBETWEEN(1,10)+RANDBETWEEN(1,10)+RANDBETWEEN(1,10)+RANDBETWEEN(1,10)</f>
        <v>38</v>
      </c>
      <c r="L6" s="1"/>
      <c r="M6" s="1"/>
      <c r="N6" s="1"/>
      <c r="O6" s="1"/>
      <c r="P6" s="1"/>
    </row>
    <row r="7" spans="1:16" x14ac:dyDescent="0.25">
      <c r="B7" s="9" t="s">
        <v>18</v>
      </c>
      <c r="C7" s="10">
        <f ca="1">RANDBETWEEN(1,12)</f>
        <v>5</v>
      </c>
      <c r="D7" s="10">
        <f ca="1">RANDBETWEEN(1,12)+RANDBETWEEN(1,12)</f>
        <v>9</v>
      </c>
      <c r="E7" s="10">
        <f ca="1">RANDBETWEEN(1,12)+RANDBETWEEN(1,12)+RANDBETWEEN(1,12)</f>
        <v>16</v>
      </c>
      <c r="F7" s="10">
        <f ca="1">RANDBETWEEN(1,12)+RANDBETWEEN(1,12)+RANDBETWEEN(1,12)+RANDBETWEEN(1,12)</f>
        <v>26</v>
      </c>
      <c r="G7" s="10">
        <f ca="1">RANDBETWEEN(1,12)+RANDBETWEEN(1,12)+RANDBETWEEN(1,12)+RANDBETWEEN(1,12)+RANDBETWEEN(1,12)</f>
        <v>38</v>
      </c>
      <c r="H7" s="11">
        <f ca="1">RANDBETWEEN(1,12)+RANDBETWEEN(1,12)+RANDBETWEEN(1,12)+RANDBETWEEN(1,12)+RANDBETWEEN(1,12)+RANDBETWEEN(1,12)</f>
        <v>30</v>
      </c>
      <c r="L7" s="1"/>
      <c r="M7" s="1"/>
      <c r="N7" s="1"/>
      <c r="O7" s="1"/>
      <c r="P7" s="1"/>
    </row>
    <row r="8" spans="1:16" x14ac:dyDescent="0.25">
      <c r="B8" s="9" t="s">
        <v>19</v>
      </c>
      <c r="C8" s="10">
        <f ca="1">RANDBETWEEN(1,20)</f>
        <v>10</v>
      </c>
      <c r="D8" s="10">
        <f ca="1">RANDBETWEEN(1,20)+RANDBETWEEN(1,20)</f>
        <v>28</v>
      </c>
      <c r="E8" s="10">
        <f ca="1">RANDBETWEEN(1,20)+RANDBETWEEN(1,20)+RANDBETWEEN(1,20)</f>
        <v>36</v>
      </c>
      <c r="F8" s="10">
        <f ca="1">RANDBETWEEN(1,20)+RANDBETWEEN(1,20)+RANDBETWEEN(1,20)+RANDBETWEEN(1,20)</f>
        <v>49</v>
      </c>
      <c r="G8" s="10">
        <f ca="1">RANDBETWEEN(1,20)+RANDBETWEEN(1,20)+RANDBETWEEN(1,20)+RANDBETWEEN(1,20)+RANDBETWEEN(1,20)</f>
        <v>42</v>
      </c>
      <c r="H8" s="11">
        <f ca="1">RANDBETWEEN(1,20)+RANDBETWEEN(1,20)+RANDBETWEEN(1,20)+RANDBETWEEN(1,20)+RANDBETWEEN(1,20)+RANDBETWEEN(1,20)</f>
        <v>50</v>
      </c>
      <c r="L8" s="1"/>
      <c r="M8" s="1"/>
      <c r="N8" s="1"/>
      <c r="O8" s="1"/>
      <c r="P8" s="1"/>
    </row>
    <row r="9" spans="1:16" ht="16.5" thickBot="1" x14ac:dyDescent="0.3">
      <c r="B9" s="12" t="s">
        <v>20</v>
      </c>
      <c r="C9" s="13">
        <f ca="1">RANDBETWEEN(1,100)</f>
        <v>8</v>
      </c>
      <c r="D9" s="13">
        <f ca="1">RANDBETWEEN(1,100)+RANDBETWEEN(1,100)</f>
        <v>140</v>
      </c>
      <c r="E9" s="13">
        <f ca="1">RANDBETWEEN(1,100)+RANDBETWEEN(1,100)+RANDBETWEEN(1,100)</f>
        <v>216</v>
      </c>
      <c r="F9" s="13">
        <f ca="1">RANDBETWEEN(1,100)+RANDBETWEEN(1,100)+RANDBETWEEN(1,100)+RANDBETWEEN(1,100)</f>
        <v>209</v>
      </c>
      <c r="G9" s="13">
        <f ca="1">RANDBETWEEN(1,100)+RANDBETWEEN(1,100)+RANDBETWEEN(1,100)+RANDBETWEEN(1,100)+RANDBETWEEN(1,100)</f>
        <v>280</v>
      </c>
      <c r="H9" s="14">
        <f ca="1">RANDBETWEEN(1,100)+RANDBETWEEN(1,100)+RANDBETWEEN(1,100)+RANDBETWEEN(1,100)+RANDBETWEEN(1,100)+RANDBETWEEN(1,100)</f>
        <v>380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2014-06-07T14:17:22Z</cp:lastPrinted>
  <dcterms:created xsi:type="dcterms:W3CDTF">2014-01-30T16:13:23Z</dcterms:created>
  <dcterms:modified xsi:type="dcterms:W3CDTF">2015-02-15T22:12:08Z</dcterms:modified>
</cp:coreProperties>
</file>