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V18" i="5" l="1"/>
  <c r="Z18" i="5" s="1"/>
  <c r="AA18" i="5" s="1"/>
  <c r="H5" i="2" l="1"/>
  <c r="I5" i="2" s="1"/>
  <c r="H22" i="2" l="1"/>
  <c r="I22" i="2" s="1"/>
  <c r="H21" i="2"/>
  <c r="I21" i="2" s="1"/>
  <c r="V16" i="5" l="1"/>
  <c r="Z16" i="5" s="1"/>
  <c r="AA16" i="5" s="1"/>
  <c r="H2" i="2" l="1"/>
  <c r="I2" i="2" s="1"/>
  <c r="H3" i="2"/>
  <c r="I3" i="2" s="1"/>
  <c r="D18" i="1" l="1"/>
  <c r="N15" i="1" l="1"/>
  <c r="N14" i="1"/>
  <c r="N16" i="1"/>
  <c r="I15" i="1"/>
  <c r="I14" i="1"/>
  <c r="I16" i="1" s="1"/>
  <c r="I17" i="1" s="1"/>
  <c r="I13" i="1"/>
  <c r="D10" i="3" l="1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V8" i="5" l="1"/>
  <c r="Z8" i="5" s="1"/>
  <c r="AA8" i="5" s="1"/>
  <c r="V9" i="5"/>
  <c r="Z9" i="5" s="1"/>
  <c r="AA9" i="5" s="1"/>
  <c r="Z19" i="5" l="1"/>
  <c r="AA19" i="5" s="1"/>
  <c r="V19" i="5"/>
  <c r="V17" i="5"/>
  <c r="Z17" i="5" s="1"/>
  <c r="AA17" i="5" s="1"/>
  <c r="V15" i="5"/>
  <c r="Z15" i="5" s="1"/>
  <c r="AA15" i="5" s="1"/>
  <c r="V14" i="5"/>
  <c r="Z14" i="5" s="1"/>
  <c r="AA14" i="5" s="1"/>
  <c r="V13" i="5"/>
  <c r="Z13" i="5" s="1"/>
  <c r="AA13" i="5" s="1"/>
  <c r="H10" i="2"/>
  <c r="I10" i="2" s="1"/>
  <c r="H9" i="2"/>
  <c r="I9" i="2" s="1"/>
  <c r="H8" i="2"/>
  <c r="I8" i="2" s="1"/>
  <c r="H7" i="2"/>
  <c r="I7" i="2" s="1"/>
  <c r="H4" i="2"/>
  <c r="I4" i="2" s="1"/>
  <c r="E7" i="1"/>
  <c r="E9" i="1"/>
  <c r="E16" i="1"/>
  <c r="E4" i="1"/>
  <c r="E3" i="1"/>
  <c r="J10" i="3" l="1"/>
  <c r="K10" i="3" s="1"/>
  <c r="J9" i="3"/>
  <c r="K9" i="3" s="1"/>
  <c r="D13" i="3" l="1"/>
  <c r="E13" i="3" s="1"/>
  <c r="D11" i="3" l="1"/>
  <c r="E11" i="3" s="1"/>
  <c r="D12" i="3"/>
  <c r="E12" i="3" s="1"/>
  <c r="M8" i="1" l="1"/>
  <c r="M10" i="1"/>
  <c r="M9" i="1"/>
  <c r="N18" i="1" s="1"/>
  <c r="E5" i="1" l="1"/>
  <c r="V12" i="5" l="1"/>
  <c r="Z12" i="5" s="1"/>
  <c r="AA12" i="5" s="1"/>
  <c r="E12" i="1"/>
  <c r="E13" i="1"/>
  <c r="V11" i="5" l="1"/>
  <c r="Z11" i="5" s="1"/>
  <c r="AA11" i="5" s="1"/>
  <c r="E11" i="1" l="1"/>
  <c r="E8" i="1"/>
  <c r="J8" i="3" l="1"/>
  <c r="K8" i="3" s="1"/>
  <c r="J5" i="3" l="1"/>
  <c r="K5" i="3" s="1"/>
  <c r="J6" i="3"/>
  <c r="K6" i="3" s="1"/>
  <c r="J7" i="3"/>
  <c r="K7" i="3" s="1"/>
  <c r="H20" i="2"/>
  <c r="I20" i="2" s="1"/>
  <c r="H19" i="2"/>
  <c r="I19" i="2" s="1"/>
  <c r="Y4" i="5" l="1"/>
  <c r="C4" i="5" l="1"/>
  <c r="B4" i="5"/>
  <c r="D4" i="5"/>
  <c r="H17" i="2" l="1"/>
  <c r="I17" i="2" s="1"/>
  <c r="H14" i="2"/>
  <c r="I14" i="2" s="1"/>
  <c r="H18" i="2"/>
  <c r="I18" i="2" s="1"/>
  <c r="H16" i="2"/>
  <c r="I16" i="2" s="1"/>
  <c r="H15" i="2" l="1"/>
  <c r="I15" i="2" s="1"/>
  <c r="H13" i="2"/>
  <c r="I13" i="2" s="1"/>
  <c r="M11" i="1" l="1"/>
  <c r="M12" i="1" s="1"/>
  <c r="V6" i="5" l="1"/>
  <c r="Z6" i="5" s="1"/>
  <c r="AA6" i="5" s="1"/>
  <c r="V7" i="5"/>
  <c r="Z7" i="5" s="1"/>
  <c r="AA7" i="5" s="1"/>
  <c r="V10" i="5" l="1"/>
  <c r="Z10" i="5" s="1"/>
  <c r="AA10" i="5" s="1"/>
  <c r="V5" i="5"/>
  <c r="Z5" i="5" s="1"/>
  <c r="AA5" i="5" s="1"/>
  <c r="E14" i="1" l="1"/>
  <c r="E10" i="1"/>
  <c r="E6" i="1"/>
  <c r="V4" i="5" l="1"/>
  <c r="Z4" i="5" s="1"/>
  <c r="AA4" i="5" s="1"/>
  <c r="E15" i="1" l="1"/>
  <c r="E2" i="1"/>
  <c r="V3" i="5" l="1"/>
  <c r="V2" i="5"/>
  <c r="J2" i="3" l="1"/>
  <c r="K2" i="3" s="1"/>
  <c r="J3" i="3"/>
  <c r="K3" i="3" s="1"/>
  <c r="J4" i="3"/>
  <c r="K4" i="3" s="1"/>
  <c r="Z3" i="5"/>
  <c r="AA3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13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3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14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4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15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5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4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Y4" authorId="0">
      <text>
        <r>
          <rPr>
            <i/>
            <sz val="12"/>
            <color theme="1"/>
            <rFont val="Times New Roman"/>
            <family val="1"/>
          </rPr>
          <t>aid +9
rage +6</t>
        </r>
      </text>
    </comment>
    <comment ref="F5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F9" authorId="0">
      <text>
        <r>
          <rPr>
            <i/>
            <sz val="12"/>
            <color theme="1"/>
            <rFont val="Times New Roman"/>
            <family val="1"/>
          </rPr>
          <t>Resist A.C.E.F. (5)</t>
        </r>
      </text>
    </comment>
  </commentList>
</comments>
</file>

<file path=xl/sharedStrings.xml><?xml version="1.0" encoding="utf-8"?>
<sst xmlns="http://schemas.openxmlformats.org/spreadsheetml/2006/main" count="302" uniqueCount="157">
  <si>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</si>
  <si>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</si>
  <si>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</si>
  <si>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</si>
  <si>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</si>
  <si>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</si>
  <si>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</si>
  <si>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</si>
  <si>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</si>
  <si>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</si>
  <si>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</si>
  <si>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</si>
  <si>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</si>
  <si>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</si>
  <si>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</si>
  <si>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</si>
  <si>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</si>
  <si>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</si>
  <si>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</si>
  <si>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</si>
  <si>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</si>
  <si>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</si>
  <si>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</si>
  <si>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</si>
  <si>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</si>
  <si>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</si>
  <si>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</si>
  <si>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</si>
  <si>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</si>
  <si>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</si>
  <si>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</si>
  <si>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</si>
  <si>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</si>
  <si>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</si>
  <si>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</si>
  <si>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</si>
  <si>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</si>
  <si>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</si>
  <si>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</si>
  <si>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</si>
  <si>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</si>
  <si>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</si>
  <si>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</si>
  <si>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</si>
  <si>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</si>
  <si>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</si>
  <si>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</si>
  <si>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</si>
  <si>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</si>
  <si>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</si>
  <si>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</si>
  <si>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</si>
  <si>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</si>
  <si>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</si>
  <si>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</si>
  <si>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</si>
  <si>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</si>
  <si>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</si>
  <si>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</si>
  <si>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</si>
  <si>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</si>
  <si>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</si>
  <si>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</si>
  <si>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</si>
  <si>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</si>
  <si>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</si>
  <si>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</si>
  <si>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</si>
  <si>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</si>
  <si>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</si>
  <si>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</si>
  <si>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</si>
  <si>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</si>
  <si>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</si>
  <si>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</si>
  <si>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Willow</t>
  </si>
  <si>
    <t>Dani</t>
  </si>
  <si>
    <t>Allisa</t>
  </si>
  <si>
    <t>Zond</t>
  </si>
  <si>
    <t>druid</t>
  </si>
  <si>
    <t>warlock</t>
  </si>
  <si>
    <t>warlock-rogue</t>
  </si>
  <si>
    <t>fighter</t>
  </si>
  <si>
    <t>cold iron</t>
  </si>
  <si>
    <t>Save vs.</t>
  </si>
  <si>
    <t>Rook</t>
  </si>
  <si>
    <t>cleric-rogue-inquis.</t>
  </si>
  <si>
    <t>Details</t>
  </si>
  <si>
    <t>Spell Resist</t>
  </si>
  <si>
    <t>Lauren</t>
  </si>
  <si>
    <t>Dispel</t>
  </si>
  <si>
    <t>duskblade</t>
  </si>
  <si>
    <t>Maiko</t>
  </si>
  <si>
    <t>bard</t>
  </si>
  <si>
    <t>1d6+1</t>
  </si>
  <si>
    <t>Claw 1</t>
  </si>
  <si>
    <t>Claw 2</t>
  </si>
  <si>
    <t>Bite</t>
  </si>
  <si>
    <t>Fang</t>
  </si>
  <si>
    <t>1d4+2</t>
  </si>
  <si>
    <t>Listen</t>
  </si>
  <si>
    <t>30’/80’</t>
  </si>
  <si>
    <t>n.a.</t>
  </si>
  <si>
    <t>San-ji</t>
  </si>
  <si>
    <t>Dietocks</t>
  </si>
  <si>
    <t>cleric of Oghma</t>
  </si>
  <si>
    <t>Battleaxe +1</t>
  </si>
  <si>
    <t>Grapple</t>
  </si>
  <si>
    <t>1d8+3+1</t>
  </si>
  <si>
    <t>Tor</t>
  </si>
  <si>
    <t>fighter-cleric</t>
  </si>
  <si>
    <t>Hide</t>
  </si>
  <si>
    <t>Climb</t>
  </si>
  <si>
    <t>Use Rope</t>
  </si>
  <si>
    <r>
      <t>Fang, enraged</t>
    </r>
    <r>
      <rPr>
        <vertAlign val="superscript"/>
        <sz val="12"/>
        <color theme="1"/>
        <rFont val="Times New Roman"/>
        <family val="1"/>
      </rPr>
      <t>gmf</t>
    </r>
  </si>
  <si>
    <t>15’</t>
  </si>
  <si>
    <t>Kugan</t>
  </si>
  <si>
    <t>40’</t>
  </si>
  <si>
    <t>S &amp; M zombies</t>
  </si>
  <si>
    <t>owlbear zombie</t>
  </si>
  <si>
    <t>bone rat swarm</t>
  </si>
  <si>
    <t>skeletons</t>
  </si>
  <si>
    <t>MM V</t>
  </si>
  <si>
    <t>MM I</t>
  </si>
  <si>
    <t>Libris Mortis</t>
  </si>
  <si>
    <t>Small skeleton</t>
  </si>
  <si>
    <t>Light Mace</t>
  </si>
  <si>
    <t>1d4+1</t>
  </si>
  <si>
    <t>Shortbow</t>
  </si>
  <si>
    <t>Medium skeleton</t>
  </si>
  <si>
    <t>Claw</t>
  </si>
  <si>
    <t>Swarm</t>
  </si>
  <si>
    <t>1d6+distract</t>
  </si>
  <si>
    <t>1d8+6+gf+paral.</t>
  </si>
  <si>
    <t>1d6+paralysis</t>
  </si>
  <si>
    <t>bludgeon</t>
  </si>
  <si>
    <t>bldg+½slsh/prc</t>
  </si>
  <si>
    <t>M skeletal archers, 7</t>
  </si>
  <si>
    <t>S skeletal archers, 7</t>
  </si>
  <si>
    <t>bone rat swarms, 2</t>
  </si>
  <si>
    <t>Savrosurat</t>
  </si>
  <si>
    <t>Bard / Eidolon</t>
  </si>
  <si>
    <t>skeleton</t>
  </si>
  <si>
    <t>23*</t>
  </si>
  <si>
    <t>* +5 vs ranged</t>
  </si>
  <si>
    <t>spirit shaman-eidolon</t>
  </si>
  <si>
    <t>bone rat swarm 1</t>
  </si>
  <si>
    <t>bone rat swarm 2</t>
  </si>
  <si>
    <t>Unarmed Attack</t>
  </si>
  <si>
    <t>1d3</t>
  </si>
  <si>
    <t>incorporeal</t>
  </si>
  <si>
    <t>*</t>
  </si>
  <si>
    <t>Nerfru</t>
  </si>
  <si>
    <t>Kugan/Nerfru</t>
  </si>
  <si>
    <t>Kgn/Nrfr/Svrsrt</t>
  </si>
  <si>
    <t>Phantom ghast ninjas, 2</t>
  </si>
  <si>
    <t>Perform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</si>
</sst>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0" fillId="23" borderId="8" xfId="0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60" xfId="0" applyFon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14" borderId="37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5" fillId="5" borderId="39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14" borderId="39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5" fillId="18" borderId="31" xfId="0" applyFont="1" applyFill="1" applyBorder="1" applyAlignment="1">
      <alignment horizontal="center"/>
    </xf>
    <xf numFmtId="0" fontId="4" fillId="5" borderId="6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5" fillId="0" borderId="0" xfId="0" applyFont="1" applyAlignmen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46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F99FF"/>
      <color rgb="FF00FFFF"/>
      <color rgb="FFFF3399"/>
      <color rgb="FF99FFCC"/>
      <color rgb="FF00FF00"/>
      <color rgb="FF0000FF"/>
      <color rgb="FFFF66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12</c:v>
                </c:pt>
                <c:pt idx="4">
                  <c:v>11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10</c:v>
                </c:pt>
                <c:pt idx="3">
                  <c:v>15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27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3">
                  <c:v>26</c:v>
                </c:pt>
                <c:pt idx="4">
                  <c:v>34</c:v>
                </c:pt>
                <c:pt idx="5">
                  <c:v>31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19</c:v>
                </c:pt>
                <c:pt idx="2">
                  <c:v>26</c:v>
                </c:pt>
                <c:pt idx="3">
                  <c:v>32</c:v>
                </c:pt>
                <c:pt idx="4">
                  <c:v>31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38</c:v>
                </c:pt>
                <c:pt idx="3">
                  <c:v>38</c:v>
                </c:pt>
                <c:pt idx="4">
                  <c:v>62</c:v>
                </c:pt>
                <c:pt idx="5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6880"/>
        <c:axId val="16508416"/>
        <c:axId val="126503552"/>
      </c:area3DChart>
      <c:catAx>
        <c:axId val="16506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508416"/>
        <c:crosses val="autoZero"/>
        <c:auto val="1"/>
        <c:lblAlgn val="ctr"/>
        <c:lblOffset val="100"/>
        <c:noMultiLvlLbl val="0"/>
      </c:catAx>
      <c:valAx>
        <c:axId val="1650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506880"/>
        <c:crosses val="autoZero"/>
        <c:crossBetween val="midCat"/>
      </c:valAx>
      <c:serAx>
        <c:axId val="126503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50841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12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  <c:pt idx="4">
                  <c:v>13</c:v>
                </c:pt>
                <c:pt idx="5">
                  <c:v>19</c:v>
                </c:pt>
                <c:pt idx="6">
                  <c:v>7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26</c:v>
                </c:pt>
                <c:pt idx="6">
                  <c:v>38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27</c:v>
                </c:pt>
                <c:pt idx="4">
                  <c:v>26</c:v>
                </c:pt>
                <c:pt idx="5">
                  <c:v>32</c:v>
                </c:pt>
                <c:pt idx="6">
                  <c:v>38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21</c:v>
                </c:pt>
                <c:pt idx="3">
                  <c:v>15</c:v>
                </c:pt>
                <c:pt idx="4">
                  <c:v>34</c:v>
                </c:pt>
                <c:pt idx="5">
                  <c:v>31</c:v>
                </c:pt>
                <c:pt idx="6">
                  <c:v>62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17</c:v>
                </c:pt>
                <c:pt idx="2">
                  <c:v>21</c:v>
                </c:pt>
                <c:pt idx="3">
                  <c:v>25</c:v>
                </c:pt>
                <c:pt idx="4">
                  <c:v>31</c:v>
                </c:pt>
                <c:pt idx="5">
                  <c:v>46</c:v>
                </c:pt>
                <c:pt idx="6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23712"/>
        <c:axId val="56725504"/>
        <c:axId val="56699520"/>
      </c:area3DChart>
      <c:catAx>
        <c:axId val="56723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6725504"/>
        <c:crosses val="autoZero"/>
        <c:auto val="1"/>
        <c:lblAlgn val="ctr"/>
        <c:lblOffset val="100"/>
        <c:noMultiLvlLbl val="0"/>
      </c:catAx>
      <c:valAx>
        <c:axId val="5672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6723712"/>
        <c:crosses val="autoZero"/>
        <c:crossBetween val="midCat"/>
      </c:valAx>
      <c:serAx>
        <c:axId val="56699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5672550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12</c:v>
                </c:pt>
                <c:pt idx="4">
                  <c:v>11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10</c:v>
                </c:pt>
                <c:pt idx="3">
                  <c:v>15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27</c:v>
                </c:pt>
                <c:pt idx="4">
                  <c:v>15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3">
                  <c:v>26</c:v>
                </c:pt>
                <c:pt idx="4">
                  <c:v>34</c:v>
                </c:pt>
                <c:pt idx="5">
                  <c:v>31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19</c:v>
                </c:pt>
                <c:pt idx="2">
                  <c:v>26</c:v>
                </c:pt>
                <c:pt idx="3">
                  <c:v>32</c:v>
                </c:pt>
                <c:pt idx="4">
                  <c:v>31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38</c:v>
                </c:pt>
                <c:pt idx="3">
                  <c:v>38</c:v>
                </c:pt>
                <c:pt idx="4">
                  <c:v>62</c:v>
                </c:pt>
                <c:pt idx="5">
                  <c:v>76</c:v>
                </c:pt>
              </c:numCache>
            </c:numRef>
          </c:val>
        </c:ser>
        <c:bandFmts/>
        <c:axId val="56768000"/>
        <c:axId val="56769536"/>
        <c:axId val="56735936"/>
      </c:surface3DChart>
      <c:catAx>
        <c:axId val="56768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6769536"/>
        <c:crosses val="autoZero"/>
        <c:auto val="1"/>
        <c:lblAlgn val="ctr"/>
        <c:lblOffset val="100"/>
        <c:noMultiLvlLbl val="0"/>
      </c:catAx>
      <c:valAx>
        <c:axId val="5676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6768000"/>
        <c:crosses val="autoZero"/>
        <c:crossBetween val="midCat"/>
      </c:valAx>
      <c:serAx>
        <c:axId val="56735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67695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3</xdr:row>
      <xdr:rowOff>180975</xdr:rowOff>
    </xdr:from>
    <xdr:to>
      <xdr:col>1</xdr:col>
      <xdr:colOff>19050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1057275" y="1409700"/>
          <a:ext cx="666750" cy="2190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workbookViewId="0"/>
  </sheetViews>
  <sheetFormatPr defaultRowHeight="15.6" x14ac:dyDescent="0.3"/>
  <cols>
    <col min="1" max="1" width="16.09765625" bestFit="1" customWidth="1"/>
    <col min="2" max="2" width="6.09765625" style="21" bestFit="1" customWidth="1"/>
    <col min="3" max="3" width="8.3984375" style="21" bestFit="1" customWidth="1"/>
    <col min="4" max="4" width="4.19921875" style="21" bestFit="1" customWidth="1"/>
    <col min="5" max="5" width="8.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69921875" bestFit="1" customWidth="1"/>
    <col min="10" max="10" width="18.19921875" bestFit="1" customWidth="1"/>
    <col min="11" max="11" width="2.69921875" customWidth="1"/>
    <col min="12" max="12" width="18.8984375" bestFit="1" customWidth="1"/>
    <col min="13" max="13" width="5.19921875" customWidth="1"/>
    <col min="14" max="14" width="16.69921875" bestFit="1" customWidth="1"/>
  </cols>
  <sheetData>
    <row r="1" spans="1:14" s="117" customFormat="1" ht="31.95" thickBot="1" x14ac:dyDescent="0.35">
      <c r="A1" s="115" t="s">
        <v>0</v>
      </c>
      <c r="B1" s="115" t="s">
        <v>1</v>
      </c>
      <c r="C1" s="115" t="s">
        <v>2</v>
      </c>
      <c r="D1" s="116" t="s">
        <v>3</v>
      </c>
      <c r="E1" s="115" t="s">
        <v>4</v>
      </c>
      <c r="F1" s="115" t="s">
        <v>5</v>
      </c>
      <c r="H1" s="118" t="s">
        <v>21</v>
      </c>
      <c r="I1" s="118"/>
      <c r="J1" s="118"/>
      <c r="K1" s="118"/>
      <c r="L1" s="118" t="s">
        <v>22</v>
      </c>
      <c r="M1" s="118"/>
      <c r="N1" s="118"/>
    </row>
    <row r="2" spans="1:14" ht="16.8" thickTop="1" thickBot="1" x14ac:dyDescent="0.35">
      <c r="A2" s="99" t="s">
        <v>75</v>
      </c>
      <c r="B2" s="99">
        <v>1</v>
      </c>
      <c r="C2" s="81">
        <v>6</v>
      </c>
      <c r="D2" s="146">
        <f t="shared" ref="D2:D16" ca="1" si="0">RANDBETWEEN(1,20)</f>
        <v>20</v>
      </c>
      <c r="E2" s="81">
        <f t="shared" ref="E2:E16" ca="1" si="1">SUM(C2:D2)</f>
        <v>26</v>
      </c>
      <c r="F2" s="81" t="s">
        <v>74</v>
      </c>
      <c r="H2" s="93" t="s">
        <v>0</v>
      </c>
      <c r="I2" s="94" t="s">
        <v>23</v>
      </c>
      <c r="J2" s="95" t="s">
        <v>24</v>
      </c>
      <c r="L2" s="105" t="s">
        <v>0</v>
      </c>
      <c r="M2" s="106" t="s">
        <v>23</v>
      </c>
      <c r="N2" s="107" t="s">
        <v>87</v>
      </c>
    </row>
    <row r="3" spans="1:14" x14ac:dyDescent="0.3">
      <c r="A3" s="82" t="s">
        <v>154</v>
      </c>
      <c r="B3" s="82">
        <v>2</v>
      </c>
      <c r="C3" s="81">
        <v>1</v>
      </c>
      <c r="D3" s="146">
        <f t="shared" ca="1" si="0"/>
        <v>14</v>
      </c>
      <c r="E3" s="81">
        <f t="shared" ca="1" si="1"/>
        <v>15</v>
      </c>
      <c r="F3" s="81" t="s">
        <v>117</v>
      </c>
      <c r="H3" s="96" t="s">
        <v>77</v>
      </c>
      <c r="I3" s="97">
        <v>8</v>
      </c>
      <c r="J3" s="98" t="s">
        <v>79</v>
      </c>
      <c r="L3" s="108" t="s">
        <v>139</v>
      </c>
      <c r="M3" s="109">
        <v>5</v>
      </c>
      <c r="N3" s="110" t="s">
        <v>124</v>
      </c>
    </row>
    <row r="4" spans="1:14" x14ac:dyDescent="0.3">
      <c r="A4" s="82" t="s">
        <v>118</v>
      </c>
      <c r="B4" s="82">
        <v>2</v>
      </c>
      <c r="C4" s="81">
        <v>-1</v>
      </c>
      <c r="D4" s="146">
        <f t="shared" ca="1" si="0"/>
        <v>1</v>
      </c>
      <c r="E4" s="81">
        <f t="shared" ca="1" si="1"/>
        <v>0</v>
      </c>
      <c r="F4" s="81" t="s">
        <v>74</v>
      </c>
      <c r="H4" s="96" t="s">
        <v>76</v>
      </c>
      <c r="I4" s="99">
        <v>7</v>
      </c>
      <c r="J4" s="98" t="s">
        <v>80</v>
      </c>
      <c r="L4" s="108" t="s">
        <v>137</v>
      </c>
      <c r="M4" s="82">
        <v>4</v>
      </c>
      <c r="N4" s="110" t="s">
        <v>123</v>
      </c>
    </row>
    <row r="5" spans="1:14" x14ac:dyDescent="0.3">
      <c r="A5" s="99" t="s">
        <v>109</v>
      </c>
      <c r="B5" s="99">
        <v>1</v>
      </c>
      <c r="C5" s="81">
        <v>2</v>
      </c>
      <c r="D5" s="146">
        <f t="shared" ca="1" si="0"/>
        <v>7</v>
      </c>
      <c r="E5" s="81">
        <f t="shared" ca="1" si="1"/>
        <v>9</v>
      </c>
      <c r="F5" s="81" t="s">
        <v>6</v>
      </c>
      <c r="H5" s="168" t="s">
        <v>104</v>
      </c>
      <c r="I5" s="80">
        <v>6</v>
      </c>
      <c r="J5" s="169" t="s">
        <v>110</v>
      </c>
      <c r="L5" s="108" t="s">
        <v>138</v>
      </c>
      <c r="M5" s="82">
        <v>4</v>
      </c>
      <c r="N5" s="110" t="s">
        <v>123</v>
      </c>
    </row>
    <row r="6" spans="1:14" x14ac:dyDescent="0.3">
      <c r="A6" s="99" t="s">
        <v>85</v>
      </c>
      <c r="B6" s="99">
        <v>1</v>
      </c>
      <c r="C6" s="81">
        <v>-1</v>
      </c>
      <c r="D6" s="146">
        <f t="shared" ca="1" si="0"/>
        <v>11</v>
      </c>
      <c r="E6" s="81">
        <f t="shared" ca="1" si="1"/>
        <v>10</v>
      </c>
      <c r="F6" s="81" t="s">
        <v>6</v>
      </c>
      <c r="H6" s="96" t="s">
        <v>89</v>
      </c>
      <c r="I6" s="99">
        <v>5</v>
      </c>
      <c r="J6" s="98" t="s">
        <v>91</v>
      </c>
      <c r="L6" s="108" t="s">
        <v>155</v>
      </c>
      <c r="M6" s="82">
        <v>8</v>
      </c>
      <c r="N6" s="110" t="s">
        <v>122</v>
      </c>
    </row>
    <row r="7" spans="1:14" ht="16.2" thickBot="1" x14ac:dyDescent="0.35">
      <c r="A7" s="82" t="s">
        <v>121</v>
      </c>
      <c r="B7" s="82">
        <v>2</v>
      </c>
      <c r="C7" s="81">
        <v>4</v>
      </c>
      <c r="D7" s="146">
        <f t="shared" ca="1" si="0"/>
        <v>8</v>
      </c>
      <c r="E7" s="81">
        <f t="shared" ca="1" si="1"/>
        <v>12</v>
      </c>
      <c r="F7" s="81" t="s">
        <v>6</v>
      </c>
      <c r="H7" s="96" t="s">
        <v>109</v>
      </c>
      <c r="I7" s="99">
        <v>7</v>
      </c>
      <c r="J7" s="98" t="s">
        <v>145</v>
      </c>
      <c r="L7" s="108" t="s">
        <v>140</v>
      </c>
      <c r="M7" s="82">
        <v>7</v>
      </c>
      <c r="N7" s="110" t="s">
        <v>141</v>
      </c>
    </row>
    <row r="8" spans="1:14" x14ac:dyDescent="0.3">
      <c r="A8" s="99" t="s">
        <v>92</v>
      </c>
      <c r="B8" s="99">
        <v>1</v>
      </c>
      <c r="C8" s="81">
        <v>6</v>
      </c>
      <c r="D8" s="146">
        <f t="shared" ca="1" si="0"/>
        <v>6</v>
      </c>
      <c r="E8" s="81">
        <f t="shared" ca="1" si="1"/>
        <v>12</v>
      </c>
      <c r="F8" s="81" t="s">
        <v>6</v>
      </c>
      <c r="H8" s="96" t="s">
        <v>92</v>
      </c>
      <c r="I8" s="99">
        <v>6</v>
      </c>
      <c r="J8" s="98" t="s">
        <v>93</v>
      </c>
      <c r="L8" s="143" t="s">
        <v>25</v>
      </c>
      <c r="M8" s="157">
        <f>AVERAGE(M3:M7)</f>
        <v>5.6</v>
      </c>
      <c r="N8" s="111"/>
    </row>
    <row r="9" spans="1:14" x14ac:dyDescent="0.3">
      <c r="A9" s="82" t="s">
        <v>120</v>
      </c>
      <c r="B9" s="82">
        <v>2</v>
      </c>
      <c r="C9" s="81">
        <v>3</v>
      </c>
      <c r="D9" s="146">
        <f t="shared" ca="1" si="0"/>
        <v>19</v>
      </c>
      <c r="E9" s="81">
        <f t="shared" ca="1" si="1"/>
        <v>22</v>
      </c>
      <c r="F9" s="81" t="s">
        <v>115</v>
      </c>
      <c r="H9" s="96" t="s">
        <v>85</v>
      </c>
      <c r="I9" s="99">
        <v>7</v>
      </c>
      <c r="J9" s="98" t="s">
        <v>86</v>
      </c>
      <c r="L9" s="144" t="s">
        <v>26</v>
      </c>
      <c r="M9" s="112">
        <f>SUM(M3:M7)</f>
        <v>28</v>
      </c>
      <c r="N9" s="110"/>
    </row>
    <row r="10" spans="1:14" x14ac:dyDescent="0.3">
      <c r="A10" s="99" t="s">
        <v>76</v>
      </c>
      <c r="B10" s="99">
        <v>1</v>
      </c>
      <c r="C10" s="81">
        <v>3</v>
      </c>
      <c r="D10" s="146">
        <f t="shared" ca="1" si="0"/>
        <v>15</v>
      </c>
      <c r="E10" s="81">
        <f t="shared" ca="1" si="1"/>
        <v>18</v>
      </c>
      <c r="F10" s="81" t="s">
        <v>6</v>
      </c>
      <c r="H10" s="168" t="s">
        <v>103</v>
      </c>
      <c r="I10" s="80">
        <v>7</v>
      </c>
      <c r="J10" s="169" t="s">
        <v>105</v>
      </c>
      <c r="L10" s="144" t="s">
        <v>27</v>
      </c>
      <c r="M10" s="112">
        <f>COUNT(M3:M7)</f>
        <v>5</v>
      </c>
      <c r="N10" s="110"/>
    </row>
    <row r="11" spans="1:14" x14ac:dyDescent="0.3">
      <c r="A11" s="99" t="s">
        <v>89</v>
      </c>
      <c r="B11" s="99">
        <v>1</v>
      </c>
      <c r="C11" s="81">
        <v>2</v>
      </c>
      <c r="D11" s="146">
        <f t="shared" ca="1" si="0"/>
        <v>3</v>
      </c>
      <c r="E11" s="81">
        <f t="shared" ca="1" si="1"/>
        <v>5</v>
      </c>
      <c r="F11" s="81" t="s">
        <v>6</v>
      </c>
      <c r="H11" s="96" t="s">
        <v>75</v>
      </c>
      <c r="I11" s="99">
        <v>8</v>
      </c>
      <c r="J11" s="98" t="s">
        <v>81</v>
      </c>
      <c r="L11" s="144" t="s">
        <v>29</v>
      </c>
      <c r="M11" s="134">
        <f>M9/4</f>
        <v>7</v>
      </c>
      <c r="N11" s="110" t="s">
        <v>30</v>
      </c>
    </row>
    <row r="12" spans="1:14" ht="16.2" thickBot="1" x14ac:dyDescent="0.35">
      <c r="A12" s="80" t="s">
        <v>103</v>
      </c>
      <c r="B12" s="80">
        <v>1</v>
      </c>
      <c r="C12" s="81">
        <v>1</v>
      </c>
      <c r="D12" s="146">
        <f t="shared" ca="1" si="0"/>
        <v>10</v>
      </c>
      <c r="E12" s="81">
        <f t="shared" ca="1" si="1"/>
        <v>11</v>
      </c>
      <c r="F12" s="81" t="s">
        <v>6</v>
      </c>
      <c r="H12" s="96" t="s">
        <v>78</v>
      </c>
      <c r="I12" s="100">
        <v>7</v>
      </c>
      <c r="J12" s="98" t="s">
        <v>82</v>
      </c>
      <c r="L12" s="145" t="s">
        <v>31</v>
      </c>
      <c r="M12" s="135">
        <f>M11*2</f>
        <v>14</v>
      </c>
      <c r="N12" s="113" t="s">
        <v>32</v>
      </c>
    </row>
    <row r="13" spans="1:14" x14ac:dyDescent="0.3">
      <c r="A13" s="80" t="s">
        <v>104</v>
      </c>
      <c r="B13" s="80">
        <v>1</v>
      </c>
      <c r="C13" s="81">
        <v>6</v>
      </c>
      <c r="D13" s="146">
        <f t="shared" ca="1" si="0"/>
        <v>10</v>
      </c>
      <c r="E13" s="81">
        <f t="shared" ca="1" si="1"/>
        <v>16</v>
      </c>
      <c r="F13" s="81" t="s">
        <v>74</v>
      </c>
      <c r="H13" s="140" t="s">
        <v>25</v>
      </c>
      <c r="I13" s="101">
        <f>AVERAGE(I3:I12)</f>
        <v>6.8</v>
      </c>
      <c r="J13" s="102"/>
    </row>
    <row r="14" spans="1:14" x14ac:dyDescent="0.3">
      <c r="A14" s="99" t="s">
        <v>77</v>
      </c>
      <c r="B14" s="99">
        <v>1</v>
      </c>
      <c r="C14" s="81">
        <v>2</v>
      </c>
      <c r="D14" s="146">
        <f t="shared" ca="1" si="0"/>
        <v>15</v>
      </c>
      <c r="E14" s="81">
        <f t="shared" ca="1" si="1"/>
        <v>17</v>
      </c>
      <c r="F14" s="81" t="s">
        <v>101</v>
      </c>
      <c r="H14" s="141" t="s">
        <v>26</v>
      </c>
      <c r="I14" s="103">
        <f>SUM(I3:I12)</f>
        <v>68</v>
      </c>
      <c r="J14" s="98"/>
      <c r="M14" s="92" t="s">
        <v>33</v>
      </c>
      <c r="N14" s="138">
        <f>I16</f>
        <v>17</v>
      </c>
    </row>
    <row r="15" spans="1:14" x14ac:dyDescent="0.3">
      <c r="A15" s="99" t="s">
        <v>78</v>
      </c>
      <c r="B15" s="99">
        <v>1</v>
      </c>
      <c r="C15" s="81">
        <v>-1</v>
      </c>
      <c r="D15" s="146">
        <f t="shared" ca="1" si="0"/>
        <v>9</v>
      </c>
      <c r="E15" s="81">
        <f t="shared" ca="1" si="1"/>
        <v>8</v>
      </c>
      <c r="F15" s="171" t="s">
        <v>74</v>
      </c>
      <c r="H15" s="141" t="s">
        <v>27</v>
      </c>
      <c r="I15" s="103">
        <f>COUNT(I3:I12)</f>
        <v>10</v>
      </c>
      <c r="J15" s="98"/>
      <c r="M15" s="92" t="s">
        <v>34</v>
      </c>
      <c r="N15" s="138">
        <f>I17</f>
        <v>34</v>
      </c>
    </row>
    <row r="16" spans="1:14" x14ac:dyDescent="0.3">
      <c r="A16" s="82" t="s">
        <v>119</v>
      </c>
      <c r="B16" s="82">
        <v>2</v>
      </c>
      <c r="C16" s="81">
        <v>-1</v>
      </c>
      <c r="D16" s="146">
        <f t="shared" ca="1" si="0"/>
        <v>16</v>
      </c>
      <c r="E16" s="81">
        <f t="shared" ca="1" si="1"/>
        <v>15</v>
      </c>
      <c r="F16" s="81" t="s">
        <v>117</v>
      </c>
      <c r="H16" s="141" t="s">
        <v>29</v>
      </c>
      <c r="I16" s="136">
        <f>I14/4</f>
        <v>17</v>
      </c>
      <c r="J16" s="98" t="s">
        <v>30</v>
      </c>
      <c r="M16" s="92" t="s">
        <v>35</v>
      </c>
      <c r="N16" s="138">
        <f>I14</f>
        <v>68</v>
      </c>
    </row>
    <row r="17" spans="4:14" ht="16.2" thickBot="1" x14ac:dyDescent="0.35">
      <c r="H17" s="142" t="s">
        <v>31</v>
      </c>
      <c r="I17" s="137">
        <f>I16*2</f>
        <v>34</v>
      </c>
      <c r="J17" s="104" t="s">
        <v>32</v>
      </c>
      <c r="N17" s="138"/>
    </row>
    <row r="18" spans="4:14" ht="16.2" thickTop="1" x14ac:dyDescent="0.3">
      <c r="D18" s="146">
        <f ca="1">RANDBETWEEN(1,20)</f>
        <v>11</v>
      </c>
      <c r="M18" s="15" t="s">
        <v>36</v>
      </c>
      <c r="N18" s="138">
        <f>M9</f>
        <v>28</v>
      </c>
    </row>
  </sheetData>
  <sortState ref="A2:F16">
    <sortCondition descending="1" ref="E2:E16"/>
    <sortCondition descending="1" ref="C2:C16"/>
  </sortState>
  <conditionalFormatting sqref="N18">
    <cfRule type="cellIs" dxfId="145" priority="1" operator="greaterThan">
      <formula>$N$16</formula>
    </cfRule>
    <cfRule type="cellIs" dxfId="144" priority="2" operator="between">
      <formula>$N$15</formula>
      <formula>$N$16</formula>
    </cfRule>
    <cfRule type="cellIs" dxfId="143" priority="3" operator="between">
      <formula>$N$14</formula>
      <formula>$N$15</formula>
    </cfRule>
    <cfRule type="cellIs" dxfId="142" priority="4" operator="lessThan">
      <formula>$N$14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"/>
  <sheetViews>
    <sheetView showGridLines="0" workbookViewId="0"/>
  </sheetViews>
  <sheetFormatPr defaultRowHeight="15.6" x14ac:dyDescent="0.3"/>
  <cols>
    <col min="1" max="1" width="15.3984375" style="21" bestFit="1" customWidth="1"/>
    <col min="2" max="2" width="17.3984375" style="21" bestFit="1" customWidth="1"/>
    <col min="3" max="3" width="13.8984375" style="21" bestFit="1" customWidth="1"/>
    <col min="4" max="4" width="5" style="21" bestFit="1" customWidth="1"/>
    <col min="5" max="5" width="6" style="21" bestFit="1" customWidth="1"/>
    <col min="6" max="6" width="3.8984375" style="21" bestFit="1" customWidth="1"/>
    <col min="7" max="7" width="6.8984375" style="21" bestFit="1" customWidth="1"/>
    <col min="8" max="8" width="3.8984375" style="21" bestFit="1" customWidth="1"/>
    <col min="9" max="9" width="5.19921875" style="21" bestFit="1" customWidth="1"/>
  </cols>
  <sheetData>
    <row r="1" spans="1:9" ht="16.2" thickBot="1" x14ac:dyDescent="0.35">
      <c r="A1" s="114" t="s">
        <v>0</v>
      </c>
      <c r="B1" s="87" t="s">
        <v>37</v>
      </c>
      <c r="C1" s="87" t="s">
        <v>38</v>
      </c>
      <c r="D1" s="89" t="s">
        <v>39</v>
      </c>
      <c r="E1" s="87" t="s">
        <v>40</v>
      </c>
      <c r="F1" s="87" t="s">
        <v>41</v>
      </c>
      <c r="G1" s="87" t="s">
        <v>42</v>
      </c>
      <c r="H1" s="91" t="s">
        <v>43</v>
      </c>
      <c r="I1" s="88" t="s">
        <v>28</v>
      </c>
    </row>
    <row r="2" spans="1:9" x14ac:dyDescent="0.3">
      <c r="A2" s="82" t="s">
        <v>125</v>
      </c>
      <c r="B2" s="81" t="s">
        <v>126</v>
      </c>
      <c r="C2" s="81" t="s">
        <v>127</v>
      </c>
      <c r="D2" s="90">
        <v>1</v>
      </c>
      <c r="E2" s="81">
        <v>0</v>
      </c>
      <c r="F2" s="81">
        <v>0</v>
      </c>
      <c r="G2" s="81">
        <v>0</v>
      </c>
      <c r="H2" s="146">
        <f t="shared" ref="H2:H10" ca="1" si="0">RANDBETWEEN(1,20)</f>
        <v>20</v>
      </c>
      <c r="I2" s="81">
        <f t="shared" ref="I2:I10" ca="1" si="1">SUM(D2:H2)</f>
        <v>21</v>
      </c>
    </row>
    <row r="3" spans="1:9" x14ac:dyDescent="0.3">
      <c r="A3" s="82" t="s">
        <v>125</v>
      </c>
      <c r="B3" s="81" t="s">
        <v>128</v>
      </c>
      <c r="C3" s="81" t="s">
        <v>127</v>
      </c>
      <c r="D3" s="90">
        <v>1</v>
      </c>
      <c r="E3" s="81">
        <v>1</v>
      </c>
      <c r="F3" s="81">
        <v>0</v>
      </c>
      <c r="G3" s="81">
        <v>0</v>
      </c>
      <c r="H3" s="146">
        <f t="shared" ca="1" si="0"/>
        <v>19</v>
      </c>
      <c r="I3" s="81">
        <f t="shared" ca="1" si="1"/>
        <v>21</v>
      </c>
    </row>
    <row r="4" spans="1:9" x14ac:dyDescent="0.3">
      <c r="A4" s="82" t="s">
        <v>129</v>
      </c>
      <c r="B4" s="81" t="s">
        <v>130</v>
      </c>
      <c r="C4" s="81" t="s">
        <v>127</v>
      </c>
      <c r="D4" s="90">
        <v>0</v>
      </c>
      <c r="E4" s="81">
        <v>1</v>
      </c>
      <c r="F4" s="81">
        <v>0</v>
      </c>
      <c r="G4" s="81">
        <v>0</v>
      </c>
      <c r="H4" s="146">
        <f t="shared" ca="1" si="0"/>
        <v>3</v>
      </c>
      <c r="I4" s="81">
        <f t="shared" ca="1" si="1"/>
        <v>4</v>
      </c>
    </row>
    <row r="5" spans="1:9" x14ac:dyDescent="0.3">
      <c r="A5" s="82" t="s">
        <v>129</v>
      </c>
      <c r="B5" s="81" t="s">
        <v>128</v>
      </c>
      <c r="C5" s="81" t="s">
        <v>94</v>
      </c>
      <c r="D5" s="90">
        <v>0</v>
      </c>
      <c r="E5" s="81">
        <v>1</v>
      </c>
      <c r="F5" s="81">
        <v>0</v>
      </c>
      <c r="G5" s="81">
        <v>0</v>
      </c>
      <c r="H5" s="146">
        <f t="shared" ca="1" si="0"/>
        <v>9</v>
      </c>
      <c r="I5" s="81">
        <f t="shared" ca="1" si="1"/>
        <v>10</v>
      </c>
    </row>
    <row r="6" spans="1:9" x14ac:dyDescent="0.3">
      <c r="A6" s="82" t="s">
        <v>120</v>
      </c>
      <c r="B6" s="81" t="s">
        <v>131</v>
      </c>
      <c r="C6" s="81" t="s">
        <v>132</v>
      </c>
      <c r="D6" s="90" t="s">
        <v>102</v>
      </c>
      <c r="E6" s="81" t="s">
        <v>102</v>
      </c>
      <c r="F6" s="81" t="s">
        <v>102</v>
      </c>
      <c r="G6" s="81" t="s">
        <v>102</v>
      </c>
      <c r="H6" s="146" t="s">
        <v>102</v>
      </c>
      <c r="I6" s="81" t="s">
        <v>102</v>
      </c>
    </row>
    <row r="7" spans="1:9" x14ac:dyDescent="0.3">
      <c r="A7" s="82" t="s">
        <v>153</v>
      </c>
      <c r="B7" s="81" t="s">
        <v>97</v>
      </c>
      <c r="C7" s="81" t="s">
        <v>133</v>
      </c>
      <c r="D7" s="90">
        <v>5</v>
      </c>
      <c r="E7" s="81">
        <v>6</v>
      </c>
      <c r="F7" s="81">
        <v>0</v>
      </c>
      <c r="G7" s="81">
        <v>0</v>
      </c>
      <c r="H7" s="146">
        <f t="shared" ca="1" si="0"/>
        <v>1</v>
      </c>
      <c r="I7" s="81">
        <f t="shared" ca="1" si="1"/>
        <v>12</v>
      </c>
    </row>
    <row r="8" spans="1:9" x14ac:dyDescent="0.3">
      <c r="A8" s="82" t="s">
        <v>153</v>
      </c>
      <c r="B8" s="81" t="s">
        <v>95</v>
      </c>
      <c r="C8" s="81" t="s">
        <v>134</v>
      </c>
      <c r="D8" s="90">
        <v>5</v>
      </c>
      <c r="E8" s="81">
        <v>4</v>
      </c>
      <c r="F8" s="81">
        <v>0</v>
      </c>
      <c r="G8" s="81">
        <v>0</v>
      </c>
      <c r="H8" s="146">
        <f t="shared" ca="1" si="0"/>
        <v>9</v>
      </c>
      <c r="I8" s="81">
        <f t="shared" ca="1" si="1"/>
        <v>18</v>
      </c>
    </row>
    <row r="9" spans="1:9" x14ac:dyDescent="0.3">
      <c r="A9" s="82" t="s">
        <v>153</v>
      </c>
      <c r="B9" s="81" t="s">
        <v>96</v>
      </c>
      <c r="C9" s="81" t="s">
        <v>134</v>
      </c>
      <c r="D9" s="90">
        <v>5</v>
      </c>
      <c r="E9" s="81">
        <v>4</v>
      </c>
      <c r="F9" s="81">
        <v>0</v>
      </c>
      <c r="G9" s="81">
        <v>0</v>
      </c>
      <c r="H9" s="146">
        <f t="shared" ca="1" si="0"/>
        <v>19</v>
      </c>
      <c r="I9" s="81">
        <f t="shared" ca="1" si="1"/>
        <v>28</v>
      </c>
    </row>
    <row r="10" spans="1:9" x14ac:dyDescent="0.3">
      <c r="A10" s="82" t="s">
        <v>153</v>
      </c>
      <c r="B10" s="81" t="s">
        <v>107</v>
      </c>
      <c r="C10" s="81" t="s">
        <v>107</v>
      </c>
      <c r="D10" s="90">
        <v>5</v>
      </c>
      <c r="E10" s="81">
        <v>5</v>
      </c>
      <c r="F10" s="81">
        <v>0</v>
      </c>
      <c r="G10" s="81">
        <v>0</v>
      </c>
      <c r="H10" s="146">
        <f t="shared" ca="1" si="0"/>
        <v>8</v>
      </c>
      <c r="I10" s="81">
        <f t="shared" ca="1" si="1"/>
        <v>18</v>
      </c>
    </row>
    <row r="11" spans="1:9" ht="16.2" thickBot="1" x14ac:dyDescent="0.35"/>
    <row r="12" spans="1:9" ht="16.2" thickBot="1" x14ac:dyDescent="0.35">
      <c r="A12" s="114" t="s">
        <v>0</v>
      </c>
      <c r="B12" s="87" t="s">
        <v>37</v>
      </c>
      <c r="C12" s="87" t="s">
        <v>38</v>
      </c>
      <c r="D12" s="89" t="s">
        <v>39</v>
      </c>
      <c r="E12" s="87" t="s">
        <v>40</v>
      </c>
      <c r="F12" s="87" t="s">
        <v>41</v>
      </c>
      <c r="G12" s="87" t="s">
        <v>42</v>
      </c>
      <c r="H12" s="91" t="s">
        <v>43</v>
      </c>
      <c r="I12" s="88" t="s">
        <v>28</v>
      </c>
    </row>
    <row r="13" spans="1:9" ht="18.600000000000001" x14ac:dyDescent="0.3">
      <c r="A13" s="80" t="s">
        <v>114</v>
      </c>
      <c r="B13" s="81" t="s">
        <v>95</v>
      </c>
      <c r="C13" s="81" t="s">
        <v>99</v>
      </c>
      <c r="D13" s="90">
        <v>4</v>
      </c>
      <c r="E13" s="81">
        <v>1</v>
      </c>
      <c r="F13" s="165">
        <v>2</v>
      </c>
      <c r="G13" s="165">
        <v>1</v>
      </c>
      <c r="H13" s="146">
        <f t="shared" ref="H13:H22" ca="1" si="2">RANDBETWEEN(1,20)</f>
        <v>1</v>
      </c>
      <c r="I13" s="81">
        <f t="shared" ref="I13:I15" ca="1" si="3">SUM(D13:H13)</f>
        <v>9</v>
      </c>
    </row>
    <row r="14" spans="1:9" ht="18.600000000000001" x14ac:dyDescent="0.3">
      <c r="A14" s="80" t="s">
        <v>114</v>
      </c>
      <c r="B14" s="81" t="s">
        <v>96</v>
      </c>
      <c r="C14" s="81" t="s">
        <v>99</v>
      </c>
      <c r="D14" s="90">
        <v>4</v>
      </c>
      <c r="E14" s="81">
        <v>1</v>
      </c>
      <c r="F14" s="165">
        <v>2</v>
      </c>
      <c r="G14" s="165">
        <v>1</v>
      </c>
      <c r="H14" s="146">
        <f t="shared" ca="1" si="2"/>
        <v>19</v>
      </c>
      <c r="I14" s="81">
        <f t="shared" ref="I14" ca="1" si="4">SUM(D14:H14)</f>
        <v>27</v>
      </c>
    </row>
    <row r="15" spans="1:9" ht="18.600000000000001" x14ac:dyDescent="0.3">
      <c r="A15" s="83" t="s">
        <v>114</v>
      </c>
      <c r="B15" s="84" t="s">
        <v>97</v>
      </c>
      <c r="C15" s="84" t="s">
        <v>94</v>
      </c>
      <c r="D15" s="173">
        <v>-1</v>
      </c>
      <c r="E15" s="84">
        <v>1</v>
      </c>
      <c r="F15" s="174">
        <v>2</v>
      </c>
      <c r="G15" s="174">
        <v>1</v>
      </c>
      <c r="H15" s="148">
        <f t="shared" ca="1" si="2"/>
        <v>4</v>
      </c>
      <c r="I15" s="84">
        <f t="shared" ca="1" si="3"/>
        <v>7</v>
      </c>
    </row>
    <row r="16" spans="1:9" x14ac:dyDescent="0.3">
      <c r="A16" s="80" t="s">
        <v>98</v>
      </c>
      <c r="B16" s="167" t="s">
        <v>95</v>
      </c>
      <c r="C16" s="167" t="s">
        <v>99</v>
      </c>
      <c r="D16" s="90">
        <v>4</v>
      </c>
      <c r="E16" s="81">
        <v>1</v>
      </c>
      <c r="F16" s="81">
        <v>0</v>
      </c>
      <c r="G16" s="81">
        <v>1</v>
      </c>
      <c r="H16" s="146">
        <f t="shared" ca="1" si="2"/>
        <v>7</v>
      </c>
      <c r="I16" s="81">
        <f t="shared" ref="I16:I18" ca="1" si="5">SUM(D16:H16)</f>
        <v>13</v>
      </c>
    </row>
    <row r="17" spans="1:9" x14ac:dyDescent="0.3">
      <c r="A17" s="80" t="s">
        <v>98</v>
      </c>
      <c r="B17" s="167" t="s">
        <v>96</v>
      </c>
      <c r="C17" s="167" t="s">
        <v>99</v>
      </c>
      <c r="D17" s="90">
        <v>4</v>
      </c>
      <c r="E17" s="81">
        <v>1</v>
      </c>
      <c r="F17" s="81">
        <v>0</v>
      </c>
      <c r="G17" s="81">
        <v>1</v>
      </c>
      <c r="H17" s="146">
        <f t="shared" ca="1" si="2"/>
        <v>13</v>
      </c>
      <c r="I17" s="81">
        <f t="shared" ref="I17" ca="1" si="6">SUM(D17:H17)</f>
        <v>19</v>
      </c>
    </row>
    <row r="18" spans="1:9" x14ac:dyDescent="0.3">
      <c r="A18" s="83" t="s">
        <v>98</v>
      </c>
      <c r="B18" s="172" t="s">
        <v>97</v>
      </c>
      <c r="C18" s="172" t="s">
        <v>94</v>
      </c>
      <c r="D18" s="173">
        <v>-1</v>
      </c>
      <c r="E18" s="84">
        <v>1</v>
      </c>
      <c r="F18" s="84">
        <v>0</v>
      </c>
      <c r="G18" s="84">
        <v>1</v>
      </c>
      <c r="H18" s="148">
        <f t="shared" ca="1" si="2"/>
        <v>1</v>
      </c>
      <c r="I18" s="84">
        <f t="shared" ca="1" si="5"/>
        <v>2</v>
      </c>
    </row>
    <row r="19" spans="1:9" x14ac:dyDescent="0.3">
      <c r="A19" s="80" t="s">
        <v>104</v>
      </c>
      <c r="B19" s="81" t="s">
        <v>106</v>
      </c>
      <c r="C19" s="81" t="s">
        <v>108</v>
      </c>
      <c r="D19" s="90">
        <v>6</v>
      </c>
      <c r="E19" s="81">
        <v>3</v>
      </c>
      <c r="F19" s="81">
        <v>1</v>
      </c>
      <c r="G19" s="81">
        <v>1</v>
      </c>
      <c r="H19" s="146">
        <f t="shared" ca="1" si="2"/>
        <v>16</v>
      </c>
      <c r="I19" s="81">
        <f t="shared" ref="I19:I20" ca="1" si="7">SUM(D19:H19)</f>
        <v>27</v>
      </c>
    </row>
    <row r="20" spans="1:9" x14ac:dyDescent="0.3">
      <c r="A20" s="83" t="s">
        <v>104</v>
      </c>
      <c r="B20" s="84" t="s">
        <v>107</v>
      </c>
      <c r="C20" s="84" t="s">
        <v>107</v>
      </c>
      <c r="D20" s="173">
        <v>6</v>
      </c>
      <c r="E20" s="84">
        <v>3</v>
      </c>
      <c r="F20" s="84">
        <v>0</v>
      </c>
      <c r="G20" s="84">
        <v>0</v>
      </c>
      <c r="H20" s="148">
        <f t="shared" ca="1" si="2"/>
        <v>6</v>
      </c>
      <c r="I20" s="84">
        <f t="shared" ca="1" si="7"/>
        <v>15</v>
      </c>
    </row>
    <row r="21" spans="1:9" x14ac:dyDescent="0.3">
      <c r="A21" s="80" t="s">
        <v>109</v>
      </c>
      <c r="B21" s="81" t="s">
        <v>148</v>
      </c>
      <c r="C21" s="81" t="s">
        <v>149</v>
      </c>
      <c r="D21" s="90">
        <v>6</v>
      </c>
      <c r="E21" s="81">
        <v>-1</v>
      </c>
      <c r="F21" s="81">
        <v>0</v>
      </c>
      <c r="G21" s="81">
        <v>0</v>
      </c>
      <c r="H21" s="146">
        <f t="shared" ca="1" si="2"/>
        <v>6</v>
      </c>
      <c r="I21" s="81">
        <f t="shared" ref="I21:I22" ca="1" si="8">SUM(D21:H21)</f>
        <v>11</v>
      </c>
    </row>
    <row r="22" spans="1:9" x14ac:dyDescent="0.3">
      <c r="A22" s="80" t="s">
        <v>109</v>
      </c>
      <c r="B22" s="81" t="s">
        <v>107</v>
      </c>
      <c r="C22" s="81" t="s">
        <v>107</v>
      </c>
      <c r="D22" s="90">
        <v>6</v>
      </c>
      <c r="E22" s="81">
        <v>-1</v>
      </c>
      <c r="F22" s="81">
        <v>0</v>
      </c>
      <c r="G22" s="81">
        <v>0</v>
      </c>
      <c r="H22" s="146">
        <f t="shared" ca="1" si="2"/>
        <v>3</v>
      </c>
      <c r="I22" s="81">
        <f t="shared" ca="1" si="8"/>
        <v>8</v>
      </c>
    </row>
  </sheetData>
  <conditionalFormatting sqref="H13 H15">
    <cfRule type="cellIs" dxfId="141" priority="94" operator="equal">
      <formula>1</formula>
    </cfRule>
    <cfRule type="cellIs" dxfId="140" priority="95" operator="equal">
      <formula>19</formula>
    </cfRule>
    <cfRule type="cellIs" dxfId="139" priority="96" operator="equal">
      <formula>20</formula>
    </cfRule>
  </conditionalFormatting>
  <conditionalFormatting sqref="H16 H18">
    <cfRule type="cellIs" dxfId="138" priority="91" operator="equal">
      <formula>1</formula>
    </cfRule>
    <cfRule type="cellIs" dxfId="137" priority="92" operator="equal">
      <formula>19</formula>
    </cfRule>
    <cfRule type="cellIs" dxfId="136" priority="93" operator="equal">
      <formula>20</formula>
    </cfRule>
  </conditionalFormatting>
  <conditionalFormatting sqref="H14">
    <cfRule type="cellIs" dxfId="135" priority="88" operator="equal">
      <formula>1</formula>
    </cfRule>
    <cfRule type="cellIs" dxfId="134" priority="89" operator="equal">
      <formula>19</formula>
    </cfRule>
    <cfRule type="cellIs" dxfId="133" priority="90" operator="equal">
      <formula>20</formula>
    </cfRule>
  </conditionalFormatting>
  <conditionalFormatting sqref="H17">
    <cfRule type="cellIs" dxfId="132" priority="85" operator="equal">
      <formula>1</formula>
    </cfRule>
    <cfRule type="cellIs" dxfId="131" priority="86" operator="equal">
      <formula>19</formula>
    </cfRule>
    <cfRule type="cellIs" dxfId="130" priority="87" operator="equal">
      <formula>20</formula>
    </cfRule>
  </conditionalFormatting>
  <conditionalFormatting sqref="H19:H20">
    <cfRule type="cellIs" dxfId="129" priority="58" operator="equal">
      <formula>1</formula>
    </cfRule>
    <cfRule type="cellIs" dxfId="128" priority="59" operator="equal">
      <formula>19</formula>
    </cfRule>
    <cfRule type="cellIs" dxfId="127" priority="60" operator="equal">
      <formula>20</formula>
    </cfRule>
  </conditionalFormatting>
  <conditionalFormatting sqref="H2:H7">
    <cfRule type="cellIs" dxfId="126" priority="22" operator="equal">
      <formula>1</formula>
    </cfRule>
    <cfRule type="cellIs" dxfId="125" priority="23" operator="equal">
      <formula>19</formula>
    </cfRule>
    <cfRule type="cellIs" dxfId="124" priority="24" operator="equal">
      <formula>20</formula>
    </cfRule>
  </conditionalFormatting>
  <conditionalFormatting sqref="H10">
    <cfRule type="cellIs" dxfId="123" priority="19" operator="equal">
      <formula>1</formula>
    </cfRule>
    <cfRule type="cellIs" dxfId="122" priority="20" operator="equal">
      <formula>19</formula>
    </cfRule>
    <cfRule type="cellIs" dxfId="121" priority="21" operator="equal">
      <formula>20</formula>
    </cfRule>
  </conditionalFormatting>
  <conditionalFormatting sqref="H10">
    <cfRule type="cellIs" dxfId="120" priority="16" operator="equal">
      <formula>1</formula>
    </cfRule>
    <cfRule type="cellIs" dxfId="119" priority="17" operator="equal">
      <formula>19</formula>
    </cfRule>
    <cfRule type="cellIs" dxfId="118" priority="18" operator="equal">
      <formula>20</formula>
    </cfRule>
  </conditionalFormatting>
  <conditionalFormatting sqref="H8">
    <cfRule type="cellIs" dxfId="117" priority="13" operator="equal">
      <formula>1</formula>
    </cfRule>
    <cfRule type="cellIs" dxfId="116" priority="14" operator="equal">
      <formula>19</formula>
    </cfRule>
    <cfRule type="cellIs" dxfId="115" priority="15" operator="equal">
      <formula>20</formula>
    </cfRule>
  </conditionalFormatting>
  <conditionalFormatting sqref="H8">
    <cfRule type="cellIs" dxfId="114" priority="10" operator="equal">
      <formula>1</formula>
    </cfRule>
    <cfRule type="cellIs" dxfId="113" priority="11" operator="equal">
      <formula>19</formula>
    </cfRule>
    <cfRule type="cellIs" dxfId="112" priority="12" operator="equal">
      <formula>20</formula>
    </cfRule>
  </conditionalFormatting>
  <conditionalFormatting sqref="H9">
    <cfRule type="cellIs" dxfId="111" priority="4" operator="equal">
      <formula>1</formula>
    </cfRule>
    <cfRule type="cellIs" dxfId="110" priority="5" operator="equal">
      <formula>19</formula>
    </cfRule>
    <cfRule type="cellIs" dxfId="109" priority="6" operator="equal">
      <formula>20</formula>
    </cfRule>
  </conditionalFormatting>
  <conditionalFormatting sqref="H2:H7">
    <cfRule type="cellIs" dxfId="108" priority="25" operator="equal">
      <formula>1</formula>
    </cfRule>
    <cfRule type="cellIs" dxfId="107" priority="26" operator="equal">
      <formula>19</formula>
    </cfRule>
    <cfRule type="cellIs" dxfId="106" priority="27" operator="equal">
      <formula>20</formula>
    </cfRule>
  </conditionalFormatting>
  <conditionalFormatting sqref="H9">
    <cfRule type="cellIs" dxfId="105" priority="7" operator="equal">
      <formula>1</formula>
    </cfRule>
    <cfRule type="cellIs" dxfId="104" priority="8" operator="equal">
      <formula>19</formula>
    </cfRule>
    <cfRule type="cellIs" dxfId="103" priority="9" operator="equal">
      <formula>20</formula>
    </cfRule>
  </conditionalFormatting>
  <conditionalFormatting sqref="H21:H22">
    <cfRule type="cellIs" dxfId="102" priority="1" operator="equal">
      <formula>1</formula>
    </cfRule>
    <cfRule type="cellIs" dxfId="101" priority="2" operator="equal">
      <formula>19</formula>
    </cfRule>
    <cfRule type="cellIs" dxfId="100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>
      <selection activeCell="C8" sqref="C8:C10"/>
    </sheetView>
  </sheetViews>
  <sheetFormatPr defaultColWidth="3.8984375" defaultRowHeight="15.6" x14ac:dyDescent="0.3"/>
  <cols>
    <col min="1" max="1" width="15.3984375" style="21" bestFit="1" customWidth="1"/>
    <col min="2" max="2" width="7.8984375" style="21" bestFit="1" customWidth="1"/>
    <col min="3" max="3" width="6.3984375" style="21" bestFit="1" customWidth="1"/>
    <col min="4" max="4" width="4.3984375" style="21" bestFit="1" customWidth="1"/>
    <col min="5" max="5" width="5" style="21" bestFit="1" customWidth="1"/>
    <col min="6" max="6" width="3.8984375" style="21"/>
    <col min="7" max="7" width="9.19921875" style="21" bestFit="1" customWidth="1"/>
    <col min="8" max="8" width="8.5" style="21" bestFit="1" customWidth="1"/>
    <col min="9" max="9" width="6.3984375" style="21" bestFit="1" customWidth="1"/>
    <col min="10" max="10" width="4.39843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56" t="s">
        <v>0</v>
      </c>
      <c r="B1" s="156" t="s">
        <v>84</v>
      </c>
      <c r="C1" s="156" t="s">
        <v>44</v>
      </c>
      <c r="D1" s="149" t="s">
        <v>3</v>
      </c>
      <c r="E1" s="156" t="s">
        <v>45</v>
      </c>
      <c r="G1" s="156" t="s">
        <v>0</v>
      </c>
      <c r="H1" s="156" t="s">
        <v>84</v>
      </c>
      <c r="I1" s="156" t="s">
        <v>44</v>
      </c>
      <c r="J1" s="149" t="s">
        <v>3</v>
      </c>
      <c r="K1" s="156" t="s">
        <v>45</v>
      </c>
    </row>
    <row r="2" spans="1:11" ht="15.75" x14ac:dyDescent="0.25">
      <c r="A2" s="162" t="s">
        <v>142</v>
      </c>
      <c r="B2" s="86" t="s">
        <v>46</v>
      </c>
      <c r="C2" s="150">
        <v>0</v>
      </c>
      <c r="D2" s="147">
        <f t="shared" ref="D2:D10" ca="1" si="0">RANDBETWEEN(1,20)</f>
        <v>16</v>
      </c>
      <c r="E2" s="78">
        <f t="shared" ref="E2:E10" ca="1" si="1">D2+C2</f>
        <v>16</v>
      </c>
      <c r="G2" s="77" t="s">
        <v>98</v>
      </c>
      <c r="H2" s="78" t="s">
        <v>46</v>
      </c>
      <c r="I2" s="78">
        <v>7</v>
      </c>
      <c r="J2" s="147">
        <f t="shared" ref="J2:J4" ca="1" si="2">RANDBETWEEN(1,20)</f>
        <v>17</v>
      </c>
      <c r="K2" s="78">
        <f t="shared" ref="K2:K4" ca="1" si="3">J2+I2</f>
        <v>24</v>
      </c>
    </row>
    <row r="3" spans="1:11" ht="15.75" x14ac:dyDescent="0.25">
      <c r="A3" s="162" t="s">
        <v>142</v>
      </c>
      <c r="B3" s="163" t="s">
        <v>47</v>
      </c>
      <c r="C3" s="150">
        <v>1</v>
      </c>
      <c r="D3" s="146">
        <f t="shared" ca="1" si="0"/>
        <v>9</v>
      </c>
      <c r="E3" s="81">
        <f t="shared" ca="1" si="1"/>
        <v>10</v>
      </c>
      <c r="G3" s="80" t="s">
        <v>98</v>
      </c>
      <c r="H3" s="81" t="s">
        <v>47</v>
      </c>
      <c r="I3" s="81">
        <v>5</v>
      </c>
      <c r="J3" s="146">
        <f t="shared" ca="1" si="2"/>
        <v>3</v>
      </c>
      <c r="K3" s="81">
        <f t="shared" ca="1" si="3"/>
        <v>8</v>
      </c>
    </row>
    <row r="4" spans="1:11" ht="15.75" x14ac:dyDescent="0.25">
      <c r="A4" s="164" t="s">
        <v>142</v>
      </c>
      <c r="B4" s="151" t="s">
        <v>48</v>
      </c>
      <c r="C4" s="152">
        <v>2</v>
      </c>
      <c r="D4" s="148">
        <f t="shared" ca="1" si="0"/>
        <v>7</v>
      </c>
      <c r="E4" s="84">
        <f t="shared" ca="1" si="1"/>
        <v>9</v>
      </c>
      <c r="G4" s="83" t="s">
        <v>98</v>
      </c>
      <c r="H4" s="84" t="s">
        <v>48</v>
      </c>
      <c r="I4" s="84">
        <v>2</v>
      </c>
      <c r="J4" s="148">
        <f t="shared" ca="1" si="2"/>
        <v>11</v>
      </c>
      <c r="K4" s="84">
        <f t="shared" ca="1" si="3"/>
        <v>13</v>
      </c>
    </row>
    <row r="5" spans="1:11" ht="15.75" x14ac:dyDescent="0.25">
      <c r="A5" s="79" t="s">
        <v>120</v>
      </c>
      <c r="B5" s="86" t="s">
        <v>46</v>
      </c>
      <c r="C5" s="150">
        <v>1</v>
      </c>
      <c r="D5" s="147">
        <f t="shared" ca="1" si="0"/>
        <v>7</v>
      </c>
      <c r="E5" s="78">
        <f t="shared" ca="1" si="1"/>
        <v>8</v>
      </c>
      <c r="G5" s="77" t="s">
        <v>104</v>
      </c>
      <c r="H5" s="78" t="s">
        <v>46</v>
      </c>
      <c r="I5" s="78">
        <v>7</v>
      </c>
      <c r="J5" s="147">
        <f ca="1">RANDBETWEEN(1,20)</f>
        <v>1</v>
      </c>
      <c r="K5" s="78">
        <f t="shared" ref="K5:K7" ca="1" si="4">J5+I5</f>
        <v>8</v>
      </c>
    </row>
    <row r="6" spans="1:11" ht="15.75" x14ac:dyDescent="0.25">
      <c r="A6" s="82" t="s">
        <v>120</v>
      </c>
      <c r="B6" s="86" t="s">
        <v>47</v>
      </c>
      <c r="C6" s="150">
        <v>4</v>
      </c>
      <c r="D6" s="146">
        <f t="shared" ca="1" si="0"/>
        <v>4</v>
      </c>
      <c r="E6" s="81">
        <f t="shared" ca="1" si="1"/>
        <v>8</v>
      </c>
      <c r="G6" s="80" t="s">
        <v>104</v>
      </c>
      <c r="H6" s="81" t="s">
        <v>47</v>
      </c>
      <c r="I6" s="81">
        <v>3</v>
      </c>
      <c r="J6" s="146">
        <f ca="1">RANDBETWEEN(1,20)</f>
        <v>15</v>
      </c>
      <c r="K6" s="81">
        <f t="shared" ca="1" si="4"/>
        <v>18</v>
      </c>
    </row>
    <row r="7" spans="1:11" ht="15.75" x14ac:dyDescent="0.25">
      <c r="A7" s="85" t="s">
        <v>120</v>
      </c>
      <c r="B7" s="151" t="s">
        <v>48</v>
      </c>
      <c r="C7" s="152">
        <v>4</v>
      </c>
      <c r="D7" s="148">
        <f t="shared" ca="1" si="0"/>
        <v>6</v>
      </c>
      <c r="E7" s="84">
        <f t="shared" ca="1" si="1"/>
        <v>10</v>
      </c>
      <c r="G7" s="83" t="s">
        <v>104</v>
      </c>
      <c r="H7" s="84" t="s">
        <v>48</v>
      </c>
      <c r="I7" s="84">
        <v>5</v>
      </c>
      <c r="J7" s="148">
        <f ca="1">RANDBETWEEN(1,20)</f>
        <v>20</v>
      </c>
      <c r="K7" s="84">
        <f t="shared" ca="1" si="4"/>
        <v>25</v>
      </c>
    </row>
    <row r="8" spans="1:11" ht="15.75" x14ac:dyDescent="0.25">
      <c r="A8" s="79" t="s">
        <v>153</v>
      </c>
      <c r="B8" s="86" t="s">
        <v>46</v>
      </c>
      <c r="C8" s="150">
        <v>3</v>
      </c>
      <c r="D8" s="147">
        <f t="shared" ca="1" si="0"/>
        <v>3</v>
      </c>
      <c r="E8" s="78">
        <f t="shared" ca="1" si="1"/>
        <v>6</v>
      </c>
      <c r="G8" s="83"/>
      <c r="H8" s="84" t="s">
        <v>90</v>
      </c>
      <c r="I8" s="84"/>
      <c r="J8" s="148">
        <f t="shared" ref="J8:J10" ca="1" si="5">RANDBETWEEN(1,20)</f>
        <v>18</v>
      </c>
      <c r="K8" s="84">
        <f t="shared" ref="K8" ca="1" si="6">J8+I8</f>
        <v>18</v>
      </c>
    </row>
    <row r="9" spans="1:11" ht="15.75" x14ac:dyDescent="0.25">
      <c r="A9" s="82" t="s">
        <v>153</v>
      </c>
      <c r="B9" s="86" t="s">
        <v>47</v>
      </c>
      <c r="C9" s="150">
        <v>11</v>
      </c>
      <c r="D9" s="146">
        <f t="shared" ca="1" si="0"/>
        <v>18</v>
      </c>
      <c r="E9" s="81">
        <f t="shared" ca="1" si="1"/>
        <v>29</v>
      </c>
      <c r="G9" s="83" t="s">
        <v>104</v>
      </c>
      <c r="H9" s="84" t="s">
        <v>112</v>
      </c>
      <c r="I9" s="84">
        <v>4</v>
      </c>
      <c r="J9" s="148">
        <f t="shared" ca="1" si="5"/>
        <v>8</v>
      </c>
      <c r="K9" s="84">
        <f t="shared" ref="K9" ca="1" si="7">J9+I9</f>
        <v>12</v>
      </c>
    </row>
    <row r="10" spans="1:11" ht="15.75" x14ac:dyDescent="0.25">
      <c r="A10" s="85" t="s">
        <v>153</v>
      </c>
      <c r="B10" s="151" t="s">
        <v>48</v>
      </c>
      <c r="C10" s="152">
        <v>11</v>
      </c>
      <c r="D10" s="148">
        <f t="shared" ca="1" si="0"/>
        <v>2</v>
      </c>
      <c r="E10" s="84">
        <f t="shared" ca="1" si="1"/>
        <v>13</v>
      </c>
      <c r="G10" s="83" t="s">
        <v>104</v>
      </c>
      <c r="H10" s="84" t="s">
        <v>113</v>
      </c>
      <c r="I10" s="84">
        <v>4</v>
      </c>
      <c r="J10" s="148">
        <f t="shared" ca="1" si="5"/>
        <v>13</v>
      </c>
      <c r="K10" s="84">
        <f t="shared" ref="K10" ca="1" si="8">J10+I10</f>
        <v>17</v>
      </c>
    </row>
    <row r="11" spans="1:11" ht="15.75" x14ac:dyDescent="0.25">
      <c r="A11" s="170" t="s">
        <v>140</v>
      </c>
      <c r="B11" s="151" t="s">
        <v>156</v>
      </c>
      <c r="C11" s="84"/>
      <c r="D11" s="148">
        <f t="shared" ref="D11:D13" ca="1" si="9">RANDBETWEEN(1,20)</f>
        <v>17</v>
      </c>
      <c r="E11" s="84">
        <f t="shared" ref="E11:E12" ca="1" si="10">D11+C11</f>
        <v>17</v>
      </c>
    </row>
    <row r="12" spans="1:11" x14ac:dyDescent="0.3">
      <c r="A12" s="170"/>
      <c r="B12" s="151" t="s">
        <v>100</v>
      </c>
      <c r="C12" s="84"/>
      <c r="D12" s="148">
        <f t="shared" ca="1" si="9"/>
        <v>7</v>
      </c>
      <c r="E12" s="84">
        <f t="shared" ca="1" si="10"/>
        <v>7</v>
      </c>
    </row>
    <row r="13" spans="1:11" x14ac:dyDescent="0.3">
      <c r="A13" s="170"/>
      <c r="B13" s="151" t="s">
        <v>111</v>
      </c>
      <c r="C13" s="84"/>
      <c r="D13" s="148">
        <f t="shared" ca="1" si="9"/>
        <v>14</v>
      </c>
      <c r="E13" s="84">
        <f t="shared" ref="E13" ca="1" si="11">D13+C13</f>
        <v>14</v>
      </c>
    </row>
  </sheetData>
  <conditionalFormatting sqref="A11">
    <cfRule type="cellIs" dxfId="99" priority="183" operator="equal">
      <formula>"No"</formula>
    </cfRule>
    <cfRule type="cellIs" dxfId="98" priority="184" operator="equal">
      <formula>"Yes"</formula>
    </cfRule>
  </conditionalFormatting>
  <conditionalFormatting sqref="A11">
    <cfRule type="cellIs" dxfId="97" priority="181" operator="equal">
      <formula>"No"</formula>
    </cfRule>
    <cfRule type="cellIs" dxfId="96" priority="182" operator="equal">
      <formula>"Yes"</formula>
    </cfRule>
  </conditionalFormatting>
  <conditionalFormatting sqref="A11">
    <cfRule type="cellIs" dxfId="95" priority="179" operator="equal">
      <formula>"No"</formula>
    </cfRule>
    <cfRule type="cellIs" dxfId="94" priority="180" operator="equal">
      <formula>"Yes"</formula>
    </cfRule>
  </conditionalFormatting>
  <conditionalFormatting sqref="A11">
    <cfRule type="cellIs" dxfId="93" priority="177" operator="equal">
      <formula>"No"</formula>
    </cfRule>
    <cfRule type="cellIs" dxfId="92" priority="178" operator="equal">
      <formula>"Yes"</formula>
    </cfRule>
  </conditionalFormatting>
  <conditionalFormatting sqref="A12">
    <cfRule type="cellIs" dxfId="91" priority="175" operator="equal">
      <formula>"No"</formula>
    </cfRule>
    <cfRule type="cellIs" dxfId="90" priority="176" operator="equal">
      <formula>"Yes"</formula>
    </cfRule>
  </conditionalFormatting>
  <conditionalFormatting sqref="A12">
    <cfRule type="cellIs" dxfId="89" priority="173" operator="equal">
      <formula>"No"</formula>
    </cfRule>
    <cfRule type="cellIs" dxfId="88" priority="174" operator="equal">
      <formula>"Yes"</formula>
    </cfRule>
  </conditionalFormatting>
  <conditionalFormatting sqref="A12">
    <cfRule type="cellIs" dxfId="87" priority="171" operator="equal">
      <formula>"No"</formula>
    </cfRule>
    <cfRule type="cellIs" dxfId="86" priority="172" operator="equal">
      <formula>"Yes"</formula>
    </cfRule>
  </conditionalFormatting>
  <conditionalFormatting sqref="A12">
    <cfRule type="cellIs" dxfId="85" priority="169" operator="equal">
      <formula>"No"</formula>
    </cfRule>
    <cfRule type="cellIs" dxfId="84" priority="170" operator="equal">
      <formula>"Yes"</formula>
    </cfRule>
  </conditionalFormatting>
  <conditionalFormatting sqref="A13">
    <cfRule type="cellIs" dxfId="83" priority="167" operator="equal">
      <formula>"No"</formula>
    </cfRule>
    <cfRule type="cellIs" dxfId="82" priority="168" operator="equal">
      <formula>"Yes"</formula>
    </cfRule>
  </conditionalFormatting>
  <conditionalFormatting sqref="A13">
    <cfRule type="cellIs" dxfId="81" priority="165" operator="equal">
      <formula>"No"</formula>
    </cfRule>
    <cfRule type="cellIs" dxfId="80" priority="166" operator="equal">
      <formula>"Yes"</formula>
    </cfRule>
  </conditionalFormatting>
  <conditionalFormatting sqref="A13">
    <cfRule type="cellIs" dxfId="79" priority="163" operator="equal">
      <formula>"No"</formula>
    </cfRule>
    <cfRule type="cellIs" dxfId="78" priority="164" operator="equal">
      <formula>"Yes"</formula>
    </cfRule>
  </conditionalFormatting>
  <conditionalFormatting sqref="A13">
    <cfRule type="cellIs" dxfId="77" priority="161" operator="equal">
      <formula>"No"</formula>
    </cfRule>
    <cfRule type="cellIs" dxfId="76" priority="162" operator="equal">
      <formula>"Yes"</formula>
    </cfRule>
  </conditionalFormatting>
  <conditionalFormatting sqref="A2">
    <cfRule type="cellIs" dxfId="75" priority="51" operator="equal">
      <formula>"No"</formula>
    </cfRule>
    <cfRule type="cellIs" dxfId="74" priority="52" operator="equal">
      <formula>"Yes"</formula>
    </cfRule>
  </conditionalFormatting>
  <conditionalFormatting sqref="A3:A4">
    <cfRule type="cellIs" dxfId="73" priority="49" operator="equal">
      <formula>"No"</formula>
    </cfRule>
    <cfRule type="cellIs" dxfId="72" priority="50" operator="equal">
      <formula>"Yes"</formula>
    </cfRule>
  </conditionalFormatting>
  <conditionalFormatting sqref="A2">
    <cfRule type="cellIs" dxfId="71" priority="47" operator="equal">
      <formula>"No"</formula>
    </cfRule>
    <cfRule type="cellIs" dxfId="70" priority="48" operator="equal">
      <formula>"Yes"</formula>
    </cfRule>
  </conditionalFormatting>
  <conditionalFormatting sqref="A3:A4">
    <cfRule type="cellIs" dxfId="69" priority="45" operator="equal">
      <formula>"No"</formula>
    </cfRule>
    <cfRule type="cellIs" dxfId="68" priority="46" operator="equal">
      <formula>"Yes"</formula>
    </cfRule>
  </conditionalFormatting>
  <conditionalFormatting sqref="A2">
    <cfRule type="cellIs" dxfId="67" priority="43" operator="equal">
      <formula>"No"</formula>
    </cfRule>
    <cfRule type="cellIs" dxfId="66" priority="44" operator="equal">
      <formula>"Yes"</formula>
    </cfRule>
  </conditionalFormatting>
  <conditionalFormatting sqref="A3:A4">
    <cfRule type="cellIs" dxfId="65" priority="41" operator="equal">
      <formula>"No"</formula>
    </cfRule>
    <cfRule type="cellIs" dxfId="64" priority="42" operator="equal">
      <formula>"Yes"</formula>
    </cfRule>
  </conditionalFormatting>
  <conditionalFormatting sqref="A2">
    <cfRule type="cellIs" dxfId="63" priority="39" operator="equal">
      <formula>"No"</formula>
    </cfRule>
    <cfRule type="cellIs" dxfId="62" priority="40" operator="equal">
      <formula>"Yes"</formula>
    </cfRule>
  </conditionalFormatting>
  <conditionalFormatting sqref="A3:A4">
    <cfRule type="cellIs" dxfId="61" priority="37" operator="equal">
      <formula>"No"</formula>
    </cfRule>
    <cfRule type="cellIs" dxfId="60" priority="38" operator="equal">
      <formula>"Yes"</formula>
    </cfRule>
  </conditionalFormatting>
  <conditionalFormatting sqref="A2">
    <cfRule type="cellIs" dxfId="59" priority="35" operator="equal">
      <formula>"No"</formula>
    </cfRule>
    <cfRule type="cellIs" dxfId="58" priority="36" operator="equal">
      <formula>"Yes"</formula>
    </cfRule>
  </conditionalFormatting>
  <conditionalFormatting sqref="A3:A4">
    <cfRule type="cellIs" dxfId="57" priority="33" operator="equal">
      <formula>"No"</formula>
    </cfRule>
    <cfRule type="cellIs" dxfId="56" priority="34" operator="equal">
      <formula>"Yes"</formula>
    </cfRule>
  </conditionalFormatting>
  <conditionalFormatting sqref="A8">
    <cfRule type="cellIs" dxfId="55" priority="3" operator="equal">
      <formula>"No"</formula>
    </cfRule>
    <cfRule type="cellIs" dxfId="54" priority="4" operator="equal">
      <formula>"Yes"</formula>
    </cfRule>
  </conditionalFormatting>
  <conditionalFormatting sqref="A9:A10">
    <cfRule type="cellIs" dxfId="53" priority="1" operator="equal">
      <formula>"No"</formula>
    </cfRule>
    <cfRule type="cellIs" dxfId="52" priority="2" operator="equal">
      <formula>"Yes"</formula>
    </cfRule>
  </conditionalFormatting>
  <conditionalFormatting sqref="A5">
    <cfRule type="cellIs" dxfId="51" priority="31" operator="equal">
      <formula>"No"</formula>
    </cfRule>
    <cfRule type="cellIs" dxfId="50" priority="32" operator="equal">
      <formula>"Yes"</formula>
    </cfRule>
  </conditionalFormatting>
  <conditionalFormatting sqref="A6:A7">
    <cfRule type="cellIs" dxfId="49" priority="29" operator="equal">
      <formula>"No"</formula>
    </cfRule>
    <cfRule type="cellIs" dxfId="48" priority="30" operator="equal">
      <formula>"Yes"</formula>
    </cfRule>
  </conditionalFormatting>
  <conditionalFormatting sqref="A5">
    <cfRule type="cellIs" dxfId="47" priority="27" operator="equal">
      <formula>"No"</formula>
    </cfRule>
    <cfRule type="cellIs" dxfId="46" priority="28" operator="equal">
      <formula>"Yes"</formula>
    </cfRule>
  </conditionalFormatting>
  <conditionalFormatting sqref="A6:A7">
    <cfRule type="cellIs" dxfId="45" priority="25" operator="equal">
      <formula>"No"</formula>
    </cfRule>
    <cfRule type="cellIs" dxfId="44" priority="26" operator="equal">
      <formula>"Yes"</formula>
    </cfRule>
  </conditionalFormatting>
  <conditionalFormatting sqref="A5">
    <cfRule type="cellIs" dxfId="43" priority="23" operator="equal">
      <formula>"No"</formula>
    </cfRule>
    <cfRule type="cellIs" dxfId="42" priority="24" operator="equal">
      <formula>"Yes"</formula>
    </cfRule>
  </conditionalFormatting>
  <conditionalFormatting sqref="A6:A7">
    <cfRule type="cellIs" dxfId="41" priority="21" operator="equal">
      <formula>"No"</formula>
    </cfRule>
    <cfRule type="cellIs" dxfId="40" priority="22" operator="equal">
      <formula>"Yes"</formula>
    </cfRule>
  </conditionalFormatting>
  <conditionalFormatting sqref="A5">
    <cfRule type="cellIs" dxfId="39" priority="19" operator="equal">
      <formula>"No"</formula>
    </cfRule>
    <cfRule type="cellIs" dxfId="38" priority="20" operator="equal">
      <formula>"Yes"</formula>
    </cfRule>
  </conditionalFormatting>
  <conditionalFormatting sqref="A6:A7">
    <cfRule type="cellIs" dxfId="37" priority="17" operator="equal">
      <formula>"No"</formula>
    </cfRule>
    <cfRule type="cellIs" dxfId="36" priority="18" operator="equal">
      <formula>"Yes"</formula>
    </cfRule>
  </conditionalFormatting>
  <conditionalFormatting sqref="A8">
    <cfRule type="cellIs" dxfId="35" priority="15" operator="equal">
      <formula>"No"</formula>
    </cfRule>
    <cfRule type="cellIs" dxfId="34" priority="16" operator="equal">
      <formula>"Yes"</formula>
    </cfRule>
  </conditionalFormatting>
  <conditionalFormatting sqref="A9:A10">
    <cfRule type="cellIs" dxfId="33" priority="13" operator="equal">
      <formula>"No"</formula>
    </cfRule>
    <cfRule type="cellIs" dxfId="32" priority="14" operator="equal">
      <formula>"Yes"</formula>
    </cfRule>
  </conditionalFormatting>
  <conditionalFormatting sqref="A8">
    <cfRule type="cellIs" dxfId="31" priority="11" operator="equal">
      <formula>"No"</formula>
    </cfRule>
    <cfRule type="cellIs" dxfId="30" priority="12" operator="equal">
      <formula>"Yes"</formula>
    </cfRule>
  </conditionalFormatting>
  <conditionalFormatting sqref="A9:A10">
    <cfRule type="cellIs" dxfId="29" priority="9" operator="equal">
      <formula>"No"</formula>
    </cfRule>
    <cfRule type="cellIs" dxfId="28" priority="10" operator="equal">
      <formula>"Yes"</formula>
    </cfRule>
  </conditionalFormatting>
  <conditionalFormatting sqref="A8">
    <cfRule type="cellIs" dxfId="27" priority="7" operator="equal">
      <formula>"No"</formula>
    </cfRule>
    <cfRule type="cellIs" dxfId="26" priority="8" operator="equal">
      <formula>"Yes"</formula>
    </cfRule>
  </conditionalFormatting>
  <conditionalFormatting sqref="A9:A10">
    <cfRule type="cellIs" dxfId="25" priority="5" operator="equal">
      <formula>"No"</formula>
    </cfRule>
    <cfRule type="cellIs" dxfId="24" priority="6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2.3984375" style="24" bestFit="1" customWidth="1"/>
    <col min="2" max="2" width="5.8984375" style="24" bestFit="1" customWidth="1"/>
    <col min="3" max="3" width="4.8984375" style="24" bestFit="1" customWidth="1"/>
    <col min="4" max="4" width="3.59765625" style="24" bestFit="1" customWidth="1"/>
    <col min="5" max="5" width="6.19921875" style="24" bestFit="1" customWidth="1"/>
    <col min="6" max="6" width="14.09765625" style="21" bestFit="1" customWidth="1"/>
    <col min="7" max="7" width="2.8984375" style="21" bestFit="1" customWidth="1"/>
    <col min="8" max="8" width="6.3984375" style="21" bestFit="1" customWidth="1"/>
    <col min="9" max="9" width="7.3984375" style="21" bestFit="1" customWidth="1"/>
    <col min="10" max="10" width="4.19921875" style="21" bestFit="1" customWidth="1"/>
    <col min="11" max="11" width="4.69921875" style="21" bestFit="1" customWidth="1"/>
    <col min="12" max="12" width="4.59765625" style="21" bestFit="1" customWidth="1"/>
    <col min="13" max="13" width="7.69921875" style="21" customWidth="1"/>
    <col min="14" max="14" width="5.3984375" style="21" bestFit="1" customWidth="1"/>
    <col min="15" max="15" width="4.09765625" style="21" bestFit="1" customWidth="1"/>
    <col min="16" max="16" width="5.3984375" style="21" bestFit="1" customWidth="1"/>
    <col min="17" max="17" width="6.09765625" style="21" bestFit="1" customWidth="1"/>
    <col min="18" max="18" width="4.3984375" style="21" bestFit="1" customWidth="1"/>
    <col min="19" max="19" width="5.69921875" style="21" bestFit="1" customWidth="1"/>
    <col min="20" max="20" width="6.19921875" style="21" bestFit="1" customWidth="1"/>
    <col min="21" max="21" width="9" style="21"/>
    <col min="22" max="22" width="7.8984375" style="21" bestFit="1" customWidth="1"/>
    <col min="23" max="23" width="9" style="21"/>
    <col min="24" max="24" width="7.3984375" style="21" bestFit="1" customWidth="1"/>
    <col min="25" max="25" width="4.3984375" style="21" bestFit="1" customWidth="1"/>
    <col min="26" max="26" width="6.59765625" style="21" hidden="1" customWidth="1"/>
    <col min="27" max="27" width="7.398437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25" t="s">
        <v>49</v>
      </c>
      <c r="C1" s="128" t="s">
        <v>50</v>
      </c>
      <c r="D1" s="131" t="s">
        <v>51</v>
      </c>
      <c r="E1" s="158" t="s">
        <v>88</v>
      </c>
      <c r="F1" s="119" t="s">
        <v>52</v>
      </c>
      <c r="G1" s="120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2" t="s">
        <v>66</v>
      </c>
      <c r="V1" s="65" t="s">
        <v>67</v>
      </c>
      <c r="W1" s="71" t="s">
        <v>68</v>
      </c>
      <c r="X1" s="74" t="s">
        <v>69</v>
      </c>
      <c r="Y1" s="69" t="s">
        <v>70</v>
      </c>
      <c r="Z1" s="65" t="s">
        <v>71</v>
      </c>
      <c r="AA1" s="68" t="s">
        <v>72</v>
      </c>
    </row>
    <row r="2" spans="1:27" ht="16.5" thickTop="1" x14ac:dyDescent="0.25">
      <c r="A2" s="59" t="s">
        <v>77</v>
      </c>
      <c r="B2" s="126">
        <v>15</v>
      </c>
      <c r="C2" s="129">
        <v>12</v>
      </c>
      <c r="D2" s="132">
        <v>17</v>
      </c>
      <c r="E2" s="159">
        <v>0</v>
      </c>
      <c r="F2" s="121" t="s">
        <v>73</v>
      </c>
      <c r="G2" s="122">
        <v>0</v>
      </c>
      <c r="H2" s="56"/>
      <c r="I2" s="19">
        <v>3</v>
      </c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3"/>
      <c r="V2" s="66">
        <f t="shared" ref="V2:V3" si="0">SUM(H2:U2)</f>
        <v>3</v>
      </c>
      <c r="W2" s="72"/>
      <c r="X2" s="75"/>
      <c r="Y2" s="70">
        <v>42</v>
      </c>
      <c r="Z2" s="66">
        <f t="shared" ref="Z2" si="1">Y2+X2-(V2+W2)</f>
        <v>39</v>
      </c>
      <c r="AA2" s="139">
        <f t="shared" ref="AA2" si="2">SMALL(Y2:Z2,1)</f>
        <v>39</v>
      </c>
    </row>
    <row r="3" spans="1:27" ht="15.75" x14ac:dyDescent="0.25">
      <c r="A3" s="59" t="s">
        <v>92</v>
      </c>
      <c r="B3" s="127">
        <v>10</v>
      </c>
      <c r="C3" s="130">
        <v>12</v>
      </c>
      <c r="D3" s="133">
        <v>12</v>
      </c>
      <c r="E3" s="160">
        <v>0</v>
      </c>
      <c r="F3" s="123" t="s">
        <v>73</v>
      </c>
      <c r="G3" s="124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4"/>
      <c r="V3" s="66">
        <f t="shared" si="0"/>
        <v>0</v>
      </c>
      <c r="W3" s="73"/>
      <c r="X3" s="76"/>
      <c r="Y3" s="70">
        <v>24</v>
      </c>
      <c r="Z3" s="67">
        <f>Y3+X3-(V3+W3)</f>
        <v>24</v>
      </c>
      <c r="AA3" s="139">
        <f>SMALL(Y3:Z3,1)</f>
        <v>24</v>
      </c>
    </row>
    <row r="4" spans="1:27" x14ac:dyDescent="0.3">
      <c r="A4" s="161" t="s">
        <v>98</v>
      </c>
      <c r="B4" s="127">
        <f>12-2</f>
        <v>10</v>
      </c>
      <c r="C4" s="130">
        <f>12-2</f>
        <v>10</v>
      </c>
      <c r="D4" s="133">
        <f>14-2</f>
        <v>12</v>
      </c>
      <c r="E4" s="160">
        <v>0</v>
      </c>
      <c r="F4" s="123" t="s">
        <v>73</v>
      </c>
      <c r="G4" s="124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4"/>
      <c r="V4" s="66">
        <f t="shared" ref="V4" si="3">SUM(H4:U4)</f>
        <v>0</v>
      </c>
      <c r="W4" s="73"/>
      <c r="X4" s="76"/>
      <c r="Y4" s="166">
        <f>28+6</f>
        <v>34</v>
      </c>
      <c r="Z4" s="67">
        <f t="shared" ref="Z4" si="4">Y4+X4-(V4+W4)</f>
        <v>34</v>
      </c>
      <c r="AA4" s="139">
        <f t="shared" ref="AA4" si="5">SMALL(Y4:Z4,1)</f>
        <v>34</v>
      </c>
    </row>
    <row r="5" spans="1:27" x14ac:dyDescent="0.3">
      <c r="A5" s="60" t="s">
        <v>85</v>
      </c>
      <c r="B5" s="127">
        <v>20</v>
      </c>
      <c r="C5" s="130">
        <v>10</v>
      </c>
      <c r="D5" s="133">
        <v>20</v>
      </c>
      <c r="E5" s="160">
        <v>0</v>
      </c>
      <c r="F5" s="123" t="s">
        <v>73</v>
      </c>
      <c r="G5" s="124">
        <v>0</v>
      </c>
      <c r="H5" s="57">
        <v>6</v>
      </c>
      <c r="I5" s="22"/>
      <c r="J5" s="23"/>
      <c r="K5" s="153"/>
      <c r="L5" s="30"/>
      <c r="M5" s="33"/>
      <c r="N5" s="39"/>
      <c r="O5" s="42"/>
      <c r="P5" s="45"/>
      <c r="Q5" s="48"/>
      <c r="R5" s="51"/>
      <c r="S5" s="54"/>
      <c r="T5" s="36"/>
      <c r="U5" s="64"/>
      <c r="V5" s="66">
        <f t="shared" ref="V5" si="6">SUM(H5:U5)</f>
        <v>6</v>
      </c>
      <c r="W5" s="73"/>
      <c r="X5" s="76"/>
      <c r="Y5" s="70">
        <v>41</v>
      </c>
      <c r="Z5" s="67">
        <f t="shared" ref="Z5" si="7">Y5+X5-(V5+W5)</f>
        <v>35</v>
      </c>
      <c r="AA5" s="139">
        <f t="shared" ref="AA5" si="8">SMALL(Y5:Z5,1)</f>
        <v>35</v>
      </c>
    </row>
    <row r="6" spans="1:27" x14ac:dyDescent="0.3">
      <c r="A6" s="60" t="s">
        <v>76</v>
      </c>
      <c r="B6" s="127">
        <v>18</v>
      </c>
      <c r="C6" s="130">
        <v>13</v>
      </c>
      <c r="D6" s="133">
        <v>21</v>
      </c>
      <c r="E6" s="160">
        <v>0</v>
      </c>
      <c r="F6" s="123" t="s">
        <v>83</v>
      </c>
      <c r="G6" s="124">
        <v>1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4"/>
      <c r="V6" s="66">
        <f t="shared" ref="V6:V9" si="9">SUM(H6:U6)</f>
        <v>0</v>
      </c>
      <c r="W6" s="73"/>
      <c r="X6" s="76"/>
      <c r="Y6" s="70">
        <v>27</v>
      </c>
      <c r="Z6" s="67">
        <f t="shared" ref="Z6:Z10" si="10">Y6+X6-(V6+W6)</f>
        <v>27</v>
      </c>
      <c r="AA6" s="139">
        <f t="shared" ref="AA6:AA10" si="11">SMALL(Y6:Z6,1)</f>
        <v>27</v>
      </c>
    </row>
    <row r="7" spans="1:27" x14ac:dyDescent="0.3">
      <c r="A7" s="60" t="s">
        <v>89</v>
      </c>
      <c r="B7" s="127">
        <v>15</v>
      </c>
      <c r="C7" s="130">
        <v>12</v>
      </c>
      <c r="D7" s="133">
        <v>17</v>
      </c>
      <c r="E7" s="160">
        <v>0</v>
      </c>
      <c r="F7" s="123" t="s">
        <v>73</v>
      </c>
      <c r="G7" s="124">
        <v>0</v>
      </c>
      <c r="H7" s="57">
        <v>37</v>
      </c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4"/>
      <c r="V7" s="66">
        <f t="shared" si="9"/>
        <v>37</v>
      </c>
      <c r="W7" s="73"/>
      <c r="X7" s="76">
        <v>37</v>
      </c>
      <c r="Y7" s="70">
        <v>30</v>
      </c>
      <c r="Z7" s="67">
        <f t="shared" si="10"/>
        <v>30</v>
      </c>
      <c r="AA7" s="139">
        <f t="shared" si="11"/>
        <v>30</v>
      </c>
    </row>
    <row r="8" spans="1:27" x14ac:dyDescent="0.3">
      <c r="A8" s="60" t="s">
        <v>109</v>
      </c>
      <c r="B8" s="177">
        <v>13</v>
      </c>
      <c r="C8" s="178">
        <v>13</v>
      </c>
      <c r="D8" s="133">
        <v>15</v>
      </c>
      <c r="E8" s="160">
        <v>0</v>
      </c>
      <c r="F8" s="123" t="s">
        <v>150</v>
      </c>
      <c r="G8" s="124" t="s">
        <v>151</v>
      </c>
      <c r="H8" s="57"/>
      <c r="I8" s="22"/>
      <c r="J8" s="23"/>
      <c r="K8" s="153"/>
      <c r="L8" s="30"/>
      <c r="M8" s="33"/>
      <c r="N8" s="39"/>
      <c r="O8" s="42"/>
      <c r="P8" s="45"/>
      <c r="Q8" s="48"/>
      <c r="R8" s="51"/>
      <c r="S8" s="54"/>
      <c r="T8" s="36"/>
      <c r="U8" s="64"/>
      <c r="V8" s="67">
        <f t="shared" si="9"/>
        <v>0</v>
      </c>
      <c r="W8" s="73"/>
      <c r="X8" s="76"/>
      <c r="Y8" s="179">
        <v>56</v>
      </c>
      <c r="Z8" s="67">
        <f t="shared" si="10"/>
        <v>56</v>
      </c>
      <c r="AA8" s="139">
        <f t="shared" si="11"/>
        <v>56</v>
      </c>
    </row>
    <row r="9" spans="1:27" x14ac:dyDescent="0.3">
      <c r="A9" s="60" t="s">
        <v>75</v>
      </c>
      <c r="B9" s="127">
        <v>16</v>
      </c>
      <c r="C9" s="130">
        <v>17</v>
      </c>
      <c r="D9" s="133" t="s">
        <v>143</v>
      </c>
      <c r="E9" s="160">
        <v>0</v>
      </c>
      <c r="F9" s="123" t="s">
        <v>83</v>
      </c>
      <c r="G9" s="124">
        <v>1</v>
      </c>
      <c r="H9" s="57">
        <v>6</v>
      </c>
      <c r="I9" s="22"/>
      <c r="J9" s="48"/>
      <c r="K9" s="153"/>
      <c r="L9" s="154"/>
      <c r="M9" s="155"/>
      <c r="N9" s="39"/>
      <c r="O9" s="42"/>
      <c r="P9" s="45"/>
      <c r="Q9" s="48"/>
      <c r="R9" s="51"/>
      <c r="S9" s="54"/>
      <c r="T9" s="36"/>
      <c r="U9" s="64"/>
      <c r="V9" s="66">
        <f t="shared" si="9"/>
        <v>6</v>
      </c>
      <c r="W9" s="73"/>
      <c r="X9" s="76"/>
      <c r="Y9" s="70">
        <v>47</v>
      </c>
      <c r="Z9" s="67">
        <f t="shared" si="10"/>
        <v>41</v>
      </c>
      <c r="AA9" s="139">
        <f t="shared" si="11"/>
        <v>41</v>
      </c>
    </row>
    <row r="10" spans="1:27" x14ac:dyDescent="0.3">
      <c r="A10" s="60" t="s">
        <v>78</v>
      </c>
      <c r="B10" s="127">
        <v>17</v>
      </c>
      <c r="C10" s="130">
        <v>10</v>
      </c>
      <c r="D10" s="133">
        <v>18</v>
      </c>
      <c r="E10" s="160">
        <v>0</v>
      </c>
      <c r="F10" s="123" t="s">
        <v>73</v>
      </c>
      <c r="G10" s="124">
        <v>0</v>
      </c>
      <c r="H10" s="57"/>
      <c r="I10" s="22">
        <v>6</v>
      </c>
      <c r="J10" s="23"/>
      <c r="K10" s="27"/>
      <c r="L10" s="30"/>
      <c r="M10" s="33"/>
      <c r="N10" s="39"/>
      <c r="O10" s="42">
        <v>6</v>
      </c>
      <c r="P10" s="45"/>
      <c r="Q10" s="48"/>
      <c r="R10" s="51"/>
      <c r="S10" s="54"/>
      <c r="T10" s="36"/>
      <c r="U10" s="64"/>
      <c r="V10" s="66">
        <f t="shared" ref="V10" si="12">SUM(H10:U10)</f>
        <v>12</v>
      </c>
      <c r="W10" s="73"/>
      <c r="X10" s="76"/>
      <c r="Y10" s="70">
        <v>74</v>
      </c>
      <c r="Z10" s="67">
        <f t="shared" si="10"/>
        <v>62</v>
      </c>
      <c r="AA10" s="139">
        <f t="shared" si="11"/>
        <v>62</v>
      </c>
    </row>
    <row r="11" spans="1:27" x14ac:dyDescent="0.3">
      <c r="A11" s="161" t="s">
        <v>103</v>
      </c>
      <c r="B11" s="127">
        <v>19</v>
      </c>
      <c r="C11" s="130">
        <v>20</v>
      </c>
      <c r="D11" s="133">
        <v>20</v>
      </c>
      <c r="E11" s="160">
        <v>0</v>
      </c>
      <c r="F11" s="123" t="s">
        <v>73</v>
      </c>
      <c r="G11" s="124">
        <v>0</v>
      </c>
      <c r="H11" s="57">
        <v>41</v>
      </c>
      <c r="I11" s="22"/>
      <c r="J11" s="23"/>
      <c r="K11" s="27"/>
      <c r="L11" s="30"/>
      <c r="M11" s="33"/>
      <c r="N11" s="39"/>
      <c r="O11" s="42">
        <v>6</v>
      </c>
      <c r="P11" s="45"/>
      <c r="Q11" s="48"/>
      <c r="R11" s="51"/>
      <c r="S11" s="54"/>
      <c r="T11" s="36">
        <v>8</v>
      </c>
      <c r="U11" s="64"/>
      <c r="V11" s="66">
        <f t="shared" ref="V11" si="13">SUM(H11:U11)</f>
        <v>55</v>
      </c>
      <c r="W11" s="73"/>
      <c r="X11" s="76">
        <v>37</v>
      </c>
      <c r="Y11" s="70">
        <v>51</v>
      </c>
      <c r="Z11" s="67">
        <f>Y11+X11-(V11+W11)</f>
        <v>33</v>
      </c>
      <c r="AA11" s="139">
        <f>SMALL(Y11:Z11,1)</f>
        <v>33</v>
      </c>
    </row>
    <row r="12" spans="1:27" ht="15.75" x14ac:dyDescent="0.25">
      <c r="A12" s="161" t="s">
        <v>104</v>
      </c>
      <c r="B12" s="127">
        <v>16</v>
      </c>
      <c r="C12" s="130">
        <v>11</v>
      </c>
      <c r="D12" s="133">
        <v>17</v>
      </c>
      <c r="E12" s="160">
        <v>0</v>
      </c>
      <c r="F12" s="123" t="s">
        <v>73</v>
      </c>
      <c r="G12" s="124">
        <v>0</v>
      </c>
      <c r="H12" s="57">
        <v>19</v>
      </c>
      <c r="I12" s="22">
        <v>13</v>
      </c>
      <c r="J12" s="23"/>
      <c r="K12" s="27"/>
      <c r="L12" s="30"/>
      <c r="M12" s="33"/>
      <c r="N12" s="39"/>
      <c r="O12" s="42">
        <v>1</v>
      </c>
      <c r="P12" s="45"/>
      <c r="Q12" s="48"/>
      <c r="R12" s="51"/>
      <c r="S12" s="54"/>
      <c r="T12" s="36"/>
      <c r="U12" s="64"/>
      <c r="V12" s="66">
        <f t="shared" ref="V12:V15" si="14">SUM(H12:U12)</f>
        <v>33</v>
      </c>
      <c r="W12" s="73"/>
      <c r="X12" s="76"/>
      <c r="Y12" s="70">
        <v>49</v>
      </c>
      <c r="Z12" s="67">
        <f t="shared" ref="Z12:Z15" si="15">Y12+X12-(V12+W12)</f>
        <v>16</v>
      </c>
      <c r="AA12" s="139">
        <f t="shared" ref="AA12:AA15" si="16">SMALL(Y12:Z12,1)</f>
        <v>16</v>
      </c>
    </row>
    <row r="13" spans="1:27" x14ac:dyDescent="0.3">
      <c r="A13" s="61" t="s">
        <v>125</v>
      </c>
      <c r="B13" s="127">
        <v>15</v>
      </c>
      <c r="C13" s="130">
        <v>12</v>
      </c>
      <c r="D13" s="133">
        <v>16</v>
      </c>
      <c r="E13" s="160">
        <v>0</v>
      </c>
      <c r="F13" s="123" t="s">
        <v>135</v>
      </c>
      <c r="G13" s="124">
        <v>5</v>
      </c>
      <c r="H13" s="57"/>
      <c r="I13" s="22"/>
      <c r="J13" s="23"/>
      <c r="K13" s="153"/>
      <c r="L13" s="30"/>
      <c r="M13" s="33"/>
      <c r="N13" s="39"/>
      <c r="O13" s="42"/>
      <c r="P13" s="45"/>
      <c r="Q13" s="48"/>
      <c r="R13" s="51"/>
      <c r="S13" s="54"/>
      <c r="T13" s="36"/>
      <c r="U13" s="64"/>
      <c r="V13" s="66">
        <f t="shared" si="14"/>
        <v>0</v>
      </c>
      <c r="W13" s="73"/>
      <c r="X13" s="76"/>
      <c r="Y13" s="175">
        <v>6</v>
      </c>
      <c r="Z13" s="67">
        <f t="shared" si="15"/>
        <v>6</v>
      </c>
      <c r="AA13" s="139">
        <f t="shared" si="16"/>
        <v>6</v>
      </c>
    </row>
    <row r="14" spans="1:27" x14ac:dyDescent="0.3">
      <c r="A14" s="176" t="s">
        <v>129</v>
      </c>
      <c r="B14" s="177">
        <v>14</v>
      </c>
      <c r="C14" s="178">
        <v>11</v>
      </c>
      <c r="D14" s="133">
        <v>15</v>
      </c>
      <c r="E14" s="160">
        <v>0</v>
      </c>
      <c r="F14" s="123" t="s">
        <v>135</v>
      </c>
      <c r="G14" s="124">
        <v>5</v>
      </c>
      <c r="H14" s="57"/>
      <c r="I14" s="22"/>
      <c r="J14" s="23"/>
      <c r="K14" s="153"/>
      <c r="L14" s="30"/>
      <c r="M14" s="33"/>
      <c r="N14" s="39"/>
      <c r="O14" s="42"/>
      <c r="P14" s="45"/>
      <c r="Q14" s="48"/>
      <c r="R14" s="51"/>
      <c r="S14" s="54"/>
      <c r="T14" s="36"/>
      <c r="U14" s="64"/>
      <c r="V14" s="67">
        <f t="shared" si="14"/>
        <v>0</v>
      </c>
      <c r="W14" s="73"/>
      <c r="X14" s="76"/>
      <c r="Y14" s="179">
        <v>8</v>
      </c>
      <c r="Z14" s="67">
        <f t="shared" si="15"/>
        <v>8</v>
      </c>
      <c r="AA14" s="139">
        <f t="shared" si="16"/>
        <v>8</v>
      </c>
    </row>
    <row r="15" spans="1:27" x14ac:dyDescent="0.3">
      <c r="A15" s="176" t="s">
        <v>146</v>
      </c>
      <c r="B15" s="177">
        <v>12</v>
      </c>
      <c r="C15" s="178">
        <v>15</v>
      </c>
      <c r="D15" s="133">
        <v>15</v>
      </c>
      <c r="E15" s="160">
        <v>0</v>
      </c>
      <c r="F15" s="123" t="s">
        <v>136</v>
      </c>
      <c r="G15" s="124">
        <v>5</v>
      </c>
      <c r="H15" s="57"/>
      <c r="I15" s="22"/>
      <c r="J15" s="23"/>
      <c r="K15" s="153"/>
      <c r="L15" s="30"/>
      <c r="M15" s="33"/>
      <c r="N15" s="39"/>
      <c r="O15" s="42"/>
      <c r="P15" s="45">
        <v>9</v>
      </c>
      <c r="Q15" s="48"/>
      <c r="R15" s="51"/>
      <c r="S15" s="54"/>
      <c r="T15" s="36">
        <v>18</v>
      </c>
      <c r="U15" s="64"/>
      <c r="V15" s="67">
        <f t="shared" si="14"/>
        <v>27</v>
      </c>
      <c r="W15" s="73"/>
      <c r="X15" s="76"/>
      <c r="Y15" s="179">
        <v>26</v>
      </c>
      <c r="Z15" s="67">
        <f t="shared" si="15"/>
        <v>-1</v>
      </c>
      <c r="AA15" s="139">
        <f t="shared" si="16"/>
        <v>-1</v>
      </c>
    </row>
    <row r="16" spans="1:27" x14ac:dyDescent="0.3">
      <c r="A16" s="176" t="s">
        <v>147</v>
      </c>
      <c r="B16" s="177">
        <v>12</v>
      </c>
      <c r="C16" s="178">
        <v>15</v>
      </c>
      <c r="D16" s="133">
        <v>15</v>
      </c>
      <c r="E16" s="160">
        <v>0</v>
      </c>
      <c r="F16" s="123" t="s">
        <v>136</v>
      </c>
      <c r="G16" s="124">
        <v>5</v>
      </c>
      <c r="H16" s="57">
        <v>1</v>
      </c>
      <c r="I16" s="22"/>
      <c r="J16" s="23"/>
      <c r="K16" s="153"/>
      <c r="L16" s="30"/>
      <c r="M16" s="33"/>
      <c r="N16" s="39"/>
      <c r="O16" s="42"/>
      <c r="P16" s="45"/>
      <c r="Q16" s="48"/>
      <c r="R16" s="51"/>
      <c r="S16" s="54"/>
      <c r="T16" s="36">
        <v>28</v>
      </c>
      <c r="U16" s="64"/>
      <c r="V16" s="67">
        <f t="shared" ref="V16" si="17">SUM(H16:U16)</f>
        <v>29</v>
      </c>
      <c r="W16" s="73"/>
      <c r="X16" s="76"/>
      <c r="Y16" s="179">
        <v>26</v>
      </c>
      <c r="Z16" s="67">
        <f t="shared" ref="Z16" si="18">Y16+X16-(V16+W16)</f>
        <v>-3</v>
      </c>
      <c r="AA16" s="139">
        <f t="shared" ref="AA16" si="19">SMALL(Y16:Z16,1)</f>
        <v>-3</v>
      </c>
    </row>
    <row r="17" spans="1:27" x14ac:dyDescent="0.3">
      <c r="A17" s="176" t="s">
        <v>116</v>
      </c>
      <c r="B17" s="177">
        <v>23</v>
      </c>
      <c r="C17" s="178">
        <v>24</v>
      </c>
      <c r="D17" s="133">
        <v>28</v>
      </c>
      <c r="E17" s="160">
        <v>0</v>
      </c>
      <c r="F17" s="123" t="s">
        <v>73</v>
      </c>
      <c r="G17" s="124">
        <v>0</v>
      </c>
      <c r="H17" s="57">
        <v>19</v>
      </c>
      <c r="I17" s="22"/>
      <c r="J17" s="23"/>
      <c r="K17" s="153"/>
      <c r="L17" s="30"/>
      <c r="M17" s="33"/>
      <c r="N17" s="39"/>
      <c r="O17" s="42"/>
      <c r="P17" s="45"/>
      <c r="Q17" s="48"/>
      <c r="R17" s="51"/>
      <c r="S17" s="54"/>
      <c r="T17" s="36">
        <v>34</v>
      </c>
      <c r="U17" s="64"/>
      <c r="V17" s="67">
        <f t="shared" ref="V17" si="20">SUM(H17:U17)</f>
        <v>53</v>
      </c>
      <c r="W17" s="73"/>
      <c r="X17" s="76"/>
      <c r="Y17" s="179">
        <v>45</v>
      </c>
      <c r="Z17" s="67">
        <f t="shared" ref="Z17" si="21">Y17+X17-(V17+W17)</f>
        <v>-8</v>
      </c>
      <c r="AA17" s="139">
        <f t="shared" ref="AA17" si="22">SMALL(Y17:Z17,1)</f>
        <v>-8</v>
      </c>
    </row>
    <row r="18" spans="1:27" x14ac:dyDescent="0.3">
      <c r="A18" s="176" t="s">
        <v>152</v>
      </c>
      <c r="B18" s="177">
        <v>23</v>
      </c>
      <c r="C18" s="178">
        <v>24</v>
      </c>
      <c r="D18" s="133">
        <v>28</v>
      </c>
      <c r="E18" s="160">
        <v>0</v>
      </c>
      <c r="F18" s="123" t="s">
        <v>73</v>
      </c>
      <c r="G18" s="124">
        <v>0</v>
      </c>
      <c r="H18" s="57"/>
      <c r="I18" s="22"/>
      <c r="J18" s="23"/>
      <c r="K18" s="153"/>
      <c r="L18" s="30"/>
      <c r="M18" s="33"/>
      <c r="N18" s="39"/>
      <c r="O18" s="42"/>
      <c r="P18" s="45"/>
      <c r="Q18" s="48"/>
      <c r="R18" s="51"/>
      <c r="S18" s="54"/>
      <c r="T18" s="36"/>
      <c r="U18" s="64"/>
      <c r="V18" s="67">
        <f t="shared" ref="V18" si="23">SUM(H18:U18)</f>
        <v>0</v>
      </c>
      <c r="W18" s="73"/>
      <c r="X18" s="76"/>
      <c r="Y18" s="179">
        <v>45</v>
      </c>
      <c r="Z18" s="67">
        <f t="shared" ref="Z18" si="24">Y18+X18-(V18+W18)</f>
        <v>45</v>
      </c>
      <c r="AA18" s="139">
        <f t="shared" ref="AA18" si="25">SMALL(Y18:Z18,1)</f>
        <v>45</v>
      </c>
    </row>
    <row r="19" spans="1:27" x14ac:dyDescent="0.3">
      <c r="A19" s="176" t="s">
        <v>140</v>
      </c>
      <c r="B19" s="177">
        <v>13</v>
      </c>
      <c r="C19" s="178">
        <v>13</v>
      </c>
      <c r="D19" s="133">
        <v>15</v>
      </c>
      <c r="E19" s="160">
        <v>0</v>
      </c>
      <c r="F19" s="123" t="s">
        <v>150</v>
      </c>
      <c r="G19" s="124" t="s">
        <v>151</v>
      </c>
      <c r="H19" s="57"/>
      <c r="I19" s="22"/>
      <c r="J19" s="23"/>
      <c r="K19" s="153"/>
      <c r="L19" s="30"/>
      <c r="M19" s="33"/>
      <c r="N19" s="39"/>
      <c r="O19" s="42"/>
      <c r="P19" s="45"/>
      <c r="Q19" s="48"/>
      <c r="R19" s="51"/>
      <c r="S19" s="54"/>
      <c r="T19" s="36"/>
      <c r="U19" s="64"/>
      <c r="V19" s="67">
        <f t="shared" ref="V19" si="26">SUM(H19:U19)</f>
        <v>0</v>
      </c>
      <c r="W19" s="73"/>
      <c r="X19" s="76"/>
      <c r="Y19" s="179">
        <v>56</v>
      </c>
      <c r="Z19" s="67">
        <f t="shared" ref="Z19" si="27">Y19+X19-(V19+W19)</f>
        <v>56</v>
      </c>
      <c r="AA19" s="139">
        <f t="shared" ref="AA19" si="28">SMALL(Y19:Z19,1)</f>
        <v>56</v>
      </c>
    </row>
    <row r="21" spans="1:27" x14ac:dyDescent="0.3">
      <c r="D21" s="180" t="s">
        <v>144</v>
      </c>
    </row>
  </sheetData>
  <conditionalFormatting sqref="AA5:AA7 AA12 AA9:AA10">
    <cfRule type="cellIs" dxfId="23" priority="153" stopIfTrue="1" operator="lessThan">
      <formula>0.5</formula>
    </cfRule>
  </conditionalFormatting>
  <conditionalFormatting sqref="AA4:AA7 AA12 AA15 AA9:AA10">
    <cfRule type="cellIs" dxfId="22" priority="154" operator="lessThan">
      <formula>$Z4/2</formula>
    </cfRule>
  </conditionalFormatting>
  <conditionalFormatting sqref="AA2:AA3">
    <cfRule type="cellIs" dxfId="21" priority="151" stopIfTrue="1" operator="lessThan">
      <formula>0.5</formula>
    </cfRule>
  </conditionalFormatting>
  <conditionalFormatting sqref="AA2:AA3">
    <cfRule type="cellIs" dxfId="20" priority="152" operator="lessThan">
      <formula>$Z2/2</formula>
    </cfRule>
  </conditionalFormatting>
  <conditionalFormatting sqref="AA4">
    <cfRule type="cellIs" dxfId="19" priority="113" stopIfTrue="1" operator="lessThan">
      <formula>0.5</formula>
    </cfRule>
  </conditionalFormatting>
  <conditionalFormatting sqref="AA10">
    <cfRule type="cellIs" dxfId="18" priority="101" stopIfTrue="1" operator="lessThan">
      <formula>0.5</formula>
    </cfRule>
  </conditionalFormatting>
  <conditionalFormatting sqref="AA10">
    <cfRule type="cellIs" dxfId="17" priority="102" operator="lessThan">
      <formula>$Z10/2</formula>
    </cfRule>
  </conditionalFormatting>
  <conditionalFormatting sqref="AA11">
    <cfRule type="cellIs" dxfId="16" priority="30" operator="lessThan">
      <formula>$Z11/2</formula>
    </cfRule>
  </conditionalFormatting>
  <conditionalFormatting sqref="AA11">
    <cfRule type="cellIs" dxfId="15" priority="29" stopIfTrue="1" operator="lessThan">
      <formula>0.5</formula>
    </cfRule>
  </conditionalFormatting>
  <conditionalFormatting sqref="AA14">
    <cfRule type="cellIs" dxfId="14" priority="18" operator="lessThan">
      <formula>$Z14/2</formula>
    </cfRule>
  </conditionalFormatting>
  <conditionalFormatting sqref="AA14">
    <cfRule type="cellIs" dxfId="13" priority="17" stopIfTrue="1" operator="lessThan">
      <formula>0.5</formula>
    </cfRule>
  </conditionalFormatting>
  <conditionalFormatting sqref="AA13">
    <cfRule type="cellIs" dxfId="12" priority="16" operator="lessThan">
      <formula>$Z13/2</formula>
    </cfRule>
  </conditionalFormatting>
  <conditionalFormatting sqref="AA13">
    <cfRule type="cellIs" dxfId="11" priority="15" stopIfTrue="1" operator="lessThan">
      <formula>0.5</formula>
    </cfRule>
  </conditionalFormatting>
  <conditionalFormatting sqref="AA15">
    <cfRule type="cellIs" dxfId="10" priority="13" stopIfTrue="1" operator="lessThan">
      <formula>0.5</formula>
    </cfRule>
  </conditionalFormatting>
  <conditionalFormatting sqref="AA17">
    <cfRule type="cellIs" dxfId="9" priority="11" stopIfTrue="1" operator="lessThan">
      <formula>0.5</formula>
    </cfRule>
  </conditionalFormatting>
  <conditionalFormatting sqref="AA17">
    <cfRule type="cellIs" dxfId="8" priority="12" operator="lessThan">
      <formula>$Z17/2</formula>
    </cfRule>
  </conditionalFormatting>
  <conditionalFormatting sqref="AA19">
    <cfRule type="cellIs" dxfId="7" priority="9" stopIfTrue="1" operator="lessThan">
      <formula>0.5</formula>
    </cfRule>
  </conditionalFormatting>
  <conditionalFormatting sqref="AA19">
    <cfRule type="cellIs" dxfId="6" priority="10" operator="lessThan">
      <formula>$Z19/2</formula>
    </cfRule>
  </conditionalFormatting>
  <conditionalFormatting sqref="AA8">
    <cfRule type="cellIs" dxfId="5" priority="5" stopIfTrue="1" operator="lessThan">
      <formula>0.5</formula>
    </cfRule>
  </conditionalFormatting>
  <conditionalFormatting sqref="AA8">
    <cfRule type="cellIs" dxfId="4" priority="6" operator="lessThan">
      <formula>$Z8/2</formula>
    </cfRule>
  </conditionalFormatting>
  <conditionalFormatting sqref="AA16">
    <cfRule type="cellIs" dxfId="3" priority="4" operator="lessThan">
      <formula>$Z16/2</formula>
    </cfRule>
  </conditionalFormatting>
  <conditionalFormatting sqref="AA16">
    <cfRule type="cellIs" dxfId="2" priority="3" stopIfTrue="1" operator="lessThan">
      <formula>0.5</formula>
    </cfRule>
  </conditionalFormatting>
  <conditionalFormatting sqref="AA18">
    <cfRule type="cellIs" dxfId="1" priority="1" stopIfTrue="1" operator="lessThan">
      <formula>0.5</formula>
    </cfRule>
  </conditionalFormatting>
  <conditionalFormatting sqref="AA18">
    <cfRule type="cellIs" dxfId="0" priority="2" operator="lessThan">
      <formula>$Z18/2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5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3</v>
      </c>
      <c r="E3" s="10">
        <f ca="1">RANDBETWEEN(1,4)+RANDBETWEEN(1,4)+RANDBETWEEN(1,4)</f>
        <v>5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11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12</v>
      </c>
      <c r="E4" s="10">
        <f ca="1">RANDBETWEEN(1,6)+RANDBETWEEN(1,6)+RANDBETWEEN(1,6)</f>
        <v>10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1</v>
      </c>
      <c r="D5" s="10">
        <f ca="1">RANDBETWEEN(1,8)+RANDBETWEEN(1,8)</f>
        <v>7</v>
      </c>
      <c r="E5" s="10">
        <f ca="1">RANDBETWEEN(1,8)+RANDBETWEEN(1,8)+RANDBETWEEN(1,8)</f>
        <v>7</v>
      </c>
      <c r="F5" s="10">
        <f ca="1">RANDBETWEEN(1,8)+RANDBETWEEN(1,8)+RANDBETWEEN(1,8)+RANDBETWEEN(1,8)</f>
        <v>27</v>
      </c>
      <c r="G5" s="10">
        <f ca="1">RANDBETWEEN(1,8)+RANDBETWEEN(1,8)+RANDBETWEEN(1,8)+RANDBETWEEN(1,8)+RANDBETWEEN(1,8)</f>
        <v>15</v>
      </c>
      <c r="H5" s="11">
        <f ca="1">RANDBETWEEN(1,8)+RANDBETWEEN(1,8)+RANDBETWEEN(1,8)+RANDBETWEEN(1,8)+RANDBETWEEN(1,8)+RANDBETWEEN(1,8)</f>
        <v>25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13</v>
      </c>
      <c r="E6" s="10">
        <f ca="1">RANDBETWEEN(1,10)+RANDBETWEEN(1,10)+RANDBETWEEN(1,10)</f>
        <v>14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34</v>
      </c>
      <c r="H6" s="11">
        <f ca="1">RANDBETWEEN(1,10)+RANDBETWEEN(1,10)+RANDBETWEEN(1,10)+RANDBETWEEN(1,10)+RANDBETWEEN(1,10)+RANDBETWEEN(1,10)</f>
        <v>31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12</v>
      </c>
      <c r="D7" s="10">
        <f ca="1">RANDBETWEEN(1,12)+RANDBETWEEN(1,12)</f>
        <v>19</v>
      </c>
      <c r="E7" s="10">
        <f ca="1">RANDBETWEEN(1,12)+RANDBETWEEN(1,12)+RANDBETWEEN(1,12)</f>
        <v>26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31</v>
      </c>
      <c r="H7" s="11">
        <f ca="1">RANDBETWEEN(1,12)+RANDBETWEEN(1,12)+RANDBETWEEN(1,12)+RANDBETWEEN(1,12)+RANDBETWEEN(1,12)+RANDBETWEEN(1,12)</f>
        <v>46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2</v>
      </c>
      <c r="D8" s="10">
        <f ca="1">RANDBETWEEN(1,20)+RANDBETWEEN(1,20)</f>
        <v>7</v>
      </c>
      <c r="E8" s="10">
        <f ca="1">RANDBETWEEN(1,20)+RANDBETWEEN(1,20)+RANDBETWEEN(1,20)</f>
        <v>38</v>
      </c>
      <c r="F8" s="10">
        <f ca="1">RANDBETWEEN(1,20)+RANDBETWEEN(1,20)+RANDBETWEEN(1,20)+RANDBETWEEN(1,20)</f>
        <v>38</v>
      </c>
      <c r="G8" s="10">
        <f ca="1">RANDBETWEEN(1,20)+RANDBETWEEN(1,20)+RANDBETWEEN(1,20)+RANDBETWEEN(1,20)+RANDBETWEEN(1,20)</f>
        <v>62</v>
      </c>
      <c r="H8" s="11">
        <f ca="1">RANDBETWEEN(1,20)+RANDBETWEEN(1,20)+RANDBETWEEN(1,20)+RANDBETWEEN(1,20)+RANDBETWEEN(1,20)+RANDBETWEEN(1,20)</f>
        <v>76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34</v>
      </c>
      <c r="D9" s="13">
        <f ca="1">RANDBETWEEN(1,100)+RANDBETWEEN(1,100)</f>
        <v>98</v>
      </c>
      <c r="E9" s="13">
        <f ca="1">RANDBETWEEN(1,100)+RANDBETWEEN(1,100)+RANDBETWEEN(1,100)</f>
        <v>175</v>
      </c>
      <c r="F9" s="13">
        <f ca="1">RANDBETWEEN(1,100)+RANDBETWEEN(1,100)+RANDBETWEEN(1,100)+RANDBETWEEN(1,100)</f>
        <v>196</v>
      </c>
      <c r="G9" s="13">
        <f ca="1">RANDBETWEEN(1,100)+RANDBETWEEN(1,100)+RANDBETWEEN(1,100)+RANDBETWEEN(1,100)+RANDBETWEEN(1,100)</f>
        <v>254</v>
      </c>
      <c r="H9" s="14">
        <f ca="1">RANDBETWEEN(1,100)+RANDBETWEEN(1,100)+RANDBETWEEN(1,100)+RANDBETWEEN(1,100)+RANDBETWEEN(1,100)+RANDBETWEEN(1,100)</f>
        <v>241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2014-06-07T14:17:22Z</cp:lastPrinted>
  <dcterms:created xsi:type="dcterms:W3CDTF">2014-01-30T16:13:23Z</dcterms:created>
  <dcterms:modified xsi:type="dcterms:W3CDTF">2017-05-29T22:14:01Z</dcterms:modified>
</cp:coreProperties>
</file>