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2" i="5" l="1"/>
  <c r="V2" i="5"/>
  <c r="Z2" i="5" s="1"/>
  <c r="AA2" i="5" s="1"/>
  <c r="H3" i="2" l="1"/>
  <c r="I3" i="2" s="1"/>
  <c r="D3" i="1" l="1"/>
  <c r="D2" i="1"/>
  <c r="D5" i="3" l="1"/>
  <c r="E5" i="3" s="1"/>
  <c r="D5" i="1" l="1"/>
  <c r="D6" i="3" l="1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V4" i="5" l="1"/>
  <c r="Z4" i="5" s="1"/>
  <c r="AA4" i="5" s="1"/>
  <c r="E2" i="1" l="1"/>
  <c r="H4" i="2"/>
  <c r="I4" i="2" s="1"/>
  <c r="H7" i="2"/>
  <c r="I7" i="2" s="1"/>
  <c r="V7" i="5"/>
  <c r="Z7" i="5" s="1"/>
  <c r="AA7" i="5" s="1"/>
  <c r="V6" i="5"/>
  <c r="Z6" i="5" s="1"/>
  <c r="V5" i="5"/>
  <c r="Z5" i="5" s="1"/>
  <c r="AA5" i="5" s="1"/>
  <c r="AA6" i="5" l="1"/>
  <c r="V3" i="5" l="1"/>
  <c r="Z3" i="5" s="1"/>
  <c r="AA3" i="5" s="1"/>
  <c r="H5" i="2" l="1"/>
  <c r="I5" i="2" s="1"/>
  <c r="H2" i="2"/>
  <c r="I2" i="2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D4" i="3"/>
  <c r="E4" i="3" s="1"/>
  <c r="D3" i="3"/>
  <c r="E3" i="3" s="1"/>
  <c r="D2" i="3"/>
  <c r="E2" i="3" s="1"/>
  <c r="H6" i="2"/>
  <c r="I6" i="2" s="1"/>
  <c r="I6" i="1"/>
  <c r="I5" i="1"/>
  <c r="I7" i="1" s="1"/>
  <c r="I4" i="1"/>
  <c r="M10" i="1"/>
  <c r="M9" i="1"/>
  <c r="M18" i="1" s="1"/>
  <c r="M8" i="1"/>
  <c r="E3" i="1"/>
  <c r="I8" i="1" l="1"/>
  <c r="M15" i="1" s="1"/>
  <c r="M14" i="1"/>
  <c r="M16" i="1"/>
  <c r="M11" i="1"/>
  <c r="M12" i="1" s="1"/>
</calcChain>
</file>

<file path=xl/comments1.xml><?xml version="1.0" encoding="utf-8"?>
<comments xmlns="http://schemas.openxmlformats.org/spreadsheetml/2006/main">
  <authors>
    <author>Alexis Álvarez</author>
  </authors>
  <commentList>
    <comment ref="K2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</commentList>
</comments>
</file>

<file path=xl/sharedStrings.xml><?xml version="1.0" encoding="utf-8"?>
<sst xmlns="http://schemas.openxmlformats.org/spreadsheetml/2006/main" count="165" uniqueCount="103">
  <si>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</si>
  <si>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</si>
  <si>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</si>
  <si>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</si>
  <si>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</si>
  <si>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</si>
  <si>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</si>
  <si>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</si>
  <si>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</si>
  <si>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</si>
  <si>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</si>
  <si>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</si>
  <si>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</si>
  <si>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</si>
  <si>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</si>
  <si>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</si>
  <si>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</si>
  <si>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</si>
  <si>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</si>
  <si>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</si>
  <si>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</si>
  <si>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</si>
  <si>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</si>
  <si>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</si>
  <si>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</si>
  <si>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</si>
  <si>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</si>
  <si>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</si>
  <si>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</si>
  <si>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</si>
  <si>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</si>
  <si>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</si>
  <si>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</si>
  <si>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</si>
  <si>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</si>
  <si>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</si>
  <si>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</si>
  <si>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</si>
  <si>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</si>
  <si>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</si>
  <si>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</si>
  <si>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</si>
  <si>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</si>
  <si>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</si>
  <si>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</si>
  <si>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</si>
  <si>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</si>
  <si>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</si>
  <si>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</si>
  <si>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</si>
  <si>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</si>
  <si>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</si>
  <si>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</si>
  <si>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</si>
  <si>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</si>
  <si>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</si>
  <si>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</si>
  <si>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</si>
  <si>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</si>
  <si>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</si>
  <si>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</si>
  <si>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</si>
  <si>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</si>
  <si>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</si>
  <si>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</si>
  <si>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</si>
  <si>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</si>
  <si>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</si>
  <si>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</si>
  <si>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</si>
  <si>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</si>
  <si>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</si>
  <si>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</si>
  <si>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</si>
  <si>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</si>
  <si>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</si>
  <si>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</si>
  <si>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Kedrik</t>
  </si>
  <si>
    <t>archivist</t>
  </si>
  <si>
    <t>Targeting</t>
  </si>
  <si>
    <t>Stoneskin</t>
  </si>
  <si>
    <t>Assailants</t>
  </si>
  <si>
    <t>Rogue</t>
  </si>
  <si>
    <t>Fighter</t>
  </si>
  <si>
    <t>Duskblade</t>
  </si>
  <si>
    <t>Cleric</t>
  </si>
  <si>
    <t>Assailant 1</t>
  </si>
  <si>
    <t>Assailant 2</t>
  </si>
  <si>
    <t>Assailant 3</t>
  </si>
  <si>
    <t>Assailant 4</t>
  </si>
  <si>
    <t>Assailant 5</t>
  </si>
  <si>
    <t>Evoker</t>
  </si>
  <si>
    <t>Greatsword +1</t>
  </si>
  <si>
    <t>Sling +1</t>
  </si>
  <si>
    <t>MW Greatsword</t>
  </si>
  <si>
    <t>Power Attack</t>
  </si>
  <si>
    <t>Quarterstaff</t>
  </si>
  <si>
    <t>1d6</t>
  </si>
  <si>
    <t>Light Mace</t>
  </si>
  <si>
    <t>2d6+1</t>
  </si>
  <si>
    <t>2d6+1+1</t>
  </si>
  <si>
    <t>1d4+1+1</t>
  </si>
  <si>
    <t>prcg/slsh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</si>
</sst>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5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6" fillId="9" borderId="15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/>
    </xf>
    <xf numFmtId="0" fontId="2" fillId="11" borderId="15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2" fillId="12" borderId="15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/>
    </xf>
    <xf numFmtId="0" fontId="2" fillId="13" borderId="15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5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/>
    </xf>
    <xf numFmtId="0" fontId="2" fillId="15" borderId="15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19" borderId="27" xfId="0" applyFont="1" applyFill="1" applyBorder="1" applyAlignment="1">
      <alignment horizontal="center" vertical="center" wrapText="1"/>
    </xf>
    <xf numFmtId="0" fontId="2" fillId="18" borderId="24" xfId="0" applyFont="1" applyFill="1" applyBorder="1" applyAlignment="1">
      <alignment horizontal="center" vertical="center" wrapText="1"/>
    </xf>
    <xf numFmtId="0" fontId="0" fillId="18" borderId="26" xfId="0" applyFill="1" applyBorder="1" applyAlignment="1">
      <alignment horizontal="center"/>
    </xf>
    <xf numFmtId="0" fontId="8" fillId="17" borderId="28" xfId="0" applyFont="1" applyFill="1" applyBorder="1" applyAlignment="1">
      <alignment horizontal="center" vertical="center" wrapText="1"/>
    </xf>
    <xf numFmtId="0" fontId="9" fillId="17" borderId="29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7" xfId="0" applyFont="1" applyFill="1" applyBorder="1" applyAlignment="1">
      <alignment horizontal="centerContinuous" vertical="center" wrapText="1"/>
    </xf>
    <xf numFmtId="0" fontId="2" fillId="14" borderId="20" xfId="0" applyFont="1" applyFill="1" applyBorder="1" applyAlignment="1">
      <alignment horizontal="centerContinuous" vertical="center" wrapText="1"/>
    </xf>
    <xf numFmtId="0" fontId="0" fillId="14" borderId="18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2" fillId="20" borderId="17" xfId="0" applyFont="1" applyFill="1" applyBorder="1" applyAlignment="1">
      <alignment horizontal="center" vertical="center" wrapText="1"/>
    </xf>
    <xf numFmtId="0" fontId="2" fillId="20" borderId="18" xfId="0" applyFont="1" applyFill="1" applyBorder="1" applyAlignment="1">
      <alignment horizontal="center"/>
    </xf>
    <xf numFmtId="0" fontId="2" fillId="21" borderId="15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48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right"/>
    </xf>
    <xf numFmtId="0" fontId="2" fillId="3" borderId="37" xfId="0" applyFont="1" applyFill="1" applyBorder="1" applyAlignment="1">
      <alignment horizontal="right"/>
    </xf>
    <xf numFmtId="0" fontId="2" fillId="3" borderId="39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37" xfId="0" applyFont="1" applyFill="1" applyBorder="1" applyAlignment="1">
      <alignment horizontal="right"/>
    </xf>
    <xf numFmtId="0" fontId="2" fillId="5" borderId="39" xfId="0" applyFont="1" applyFill="1" applyBorder="1" applyAlignment="1">
      <alignment horizontal="right"/>
    </xf>
    <xf numFmtId="0" fontId="12" fillId="9" borderId="31" xfId="0" applyFont="1" applyFill="1" applyBorder="1" applyAlignment="1">
      <alignment horizontal="center"/>
    </xf>
    <xf numFmtId="0" fontId="12" fillId="9" borderId="32" xfId="0" applyFont="1" applyFill="1" applyBorder="1" applyAlignment="1">
      <alignment horizontal="center"/>
    </xf>
    <xf numFmtId="0" fontId="12" fillId="9" borderId="33" xfId="0" applyFont="1" applyFill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/>
    </xf>
    <xf numFmtId="0" fontId="4" fillId="20" borderId="18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8" borderId="51" xfId="0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4" xfId="0" applyFont="1" applyBorder="1" applyAlignment="1">
      <alignment horizontal="center" vertical="center"/>
    </xf>
    <xf numFmtId="0" fontId="2" fillId="16" borderId="34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16" borderId="33" xfId="0" applyFill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3" borderId="52" xfId="0" applyFont="1" applyFill="1" applyBorder="1" applyAlignment="1">
      <alignment horizontal="center" vertical="center" wrapText="1"/>
    </xf>
    <xf numFmtId="0" fontId="0" fillId="24" borderId="53" xfId="0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571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CC0066"/>
      <color rgb="FFFF00FF"/>
      <color rgb="FFFF99FF"/>
      <color rgb="FF99FF99"/>
      <color rgb="FF99FFCC"/>
      <color rgb="FF000000"/>
      <color rgb="FFFF33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23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17</c:v>
                </c:pt>
                <c:pt idx="2">
                  <c:v>19</c:v>
                </c:pt>
                <c:pt idx="3">
                  <c:v>19</c:v>
                </c:pt>
                <c:pt idx="4">
                  <c:v>36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40</c:v>
                </c:pt>
                <c:pt idx="2">
                  <c:v>27</c:v>
                </c:pt>
                <c:pt idx="3">
                  <c:v>38</c:v>
                </c:pt>
                <c:pt idx="4">
                  <c:v>61</c:v>
                </c:pt>
                <c:pt idx="5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72832"/>
        <c:axId val="94491008"/>
        <c:axId val="113552896"/>
      </c:area3DChart>
      <c:catAx>
        <c:axId val="94472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491008"/>
        <c:crosses val="autoZero"/>
        <c:auto val="1"/>
        <c:lblAlgn val="ctr"/>
        <c:lblOffset val="100"/>
        <c:noMultiLvlLbl val="0"/>
      </c:catAx>
      <c:valAx>
        <c:axId val="9449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472832"/>
        <c:crosses val="autoZero"/>
        <c:crossBetween val="midCat"/>
      </c:valAx>
      <c:serAx>
        <c:axId val="113552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4910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10</c:v>
                </c:pt>
                <c:pt idx="5">
                  <c:v>2</c:v>
                </c:pt>
                <c:pt idx="6">
                  <c:v>18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12</c:v>
                </c:pt>
                <c:pt idx="5">
                  <c:v>17</c:v>
                </c:pt>
                <c:pt idx="6">
                  <c:v>40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14</c:v>
                </c:pt>
                <c:pt idx="4">
                  <c:v>19</c:v>
                </c:pt>
                <c:pt idx="5">
                  <c:v>19</c:v>
                </c:pt>
                <c:pt idx="6">
                  <c:v>27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15</c:v>
                </c:pt>
                <c:pt idx="4">
                  <c:v>19</c:v>
                </c:pt>
                <c:pt idx="5">
                  <c:v>19</c:v>
                </c:pt>
                <c:pt idx="6">
                  <c:v>38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19</c:v>
                </c:pt>
                <c:pt idx="3">
                  <c:v>18</c:v>
                </c:pt>
                <c:pt idx="4">
                  <c:v>23</c:v>
                </c:pt>
                <c:pt idx="5">
                  <c:v>36</c:v>
                </c:pt>
                <c:pt idx="6">
                  <c:v>61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16</c:v>
                </c:pt>
                <c:pt idx="1">
                  <c:v>15</c:v>
                </c:pt>
                <c:pt idx="2">
                  <c:v>22</c:v>
                </c:pt>
                <c:pt idx="3">
                  <c:v>27</c:v>
                </c:pt>
                <c:pt idx="4">
                  <c:v>35</c:v>
                </c:pt>
                <c:pt idx="5">
                  <c:v>41</c:v>
                </c:pt>
                <c:pt idx="6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32736"/>
        <c:axId val="94534272"/>
        <c:axId val="95354368"/>
      </c:area3DChart>
      <c:catAx>
        <c:axId val="94532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534272"/>
        <c:crosses val="autoZero"/>
        <c:auto val="1"/>
        <c:lblAlgn val="ctr"/>
        <c:lblOffset val="100"/>
        <c:noMultiLvlLbl val="0"/>
      </c:catAx>
      <c:valAx>
        <c:axId val="9453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532736"/>
        <c:crosses val="autoZero"/>
        <c:crossBetween val="midCat"/>
      </c:valAx>
      <c:serAx>
        <c:axId val="95354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9453427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23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17</c:v>
                </c:pt>
                <c:pt idx="2">
                  <c:v>19</c:v>
                </c:pt>
                <c:pt idx="3">
                  <c:v>19</c:v>
                </c:pt>
                <c:pt idx="4">
                  <c:v>36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40</c:v>
                </c:pt>
                <c:pt idx="2">
                  <c:v>27</c:v>
                </c:pt>
                <c:pt idx="3">
                  <c:v>38</c:v>
                </c:pt>
                <c:pt idx="4">
                  <c:v>61</c:v>
                </c:pt>
                <c:pt idx="5">
                  <c:v>42</c:v>
                </c:pt>
              </c:numCache>
            </c:numRef>
          </c:val>
        </c:ser>
        <c:bandFmts/>
        <c:axId val="94904704"/>
        <c:axId val="94906240"/>
        <c:axId val="94554304"/>
      </c:surface3DChart>
      <c:catAx>
        <c:axId val="94904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906240"/>
        <c:crosses val="autoZero"/>
        <c:auto val="1"/>
        <c:lblAlgn val="ctr"/>
        <c:lblOffset val="100"/>
        <c:noMultiLvlLbl val="0"/>
      </c:catAx>
      <c:valAx>
        <c:axId val="9490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904704"/>
        <c:crosses val="autoZero"/>
        <c:crossBetween val="midCat"/>
      </c:valAx>
      <c:serAx>
        <c:axId val="94554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9062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workbookViewId="0"/>
  </sheetViews>
  <sheetFormatPr defaultRowHeight="15.6" x14ac:dyDescent="0.3"/>
  <cols>
    <col min="1" max="1" width="9.5" bestFit="1" customWidth="1"/>
    <col min="2" max="2" width="6.296875" style="19" bestFit="1" customWidth="1"/>
    <col min="3" max="3" width="8.5" style="19" bestFit="1" customWidth="1"/>
    <col min="4" max="4" width="4.296875" style="19" bestFit="1" customWidth="1"/>
    <col min="5" max="5" width="8.3984375" style="19" bestFit="1" customWidth="1"/>
    <col min="6" max="6" width="6.8984375" style="19" bestFit="1" customWidth="1"/>
    <col min="7" max="7" width="2.69921875" customWidth="1"/>
    <col min="8" max="8" width="14.0976562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6.796875" customWidth="1"/>
    <col min="13" max="13" width="7.3984375" bestFit="1" customWidth="1"/>
    <col min="14" max="14" width="16.69921875" bestFit="1" customWidth="1"/>
  </cols>
  <sheetData>
    <row r="1" spans="1:14" s="81" customFormat="1" ht="31.8" thickBot="1" x14ac:dyDescent="0.35">
      <c r="A1" s="79" t="s">
        <v>0</v>
      </c>
      <c r="B1" s="79" t="s">
        <v>1</v>
      </c>
      <c r="C1" s="79" t="s">
        <v>2</v>
      </c>
      <c r="D1" s="80" t="s">
        <v>3</v>
      </c>
      <c r="E1" s="79" t="s">
        <v>4</v>
      </c>
      <c r="F1" s="79" t="s">
        <v>5</v>
      </c>
      <c r="H1" s="82" t="s">
        <v>21</v>
      </c>
      <c r="I1" s="82"/>
      <c r="J1" s="82"/>
      <c r="K1" s="82"/>
      <c r="L1" s="82" t="s">
        <v>22</v>
      </c>
      <c r="M1" s="82"/>
      <c r="N1" s="82"/>
    </row>
    <row r="2" spans="1:14" ht="16.8" thickTop="1" thickBot="1" x14ac:dyDescent="0.35">
      <c r="A2" s="60" t="s">
        <v>81</v>
      </c>
      <c r="B2" s="60">
        <v>2</v>
      </c>
      <c r="C2" s="59">
        <v>2</v>
      </c>
      <c r="D2" s="105">
        <f t="shared" ref="D2:D3" ca="1" si="0">RANDBETWEEN(1,20)</f>
        <v>12</v>
      </c>
      <c r="E2" s="59">
        <f t="shared" ref="E2:E3" ca="1" si="1">SUM(C2:D2)</f>
        <v>14</v>
      </c>
      <c r="F2" s="59" t="s">
        <v>6</v>
      </c>
      <c r="H2" s="63" t="s">
        <v>0</v>
      </c>
      <c r="I2" s="64" t="s">
        <v>23</v>
      </c>
      <c r="J2" s="65" t="s">
        <v>24</v>
      </c>
      <c r="L2" s="71" t="s">
        <v>0</v>
      </c>
      <c r="M2" s="72" t="s">
        <v>23</v>
      </c>
      <c r="N2" s="73" t="s">
        <v>75</v>
      </c>
    </row>
    <row r="3" spans="1:14" ht="16.2" thickBot="1" x14ac:dyDescent="0.35">
      <c r="A3" s="58" t="s">
        <v>77</v>
      </c>
      <c r="B3" s="58">
        <v>1</v>
      </c>
      <c r="C3" s="59">
        <v>1</v>
      </c>
      <c r="D3" s="105">
        <f t="shared" ca="1" si="0"/>
        <v>4</v>
      </c>
      <c r="E3" s="59">
        <f t="shared" ca="1" si="1"/>
        <v>5</v>
      </c>
      <c r="F3" s="59" t="s">
        <v>6</v>
      </c>
      <c r="H3" s="116" t="s">
        <v>77</v>
      </c>
      <c r="I3" s="58">
        <v>11</v>
      </c>
      <c r="J3" s="117" t="s">
        <v>78</v>
      </c>
      <c r="L3" s="74" t="s">
        <v>86</v>
      </c>
      <c r="M3" s="60">
        <v>6</v>
      </c>
      <c r="N3" s="75" t="s">
        <v>84</v>
      </c>
    </row>
    <row r="4" spans="1:14" x14ac:dyDescent="0.3">
      <c r="H4" s="99" t="s">
        <v>25</v>
      </c>
      <c r="I4" s="67">
        <f>AVERAGE(I3:I3)</f>
        <v>11</v>
      </c>
      <c r="J4" s="68"/>
      <c r="L4" s="74" t="s">
        <v>87</v>
      </c>
      <c r="M4" s="60">
        <v>5</v>
      </c>
      <c r="N4" s="75" t="s">
        <v>82</v>
      </c>
    </row>
    <row r="5" spans="1:14" x14ac:dyDescent="0.3">
      <c r="D5" s="105">
        <f t="shared" ref="D5" ca="1" si="2">RANDBETWEEN(1,20)</f>
        <v>2</v>
      </c>
      <c r="H5" s="100" t="s">
        <v>26</v>
      </c>
      <c r="I5" s="69">
        <f>SUM(I3:I3)</f>
        <v>11</v>
      </c>
      <c r="J5" s="66"/>
      <c r="L5" s="74" t="s">
        <v>88</v>
      </c>
      <c r="M5" s="60">
        <v>4</v>
      </c>
      <c r="N5" s="75" t="s">
        <v>83</v>
      </c>
    </row>
    <row r="6" spans="1:14" x14ac:dyDescent="0.3">
      <c r="H6" s="100" t="s">
        <v>27</v>
      </c>
      <c r="I6" s="69">
        <f>COUNT(I3:I3)</f>
        <v>1</v>
      </c>
      <c r="J6" s="66"/>
      <c r="L6" s="74" t="s">
        <v>89</v>
      </c>
      <c r="M6" s="60">
        <v>3</v>
      </c>
      <c r="N6" s="75" t="s">
        <v>85</v>
      </c>
    </row>
    <row r="7" spans="1:14" ht="16.2" thickBot="1" x14ac:dyDescent="0.35">
      <c r="H7" s="100" t="s">
        <v>29</v>
      </c>
      <c r="I7" s="95">
        <f>I5/4</f>
        <v>2.75</v>
      </c>
      <c r="J7" s="66" t="s">
        <v>30</v>
      </c>
      <c r="L7" s="74" t="s">
        <v>90</v>
      </c>
      <c r="M7" s="60">
        <v>2</v>
      </c>
      <c r="N7" s="75" t="s">
        <v>91</v>
      </c>
    </row>
    <row r="8" spans="1:14" ht="16.2" thickBot="1" x14ac:dyDescent="0.35">
      <c r="H8" s="101" t="s">
        <v>31</v>
      </c>
      <c r="I8" s="96">
        <f>I7*2</f>
        <v>5.5</v>
      </c>
      <c r="J8" s="70" t="s">
        <v>32</v>
      </c>
      <c r="L8" s="102" t="s">
        <v>25</v>
      </c>
      <c r="M8" s="111">
        <f>AVERAGE(M3:M7)</f>
        <v>4</v>
      </c>
      <c r="N8" s="76"/>
    </row>
    <row r="9" spans="1:14" ht="16.2" thickTop="1" x14ac:dyDescent="0.3">
      <c r="H9" s="127"/>
      <c r="I9" s="127"/>
      <c r="J9" s="127"/>
      <c r="L9" s="103" t="s">
        <v>26</v>
      </c>
      <c r="M9" s="77">
        <f>SUM(M3:M7)</f>
        <v>20</v>
      </c>
      <c r="N9" s="75"/>
    </row>
    <row r="10" spans="1:14" x14ac:dyDescent="0.3">
      <c r="L10" s="103" t="s">
        <v>27</v>
      </c>
      <c r="M10" s="77">
        <f>COUNT(M3:M7)</f>
        <v>5</v>
      </c>
      <c r="N10" s="75"/>
    </row>
    <row r="11" spans="1:14" x14ac:dyDescent="0.3">
      <c r="L11" s="103" t="s">
        <v>29</v>
      </c>
      <c r="M11" s="93">
        <f>M9/4</f>
        <v>5</v>
      </c>
      <c r="N11" s="75" t="s">
        <v>30</v>
      </c>
    </row>
    <row r="12" spans="1:14" ht="16.2" thickBot="1" x14ac:dyDescent="0.35">
      <c r="L12" s="104" t="s">
        <v>31</v>
      </c>
      <c r="M12" s="94">
        <f>M11*2</f>
        <v>10</v>
      </c>
      <c r="N12" s="78" t="s">
        <v>32</v>
      </c>
    </row>
    <row r="13" spans="1:14" ht="16.2" thickTop="1" x14ac:dyDescent="0.3"/>
    <row r="14" spans="1:14" x14ac:dyDescent="0.3">
      <c r="L14" s="62" t="s">
        <v>33</v>
      </c>
      <c r="M14" s="97">
        <f>I7</f>
        <v>2.75</v>
      </c>
    </row>
    <row r="15" spans="1:14" x14ac:dyDescent="0.3">
      <c r="L15" s="62" t="s">
        <v>34</v>
      </c>
      <c r="M15" s="97">
        <f>I8</f>
        <v>5.5</v>
      </c>
    </row>
    <row r="16" spans="1:14" x14ac:dyDescent="0.3">
      <c r="L16" s="62" t="s">
        <v>35</v>
      </c>
      <c r="M16" s="97">
        <f>I5</f>
        <v>11</v>
      </c>
    </row>
    <row r="17" spans="12:14" x14ac:dyDescent="0.3">
      <c r="N17" s="97"/>
    </row>
    <row r="18" spans="12:14" x14ac:dyDescent="0.3">
      <c r="L18" s="15" t="s">
        <v>36</v>
      </c>
      <c r="M18" s="97">
        <f>M9</f>
        <v>20</v>
      </c>
    </row>
  </sheetData>
  <sortState ref="A2:F18">
    <sortCondition descending="1" ref="E2:E18"/>
    <sortCondition descending="1" ref="C2:C18"/>
  </sortState>
  <conditionalFormatting sqref="M18">
    <cfRule type="cellIs" dxfId="570" priority="1430" operator="greaterThan">
      <formula>$M$16</formula>
    </cfRule>
    <cfRule type="cellIs" dxfId="569" priority="1431" operator="between">
      <formula>$M$15</formula>
      <formula>$M$16</formula>
    </cfRule>
    <cfRule type="cellIs" dxfId="568" priority="1432" operator="between">
      <formula>$M$14</formula>
      <formula>$M$15</formula>
    </cfRule>
    <cfRule type="cellIs" dxfId="567" priority="1433" operator="lessThan">
      <formula>$M$14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/>
  </sheetViews>
  <sheetFormatPr defaultRowHeight="15.6" x14ac:dyDescent="0.3"/>
  <cols>
    <col min="1" max="1" width="11.19921875" style="141" bestFit="1" customWidth="1"/>
    <col min="2" max="2" width="14.3984375" style="141" bestFit="1" customWidth="1"/>
    <col min="3" max="3" width="7.796875" style="141" bestFit="1" customWidth="1"/>
    <col min="4" max="4" width="4.8984375" style="141" bestFit="1" customWidth="1"/>
    <col min="5" max="5" width="5.796875" style="141" bestFit="1" customWidth="1"/>
    <col min="6" max="6" width="3.8984375" style="141" bestFit="1" customWidth="1"/>
    <col min="7" max="7" width="7.09765625" style="141" bestFit="1" customWidth="1"/>
    <col min="8" max="8" width="3.8984375" style="141" bestFit="1" customWidth="1"/>
    <col min="9" max="9" width="5.3984375" style="141" bestFit="1" customWidth="1"/>
    <col min="10" max="10" width="11.69921875" style="132" bestFit="1" customWidth="1"/>
    <col min="11" max="16384" width="8.796875" style="132"/>
  </cols>
  <sheetData>
    <row r="1" spans="1:10" ht="16.2" thickBot="1" x14ac:dyDescent="0.35">
      <c r="A1" s="110" t="s">
        <v>0</v>
      </c>
      <c r="B1" s="128" t="s">
        <v>37</v>
      </c>
      <c r="C1" s="128" t="s">
        <v>38</v>
      </c>
      <c r="D1" s="129" t="s">
        <v>39</v>
      </c>
      <c r="E1" s="128" t="s">
        <v>40</v>
      </c>
      <c r="F1" s="128" t="s">
        <v>41</v>
      </c>
      <c r="G1" s="128" t="s">
        <v>42</v>
      </c>
      <c r="H1" s="130" t="s">
        <v>43</v>
      </c>
      <c r="I1" s="131" t="s">
        <v>28</v>
      </c>
      <c r="J1" s="131" t="s">
        <v>79</v>
      </c>
    </row>
    <row r="2" spans="1:10" x14ac:dyDescent="0.3">
      <c r="A2" s="133" t="s">
        <v>86</v>
      </c>
      <c r="B2" s="134" t="s">
        <v>92</v>
      </c>
      <c r="C2" s="134" t="s">
        <v>100</v>
      </c>
      <c r="D2" s="135">
        <v>6</v>
      </c>
      <c r="E2" s="134">
        <v>1</v>
      </c>
      <c r="F2" s="134">
        <v>1</v>
      </c>
      <c r="G2" s="134">
        <v>0</v>
      </c>
      <c r="H2" s="136">
        <f t="shared" ref="H2:H7" ca="1" si="0">RANDBETWEEN(1,20)</f>
        <v>14</v>
      </c>
      <c r="I2" s="134">
        <f t="shared" ref="I2:I6" ca="1" si="1">SUM(D2:H2)</f>
        <v>22</v>
      </c>
      <c r="J2" s="134"/>
    </row>
    <row r="3" spans="1:10" x14ac:dyDescent="0.3">
      <c r="A3" s="137" t="s">
        <v>86</v>
      </c>
      <c r="B3" s="138" t="s">
        <v>92</v>
      </c>
      <c r="C3" s="138" t="s">
        <v>100</v>
      </c>
      <c r="D3" s="139">
        <v>1</v>
      </c>
      <c r="E3" s="138">
        <v>1</v>
      </c>
      <c r="F3" s="138">
        <v>1</v>
      </c>
      <c r="G3" s="138">
        <v>0</v>
      </c>
      <c r="H3" s="140">
        <f t="shared" ca="1" si="0"/>
        <v>5</v>
      </c>
      <c r="I3" s="138">
        <f t="shared" ref="I3" ca="1" si="2">SUM(D3:H3)</f>
        <v>8</v>
      </c>
      <c r="J3" s="138"/>
    </row>
    <row r="4" spans="1:10" x14ac:dyDescent="0.3">
      <c r="A4" s="137" t="s">
        <v>87</v>
      </c>
      <c r="B4" s="138" t="s">
        <v>93</v>
      </c>
      <c r="C4" s="138" t="s">
        <v>101</v>
      </c>
      <c r="D4" s="139">
        <v>3</v>
      </c>
      <c r="E4" s="138">
        <v>2</v>
      </c>
      <c r="F4" s="138">
        <v>1</v>
      </c>
      <c r="G4" s="138">
        <v>0</v>
      </c>
      <c r="H4" s="140">
        <f t="shared" ca="1" si="0"/>
        <v>5</v>
      </c>
      <c r="I4" s="138">
        <f ca="1">SUM(D4:H4)</f>
        <v>11</v>
      </c>
      <c r="J4" s="138"/>
    </row>
    <row r="5" spans="1:10" x14ac:dyDescent="0.3">
      <c r="A5" s="137" t="s">
        <v>88</v>
      </c>
      <c r="B5" s="138" t="s">
        <v>94</v>
      </c>
      <c r="C5" s="138" t="s">
        <v>99</v>
      </c>
      <c r="D5" s="139">
        <v>4</v>
      </c>
      <c r="E5" s="138">
        <v>5</v>
      </c>
      <c r="F5" s="138">
        <v>1</v>
      </c>
      <c r="G5" s="138">
        <v>0</v>
      </c>
      <c r="H5" s="140">
        <f t="shared" ca="1" si="0"/>
        <v>4</v>
      </c>
      <c r="I5" s="138">
        <f t="shared" ca="1" si="1"/>
        <v>14</v>
      </c>
      <c r="J5" s="138" t="s">
        <v>95</v>
      </c>
    </row>
    <row r="6" spans="1:10" x14ac:dyDescent="0.3">
      <c r="A6" s="137" t="s">
        <v>89</v>
      </c>
      <c r="B6" s="138" t="s">
        <v>98</v>
      </c>
      <c r="C6" s="138" t="s">
        <v>97</v>
      </c>
      <c r="D6" s="139">
        <v>2</v>
      </c>
      <c r="E6" s="138">
        <v>2</v>
      </c>
      <c r="F6" s="138">
        <v>0</v>
      </c>
      <c r="G6" s="138">
        <v>0</v>
      </c>
      <c r="H6" s="140">
        <f ca="1">RANDBETWEEN(1,20)</f>
        <v>18</v>
      </c>
      <c r="I6" s="138">
        <f t="shared" ca="1" si="1"/>
        <v>22</v>
      </c>
      <c r="J6" s="138"/>
    </row>
    <row r="7" spans="1:10" x14ac:dyDescent="0.3">
      <c r="A7" s="137" t="s">
        <v>90</v>
      </c>
      <c r="B7" s="138" t="s">
        <v>96</v>
      </c>
      <c r="C7" s="138" t="s">
        <v>97</v>
      </c>
      <c r="D7" s="139">
        <v>1</v>
      </c>
      <c r="E7" s="138">
        <v>0</v>
      </c>
      <c r="F7" s="138">
        <v>0</v>
      </c>
      <c r="G7" s="138">
        <v>0</v>
      </c>
      <c r="H7" s="140">
        <f t="shared" ca="1" si="0"/>
        <v>4</v>
      </c>
      <c r="I7" s="138">
        <f ca="1">SUM(D7:H7)</f>
        <v>5</v>
      </c>
      <c r="J7" s="138"/>
    </row>
    <row r="8" spans="1:10" x14ac:dyDescent="0.3">
      <c r="J8" s="141"/>
    </row>
  </sheetData>
  <sortState ref="A7:I13">
    <sortCondition ref="A7:A13"/>
  </sortState>
  <conditionalFormatting sqref="H2">
    <cfRule type="cellIs" dxfId="566" priority="1952" operator="equal">
      <formula>1</formula>
    </cfRule>
    <cfRule type="cellIs" dxfId="565" priority="1953" operator="equal">
      <formula>19</formula>
    </cfRule>
    <cfRule type="cellIs" dxfId="564" priority="1954" operator="equal">
      <formula>20</formula>
    </cfRule>
  </conditionalFormatting>
  <conditionalFormatting sqref="H8">
    <cfRule type="cellIs" dxfId="560" priority="1852" operator="equal">
      <formula>1</formula>
    </cfRule>
    <cfRule type="cellIs" dxfId="559" priority="1853" operator="equal">
      <formula>19</formula>
    </cfRule>
    <cfRule type="cellIs" dxfId="558" priority="1854" operator="equal">
      <formula>20</formula>
    </cfRule>
  </conditionalFormatting>
  <conditionalFormatting sqref="H8">
    <cfRule type="cellIs" dxfId="557" priority="1846" operator="equal">
      <formula>1</formula>
    </cfRule>
    <cfRule type="cellIs" dxfId="556" priority="1847" operator="equal">
      <formula>19</formula>
    </cfRule>
    <cfRule type="cellIs" dxfId="555" priority="1848" operator="equal">
      <formula>20</formula>
    </cfRule>
  </conditionalFormatting>
  <conditionalFormatting sqref="H8">
    <cfRule type="cellIs" dxfId="551" priority="1756" operator="equal">
      <formula>1</formula>
    </cfRule>
    <cfRule type="cellIs" dxfId="550" priority="1757" operator="equal">
      <formula>19</formula>
    </cfRule>
    <cfRule type="cellIs" dxfId="549" priority="1758" operator="equal">
      <formula>20</formula>
    </cfRule>
  </conditionalFormatting>
  <conditionalFormatting sqref="H8">
    <cfRule type="cellIs" dxfId="545" priority="1723" operator="equal">
      <formula>1</formula>
    </cfRule>
    <cfRule type="cellIs" dxfId="544" priority="1724" operator="equal">
      <formula>19</formula>
    </cfRule>
    <cfRule type="cellIs" dxfId="543" priority="1725" operator="equal">
      <formula>20</formula>
    </cfRule>
  </conditionalFormatting>
  <conditionalFormatting sqref="H8">
    <cfRule type="cellIs" dxfId="539" priority="1660" operator="equal">
      <formula>1</formula>
    </cfRule>
    <cfRule type="cellIs" dxfId="538" priority="1661" operator="equal">
      <formula>19</formula>
    </cfRule>
    <cfRule type="cellIs" dxfId="537" priority="1662" operator="equal">
      <formula>20</formula>
    </cfRule>
  </conditionalFormatting>
  <conditionalFormatting sqref="H6">
    <cfRule type="cellIs" dxfId="527" priority="1126" operator="equal">
      <formula>1</formula>
    </cfRule>
    <cfRule type="cellIs" dxfId="526" priority="1127" operator="equal">
      <formula>19</formula>
    </cfRule>
    <cfRule type="cellIs" dxfId="525" priority="1128" operator="equal">
      <formula>20</formula>
    </cfRule>
  </conditionalFormatting>
  <conditionalFormatting sqref="H6">
    <cfRule type="cellIs" dxfId="524" priority="1123" operator="equal">
      <formula>1</formula>
    </cfRule>
    <cfRule type="cellIs" dxfId="523" priority="1124" operator="equal">
      <formula>19</formula>
    </cfRule>
    <cfRule type="cellIs" dxfId="522" priority="1125" operator="equal">
      <formula>20</formula>
    </cfRule>
  </conditionalFormatting>
  <conditionalFormatting sqref="H5">
    <cfRule type="cellIs" dxfId="521" priority="1075" operator="equal">
      <formula>1</formula>
    </cfRule>
    <cfRule type="cellIs" dxfId="520" priority="1076" operator="equal">
      <formula>19</formula>
    </cfRule>
    <cfRule type="cellIs" dxfId="519" priority="1077" operator="equal">
      <formula>20</formula>
    </cfRule>
  </conditionalFormatting>
  <conditionalFormatting sqref="H5">
    <cfRule type="cellIs" dxfId="518" priority="1078" operator="equal">
      <formula>1</formula>
    </cfRule>
    <cfRule type="cellIs" dxfId="517" priority="1079" operator="equal">
      <formula>19</formula>
    </cfRule>
    <cfRule type="cellIs" dxfId="516" priority="1080" operator="equal">
      <formula>20</formula>
    </cfRule>
  </conditionalFormatting>
  <conditionalFormatting sqref="H5">
    <cfRule type="cellIs" dxfId="515" priority="1072" operator="equal">
      <formula>1</formula>
    </cfRule>
    <cfRule type="cellIs" dxfId="514" priority="1073" operator="equal">
      <formula>19</formula>
    </cfRule>
    <cfRule type="cellIs" dxfId="513" priority="1074" operator="equal">
      <formula>20</formula>
    </cfRule>
  </conditionalFormatting>
  <conditionalFormatting sqref="H5">
    <cfRule type="cellIs" dxfId="512" priority="1069" operator="equal">
      <formula>1</formula>
    </cfRule>
    <cfRule type="cellIs" dxfId="511" priority="1070" operator="equal">
      <formula>19</formula>
    </cfRule>
    <cfRule type="cellIs" dxfId="510" priority="1071" operator="equal">
      <formula>20</formula>
    </cfRule>
  </conditionalFormatting>
  <conditionalFormatting sqref="H7">
    <cfRule type="cellIs" dxfId="374" priority="577" operator="equal">
      <formula>1</formula>
    </cfRule>
    <cfRule type="cellIs" dxfId="373" priority="578" operator="equal">
      <formula>19</formula>
    </cfRule>
    <cfRule type="cellIs" dxfId="372" priority="579" operator="equal">
      <formula>20</formula>
    </cfRule>
  </conditionalFormatting>
  <conditionalFormatting sqref="H7">
    <cfRule type="cellIs" dxfId="371" priority="574" operator="equal">
      <formula>1</formula>
    </cfRule>
    <cfRule type="cellIs" dxfId="370" priority="575" operator="equal">
      <formula>19</formula>
    </cfRule>
    <cfRule type="cellIs" dxfId="369" priority="576" operator="equal">
      <formula>20</formula>
    </cfRule>
  </conditionalFormatting>
  <conditionalFormatting sqref="H4">
    <cfRule type="cellIs" dxfId="368" priority="532" operator="equal">
      <formula>1</formula>
    </cfRule>
    <cfRule type="cellIs" dxfId="367" priority="533" operator="equal">
      <formula>19</formula>
    </cfRule>
    <cfRule type="cellIs" dxfId="366" priority="534" operator="equal">
      <formula>20</formula>
    </cfRule>
  </conditionalFormatting>
  <conditionalFormatting sqref="H4">
    <cfRule type="cellIs" dxfId="365" priority="535" operator="equal">
      <formula>1</formula>
    </cfRule>
    <cfRule type="cellIs" dxfId="364" priority="536" operator="equal">
      <formula>19</formula>
    </cfRule>
    <cfRule type="cellIs" dxfId="363" priority="537" operator="equal">
      <formula>20</formula>
    </cfRule>
  </conditionalFormatting>
  <conditionalFormatting sqref="H4">
    <cfRule type="cellIs" dxfId="362" priority="529" operator="equal">
      <formula>1</formula>
    </cfRule>
    <cfRule type="cellIs" dxfId="361" priority="530" operator="equal">
      <formula>19</formula>
    </cfRule>
    <cfRule type="cellIs" dxfId="360" priority="531" operator="equal">
      <formula>20</formula>
    </cfRule>
  </conditionalFormatting>
  <conditionalFormatting sqref="H4">
    <cfRule type="cellIs" dxfId="359" priority="526" operator="equal">
      <formula>1</formula>
    </cfRule>
    <cfRule type="cellIs" dxfId="358" priority="527" operator="equal">
      <formula>19</formula>
    </cfRule>
    <cfRule type="cellIs" dxfId="357" priority="528" operator="equal">
      <formula>20</formula>
    </cfRule>
  </conditionalFormatting>
  <conditionalFormatting sqref="H3">
    <cfRule type="cellIs" dxfId="149" priority="1" operator="equal">
      <formula>1</formula>
    </cfRule>
    <cfRule type="cellIs" dxfId="148" priority="2" operator="equal">
      <formula>19</formula>
    </cfRule>
    <cfRule type="cellIs" dxfId="147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/>
  </sheetViews>
  <sheetFormatPr defaultColWidth="3.8984375" defaultRowHeight="15.6" x14ac:dyDescent="0.3"/>
  <cols>
    <col min="1" max="1" width="9.796875" style="19" bestFit="1" customWidth="1"/>
    <col min="2" max="2" width="11.69921875" style="19" bestFit="1" customWidth="1"/>
    <col min="3" max="3" width="6.19921875" style="19" bestFit="1" customWidth="1"/>
    <col min="4" max="4" width="4.296875" style="19" bestFit="1" customWidth="1"/>
    <col min="5" max="5" width="5" style="19" bestFit="1" customWidth="1"/>
    <col min="6" max="16384" width="3.8984375" style="19"/>
  </cols>
  <sheetData>
    <row r="1" spans="1:5" s="22" customFormat="1" x14ac:dyDescent="0.3">
      <c r="A1" s="110" t="s">
        <v>0</v>
      </c>
      <c r="B1" s="110" t="s">
        <v>74</v>
      </c>
      <c r="C1" s="110" t="s">
        <v>44</v>
      </c>
      <c r="D1" s="108" t="s">
        <v>3</v>
      </c>
      <c r="E1" s="110" t="s">
        <v>45</v>
      </c>
    </row>
    <row r="2" spans="1:5" x14ac:dyDescent="0.3">
      <c r="A2" s="121" t="s">
        <v>86</v>
      </c>
      <c r="B2" s="122" t="s">
        <v>46</v>
      </c>
      <c r="C2" s="119">
        <v>5</v>
      </c>
      <c r="D2" s="106">
        <f t="shared" ref="D2:D4" ca="1" si="0">RANDBETWEEN(1,20)</f>
        <v>8</v>
      </c>
      <c r="E2" s="57">
        <f t="shared" ref="E2:E4" ca="1" si="1">D2+C2</f>
        <v>13</v>
      </c>
    </row>
    <row r="3" spans="1:5" x14ac:dyDescent="0.3">
      <c r="A3" s="60" t="s">
        <v>86</v>
      </c>
      <c r="B3" s="122" t="s">
        <v>47</v>
      </c>
      <c r="C3" s="119">
        <v>2</v>
      </c>
      <c r="D3" s="105">
        <f t="shared" ca="1" si="0"/>
        <v>14</v>
      </c>
      <c r="E3" s="59">
        <f t="shared" ca="1" si="1"/>
        <v>16</v>
      </c>
    </row>
    <row r="4" spans="1:5" x14ac:dyDescent="0.3">
      <c r="A4" s="118" t="s">
        <v>86</v>
      </c>
      <c r="B4" s="123" t="s">
        <v>48</v>
      </c>
      <c r="C4" s="120">
        <v>5</v>
      </c>
      <c r="D4" s="107">
        <f t="shared" ca="1" si="0"/>
        <v>13</v>
      </c>
      <c r="E4" s="61">
        <f t="shared" ca="1" si="1"/>
        <v>18</v>
      </c>
    </row>
    <row r="5" spans="1:5" x14ac:dyDescent="0.3">
      <c r="A5" s="121" t="s">
        <v>87</v>
      </c>
      <c r="B5" s="122" t="s">
        <v>46</v>
      </c>
      <c r="C5" s="119">
        <v>2</v>
      </c>
      <c r="D5" s="106">
        <f t="shared" ref="D5:D16" ca="1" si="2">RANDBETWEEN(1,20)</f>
        <v>3</v>
      </c>
      <c r="E5" s="57">
        <f t="shared" ref="E5:E16" ca="1" si="3">D5+C5</f>
        <v>5</v>
      </c>
    </row>
    <row r="6" spans="1:5" x14ac:dyDescent="0.3">
      <c r="A6" s="60" t="s">
        <v>87</v>
      </c>
      <c r="B6" s="122" t="s">
        <v>47</v>
      </c>
      <c r="C6" s="119">
        <v>7</v>
      </c>
      <c r="D6" s="105">
        <f t="shared" ca="1" si="2"/>
        <v>1</v>
      </c>
      <c r="E6" s="59">
        <f t="shared" ca="1" si="3"/>
        <v>8</v>
      </c>
    </row>
    <row r="7" spans="1:5" x14ac:dyDescent="0.3">
      <c r="A7" s="118" t="s">
        <v>87</v>
      </c>
      <c r="B7" s="123" t="s">
        <v>48</v>
      </c>
      <c r="C7" s="120">
        <v>1</v>
      </c>
      <c r="D7" s="107">
        <f t="shared" ca="1" si="2"/>
        <v>3</v>
      </c>
      <c r="E7" s="61">
        <f t="shared" ca="1" si="3"/>
        <v>4</v>
      </c>
    </row>
    <row r="8" spans="1:5" x14ac:dyDescent="0.3">
      <c r="A8" s="121" t="s">
        <v>88</v>
      </c>
      <c r="B8" s="122" t="s">
        <v>46</v>
      </c>
      <c r="C8" s="119">
        <v>6</v>
      </c>
      <c r="D8" s="106">
        <f t="shared" ca="1" si="2"/>
        <v>19</v>
      </c>
      <c r="E8" s="57">
        <f t="shared" ca="1" si="3"/>
        <v>25</v>
      </c>
    </row>
    <row r="9" spans="1:5" x14ac:dyDescent="0.3">
      <c r="A9" s="60" t="s">
        <v>88</v>
      </c>
      <c r="B9" s="122" t="s">
        <v>47</v>
      </c>
      <c r="C9" s="119">
        <v>2</v>
      </c>
      <c r="D9" s="105">
        <f t="shared" ca="1" si="2"/>
        <v>4</v>
      </c>
      <c r="E9" s="59">
        <f t="shared" ca="1" si="3"/>
        <v>6</v>
      </c>
    </row>
    <row r="10" spans="1:5" x14ac:dyDescent="0.3">
      <c r="A10" s="118" t="s">
        <v>88</v>
      </c>
      <c r="B10" s="123" t="s">
        <v>48</v>
      </c>
      <c r="C10" s="120">
        <v>2</v>
      </c>
      <c r="D10" s="107">
        <f t="shared" ca="1" si="2"/>
        <v>16</v>
      </c>
      <c r="E10" s="61">
        <f t="shared" ca="1" si="3"/>
        <v>18</v>
      </c>
    </row>
    <row r="11" spans="1:5" x14ac:dyDescent="0.3">
      <c r="A11" s="121" t="s">
        <v>89</v>
      </c>
      <c r="B11" s="122" t="s">
        <v>46</v>
      </c>
      <c r="C11" s="119">
        <v>5</v>
      </c>
      <c r="D11" s="106">
        <f t="shared" ca="1" si="2"/>
        <v>11</v>
      </c>
      <c r="E11" s="57">
        <f t="shared" ca="1" si="3"/>
        <v>16</v>
      </c>
    </row>
    <row r="12" spans="1:5" x14ac:dyDescent="0.3">
      <c r="A12" s="60" t="s">
        <v>89</v>
      </c>
      <c r="B12" s="122" t="s">
        <v>47</v>
      </c>
      <c r="C12" s="119">
        <v>0</v>
      </c>
      <c r="D12" s="105">
        <f t="shared" ca="1" si="2"/>
        <v>16</v>
      </c>
      <c r="E12" s="59">
        <f t="shared" ca="1" si="3"/>
        <v>16</v>
      </c>
    </row>
    <row r="13" spans="1:5" x14ac:dyDescent="0.3">
      <c r="A13" s="118" t="s">
        <v>89</v>
      </c>
      <c r="B13" s="123" t="s">
        <v>48</v>
      </c>
      <c r="C13" s="120">
        <v>5</v>
      </c>
      <c r="D13" s="107">
        <f t="shared" ca="1" si="2"/>
        <v>15</v>
      </c>
      <c r="E13" s="61">
        <f t="shared" ca="1" si="3"/>
        <v>20</v>
      </c>
    </row>
    <row r="14" spans="1:5" x14ac:dyDescent="0.3">
      <c r="A14" s="121" t="s">
        <v>90</v>
      </c>
      <c r="B14" s="122" t="s">
        <v>46</v>
      </c>
      <c r="C14" s="119">
        <v>0</v>
      </c>
      <c r="D14" s="106">
        <f t="shared" ca="1" si="2"/>
        <v>10</v>
      </c>
      <c r="E14" s="57">
        <f t="shared" ca="1" si="3"/>
        <v>10</v>
      </c>
    </row>
    <row r="15" spans="1:5" x14ac:dyDescent="0.3">
      <c r="A15" s="60" t="s">
        <v>90</v>
      </c>
      <c r="B15" s="122" t="s">
        <v>47</v>
      </c>
      <c r="C15" s="119">
        <v>0</v>
      </c>
      <c r="D15" s="105">
        <f t="shared" ca="1" si="2"/>
        <v>10</v>
      </c>
      <c r="E15" s="59">
        <f t="shared" ca="1" si="3"/>
        <v>10</v>
      </c>
    </row>
    <row r="16" spans="1:5" x14ac:dyDescent="0.3">
      <c r="A16" s="118" t="s">
        <v>90</v>
      </c>
      <c r="B16" s="123" t="s">
        <v>48</v>
      </c>
      <c r="C16" s="120">
        <v>3</v>
      </c>
      <c r="D16" s="107">
        <f t="shared" ca="1" si="2"/>
        <v>9</v>
      </c>
      <c r="E16" s="61">
        <f t="shared" ca="1" si="3"/>
        <v>12</v>
      </c>
    </row>
  </sheetData>
  <conditionalFormatting sqref="A2">
    <cfRule type="cellIs" dxfId="146" priority="811" operator="equal">
      <formula>"No"</formula>
    </cfRule>
    <cfRule type="cellIs" dxfId="145" priority="812" operator="equal">
      <formula>"Yes"</formula>
    </cfRule>
  </conditionalFormatting>
  <conditionalFormatting sqref="A3:A4">
    <cfRule type="cellIs" dxfId="144" priority="809" operator="equal">
      <formula>"No"</formula>
    </cfRule>
    <cfRule type="cellIs" dxfId="143" priority="810" operator="equal">
      <formula>"Yes"</formula>
    </cfRule>
  </conditionalFormatting>
  <conditionalFormatting sqref="A2">
    <cfRule type="cellIs" dxfId="142" priority="823" operator="equal">
      <formula>"No"</formula>
    </cfRule>
    <cfRule type="cellIs" dxfId="141" priority="824" operator="equal">
      <formula>"Yes"</formula>
    </cfRule>
  </conditionalFormatting>
  <conditionalFormatting sqref="A3:A4">
    <cfRule type="cellIs" dxfId="140" priority="821" operator="equal">
      <formula>"No"</formula>
    </cfRule>
    <cfRule type="cellIs" dxfId="139" priority="822" operator="equal">
      <formula>"Yes"</formula>
    </cfRule>
  </conditionalFormatting>
  <conditionalFormatting sqref="A2">
    <cfRule type="cellIs" dxfId="138" priority="819" operator="equal">
      <formula>"No"</formula>
    </cfRule>
    <cfRule type="cellIs" dxfId="137" priority="820" operator="equal">
      <formula>"Yes"</formula>
    </cfRule>
  </conditionalFormatting>
  <conditionalFormatting sqref="A3:A4">
    <cfRule type="cellIs" dxfId="136" priority="817" operator="equal">
      <formula>"No"</formula>
    </cfRule>
    <cfRule type="cellIs" dxfId="135" priority="818" operator="equal">
      <formula>"Yes"</formula>
    </cfRule>
  </conditionalFormatting>
  <conditionalFormatting sqref="A2">
    <cfRule type="cellIs" dxfId="134" priority="815" operator="equal">
      <formula>"No"</formula>
    </cfRule>
    <cfRule type="cellIs" dxfId="133" priority="816" operator="equal">
      <formula>"Yes"</formula>
    </cfRule>
  </conditionalFormatting>
  <conditionalFormatting sqref="A3:A4">
    <cfRule type="cellIs" dxfId="132" priority="813" operator="equal">
      <formula>"No"</formula>
    </cfRule>
    <cfRule type="cellIs" dxfId="131" priority="814" operator="equal">
      <formula>"Yes"</formula>
    </cfRule>
  </conditionalFormatting>
  <conditionalFormatting sqref="A5">
    <cfRule type="cellIs" dxfId="130" priority="723" operator="equal">
      <formula>"No"</formula>
    </cfRule>
    <cfRule type="cellIs" dxfId="129" priority="724" operator="equal">
      <formula>"Yes"</formula>
    </cfRule>
  </conditionalFormatting>
  <conditionalFormatting sqref="A6:A7">
    <cfRule type="cellIs" dxfId="128" priority="721" operator="equal">
      <formula>"No"</formula>
    </cfRule>
    <cfRule type="cellIs" dxfId="127" priority="722" operator="equal">
      <formula>"Yes"</formula>
    </cfRule>
  </conditionalFormatting>
  <conditionalFormatting sqref="A5">
    <cfRule type="cellIs" dxfId="126" priority="735" operator="equal">
      <formula>"No"</formula>
    </cfRule>
    <cfRule type="cellIs" dxfId="125" priority="736" operator="equal">
      <formula>"Yes"</formula>
    </cfRule>
  </conditionalFormatting>
  <conditionalFormatting sqref="A6:A7">
    <cfRule type="cellIs" dxfId="124" priority="733" operator="equal">
      <formula>"No"</formula>
    </cfRule>
    <cfRule type="cellIs" dxfId="123" priority="734" operator="equal">
      <formula>"Yes"</formula>
    </cfRule>
  </conditionalFormatting>
  <conditionalFormatting sqref="A5">
    <cfRule type="cellIs" dxfId="122" priority="731" operator="equal">
      <formula>"No"</formula>
    </cfRule>
    <cfRule type="cellIs" dxfId="121" priority="732" operator="equal">
      <formula>"Yes"</formula>
    </cfRule>
  </conditionalFormatting>
  <conditionalFormatting sqref="A6:A7">
    <cfRule type="cellIs" dxfId="120" priority="729" operator="equal">
      <formula>"No"</formula>
    </cfRule>
    <cfRule type="cellIs" dxfId="119" priority="730" operator="equal">
      <formula>"Yes"</formula>
    </cfRule>
  </conditionalFormatting>
  <conditionalFormatting sqref="A5">
    <cfRule type="cellIs" dxfId="118" priority="727" operator="equal">
      <formula>"No"</formula>
    </cfRule>
    <cfRule type="cellIs" dxfId="117" priority="728" operator="equal">
      <formula>"Yes"</formula>
    </cfRule>
  </conditionalFormatting>
  <conditionalFormatting sqref="A6:A7">
    <cfRule type="cellIs" dxfId="116" priority="725" operator="equal">
      <formula>"No"</formula>
    </cfRule>
    <cfRule type="cellIs" dxfId="115" priority="726" operator="equal">
      <formula>"Yes"</formula>
    </cfRule>
  </conditionalFormatting>
  <conditionalFormatting sqref="A8 A11 A14">
    <cfRule type="cellIs" dxfId="114" priority="707" operator="equal">
      <formula>"No"</formula>
    </cfRule>
    <cfRule type="cellIs" dxfId="113" priority="708" operator="equal">
      <formula>"Yes"</formula>
    </cfRule>
  </conditionalFormatting>
  <conditionalFormatting sqref="A9:A10 A12:A13 A15:A16">
    <cfRule type="cellIs" dxfId="112" priority="705" operator="equal">
      <formula>"No"</formula>
    </cfRule>
    <cfRule type="cellIs" dxfId="111" priority="706" operator="equal">
      <formula>"Yes"</formula>
    </cfRule>
  </conditionalFormatting>
  <conditionalFormatting sqref="A8 A11 A14">
    <cfRule type="cellIs" dxfId="110" priority="719" operator="equal">
      <formula>"No"</formula>
    </cfRule>
    <cfRule type="cellIs" dxfId="109" priority="720" operator="equal">
      <formula>"Yes"</formula>
    </cfRule>
  </conditionalFormatting>
  <conditionalFormatting sqref="A9:A10 A12:A13 A15:A16">
    <cfRule type="cellIs" dxfId="108" priority="717" operator="equal">
      <formula>"No"</formula>
    </cfRule>
    <cfRule type="cellIs" dxfId="107" priority="718" operator="equal">
      <formula>"Yes"</formula>
    </cfRule>
  </conditionalFormatting>
  <conditionalFormatting sqref="A8 A11 A14">
    <cfRule type="cellIs" dxfId="106" priority="715" operator="equal">
      <formula>"No"</formula>
    </cfRule>
    <cfRule type="cellIs" dxfId="105" priority="716" operator="equal">
      <formula>"Yes"</formula>
    </cfRule>
  </conditionalFormatting>
  <conditionalFormatting sqref="A9:A10 A12:A13 A15:A16">
    <cfRule type="cellIs" dxfId="104" priority="713" operator="equal">
      <formula>"No"</formula>
    </cfRule>
    <cfRule type="cellIs" dxfId="103" priority="714" operator="equal">
      <formula>"Yes"</formula>
    </cfRule>
  </conditionalFormatting>
  <conditionalFormatting sqref="A8 A11 A14">
    <cfRule type="cellIs" dxfId="102" priority="711" operator="equal">
      <formula>"No"</formula>
    </cfRule>
    <cfRule type="cellIs" dxfId="101" priority="712" operator="equal">
      <formula>"Yes"</formula>
    </cfRule>
  </conditionalFormatting>
  <conditionalFormatting sqref="A9:A10 A12:A13 A15:A16">
    <cfRule type="cellIs" dxfId="100" priority="709" operator="equal">
      <formula>"No"</formula>
    </cfRule>
    <cfRule type="cellIs" dxfId="99" priority="710" operator="equal">
      <formula>"Yes"</formula>
    </cfRule>
  </conditionalFormatting>
  <conditionalFormatting sqref="A14">
    <cfRule type="cellIs" dxfId="98" priority="681" operator="equal">
      <formula>"No"</formula>
    </cfRule>
    <cfRule type="cellIs" dxfId="97" priority="682" operator="equal">
      <formula>"Yes"</formula>
    </cfRule>
  </conditionalFormatting>
  <conditionalFormatting sqref="A14">
    <cfRule type="cellIs" dxfId="96" priority="687" operator="equal">
      <formula>"No"</formula>
    </cfRule>
    <cfRule type="cellIs" dxfId="95" priority="688" operator="equal">
      <formula>"Yes"</formula>
    </cfRule>
  </conditionalFormatting>
  <conditionalFormatting sqref="A14">
    <cfRule type="cellIs" dxfId="94" priority="685" operator="equal">
      <formula>"No"</formula>
    </cfRule>
    <cfRule type="cellIs" dxfId="93" priority="686" operator="equal">
      <formula>"Yes"</formula>
    </cfRule>
  </conditionalFormatting>
  <conditionalFormatting sqref="A14">
    <cfRule type="cellIs" dxfId="92" priority="683" operator="equal">
      <formula>"No"</formula>
    </cfRule>
    <cfRule type="cellIs" dxfId="91" priority="684" operator="equal">
      <formula>"Yes"</formula>
    </cfRule>
  </conditionalFormatting>
  <conditionalFormatting sqref="A15">
    <cfRule type="cellIs" dxfId="90" priority="673" operator="equal">
      <formula>"No"</formula>
    </cfRule>
    <cfRule type="cellIs" dxfId="89" priority="674" operator="equal">
      <formula>"Yes"</formula>
    </cfRule>
  </conditionalFormatting>
  <conditionalFormatting sqref="A15">
    <cfRule type="cellIs" dxfId="88" priority="679" operator="equal">
      <formula>"No"</formula>
    </cfRule>
    <cfRule type="cellIs" dxfId="87" priority="680" operator="equal">
      <formula>"Yes"</formula>
    </cfRule>
  </conditionalFormatting>
  <conditionalFormatting sqref="A15">
    <cfRule type="cellIs" dxfId="86" priority="677" operator="equal">
      <formula>"No"</formula>
    </cfRule>
    <cfRule type="cellIs" dxfId="85" priority="678" operator="equal">
      <formula>"Yes"</formula>
    </cfRule>
  </conditionalFormatting>
  <conditionalFormatting sqref="A15">
    <cfRule type="cellIs" dxfId="84" priority="675" operator="equal">
      <formula>"No"</formula>
    </cfRule>
    <cfRule type="cellIs" dxfId="83" priority="676" operator="equal">
      <formula>"Yes"</formula>
    </cfRule>
  </conditionalFormatting>
  <conditionalFormatting sqref="A14">
    <cfRule type="cellIs" dxfId="82" priority="633" operator="equal">
      <formula>"No"</formula>
    </cfRule>
    <cfRule type="cellIs" dxfId="81" priority="634" operator="equal">
      <formula>"Yes"</formula>
    </cfRule>
  </conditionalFormatting>
  <conditionalFormatting sqref="A14">
    <cfRule type="cellIs" dxfId="80" priority="639" operator="equal">
      <formula>"No"</formula>
    </cfRule>
    <cfRule type="cellIs" dxfId="79" priority="640" operator="equal">
      <formula>"Yes"</formula>
    </cfRule>
  </conditionalFormatting>
  <conditionalFormatting sqref="A14">
    <cfRule type="cellIs" dxfId="78" priority="637" operator="equal">
      <formula>"No"</formula>
    </cfRule>
    <cfRule type="cellIs" dxfId="77" priority="638" operator="equal">
      <formula>"Yes"</formula>
    </cfRule>
  </conditionalFormatting>
  <conditionalFormatting sqref="A14">
    <cfRule type="cellIs" dxfId="76" priority="635" operator="equal">
      <formula>"No"</formula>
    </cfRule>
    <cfRule type="cellIs" dxfId="75" priority="636" operator="equal">
      <formula>"Yes"</formula>
    </cfRule>
  </conditionalFormatting>
  <conditionalFormatting sqref="A15">
    <cfRule type="cellIs" dxfId="74" priority="625" operator="equal">
      <formula>"No"</formula>
    </cfRule>
    <cfRule type="cellIs" dxfId="73" priority="626" operator="equal">
      <formula>"Yes"</formula>
    </cfRule>
  </conditionalFormatting>
  <conditionalFormatting sqref="A15">
    <cfRule type="cellIs" dxfId="72" priority="631" operator="equal">
      <formula>"No"</formula>
    </cfRule>
    <cfRule type="cellIs" dxfId="71" priority="632" operator="equal">
      <formula>"Yes"</formula>
    </cfRule>
  </conditionalFormatting>
  <conditionalFormatting sqref="A15">
    <cfRule type="cellIs" dxfId="70" priority="629" operator="equal">
      <formula>"No"</formula>
    </cfRule>
    <cfRule type="cellIs" dxfId="69" priority="630" operator="equal">
      <formula>"Yes"</formula>
    </cfRule>
  </conditionalFormatting>
  <conditionalFormatting sqref="A15">
    <cfRule type="cellIs" dxfId="68" priority="627" operator="equal">
      <formula>"No"</formula>
    </cfRule>
    <cfRule type="cellIs" dxfId="67" priority="628" operator="equal">
      <formula>"Yes"</formula>
    </cfRule>
  </conditionalFormatting>
  <conditionalFormatting sqref="A14">
    <cfRule type="cellIs" dxfId="66" priority="617" operator="equal">
      <formula>"No"</formula>
    </cfRule>
    <cfRule type="cellIs" dxfId="65" priority="618" operator="equal">
      <formula>"Yes"</formula>
    </cfRule>
  </conditionalFormatting>
  <conditionalFormatting sqref="A14">
    <cfRule type="cellIs" dxfId="64" priority="623" operator="equal">
      <formula>"No"</formula>
    </cfRule>
    <cfRule type="cellIs" dxfId="63" priority="624" operator="equal">
      <formula>"Yes"</formula>
    </cfRule>
  </conditionalFormatting>
  <conditionalFormatting sqref="A14">
    <cfRule type="cellIs" dxfId="62" priority="621" operator="equal">
      <formula>"No"</formula>
    </cfRule>
    <cfRule type="cellIs" dxfId="61" priority="622" operator="equal">
      <formula>"Yes"</formula>
    </cfRule>
  </conditionalFormatting>
  <conditionalFormatting sqref="A14">
    <cfRule type="cellIs" dxfId="60" priority="619" operator="equal">
      <formula>"No"</formula>
    </cfRule>
    <cfRule type="cellIs" dxfId="59" priority="620" operator="equal">
      <formula>"Yes"</formula>
    </cfRule>
  </conditionalFormatting>
  <conditionalFormatting sqref="A15:A16">
    <cfRule type="cellIs" dxfId="58" priority="609" operator="equal">
      <formula>"No"</formula>
    </cfRule>
    <cfRule type="cellIs" dxfId="57" priority="610" operator="equal">
      <formula>"Yes"</formula>
    </cfRule>
  </conditionalFormatting>
  <conditionalFormatting sqref="A15:A16">
    <cfRule type="cellIs" dxfId="56" priority="615" operator="equal">
      <formula>"No"</formula>
    </cfRule>
    <cfRule type="cellIs" dxfId="55" priority="616" operator="equal">
      <formula>"Yes"</formula>
    </cfRule>
  </conditionalFormatting>
  <conditionalFormatting sqref="A15:A16">
    <cfRule type="cellIs" dxfId="54" priority="613" operator="equal">
      <formula>"No"</formula>
    </cfRule>
    <cfRule type="cellIs" dxfId="53" priority="614" operator="equal">
      <formula>"Yes"</formula>
    </cfRule>
  </conditionalFormatting>
  <conditionalFormatting sqref="A15:A16">
    <cfRule type="cellIs" dxfId="52" priority="611" operator="equal">
      <formula>"No"</formula>
    </cfRule>
    <cfRule type="cellIs" dxfId="51" priority="612" operator="equal">
      <formula>"Yes"</formula>
    </cfRule>
  </conditionalFormatting>
  <conditionalFormatting sqref="A14">
    <cfRule type="cellIs" dxfId="50" priority="563" operator="equal">
      <formula>"No"</formula>
    </cfRule>
    <cfRule type="cellIs" dxfId="49" priority="564" operator="equal">
      <formula>"Yes"</formula>
    </cfRule>
  </conditionalFormatting>
  <conditionalFormatting sqref="A15:A16">
    <cfRule type="cellIs" dxfId="48" priority="561" operator="equal">
      <formula>"No"</formula>
    </cfRule>
    <cfRule type="cellIs" dxfId="47" priority="562" operator="equal">
      <formula>"Yes"</formula>
    </cfRule>
  </conditionalFormatting>
  <conditionalFormatting sqref="A14">
    <cfRule type="cellIs" dxfId="46" priority="575" operator="equal">
      <formula>"No"</formula>
    </cfRule>
    <cfRule type="cellIs" dxfId="45" priority="576" operator="equal">
      <formula>"Yes"</formula>
    </cfRule>
  </conditionalFormatting>
  <conditionalFormatting sqref="A15:A16">
    <cfRule type="cellIs" dxfId="44" priority="573" operator="equal">
      <formula>"No"</formula>
    </cfRule>
    <cfRule type="cellIs" dxfId="43" priority="574" operator="equal">
      <formula>"Yes"</formula>
    </cfRule>
  </conditionalFormatting>
  <conditionalFormatting sqref="A14">
    <cfRule type="cellIs" dxfId="42" priority="571" operator="equal">
      <formula>"No"</formula>
    </cfRule>
    <cfRule type="cellIs" dxfId="41" priority="572" operator="equal">
      <formula>"Yes"</formula>
    </cfRule>
  </conditionalFormatting>
  <conditionalFormatting sqref="A15:A16">
    <cfRule type="cellIs" dxfId="40" priority="569" operator="equal">
      <formula>"No"</formula>
    </cfRule>
    <cfRule type="cellIs" dxfId="39" priority="570" operator="equal">
      <formula>"Yes"</formula>
    </cfRule>
  </conditionalFormatting>
  <conditionalFormatting sqref="A14">
    <cfRule type="cellIs" dxfId="38" priority="567" operator="equal">
      <formula>"No"</formula>
    </cfRule>
    <cfRule type="cellIs" dxfId="37" priority="568" operator="equal">
      <formula>"Yes"</formula>
    </cfRule>
  </conditionalFormatting>
  <conditionalFormatting sqref="A15:A16">
    <cfRule type="cellIs" dxfId="36" priority="565" operator="equal">
      <formula>"No"</formula>
    </cfRule>
    <cfRule type="cellIs" dxfId="35" priority="566" operator="equal">
      <formula>"Yes"</formula>
    </cfRule>
  </conditionalFormatting>
  <conditionalFormatting sqref="A5">
    <cfRule type="cellIs" dxfId="34" priority="339" operator="equal">
      <formula>"No"</formula>
    </cfRule>
    <cfRule type="cellIs" dxfId="33" priority="340" operator="equal">
      <formula>"Yes"</formula>
    </cfRule>
  </conditionalFormatting>
  <conditionalFormatting sqref="A6:A7">
    <cfRule type="cellIs" dxfId="32" priority="337" operator="equal">
      <formula>"No"</formula>
    </cfRule>
    <cfRule type="cellIs" dxfId="31" priority="338" operator="equal">
      <formula>"Yes"</formula>
    </cfRule>
  </conditionalFormatting>
  <conditionalFormatting sqref="A5">
    <cfRule type="cellIs" dxfId="30" priority="351" operator="equal">
      <formula>"No"</formula>
    </cfRule>
    <cfRule type="cellIs" dxfId="29" priority="352" operator="equal">
      <formula>"Yes"</formula>
    </cfRule>
  </conditionalFormatting>
  <conditionalFormatting sqref="A6:A7">
    <cfRule type="cellIs" dxfId="28" priority="349" operator="equal">
      <formula>"No"</formula>
    </cfRule>
    <cfRule type="cellIs" dxfId="27" priority="350" operator="equal">
      <formula>"Yes"</formula>
    </cfRule>
  </conditionalFormatting>
  <conditionalFormatting sqref="A5">
    <cfRule type="cellIs" dxfId="26" priority="347" operator="equal">
      <formula>"No"</formula>
    </cfRule>
    <cfRule type="cellIs" dxfId="25" priority="348" operator="equal">
      <formula>"Yes"</formula>
    </cfRule>
  </conditionalFormatting>
  <conditionalFormatting sqref="A6:A7">
    <cfRule type="cellIs" dxfId="24" priority="345" operator="equal">
      <formula>"No"</formula>
    </cfRule>
    <cfRule type="cellIs" dxfId="23" priority="346" operator="equal">
      <formula>"Yes"</formula>
    </cfRule>
  </conditionalFormatting>
  <conditionalFormatting sqref="A5">
    <cfRule type="cellIs" dxfId="22" priority="343" operator="equal">
      <formula>"No"</formula>
    </cfRule>
    <cfRule type="cellIs" dxfId="21" priority="344" operator="equal">
      <formula>"Yes"</formula>
    </cfRule>
  </conditionalFormatting>
  <conditionalFormatting sqref="A6:A7">
    <cfRule type="cellIs" dxfId="20" priority="341" operator="equal">
      <formula>"No"</formula>
    </cfRule>
    <cfRule type="cellIs" dxfId="19" priority="342" operator="equal">
      <formula>"Yes"</formula>
    </cfRule>
  </conditionalFormatting>
  <conditionalFormatting sqref="A8">
    <cfRule type="cellIs" dxfId="18" priority="323" operator="equal">
      <formula>"No"</formula>
    </cfRule>
    <cfRule type="cellIs" dxfId="17" priority="324" operator="equal">
      <formula>"Yes"</formula>
    </cfRule>
  </conditionalFormatting>
  <conditionalFormatting sqref="A9:A10">
    <cfRule type="cellIs" dxfId="16" priority="321" operator="equal">
      <formula>"No"</formula>
    </cfRule>
    <cfRule type="cellIs" dxfId="15" priority="322" operator="equal">
      <formula>"Yes"</formula>
    </cfRule>
  </conditionalFormatting>
  <conditionalFormatting sqref="A8">
    <cfRule type="cellIs" dxfId="14" priority="335" operator="equal">
      <formula>"No"</formula>
    </cfRule>
    <cfRule type="cellIs" dxfId="13" priority="336" operator="equal">
      <formula>"Yes"</formula>
    </cfRule>
  </conditionalFormatting>
  <conditionalFormatting sqref="A9:A10">
    <cfRule type="cellIs" dxfId="12" priority="333" operator="equal">
      <formula>"No"</formula>
    </cfRule>
    <cfRule type="cellIs" dxfId="11" priority="334" operator="equal">
      <formula>"Yes"</formula>
    </cfRule>
  </conditionalFormatting>
  <conditionalFormatting sqref="A8">
    <cfRule type="cellIs" dxfId="10" priority="331" operator="equal">
      <formula>"No"</formula>
    </cfRule>
    <cfRule type="cellIs" dxfId="9" priority="332" operator="equal">
      <formula>"Yes"</formula>
    </cfRule>
  </conditionalFormatting>
  <conditionalFormatting sqref="A9:A10">
    <cfRule type="cellIs" dxfId="8" priority="329" operator="equal">
      <formula>"No"</formula>
    </cfRule>
    <cfRule type="cellIs" dxfId="7" priority="330" operator="equal">
      <formula>"Yes"</formula>
    </cfRule>
  </conditionalFormatting>
  <conditionalFormatting sqref="A8">
    <cfRule type="cellIs" dxfId="6" priority="327" operator="equal">
      <formula>"No"</formula>
    </cfRule>
    <cfRule type="cellIs" dxfId="5" priority="328" operator="equal">
      <formula>"Yes"</formula>
    </cfRule>
  </conditionalFormatting>
  <conditionalFormatting sqref="A9:A10">
    <cfRule type="cellIs" dxfId="4" priority="325" operator="equal">
      <formula>"No"</formula>
    </cfRule>
    <cfRule type="cellIs" dxfId="3" priority="326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0.09765625" style="22" bestFit="1" customWidth="1"/>
    <col min="2" max="2" width="5.8984375" style="22" bestFit="1" customWidth="1"/>
    <col min="3" max="3" width="5" style="22" bestFit="1" customWidth="1"/>
    <col min="4" max="4" width="3.69921875" style="22" bestFit="1" customWidth="1"/>
    <col min="5" max="5" width="6.09765625" style="22" bestFit="1" customWidth="1"/>
    <col min="6" max="6" width="9.5" style="19" customWidth="1"/>
    <col min="7" max="7" width="3.09765625" style="19" customWidth="1"/>
    <col min="8" max="8" width="6.19921875" style="19" bestFit="1" customWidth="1"/>
    <col min="9" max="9" width="7.296875" style="19" bestFit="1" customWidth="1"/>
    <col min="10" max="10" width="4.296875" style="19" bestFit="1" customWidth="1"/>
    <col min="11" max="11" width="4.796875" style="19" bestFit="1" customWidth="1"/>
    <col min="12" max="12" width="4.69921875" style="19" bestFit="1" customWidth="1"/>
    <col min="13" max="13" width="7.5" style="19" bestFit="1" customWidth="1"/>
    <col min="14" max="14" width="5.3984375" style="19" bestFit="1" customWidth="1"/>
    <col min="15" max="15" width="4.19921875" style="19" bestFit="1" customWidth="1"/>
    <col min="16" max="16" width="5.5" style="19" bestFit="1" customWidth="1"/>
    <col min="17" max="17" width="6.09765625" style="19" bestFit="1" customWidth="1"/>
    <col min="18" max="18" width="4.59765625" style="19" bestFit="1" customWidth="1"/>
    <col min="19" max="19" width="5.796875" style="19" bestFit="1" customWidth="1"/>
    <col min="20" max="20" width="6.09765625" style="19" bestFit="1" customWidth="1"/>
    <col min="21" max="21" width="9" style="19"/>
    <col min="22" max="22" width="7.796875" style="19" bestFit="1" customWidth="1"/>
    <col min="23" max="23" width="8.796875" style="19" bestFit="1" customWidth="1"/>
    <col min="24" max="24" width="7.3984375" style="19" bestFit="1" customWidth="1"/>
    <col min="25" max="25" width="4.3984375" style="19" bestFit="1" customWidth="1"/>
    <col min="26" max="26" width="6.69921875" style="19" hidden="1" customWidth="1"/>
    <col min="27" max="27" width="7.59765625" style="19" bestFit="1" customWidth="1"/>
    <col min="28" max="28" width="1.796875" style="19" customWidth="1"/>
    <col min="29" max="29" width="10.8984375" style="19" customWidth="1"/>
    <col min="30" max="16384" width="9" style="19"/>
  </cols>
  <sheetData>
    <row r="1" spans="1:29" s="17" customFormat="1" ht="32.4" thickTop="1" thickBot="1" x14ac:dyDescent="0.35">
      <c r="A1" s="44" t="s">
        <v>0</v>
      </c>
      <c r="B1" s="87" t="s">
        <v>49</v>
      </c>
      <c r="C1" s="89" t="s">
        <v>50</v>
      </c>
      <c r="D1" s="91" t="s">
        <v>51</v>
      </c>
      <c r="E1" s="112" t="s">
        <v>76</v>
      </c>
      <c r="F1" s="83" t="s">
        <v>52</v>
      </c>
      <c r="G1" s="84"/>
      <c r="H1" s="42" t="s">
        <v>53</v>
      </c>
      <c r="I1" s="16" t="s">
        <v>54</v>
      </c>
      <c r="J1" s="18" t="s">
        <v>55</v>
      </c>
      <c r="K1" s="23" t="s">
        <v>56</v>
      </c>
      <c r="L1" s="24" t="s">
        <v>57</v>
      </c>
      <c r="M1" s="26" t="s">
        <v>58</v>
      </c>
      <c r="N1" s="30" t="s">
        <v>59</v>
      </c>
      <c r="O1" s="32" t="s">
        <v>60</v>
      </c>
      <c r="P1" s="34" t="s">
        <v>61</v>
      </c>
      <c r="Q1" s="36" t="s">
        <v>62</v>
      </c>
      <c r="R1" s="38" t="s">
        <v>63</v>
      </c>
      <c r="S1" s="40" t="s">
        <v>64</v>
      </c>
      <c r="T1" s="28" t="s">
        <v>65</v>
      </c>
      <c r="U1" s="45" t="s">
        <v>66</v>
      </c>
      <c r="V1" s="47" t="s">
        <v>67</v>
      </c>
      <c r="W1" s="53" t="s">
        <v>68</v>
      </c>
      <c r="X1" s="55" t="s">
        <v>69</v>
      </c>
      <c r="Y1" s="51" t="s">
        <v>70</v>
      </c>
      <c r="Z1" s="47" t="s">
        <v>71</v>
      </c>
      <c r="AA1" s="50" t="s">
        <v>72</v>
      </c>
      <c r="AC1" s="142" t="s">
        <v>80</v>
      </c>
    </row>
    <row r="2" spans="1:29" ht="16.2" thickTop="1" x14ac:dyDescent="0.3">
      <c r="A2" s="144" t="s">
        <v>77</v>
      </c>
      <c r="B2" s="88">
        <v>25</v>
      </c>
      <c r="C2" s="90">
        <v>12</v>
      </c>
      <c r="D2" s="92">
        <v>26</v>
      </c>
      <c r="E2" s="113">
        <v>0</v>
      </c>
      <c r="F2" s="85" t="s">
        <v>102</v>
      </c>
      <c r="G2" s="86">
        <v>5</v>
      </c>
      <c r="H2" s="43">
        <v>7</v>
      </c>
      <c r="I2" s="20">
        <v>9</v>
      </c>
      <c r="J2" s="21"/>
      <c r="K2" s="109"/>
      <c r="L2" s="25"/>
      <c r="M2" s="27"/>
      <c r="N2" s="31"/>
      <c r="O2" s="33"/>
      <c r="P2" s="35"/>
      <c r="Q2" s="37"/>
      <c r="R2" s="39"/>
      <c r="S2" s="41"/>
      <c r="T2" s="29">
        <v>7</v>
      </c>
      <c r="U2" s="46"/>
      <c r="V2" s="48">
        <f t="shared" ref="V2" si="0">SUM(H2:U2)</f>
        <v>23</v>
      </c>
      <c r="W2" s="54"/>
      <c r="X2" s="56"/>
      <c r="Y2" s="52">
        <f>44</f>
        <v>44</v>
      </c>
      <c r="Z2" s="49">
        <f t="shared" ref="Z2" si="1">Y2+X2-(V2+W2)</f>
        <v>21</v>
      </c>
      <c r="AA2" s="98">
        <f t="shared" ref="AA2" si="2">SMALL(Y2:Z2,1)</f>
        <v>21</v>
      </c>
      <c r="AC2" s="143"/>
    </row>
    <row r="3" spans="1:29" x14ac:dyDescent="0.3">
      <c r="A3" s="124" t="s">
        <v>86</v>
      </c>
      <c r="B3" s="114">
        <v>20</v>
      </c>
      <c r="C3" s="115">
        <v>11</v>
      </c>
      <c r="D3" s="92">
        <v>21</v>
      </c>
      <c r="E3" s="113">
        <v>0</v>
      </c>
      <c r="F3" s="85" t="s">
        <v>73</v>
      </c>
      <c r="G3" s="86">
        <v>0</v>
      </c>
      <c r="H3" s="43"/>
      <c r="I3" s="20"/>
      <c r="J3" s="21">
        <v>17</v>
      </c>
      <c r="K3" s="125"/>
      <c r="L3" s="126"/>
      <c r="M3" s="27"/>
      <c r="N3" s="31"/>
      <c r="O3" s="33"/>
      <c r="P3" s="35">
        <v>45</v>
      </c>
      <c r="Q3" s="37"/>
      <c r="R3" s="39"/>
      <c r="S3" s="41"/>
      <c r="T3" s="29"/>
      <c r="U3" s="46"/>
      <c r="V3" s="48">
        <f t="shared" ref="V3:V7" si="3">SUM(H3:U3)</f>
        <v>62</v>
      </c>
      <c r="W3" s="54"/>
      <c r="X3" s="56">
        <v>14</v>
      </c>
      <c r="Y3" s="52">
        <v>35</v>
      </c>
      <c r="Z3" s="49">
        <f t="shared" ref="Z3:Z7" si="4">Y3+X3-(V3+W3)</f>
        <v>-13</v>
      </c>
      <c r="AA3" s="98">
        <f t="shared" ref="AA3:AA7" si="5">SMALL(Y3:Z3,1)</f>
        <v>-13</v>
      </c>
      <c r="AC3" s="143"/>
    </row>
    <row r="4" spans="1:29" x14ac:dyDescent="0.3">
      <c r="A4" s="124" t="s">
        <v>87</v>
      </c>
      <c r="B4" s="114">
        <v>14</v>
      </c>
      <c r="C4" s="115">
        <v>13</v>
      </c>
      <c r="D4" s="92">
        <v>17</v>
      </c>
      <c r="E4" s="113">
        <v>0</v>
      </c>
      <c r="F4" s="85" t="s">
        <v>73</v>
      </c>
      <c r="G4" s="86">
        <v>0</v>
      </c>
      <c r="H4" s="43"/>
      <c r="I4" s="20"/>
      <c r="J4" s="21"/>
      <c r="K4" s="125"/>
      <c r="L4" s="126"/>
      <c r="M4" s="27"/>
      <c r="N4" s="31"/>
      <c r="O4" s="33"/>
      <c r="P4" s="35"/>
      <c r="Q4" s="37"/>
      <c r="R4" s="39"/>
      <c r="S4" s="41"/>
      <c r="T4" s="29"/>
      <c r="U4" s="46"/>
      <c r="V4" s="48">
        <f>SUM(H4:U4)</f>
        <v>0</v>
      </c>
      <c r="W4" s="54"/>
      <c r="X4" s="56"/>
      <c r="Y4" s="52">
        <v>25</v>
      </c>
      <c r="Z4" s="49">
        <f>Y4+X4-(V4+W4)</f>
        <v>25</v>
      </c>
      <c r="AA4" s="98">
        <f>SMALL(Y4:Z4,1)</f>
        <v>25</v>
      </c>
      <c r="AC4" s="143"/>
    </row>
    <row r="5" spans="1:29" x14ac:dyDescent="0.3">
      <c r="A5" s="124" t="s">
        <v>88</v>
      </c>
      <c r="B5" s="114">
        <v>20</v>
      </c>
      <c r="C5" s="115">
        <v>11</v>
      </c>
      <c r="D5" s="92">
        <v>21</v>
      </c>
      <c r="E5" s="113">
        <v>0</v>
      </c>
      <c r="F5" s="85" t="s">
        <v>73</v>
      </c>
      <c r="G5" s="86">
        <v>0</v>
      </c>
      <c r="H5" s="43"/>
      <c r="I5" s="20"/>
      <c r="J5" s="21">
        <v>17</v>
      </c>
      <c r="K5" s="125"/>
      <c r="L5" s="126"/>
      <c r="M5" s="27"/>
      <c r="N5" s="31"/>
      <c r="O5" s="33"/>
      <c r="P5" s="35">
        <v>45</v>
      </c>
      <c r="Q5" s="37"/>
      <c r="R5" s="39"/>
      <c r="S5" s="41"/>
      <c r="T5" s="29"/>
      <c r="U5" s="46"/>
      <c r="V5" s="48">
        <f t="shared" si="3"/>
        <v>62</v>
      </c>
      <c r="W5" s="54"/>
      <c r="X5" s="56">
        <v>14</v>
      </c>
      <c r="Y5" s="52">
        <v>34</v>
      </c>
      <c r="Z5" s="49">
        <f t="shared" si="4"/>
        <v>-14</v>
      </c>
      <c r="AA5" s="98">
        <f t="shared" si="5"/>
        <v>-14</v>
      </c>
      <c r="AC5" s="143"/>
    </row>
    <row r="6" spans="1:29" x14ac:dyDescent="0.3">
      <c r="A6" s="124" t="s">
        <v>89</v>
      </c>
      <c r="B6" s="114">
        <v>16</v>
      </c>
      <c r="C6" s="115">
        <v>13</v>
      </c>
      <c r="D6" s="92">
        <v>19</v>
      </c>
      <c r="E6" s="113">
        <v>0</v>
      </c>
      <c r="F6" s="85" t="s">
        <v>73</v>
      </c>
      <c r="G6" s="86">
        <v>0</v>
      </c>
      <c r="H6" s="43"/>
      <c r="I6" s="20"/>
      <c r="J6" s="21"/>
      <c r="K6" s="125"/>
      <c r="L6" s="126"/>
      <c r="M6" s="27"/>
      <c r="N6" s="31"/>
      <c r="O6" s="33"/>
      <c r="P6" s="35"/>
      <c r="Q6" s="37"/>
      <c r="R6" s="39"/>
      <c r="S6" s="41"/>
      <c r="T6" s="29"/>
      <c r="U6" s="46"/>
      <c r="V6" s="48">
        <f t="shared" si="3"/>
        <v>0</v>
      </c>
      <c r="W6" s="54"/>
      <c r="X6" s="56"/>
      <c r="Y6" s="52">
        <v>23</v>
      </c>
      <c r="Z6" s="49">
        <f t="shared" si="4"/>
        <v>23</v>
      </c>
      <c r="AA6" s="98">
        <f t="shared" si="5"/>
        <v>23</v>
      </c>
      <c r="AC6" s="143"/>
    </row>
    <row r="7" spans="1:29" x14ac:dyDescent="0.3">
      <c r="A7" s="124" t="s">
        <v>90</v>
      </c>
      <c r="B7" s="114">
        <v>11</v>
      </c>
      <c r="C7" s="115">
        <v>12</v>
      </c>
      <c r="D7" s="92">
        <v>13</v>
      </c>
      <c r="E7" s="113">
        <v>0</v>
      </c>
      <c r="F7" s="85" t="s">
        <v>73</v>
      </c>
      <c r="G7" s="86">
        <v>0</v>
      </c>
      <c r="H7" s="43"/>
      <c r="I7" s="20"/>
      <c r="J7" s="21"/>
      <c r="K7" s="125"/>
      <c r="L7" s="126"/>
      <c r="M7" s="27"/>
      <c r="N7" s="31"/>
      <c r="O7" s="33"/>
      <c r="P7" s="35"/>
      <c r="Q7" s="37"/>
      <c r="R7" s="39"/>
      <c r="S7" s="41"/>
      <c r="T7" s="29"/>
      <c r="U7" s="46"/>
      <c r="V7" s="48">
        <f t="shared" si="3"/>
        <v>0</v>
      </c>
      <c r="W7" s="54">
        <v>10</v>
      </c>
      <c r="X7" s="56"/>
      <c r="Y7" s="52"/>
      <c r="Z7" s="49">
        <f t="shared" si="4"/>
        <v>-10</v>
      </c>
      <c r="AA7" s="98">
        <f t="shared" si="5"/>
        <v>-10</v>
      </c>
      <c r="AC7" s="143"/>
    </row>
  </sheetData>
  <sortState ref="A12:A19">
    <sortCondition ref="A12:A19"/>
  </sortState>
  <conditionalFormatting sqref="AA3 AA5:AA7">
    <cfRule type="cellIs" dxfId="2" priority="6" stopIfTrue="1" operator="lessThan">
      <formula>0.5</formula>
    </cfRule>
  </conditionalFormatting>
  <conditionalFormatting sqref="AA4">
    <cfRule type="cellIs" dxfId="1" priority="5" stopIfTrue="1" operator="lessThan">
      <formula>0.5</formula>
    </cfRule>
  </conditionalFormatting>
  <conditionalFormatting sqref="AA2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7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16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8</v>
      </c>
      <c r="E3" s="10">
        <f ca="1">RANDBETWEEN(1,4)+RANDBETWEEN(1,4)+RANDBETWEEN(1,4)</f>
        <v>8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9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3</v>
      </c>
      <c r="E4" s="10">
        <f ca="1">RANDBETWEEN(1,6)+RANDBETWEEN(1,6)+RANDBETWEEN(1,6)</f>
        <v>5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19</v>
      </c>
      <c r="H4" s="11">
        <f ca="1">RANDBETWEEN(1,6)+RANDBETWEEN(1,6)+RANDBETWEEN(1,6)+RANDBETWEEN(1,6)+RANDBETWEEN(1,6)+RANDBETWEEN(1,6)</f>
        <v>22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3</v>
      </c>
      <c r="E5" s="10">
        <f ca="1">RANDBETWEEN(1,8)+RANDBETWEEN(1,8)+RANDBETWEEN(1,8)</f>
        <v>14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18</v>
      </c>
      <c r="H5" s="11">
        <f ca="1">RANDBETWEEN(1,8)+RANDBETWEEN(1,8)+RANDBETWEEN(1,8)+RANDBETWEEN(1,8)+RANDBETWEEN(1,8)+RANDBETWEEN(1,8)</f>
        <v>27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12</v>
      </c>
      <c r="E6" s="10">
        <f ca="1">RANDBETWEEN(1,10)+RANDBETWEEN(1,10)+RANDBETWEEN(1,10)</f>
        <v>19</v>
      </c>
      <c r="F6" s="10">
        <f ca="1">RANDBETWEEN(1,10)+RANDBETWEEN(1,10)+RANDBETWEEN(1,10)+RANDBETWEEN(1,10)</f>
        <v>19</v>
      </c>
      <c r="G6" s="10">
        <f ca="1">RANDBETWEEN(1,10)+RANDBETWEEN(1,10)+RANDBETWEEN(1,10)+RANDBETWEEN(1,10)+RANDBETWEEN(1,10)</f>
        <v>23</v>
      </c>
      <c r="H6" s="11">
        <f ca="1">RANDBETWEEN(1,10)+RANDBETWEEN(1,10)+RANDBETWEEN(1,10)+RANDBETWEEN(1,10)+RANDBETWEEN(1,10)+RANDBETWEEN(1,10)</f>
        <v>35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2</v>
      </c>
      <c r="D7" s="10">
        <f ca="1">RANDBETWEEN(1,12)+RANDBETWEEN(1,12)</f>
        <v>17</v>
      </c>
      <c r="E7" s="10">
        <f ca="1">RANDBETWEEN(1,12)+RANDBETWEEN(1,12)+RANDBETWEEN(1,12)</f>
        <v>19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36</v>
      </c>
      <c r="H7" s="11">
        <f ca="1">RANDBETWEEN(1,12)+RANDBETWEEN(1,12)+RANDBETWEEN(1,12)+RANDBETWEEN(1,12)+RANDBETWEEN(1,12)+RANDBETWEEN(1,12)</f>
        <v>41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18</v>
      </c>
      <c r="D8" s="10">
        <f ca="1">RANDBETWEEN(1,20)+RANDBETWEEN(1,20)</f>
        <v>40</v>
      </c>
      <c r="E8" s="10">
        <f ca="1">RANDBETWEEN(1,20)+RANDBETWEEN(1,20)+RANDBETWEEN(1,20)</f>
        <v>27</v>
      </c>
      <c r="F8" s="10">
        <f ca="1">RANDBETWEEN(1,20)+RANDBETWEEN(1,20)+RANDBETWEEN(1,20)+RANDBETWEEN(1,20)</f>
        <v>38</v>
      </c>
      <c r="G8" s="10">
        <f ca="1">RANDBETWEEN(1,20)+RANDBETWEEN(1,20)+RANDBETWEEN(1,20)+RANDBETWEEN(1,20)+RANDBETWEEN(1,20)</f>
        <v>61</v>
      </c>
      <c r="H8" s="11">
        <f ca="1">RANDBETWEEN(1,20)+RANDBETWEEN(1,20)+RANDBETWEEN(1,20)+RANDBETWEEN(1,20)+RANDBETWEEN(1,20)+RANDBETWEEN(1,20)</f>
        <v>42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55</v>
      </c>
      <c r="D9" s="13">
        <f ca="1">RANDBETWEEN(1,100)+RANDBETWEEN(1,100)</f>
        <v>111</v>
      </c>
      <c r="E9" s="13">
        <f ca="1">RANDBETWEEN(1,100)+RANDBETWEEN(1,100)+RANDBETWEEN(1,100)</f>
        <v>177</v>
      </c>
      <c r="F9" s="13">
        <f ca="1">RANDBETWEEN(1,100)+RANDBETWEEN(1,100)+RANDBETWEEN(1,100)+RANDBETWEEN(1,100)</f>
        <v>213</v>
      </c>
      <c r="G9" s="13">
        <f ca="1">RANDBETWEEN(1,100)+RANDBETWEEN(1,100)+RANDBETWEEN(1,100)+RANDBETWEEN(1,100)+RANDBETWEEN(1,100)</f>
        <v>223</v>
      </c>
      <c r="H9" s="14">
        <f ca="1">RANDBETWEEN(1,100)+RANDBETWEEN(1,100)+RANDBETWEEN(1,100)+RANDBETWEEN(1,100)+RANDBETWEEN(1,100)+RANDBETWEEN(1,100)</f>
        <v>414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2017-07-28T02:16:35Z</dcterms:modified>
</cp:coreProperties>
</file>