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8" yWindow="4356" windowWidth="5052" windowHeight="4356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Y7" i="5" l="1"/>
  <c r="Y6" i="5"/>
  <c r="Y5" i="5"/>
  <c r="Y4" i="5"/>
  <c r="Y3" i="5"/>
  <c r="Y2" i="5"/>
  <c r="D13" i="1" l="1"/>
  <c r="D11" i="1"/>
  <c r="E11" i="1" s="1"/>
  <c r="D10" i="1"/>
  <c r="E10" i="1" s="1"/>
  <c r="Y9" i="5" l="1"/>
  <c r="J2" i="3"/>
  <c r="K2" i="3" s="1"/>
  <c r="J13" i="3" l="1"/>
  <c r="K13" i="3" s="1"/>
  <c r="J12" i="3"/>
  <c r="K12" i="3" s="1"/>
  <c r="J11" i="3"/>
  <c r="K11" i="3" s="1"/>
  <c r="J10" i="3"/>
  <c r="K10" i="3" s="1"/>
  <c r="J9" i="3"/>
  <c r="K9" i="3" s="1"/>
  <c r="J8" i="3"/>
  <c r="K8" i="3" s="1"/>
  <c r="J7" i="3"/>
  <c r="K7" i="3" s="1"/>
  <c r="J6" i="3"/>
  <c r="K6" i="3" s="1"/>
  <c r="J5" i="3"/>
  <c r="K5" i="3" s="1"/>
  <c r="Y10" i="5" l="1"/>
  <c r="Y11" i="5"/>
  <c r="V15" i="5" l="1"/>
  <c r="Z15" i="5" s="1"/>
  <c r="AA15" i="5" s="1"/>
  <c r="V14" i="5"/>
  <c r="Z14" i="5" s="1"/>
  <c r="AA14" i="5" s="1"/>
  <c r="J24" i="3" l="1"/>
  <c r="K24" i="3" s="1"/>
  <c r="J23" i="3"/>
  <c r="K23" i="3" s="1"/>
  <c r="J22" i="3"/>
  <c r="K22" i="3" s="1"/>
  <c r="J21" i="3"/>
  <c r="K21" i="3" s="1"/>
  <c r="V13" i="5" l="1"/>
  <c r="Z13" i="5" s="1"/>
  <c r="AA13" i="5" s="1"/>
  <c r="V12" i="5"/>
  <c r="Z12" i="5" s="1"/>
  <c r="AA12" i="5" s="1"/>
  <c r="Z11" i="5"/>
  <c r="AA11" i="5" s="1"/>
  <c r="V11" i="5"/>
  <c r="V10" i="5"/>
  <c r="Z10" i="5" s="1"/>
  <c r="AA10" i="5" s="1"/>
  <c r="V9" i="5"/>
  <c r="Z9" i="5" s="1"/>
  <c r="AA9" i="5" s="1"/>
  <c r="D3" i="5" l="1"/>
  <c r="C3" i="5"/>
  <c r="B3" i="5"/>
  <c r="C7" i="5" l="1"/>
  <c r="B7" i="5"/>
  <c r="D7" i="5"/>
  <c r="D6" i="5" l="1"/>
  <c r="B6" i="5"/>
  <c r="C6" i="5"/>
  <c r="C4" i="5" l="1"/>
  <c r="D5" i="5" l="1"/>
  <c r="C5" i="5"/>
  <c r="D2" i="5" l="1"/>
  <c r="B2" i="5"/>
  <c r="C2" i="5"/>
  <c r="D4" i="5" l="1"/>
  <c r="B4" i="5"/>
  <c r="J15" i="3" l="1"/>
  <c r="K15" i="3" s="1"/>
  <c r="J16" i="3" l="1"/>
  <c r="K16" i="3" s="1"/>
  <c r="J3" i="3" l="1"/>
  <c r="K3" i="3" s="1"/>
  <c r="J4" i="3"/>
  <c r="K4" i="3" s="1"/>
  <c r="J14" i="3"/>
  <c r="K14" i="3" s="1"/>
  <c r="H16" i="2"/>
  <c r="I16" i="2" s="1"/>
  <c r="H15" i="2"/>
  <c r="I15" i="2" s="1"/>
  <c r="H14" i="2"/>
  <c r="I14" i="2" s="1"/>
  <c r="D9" i="1" l="1"/>
  <c r="D8" i="1"/>
  <c r="D7" i="1"/>
  <c r="D6" i="1"/>
  <c r="D5" i="1"/>
  <c r="D4" i="1"/>
  <c r="D3" i="1"/>
  <c r="D2" i="1"/>
  <c r="H11" i="2" l="1"/>
  <c r="I11" i="2" s="1"/>
  <c r="D2" i="3" l="1"/>
  <c r="E2" i="3" s="1"/>
  <c r="D3" i="3"/>
  <c r="E3" i="3" s="1"/>
  <c r="D4" i="3"/>
  <c r="E4" i="3" s="1"/>
  <c r="D5" i="3"/>
  <c r="E5" i="3" s="1"/>
  <c r="D6" i="3"/>
  <c r="E6" i="3" s="1"/>
  <c r="D7" i="3"/>
  <c r="E7" i="3" s="1"/>
  <c r="J17" i="3"/>
  <c r="K17" i="3" s="1"/>
  <c r="J18" i="3"/>
  <c r="K18" i="3" s="1"/>
  <c r="J19" i="3"/>
  <c r="K19" i="3" s="1"/>
  <c r="J20" i="3"/>
  <c r="K20" i="3" s="1"/>
  <c r="D8" i="3"/>
  <c r="E8" i="3" s="1"/>
  <c r="E2" i="1" l="1"/>
  <c r="H3" i="2"/>
  <c r="I3" i="2" s="1"/>
  <c r="H13" i="2"/>
  <c r="I13" i="2" s="1"/>
  <c r="H12" i="2"/>
  <c r="I12" i="2" s="1"/>
  <c r="H10" i="2"/>
  <c r="I10" i="2" s="1"/>
  <c r="V8" i="5"/>
  <c r="Z8" i="5" s="1"/>
  <c r="AA8" i="5" l="1"/>
  <c r="E8" i="1" l="1"/>
  <c r="H9" i="2" l="1"/>
  <c r="I9" i="2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  <c r="V7" i="5"/>
  <c r="Z7" i="5" s="1"/>
  <c r="AA7" i="5" s="1"/>
  <c r="V5" i="5"/>
  <c r="Z5" i="5" s="1"/>
  <c r="AA5" i="5" s="1"/>
  <c r="V3" i="5"/>
  <c r="Z3" i="5" s="1"/>
  <c r="AA3" i="5" s="1"/>
  <c r="V4" i="5"/>
  <c r="Z4" i="5" s="1"/>
  <c r="AA4" i="5" s="1"/>
  <c r="V6" i="5"/>
  <c r="Z6" i="5" s="1"/>
  <c r="AA6" i="5" s="1"/>
  <c r="V2" i="5"/>
  <c r="Z2" i="5" s="1"/>
  <c r="AA2" i="5" s="1"/>
  <c r="H8" i="2"/>
  <c r="I8" i="2" s="1"/>
  <c r="H7" i="2"/>
  <c r="I7" i="2" s="1"/>
  <c r="H6" i="2"/>
  <c r="I6" i="2" s="1"/>
  <c r="H2" i="2"/>
  <c r="I2" i="2" s="1"/>
  <c r="I12" i="1"/>
  <c r="I11" i="1"/>
  <c r="I13" i="1" s="1"/>
  <c r="I10" i="1"/>
  <c r="M8" i="1"/>
  <c r="E9" i="1"/>
  <c r="M7" i="1"/>
  <c r="M16" i="1" s="1"/>
  <c r="E3" i="1"/>
  <c r="M6" i="1"/>
  <c r="E7" i="1"/>
  <c r="E5" i="1"/>
  <c r="E4" i="1"/>
  <c r="E6" i="1"/>
  <c r="I14" i="1" l="1"/>
  <c r="M13" i="1" s="1"/>
  <c r="M12" i="1"/>
  <c r="M14" i="1"/>
  <c r="M9" i="1"/>
  <c r="M10" i="1" s="1"/>
</calcChain>
</file>

<file path=xl/comments1.xml><?xml version="1.0" encoding="utf-8"?>
<comments xmlns="http://schemas.openxmlformats.org/spreadsheetml/2006/main">
  <authors>
    <author>Alexis Álvarez</author>
  </authors>
  <commentList>
    <comment ref="F8" authorId="0">
      <text>
        <r>
          <rPr>
            <i/>
            <sz val="12"/>
            <color theme="1"/>
            <rFont val="Times New Roman"/>
            <family val="1"/>
          </rPr>
          <t>greater magic fang +2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Y2" authorId="0">
      <text>
        <r>
          <rPr>
            <i/>
            <sz val="12"/>
            <color theme="1"/>
            <rFont val="Times New Roman"/>
            <family val="1"/>
          </rPr>
          <t>Con damage</t>
        </r>
      </text>
    </comment>
    <comment ref="Y3" authorId="0">
      <text>
        <r>
          <rPr>
            <i/>
            <sz val="12"/>
            <color theme="1"/>
            <rFont val="Times New Roman"/>
            <family val="1"/>
          </rPr>
          <t>Con damage</t>
        </r>
      </text>
    </comment>
    <comment ref="Y4" authorId="0">
      <text>
        <r>
          <rPr>
            <i/>
            <sz val="12"/>
            <color theme="1"/>
            <rFont val="Times New Roman"/>
            <family val="1"/>
          </rPr>
          <t>Con damage</t>
        </r>
      </text>
    </comment>
    <comment ref="K5" authorId="0">
      <text>
        <r>
          <rPr>
            <i/>
            <sz val="12"/>
            <color theme="1"/>
            <rFont val="Times New Roman"/>
            <family val="1"/>
          </rPr>
          <t>Resist (2)</t>
        </r>
      </text>
    </comment>
    <comment ref="Y5" authorId="0">
      <text>
        <r>
          <rPr>
            <i/>
            <sz val="12"/>
            <color theme="1"/>
            <rFont val="Times New Roman"/>
            <family val="1"/>
          </rPr>
          <t>Con damage</t>
        </r>
      </text>
    </comment>
    <comment ref="Y6" authorId="0">
      <text>
        <r>
          <rPr>
            <i/>
            <sz val="12"/>
            <color theme="1"/>
            <rFont val="Times New Roman"/>
            <family val="1"/>
          </rPr>
          <t>Con damage</t>
        </r>
      </text>
    </comment>
    <comment ref="Y7" authorId="0">
      <text>
        <r>
          <rPr>
            <i/>
            <sz val="12"/>
            <color theme="1"/>
            <rFont val="Times New Roman"/>
            <family val="1"/>
          </rPr>
          <t>Con damage</t>
        </r>
      </text>
    </comment>
    <comment ref="Y9" authorId="0">
      <text>
        <r>
          <rPr>
            <i/>
            <sz val="12"/>
            <color theme="1"/>
            <rFont val="Times New Roman"/>
            <family val="1"/>
          </rPr>
          <t>Con damage</t>
        </r>
      </text>
    </comment>
    <comment ref="Y10" authorId="0">
      <text>
        <r>
          <rPr>
            <sz val="12"/>
            <color indexed="81"/>
            <rFont val="Times New Roman"/>
            <family val="1"/>
          </rPr>
          <t>Bear’s Endurance +18</t>
        </r>
      </text>
    </comment>
    <comment ref="Y11" authorId="0">
      <text>
        <r>
          <rPr>
            <sz val="12"/>
            <color indexed="81"/>
            <rFont val="Times New Roman"/>
            <family val="1"/>
          </rPr>
          <t>Bear’s Endurance +18</t>
        </r>
      </text>
    </comment>
  </commentList>
</comments>
</file>

<file path=xl/sharedStrings.xml><?xml version="1.0" encoding="utf-8"?>
<sst xmlns="http://schemas.openxmlformats.org/spreadsheetml/2006/main" count="255" uniqueCount="118">
  <si>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</si>
  <si>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</si>
  <si>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</si>
  <si>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</si>
  <si>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</si>
  <si>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</si>
  <si>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</si>
  <si>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</si>
  <si>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</si>
  <si>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</si>
  <si>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</si>
  <si>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</si>
  <si>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</si>
  <si>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</si>
  <si>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</si>
  <si>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</si>
  <si>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</si>
  <si>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</si>
  <si>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</si>
  <si>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</si>
  <si>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</si>
  <si>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</si>
  <si>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</si>
  <si>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</si>
  <si>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</si>
  <si>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</si>
  <si>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</si>
  <si>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</si>
  <si>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</si>
  <si>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</si>
  <si>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</si>
  <si>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</si>
  <si>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</si>
  <si>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</si>
  <si>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</si>
  <si>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</si>
  <si>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</si>
  <si>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</si>
  <si>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</si>
  <si>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</si>
  <si>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</si>
  <si>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</si>
  <si>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</si>
  <si>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</si>
  <si>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</si>
  <si>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</si>
  <si>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</si>
  <si>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</si>
  <si>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</si>
  <si>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</si>
  <si>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</si>
  <si>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</si>
  <si>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</si>
  <si>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</si>
  <si>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</si>
  <si>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</si>
  <si>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</si>
  <si>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</si>
  <si>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</si>
  <si>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</si>
  <si>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</si>
  <si>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</si>
  <si>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</si>
  <si>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</si>
  <si>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</si>
  <si>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</si>
  <si>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</si>
  <si>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</si>
  <si>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</si>
  <si>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</si>
  <si>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</si>
  <si>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</si>
  <si>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</si>
  <si>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</si>
  <si>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Allisa</t>
  </si>
  <si>
    <t>druid</t>
  </si>
  <si>
    <t>Save vs.</t>
  </si>
  <si>
    <t>Rook</t>
  </si>
  <si>
    <t>Details</t>
  </si>
  <si>
    <t>Spell Resist</t>
  </si>
  <si>
    <t>Maiko</t>
  </si>
  <si>
    <t>bard</t>
  </si>
  <si>
    <t>Kedrik</t>
  </si>
  <si>
    <t>archivist</t>
  </si>
  <si>
    <t>Fingers</t>
  </si>
  <si>
    <t>rogue-trapsmith</t>
  </si>
  <si>
    <t>Sarge</t>
  </si>
  <si>
    <t>warmage</t>
  </si>
  <si>
    <t>Bite</t>
  </si>
  <si>
    <t>Claw 1</t>
  </si>
  <si>
    <t>Claw 2</t>
  </si>
  <si>
    <t>Lauren</t>
  </si>
  <si>
    <t>duskblade</t>
  </si>
  <si>
    <t>1d8+2</t>
  </si>
  <si>
    <t>2d6+4</t>
  </si>
  <si>
    <t>Grapple</t>
  </si>
  <si>
    <t>Targeting</t>
  </si>
  <si>
    <t>cleric-rogue-inquis</t>
  </si>
  <si>
    <t>Dispel Magic</t>
  </si>
  <si>
    <t>Climb</t>
  </si>
  <si>
    <t>Strength</t>
  </si>
  <si>
    <t>Allisa (bear)</t>
  </si>
  <si>
    <t>Stoneskin</t>
  </si>
  <si>
    <t>30’/80’</t>
  </si>
  <si>
    <t>Tumble</t>
  </si>
  <si>
    <t>Sylar</t>
  </si>
  <si>
    <t>Sorcerer-Incantator</t>
  </si>
  <si>
    <t>Tramplevine</t>
  </si>
  <si>
    <t>Saavedra</t>
  </si>
  <si>
    <t>Marmaduk</t>
  </si>
  <si>
    <t>Dusten</t>
  </si>
  <si>
    <t>Barnabi</t>
  </si>
  <si>
    <t>Mulcahy</t>
  </si>
  <si>
    <t>fighter</t>
  </si>
  <si>
    <t>Balance</t>
  </si>
  <si>
    <t>-</t>
  </si>
  <si>
    <t>As Fingers (4)</t>
  </si>
  <si>
    <t>As Eriven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</si>
</sst>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sz val="12"/>
      <color theme="0"/>
      <name val="Times New Roman"/>
      <family val="2"/>
    </font>
    <font>
      <b/>
      <sz val="12"/>
      <color rgb="FFFF33CC"/>
      <name val="Times New Roman"/>
      <family val="1"/>
    </font>
    <font>
      <sz val="12"/>
      <color indexed="8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</fills>
  <borders count="62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8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7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19" borderId="32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0" fillId="18" borderId="31" xfId="0" applyFill="1" applyBorder="1" applyAlignment="1">
      <alignment horizontal="center"/>
    </xf>
    <xf numFmtId="0" fontId="8" fillId="17" borderId="33" xfId="0" applyFont="1" applyFill="1" applyBorder="1" applyAlignment="1">
      <alignment horizontal="center" vertical="center" wrapText="1"/>
    </xf>
    <xf numFmtId="0" fontId="9" fillId="17" borderId="34" xfId="0" applyFont="1" applyFill="1" applyBorder="1" applyAlignment="1">
      <alignment horizontal="center"/>
    </xf>
    <xf numFmtId="0" fontId="9" fillId="17" borderId="35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7" borderId="38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7" borderId="39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9" xfId="0" applyFont="1" applyFill="1" applyBorder="1" applyAlignment="1">
      <alignment horizontal="center"/>
    </xf>
    <xf numFmtId="0" fontId="2" fillId="3" borderId="55" xfId="0" applyFont="1" applyFill="1" applyBorder="1" applyAlignment="1">
      <alignment horizontal="center"/>
    </xf>
    <xf numFmtId="0" fontId="2" fillId="3" borderId="50" xfId="0" applyFont="1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0" fillId="3" borderId="54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164" fontId="0" fillId="3" borderId="52" xfId="0" applyNumberFormat="1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0" fontId="2" fillId="5" borderId="55" xfId="0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5" borderId="53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2" fillId="0" borderId="43" xfId="0" applyFont="1" applyBorder="1" applyAlignment="1">
      <alignment horizontal="center" vertical="center" wrapText="1"/>
    </xf>
    <xf numFmtId="0" fontId="10" fillId="9" borderId="4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0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0" fillId="14" borderId="25" xfId="0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7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7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5" fillId="19" borderId="56" xfId="0" applyFont="1" applyFill="1" applyBorder="1" applyAlignment="1">
      <alignment horizontal="center"/>
    </xf>
    <xf numFmtId="0" fontId="2" fillId="3" borderId="51" xfId="0" applyFont="1" applyFill="1" applyBorder="1" applyAlignment="1">
      <alignment horizontal="right"/>
    </xf>
    <xf numFmtId="0" fontId="2" fillId="3" borderId="44" xfId="0" applyFont="1" applyFill="1" applyBorder="1" applyAlignment="1">
      <alignment horizontal="right"/>
    </xf>
    <xf numFmtId="0" fontId="2" fillId="3" borderId="46" xfId="0" applyFont="1" applyFill="1" applyBorder="1" applyAlignment="1">
      <alignment horizontal="right"/>
    </xf>
    <xf numFmtId="0" fontId="2" fillId="5" borderId="51" xfId="0" applyFont="1" applyFill="1" applyBorder="1" applyAlignment="1">
      <alignment horizontal="right"/>
    </xf>
    <xf numFmtId="0" fontId="2" fillId="5" borderId="44" xfId="0" applyFont="1" applyFill="1" applyBorder="1" applyAlignment="1">
      <alignment horizontal="right"/>
    </xf>
    <xf numFmtId="0" fontId="2" fillId="5" borderId="46" xfId="0" applyFont="1" applyFill="1" applyBorder="1" applyAlignment="1">
      <alignment horizontal="right"/>
    </xf>
    <xf numFmtId="0" fontId="12" fillId="9" borderId="37" xfId="0" applyFont="1" applyFill="1" applyBorder="1" applyAlignment="1">
      <alignment horizontal="center"/>
    </xf>
    <xf numFmtId="0" fontId="12" fillId="9" borderId="38" xfId="0" applyFont="1" applyFill="1" applyBorder="1" applyAlignment="1">
      <alignment horizontal="center"/>
    </xf>
    <xf numFmtId="0" fontId="12" fillId="9" borderId="39" xfId="0" applyFont="1" applyFill="1" applyBorder="1" applyAlignment="1">
      <alignment horizontal="center"/>
    </xf>
    <xf numFmtId="0" fontId="10" fillId="9" borderId="39" xfId="0" applyFont="1" applyFill="1" applyBorder="1" applyAlignment="1">
      <alignment horizontal="center"/>
    </xf>
    <xf numFmtId="0" fontId="13" fillId="22" borderId="8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164" fontId="0" fillId="5" borderId="52" xfId="0" applyNumberFormat="1" applyFill="1" applyBorder="1" applyAlignment="1">
      <alignment horizontal="center"/>
    </xf>
    <xf numFmtId="0" fontId="14" fillId="9" borderId="29" xfId="0" applyFont="1" applyFill="1" applyBorder="1" applyAlignment="1">
      <alignment horizontal="center" vertical="center" wrapText="1"/>
    </xf>
    <xf numFmtId="0" fontId="14" fillId="9" borderId="30" xfId="0" applyFont="1" applyFill="1" applyBorder="1" applyAlignment="1">
      <alignment horizontal="center"/>
    </xf>
    <xf numFmtId="0" fontId="14" fillId="9" borderId="31" xfId="0" applyFont="1" applyFill="1" applyBorder="1" applyAlignment="1">
      <alignment horizontal="center"/>
    </xf>
    <xf numFmtId="0" fontId="0" fillId="7" borderId="44" xfId="0" applyFill="1" applyBorder="1" applyAlignment="1">
      <alignment horizontal="center"/>
    </xf>
    <xf numFmtId="0" fontId="0" fillId="7" borderId="45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6" xfId="0" applyFont="1" applyBorder="1" applyAlignment="1">
      <alignment horizontal="center"/>
    </xf>
    <xf numFmtId="0" fontId="0" fillId="7" borderId="59" xfId="0" applyFill="1" applyBorder="1" applyAlignment="1">
      <alignment horizontal="center"/>
    </xf>
    <xf numFmtId="0" fontId="0" fillId="8" borderId="59" xfId="0" applyFill="1" applyBorder="1" applyAlignment="1">
      <alignment horizontal="center"/>
    </xf>
    <xf numFmtId="0" fontId="0" fillId="5" borderId="45" xfId="0" quotePrefix="1" applyFill="1" applyBorder="1" applyAlignment="1">
      <alignment horizontal="center"/>
    </xf>
    <xf numFmtId="0" fontId="0" fillId="0" borderId="0" xfId="0" applyAlignment="1">
      <alignment horizontal="centerContinuous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16" borderId="41" xfId="0" applyFont="1" applyFill="1" applyBorder="1" applyAlignment="1">
      <alignment horizontal="center" vertical="center"/>
    </xf>
    <xf numFmtId="0" fontId="10" fillId="9" borderId="41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7" xfId="0" applyBorder="1" applyAlignment="1">
      <alignment horizontal="center" vertical="center"/>
    </xf>
    <xf numFmtId="0" fontId="0" fillId="16" borderId="37" xfId="0" applyFill="1" applyBorder="1" applyAlignment="1">
      <alignment horizontal="center" vertical="center"/>
    </xf>
    <xf numFmtId="0" fontId="12" fillId="9" borderId="37" xfId="0" applyFont="1" applyFill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16" borderId="39" xfId="0" applyFill="1" applyBorder="1" applyAlignment="1">
      <alignment horizontal="center" vertical="center"/>
    </xf>
    <xf numFmtId="0" fontId="12" fillId="9" borderId="3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7" borderId="39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2" fillId="23" borderId="60" xfId="0" applyFont="1" applyFill="1" applyBorder="1" applyAlignment="1">
      <alignment horizontal="center" vertical="center" wrapText="1"/>
    </xf>
    <xf numFmtId="0" fontId="0" fillId="24" borderId="61" xfId="0" applyFill="1" applyBorder="1" applyAlignment="1">
      <alignment horizontal="center"/>
    </xf>
    <xf numFmtId="0" fontId="2" fillId="21" borderId="19" xfId="0" applyFont="1" applyFill="1" applyBorder="1" applyAlignment="1">
      <alignment horizontal="center" vertical="center" wrapText="1"/>
    </xf>
    <xf numFmtId="0" fontId="2" fillId="20" borderId="17" xfId="0" applyFont="1" applyFill="1" applyBorder="1" applyAlignment="1">
      <alignment horizontal="center" vertical="center" wrapText="1"/>
    </xf>
    <xf numFmtId="0" fontId="6" fillId="22" borderId="23" xfId="0" applyFont="1" applyFill="1" applyBorder="1" applyAlignment="1">
      <alignment horizontal="center" vertical="center" wrapText="1"/>
    </xf>
    <xf numFmtId="0" fontId="2" fillId="21" borderId="21" xfId="0" applyFont="1" applyFill="1" applyBorder="1" applyAlignment="1">
      <alignment horizontal="center"/>
    </xf>
    <xf numFmtId="0" fontId="2" fillId="20" borderId="8" xfId="0" applyFont="1" applyFill="1" applyBorder="1" applyAlignment="1">
      <alignment horizontal="center"/>
    </xf>
    <xf numFmtId="0" fontId="6" fillId="22" borderId="25" xfId="0" applyFont="1" applyFill="1" applyBorder="1" applyAlignment="1">
      <alignment horizontal="center"/>
    </xf>
    <xf numFmtId="0" fontId="2" fillId="20" borderId="5" xfId="0" applyFont="1" applyFill="1" applyBorder="1" applyAlignment="1">
      <alignment horizontal="center"/>
    </xf>
    <xf numFmtId="0" fontId="4" fillId="21" borderId="21" xfId="0" applyFont="1" applyFill="1" applyBorder="1" applyAlignment="1">
      <alignment horizontal="center"/>
    </xf>
    <xf numFmtId="0" fontId="4" fillId="20" borderId="8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6" fillId="5" borderId="31" xfId="0" applyFont="1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613"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CC0066"/>
      <color rgb="FFFF00FF"/>
      <color rgb="FFFF99FF"/>
      <color rgb="FF99FF99"/>
      <color rgb="FF99FFCC"/>
      <color rgb="FF000000"/>
      <color rgb="FFFF3399"/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8</c:v>
                </c:pt>
                <c:pt idx="3">
                  <c:v>13</c:v>
                </c:pt>
                <c:pt idx="4">
                  <c:v>13</c:v>
                </c:pt>
                <c:pt idx="5">
                  <c:v>16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4</c:v>
                </c:pt>
                <c:pt idx="2">
                  <c:v>11</c:v>
                </c:pt>
                <c:pt idx="3">
                  <c:v>16</c:v>
                </c:pt>
                <c:pt idx="4">
                  <c:v>17</c:v>
                </c:pt>
                <c:pt idx="5">
                  <c:v>21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4</c:v>
                </c:pt>
                <c:pt idx="2">
                  <c:v>16</c:v>
                </c:pt>
                <c:pt idx="3">
                  <c:v>19</c:v>
                </c:pt>
                <c:pt idx="4">
                  <c:v>25</c:v>
                </c:pt>
                <c:pt idx="5">
                  <c:v>33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7</c:v>
                </c:pt>
                <c:pt idx="1">
                  <c:v>4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38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12</c:v>
                </c:pt>
                <c:pt idx="1">
                  <c:v>15</c:v>
                </c:pt>
                <c:pt idx="2">
                  <c:v>18</c:v>
                </c:pt>
                <c:pt idx="3">
                  <c:v>28</c:v>
                </c:pt>
                <c:pt idx="4">
                  <c:v>28</c:v>
                </c:pt>
                <c:pt idx="5">
                  <c:v>39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18</c:v>
                </c:pt>
                <c:pt idx="1">
                  <c:v>18</c:v>
                </c:pt>
                <c:pt idx="2">
                  <c:v>31</c:v>
                </c:pt>
                <c:pt idx="3">
                  <c:v>51</c:v>
                </c:pt>
                <c:pt idx="4">
                  <c:v>81</c:v>
                </c:pt>
                <c:pt idx="5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86272"/>
        <c:axId val="57692160"/>
        <c:axId val="19893760"/>
      </c:area3DChart>
      <c:catAx>
        <c:axId val="576862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7692160"/>
        <c:crosses val="autoZero"/>
        <c:auto val="1"/>
        <c:lblAlgn val="ctr"/>
        <c:lblOffset val="100"/>
        <c:noMultiLvlLbl val="0"/>
      </c:catAx>
      <c:valAx>
        <c:axId val="57692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7686272"/>
        <c:crosses val="autoZero"/>
        <c:crossBetween val="midCat"/>
      </c:valAx>
      <c:serAx>
        <c:axId val="198937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769216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12</c:v>
                </c:pt>
                <c:pt idx="6">
                  <c:v>18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15</c:v>
                </c:pt>
                <c:pt idx="6">
                  <c:v>18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11</c:v>
                </c:pt>
                <c:pt idx="3">
                  <c:v>16</c:v>
                </c:pt>
                <c:pt idx="4">
                  <c:v>25</c:v>
                </c:pt>
                <c:pt idx="5">
                  <c:v>18</c:v>
                </c:pt>
                <c:pt idx="6">
                  <c:v>31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13</c:v>
                </c:pt>
                <c:pt idx="2">
                  <c:v>16</c:v>
                </c:pt>
                <c:pt idx="3">
                  <c:v>19</c:v>
                </c:pt>
                <c:pt idx="4">
                  <c:v>25</c:v>
                </c:pt>
                <c:pt idx="5">
                  <c:v>28</c:v>
                </c:pt>
                <c:pt idx="6">
                  <c:v>51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10</c:v>
                </c:pt>
                <c:pt idx="1">
                  <c:v>13</c:v>
                </c:pt>
                <c:pt idx="2">
                  <c:v>17</c:v>
                </c:pt>
                <c:pt idx="3">
                  <c:v>25</c:v>
                </c:pt>
                <c:pt idx="4">
                  <c:v>25</c:v>
                </c:pt>
                <c:pt idx="5">
                  <c:v>28</c:v>
                </c:pt>
                <c:pt idx="6">
                  <c:v>81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12</c:v>
                </c:pt>
                <c:pt idx="1">
                  <c:v>16</c:v>
                </c:pt>
                <c:pt idx="2">
                  <c:v>21</c:v>
                </c:pt>
                <c:pt idx="3">
                  <c:v>33</c:v>
                </c:pt>
                <c:pt idx="4">
                  <c:v>38</c:v>
                </c:pt>
                <c:pt idx="5">
                  <c:v>39</c:v>
                </c:pt>
                <c:pt idx="6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25696"/>
        <c:axId val="57727232"/>
        <c:axId val="67766912"/>
      </c:area3DChart>
      <c:catAx>
        <c:axId val="577256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7727232"/>
        <c:crosses val="autoZero"/>
        <c:auto val="1"/>
        <c:lblAlgn val="ctr"/>
        <c:lblOffset val="100"/>
        <c:noMultiLvlLbl val="0"/>
      </c:catAx>
      <c:valAx>
        <c:axId val="57727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7725696"/>
        <c:crosses val="autoZero"/>
        <c:crossBetween val="midCat"/>
      </c:valAx>
      <c:serAx>
        <c:axId val="677669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57727232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8</c:v>
                </c:pt>
                <c:pt idx="3">
                  <c:v>13</c:v>
                </c:pt>
                <c:pt idx="4">
                  <c:v>13</c:v>
                </c:pt>
                <c:pt idx="5">
                  <c:v>16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4</c:v>
                </c:pt>
                <c:pt idx="2">
                  <c:v>11</c:v>
                </c:pt>
                <c:pt idx="3">
                  <c:v>16</c:v>
                </c:pt>
                <c:pt idx="4">
                  <c:v>17</c:v>
                </c:pt>
                <c:pt idx="5">
                  <c:v>21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4</c:v>
                </c:pt>
                <c:pt idx="2">
                  <c:v>16</c:v>
                </c:pt>
                <c:pt idx="3">
                  <c:v>19</c:v>
                </c:pt>
                <c:pt idx="4">
                  <c:v>25</c:v>
                </c:pt>
                <c:pt idx="5">
                  <c:v>33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7</c:v>
                </c:pt>
                <c:pt idx="1">
                  <c:v>4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38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12</c:v>
                </c:pt>
                <c:pt idx="1">
                  <c:v>15</c:v>
                </c:pt>
                <c:pt idx="2">
                  <c:v>18</c:v>
                </c:pt>
                <c:pt idx="3">
                  <c:v>28</c:v>
                </c:pt>
                <c:pt idx="4">
                  <c:v>28</c:v>
                </c:pt>
                <c:pt idx="5">
                  <c:v>39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18</c:v>
                </c:pt>
                <c:pt idx="1">
                  <c:v>18</c:v>
                </c:pt>
                <c:pt idx="2">
                  <c:v>31</c:v>
                </c:pt>
                <c:pt idx="3">
                  <c:v>51</c:v>
                </c:pt>
                <c:pt idx="4">
                  <c:v>81</c:v>
                </c:pt>
                <c:pt idx="5">
                  <c:v>45</c:v>
                </c:pt>
              </c:numCache>
            </c:numRef>
          </c:val>
        </c:ser>
        <c:bandFmts/>
        <c:axId val="58728448"/>
        <c:axId val="58729984"/>
        <c:axId val="71344576"/>
      </c:surface3DChart>
      <c:catAx>
        <c:axId val="587284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8729984"/>
        <c:crosses val="autoZero"/>
        <c:auto val="1"/>
        <c:lblAlgn val="ctr"/>
        <c:lblOffset val="100"/>
        <c:noMultiLvlLbl val="0"/>
      </c:catAx>
      <c:valAx>
        <c:axId val="58729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8728448"/>
        <c:crosses val="autoZero"/>
        <c:crossBetween val="midCat"/>
      </c:valAx>
      <c:serAx>
        <c:axId val="713445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872998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tabSelected="1" workbookViewId="0"/>
  </sheetViews>
  <sheetFormatPr defaultRowHeight="15.6" x14ac:dyDescent="0.3"/>
  <cols>
    <col min="1" max="1" width="9.5" bestFit="1" customWidth="1"/>
    <col min="2" max="2" width="6.296875" style="21" bestFit="1" customWidth="1"/>
    <col min="3" max="3" width="8.5" style="21" bestFit="1" customWidth="1"/>
    <col min="4" max="4" width="4.296875" style="21" bestFit="1" customWidth="1"/>
    <col min="5" max="5" width="8.3984375" style="21" bestFit="1" customWidth="1"/>
    <col min="6" max="6" width="6.8984375" style="21" bestFit="1" customWidth="1"/>
    <col min="7" max="7" width="2.69921875" customWidth="1"/>
    <col min="8" max="8" width="14.09765625" bestFit="1" customWidth="1"/>
    <col min="9" max="9" width="4.8984375" bestFit="1" customWidth="1"/>
    <col min="10" max="10" width="16.69921875" bestFit="1" customWidth="1"/>
    <col min="11" max="11" width="2.69921875" customWidth="1"/>
    <col min="12" max="12" width="15.3984375" customWidth="1"/>
    <col min="13" max="13" width="7.3984375" bestFit="1" customWidth="1"/>
    <col min="14" max="14" width="16.69921875" bestFit="1" customWidth="1"/>
  </cols>
  <sheetData>
    <row r="1" spans="1:14" s="105" customFormat="1" ht="31.8" thickBot="1" x14ac:dyDescent="0.35">
      <c r="A1" s="103" t="s">
        <v>0</v>
      </c>
      <c r="B1" s="103" t="s">
        <v>1</v>
      </c>
      <c r="C1" s="103" t="s">
        <v>2</v>
      </c>
      <c r="D1" s="104" t="s">
        <v>3</v>
      </c>
      <c r="E1" s="103" t="s">
        <v>4</v>
      </c>
      <c r="F1" s="103" t="s">
        <v>5</v>
      </c>
      <c r="H1" s="106" t="s">
        <v>21</v>
      </c>
      <c r="I1" s="106"/>
      <c r="J1" s="106"/>
      <c r="K1" s="106"/>
      <c r="L1" s="106" t="s">
        <v>22</v>
      </c>
      <c r="M1" s="106"/>
      <c r="N1" s="106"/>
    </row>
    <row r="2" spans="1:14" ht="16.8" thickTop="1" thickBot="1" x14ac:dyDescent="0.35">
      <c r="A2" s="80" t="s">
        <v>105</v>
      </c>
      <c r="B2" s="80">
        <v>2</v>
      </c>
      <c r="C2" s="79"/>
      <c r="D2" s="125">
        <f t="shared" ref="D2:D13" ca="1" si="0">RANDBETWEEN(1,20)</f>
        <v>15</v>
      </c>
      <c r="E2" s="79">
        <f t="shared" ref="E2:E9" ca="1" si="1">SUM(C2:D2)</f>
        <v>15</v>
      </c>
      <c r="F2" s="79"/>
      <c r="H2" s="84" t="s">
        <v>0</v>
      </c>
      <c r="I2" s="85" t="s">
        <v>23</v>
      </c>
      <c r="J2" s="86" t="s">
        <v>24</v>
      </c>
      <c r="L2" s="95" t="s">
        <v>0</v>
      </c>
      <c r="M2" s="96" t="s">
        <v>23</v>
      </c>
      <c r="N2" s="97" t="s">
        <v>78</v>
      </c>
    </row>
    <row r="3" spans="1:14" x14ac:dyDescent="0.3">
      <c r="A3" s="90" t="s">
        <v>91</v>
      </c>
      <c r="B3" s="90">
        <v>1</v>
      </c>
      <c r="C3" s="79">
        <v>4</v>
      </c>
      <c r="D3" s="125">
        <f t="shared" ca="1" si="0"/>
        <v>12</v>
      </c>
      <c r="E3" s="79">
        <f t="shared" ca="1" si="1"/>
        <v>16</v>
      </c>
      <c r="F3" s="79" t="s">
        <v>6</v>
      </c>
      <c r="H3" s="87" t="s">
        <v>74</v>
      </c>
      <c r="I3" s="88">
        <v>11</v>
      </c>
      <c r="J3" s="89" t="s">
        <v>75</v>
      </c>
      <c r="L3" s="98" t="s">
        <v>105</v>
      </c>
      <c r="M3" s="80">
        <v>11</v>
      </c>
      <c r="N3" s="145" t="s">
        <v>106</v>
      </c>
    </row>
    <row r="4" spans="1:14" x14ac:dyDescent="0.3">
      <c r="A4" s="90" t="s">
        <v>84</v>
      </c>
      <c r="B4" s="90">
        <v>1</v>
      </c>
      <c r="C4" s="79">
        <v>3</v>
      </c>
      <c r="D4" s="125">
        <f t="shared" ca="1" si="0"/>
        <v>7</v>
      </c>
      <c r="E4" s="79">
        <f t="shared" ca="1" si="1"/>
        <v>10</v>
      </c>
      <c r="F4" s="79" t="s">
        <v>6</v>
      </c>
      <c r="H4" s="87" t="s">
        <v>84</v>
      </c>
      <c r="I4" s="90">
        <v>11</v>
      </c>
      <c r="J4" s="89" t="s">
        <v>85</v>
      </c>
      <c r="L4" s="98" t="s">
        <v>112</v>
      </c>
      <c r="M4" s="80">
        <v>7</v>
      </c>
      <c r="N4" s="99" t="s">
        <v>113</v>
      </c>
    </row>
    <row r="5" spans="1:14" ht="16.2" thickBot="1" x14ac:dyDescent="0.35">
      <c r="A5" s="90" t="s">
        <v>74</v>
      </c>
      <c r="B5" s="90">
        <v>1</v>
      </c>
      <c r="C5" s="79">
        <v>3</v>
      </c>
      <c r="D5" s="125">
        <f t="shared" ca="1" si="0"/>
        <v>14</v>
      </c>
      <c r="E5" s="79">
        <f t="shared" ca="1" si="1"/>
        <v>17</v>
      </c>
      <c r="F5" s="79" t="s">
        <v>103</v>
      </c>
      <c r="H5" s="87" t="s">
        <v>91</v>
      </c>
      <c r="I5" s="90">
        <v>11</v>
      </c>
      <c r="J5" s="89" t="s">
        <v>92</v>
      </c>
      <c r="L5" s="98" t="s">
        <v>111</v>
      </c>
      <c r="M5" s="80">
        <v>4</v>
      </c>
      <c r="N5" s="99" t="s">
        <v>85</v>
      </c>
    </row>
    <row r="6" spans="1:14" x14ac:dyDescent="0.3">
      <c r="A6" s="90" t="s">
        <v>80</v>
      </c>
      <c r="B6" s="90">
        <v>1</v>
      </c>
      <c r="C6" s="79">
        <v>6</v>
      </c>
      <c r="D6" s="125">
        <f t="shared" ca="1" si="0"/>
        <v>15</v>
      </c>
      <c r="E6" s="79">
        <f t="shared" ca="1" si="1"/>
        <v>21</v>
      </c>
      <c r="F6" s="79" t="s">
        <v>6</v>
      </c>
      <c r="H6" s="87" t="s">
        <v>77</v>
      </c>
      <c r="I6" s="90">
        <v>9</v>
      </c>
      <c r="J6" s="89" t="s">
        <v>97</v>
      </c>
      <c r="L6" s="122" t="s">
        <v>25</v>
      </c>
      <c r="M6" s="131">
        <f>AVERAGE(M3:M5)</f>
        <v>7.333333333333333</v>
      </c>
      <c r="N6" s="100"/>
    </row>
    <row r="7" spans="1:14" x14ac:dyDescent="0.3">
      <c r="A7" s="78" t="s">
        <v>82</v>
      </c>
      <c r="B7" s="78">
        <v>1</v>
      </c>
      <c r="C7" s="79">
        <v>1</v>
      </c>
      <c r="D7" s="125">
        <f t="shared" ca="1" si="0"/>
        <v>20</v>
      </c>
      <c r="E7" s="79">
        <f t="shared" ca="1" si="1"/>
        <v>21</v>
      </c>
      <c r="F7" s="79" t="s">
        <v>6</v>
      </c>
      <c r="H7" s="87" t="s">
        <v>80</v>
      </c>
      <c r="I7" s="90">
        <v>9</v>
      </c>
      <c r="J7" s="89" t="s">
        <v>81</v>
      </c>
      <c r="L7" s="123" t="s">
        <v>26</v>
      </c>
      <c r="M7" s="101">
        <f>SUM(M3:M5)</f>
        <v>22</v>
      </c>
      <c r="N7" s="99"/>
    </row>
    <row r="8" spans="1:14" x14ac:dyDescent="0.3">
      <c r="A8" s="90" t="s">
        <v>77</v>
      </c>
      <c r="B8" s="90">
        <v>1</v>
      </c>
      <c r="C8" s="79">
        <v>-1</v>
      </c>
      <c r="D8" s="125">
        <f t="shared" ca="1" si="0"/>
        <v>20</v>
      </c>
      <c r="E8" s="79">
        <f t="shared" ca="1" si="1"/>
        <v>19</v>
      </c>
      <c r="F8" s="79" t="s">
        <v>6</v>
      </c>
      <c r="H8" s="87" t="s">
        <v>86</v>
      </c>
      <c r="I8" s="90">
        <v>9</v>
      </c>
      <c r="J8" s="89" t="s">
        <v>87</v>
      </c>
      <c r="L8" s="123" t="s">
        <v>27</v>
      </c>
      <c r="M8" s="101">
        <f>COUNT(M3:M5)</f>
        <v>3</v>
      </c>
      <c r="N8" s="99"/>
    </row>
    <row r="9" spans="1:14" ht="16.2" thickBot="1" x14ac:dyDescent="0.35">
      <c r="A9" s="90" t="s">
        <v>86</v>
      </c>
      <c r="B9" s="90">
        <v>1</v>
      </c>
      <c r="C9" s="79">
        <v>1</v>
      </c>
      <c r="D9" s="125">
        <f t="shared" ca="1" si="0"/>
        <v>19</v>
      </c>
      <c r="E9" s="79">
        <f t="shared" ca="1" si="1"/>
        <v>20</v>
      </c>
      <c r="F9" s="79" t="s">
        <v>6</v>
      </c>
      <c r="H9" s="135" t="s">
        <v>82</v>
      </c>
      <c r="I9" s="78">
        <v>11</v>
      </c>
      <c r="J9" s="136" t="s">
        <v>83</v>
      </c>
      <c r="L9" s="123" t="s">
        <v>29</v>
      </c>
      <c r="M9" s="113">
        <f>M7/4</f>
        <v>5.5</v>
      </c>
      <c r="N9" s="99" t="s">
        <v>30</v>
      </c>
    </row>
    <row r="10" spans="1:14" ht="16.2" thickBot="1" x14ac:dyDescent="0.35">
      <c r="A10" s="80" t="s">
        <v>112</v>
      </c>
      <c r="B10" s="80">
        <v>2</v>
      </c>
      <c r="C10" s="79">
        <v>1</v>
      </c>
      <c r="D10" s="125">
        <f t="shared" ca="1" si="0"/>
        <v>11</v>
      </c>
      <c r="E10" s="79">
        <f t="shared" ref="E10:E11" ca="1" si="2">SUM(C10:D10)</f>
        <v>12</v>
      </c>
      <c r="F10" s="79" t="s">
        <v>6</v>
      </c>
      <c r="H10" s="119" t="s">
        <v>25</v>
      </c>
      <c r="I10" s="91">
        <f>AVERAGE(I3:I9)</f>
        <v>10.142857142857142</v>
      </c>
      <c r="J10" s="92"/>
      <c r="L10" s="124" t="s">
        <v>31</v>
      </c>
      <c r="M10" s="114">
        <f>M9*2</f>
        <v>11</v>
      </c>
      <c r="N10" s="102" t="s">
        <v>32</v>
      </c>
    </row>
    <row r="11" spans="1:14" ht="16.2" thickTop="1" x14ac:dyDescent="0.3">
      <c r="A11" s="80" t="s">
        <v>111</v>
      </c>
      <c r="B11" s="80">
        <v>2</v>
      </c>
      <c r="C11" s="79">
        <v>6</v>
      </c>
      <c r="D11" s="125">
        <f t="shared" ca="1" si="0"/>
        <v>3</v>
      </c>
      <c r="E11" s="79">
        <f t="shared" ca="1" si="2"/>
        <v>9</v>
      </c>
      <c r="F11" s="79" t="s">
        <v>6</v>
      </c>
      <c r="H11" s="120" t="s">
        <v>26</v>
      </c>
      <c r="I11" s="93">
        <f>SUM(I3:I9)</f>
        <v>71</v>
      </c>
      <c r="J11" s="89"/>
    </row>
    <row r="12" spans="1:14" x14ac:dyDescent="0.3">
      <c r="H12" s="120" t="s">
        <v>27</v>
      </c>
      <c r="I12" s="93">
        <f>COUNT(I3:I9)</f>
        <v>7</v>
      </c>
      <c r="J12" s="89"/>
      <c r="L12" s="83" t="s">
        <v>33</v>
      </c>
      <c r="M12" s="117">
        <f>I13</f>
        <v>17.75</v>
      </c>
    </row>
    <row r="13" spans="1:14" x14ac:dyDescent="0.3">
      <c r="D13" s="125">
        <f t="shared" ca="1" si="0"/>
        <v>6</v>
      </c>
      <c r="H13" s="120" t="s">
        <v>29</v>
      </c>
      <c r="I13" s="115">
        <f>I11/4</f>
        <v>17.75</v>
      </c>
      <c r="J13" s="89" t="s">
        <v>30</v>
      </c>
      <c r="L13" s="83" t="s">
        <v>34</v>
      </c>
      <c r="M13" s="117">
        <f>I14</f>
        <v>35.5</v>
      </c>
    </row>
    <row r="14" spans="1:14" ht="16.2" thickBot="1" x14ac:dyDescent="0.35">
      <c r="H14" s="121" t="s">
        <v>31</v>
      </c>
      <c r="I14" s="116">
        <f>I13*2</f>
        <v>35.5</v>
      </c>
      <c r="J14" s="94" t="s">
        <v>32</v>
      </c>
      <c r="L14" s="83" t="s">
        <v>35</v>
      </c>
      <c r="M14" s="117">
        <f>I11</f>
        <v>71</v>
      </c>
    </row>
    <row r="15" spans="1:14" ht="16.2" thickTop="1" x14ac:dyDescent="0.3">
      <c r="H15" s="146"/>
      <c r="I15" s="146"/>
      <c r="J15" s="146"/>
      <c r="N15" s="117"/>
    </row>
    <row r="16" spans="1:14" x14ac:dyDescent="0.3">
      <c r="L16" s="15" t="s">
        <v>36</v>
      </c>
      <c r="M16" s="117">
        <f>M7</f>
        <v>22</v>
      </c>
    </row>
  </sheetData>
  <sortState ref="A2:F18">
    <sortCondition descending="1" ref="E2:E18"/>
    <sortCondition descending="1" ref="C2:C18"/>
  </sortState>
  <conditionalFormatting sqref="M16">
    <cfRule type="cellIs" dxfId="612" priority="1430" operator="greaterThan">
      <formula>$M$14</formula>
    </cfRule>
    <cfRule type="cellIs" dxfId="611" priority="1431" operator="between">
      <formula>$M$13</formula>
      <formula>$M$14</formula>
    </cfRule>
    <cfRule type="cellIs" dxfId="610" priority="1432" operator="between">
      <formula>$M$12</formula>
      <formula>$M$13</formula>
    </cfRule>
    <cfRule type="cellIs" dxfId="609" priority="1433" operator="lessThan">
      <formula>$M$12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6"/>
  <sheetViews>
    <sheetView showGridLines="0" workbookViewId="0"/>
  </sheetViews>
  <sheetFormatPr defaultRowHeight="15.6" x14ac:dyDescent="0.3"/>
  <cols>
    <col min="1" max="1" width="11.19921875" style="160" bestFit="1" customWidth="1"/>
    <col min="2" max="2" width="13.296875" style="160" bestFit="1" customWidth="1"/>
    <col min="3" max="3" width="7.796875" style="160" bestFit="1" customWidth="1"/>
    <col min="4" max="4" width="4.8984375" style="160" bestFit="1" customWidth="1"/>
    <col min="5" max="5" width="5.796875" style="160" bestFit="1" customWidth="1"/>
    <col min="6" max="6" width="3.8984375" style="160" bestFit="1" customWidth="1"/>
    <col min="7" max="7" width="7.09765625" style="160" bestFit="1" customWidth="1"/>
    <col min="8" max="8" width="3.8984375" style="160" bestFit="1" customWidth="1"/>
    <col min="9" max="9" width="5.3984375" style="160" bestFit="1" customWidth="1"/>
    <col min="10" max="10" width="9.19921875" style="152" bestFit="1" customWidth="1"/>
    <col min="11" max="16384" width="8.796875" style="152"/>
  </cols>
  <sheetData>
    <row r="1" spans="1:10" ht="16.2" thickBot="1" x14ac:dyDescent="0.35">
      <c r="A1" s="130" t="s">
        <v>0</v>
      </c>
      <c r="B1" s="148" t="s">
        <v>37</v>
      </c>
      <c r="C1" s="148" t="s">
        <v>38</v>
      </c>
      <c r="D1" s="149" t="s">
        <v>39</v>
      </c>
      <c r="E1" s="148" t="s">
        <v>40</v>
      </c>
      <c r="F1" s="148" t="s">
        <v>41</v>
      </c>
      <c r="G1" s="148" t="s">
        <v>42</v>
      </c>
      <c r="H1" s="150" t="s">
        <v>43</v>
      </c>
      <c r="I1" s="151" t="s">
        <v>28</v>
      </c>
      <c r="J1" s="151" t="s">
        <v>96</v>
      </c>
    </row>
    <row r="2" spans="1:10" x14ac:dyDescent="0.3">
      <c r="A2" s="156" t="s">
        <v>112</v>
      </c>
      <c r="B2" s="157" t="s">
        <v>117</v>
      </c>
      <c r="C2" s="157" t="s">
        <v>115</v>
      </c>
      <c r="D2" s="158" t="s">
        <v>115</v>
      </c>
      <c r="E2" s="157" t="s">
        <v>115</v>
      </c>
      <c r="F2" s="157" t="s">
        <v>115</v>
      </c>
      <c r="G2" s="157" t="s">
        <v>115</v>
      </c>
      <c r="H2" s="159">
        <f ca="1">RANDBETWEEN(1,20)</f>
        <v>14</v>
      </c>
      <c r="I2" s="157">
        <f t="shared" ref="I2" ca="1" si="0">SUM(D2:H2)</f>
        <v>14</v>
      </c>
      <c r="J2" s="157"/>
    </row>
    <row r="3" spans="1:10" x14ac:dyDescent="0.3">
      <c r="A3" s="156" t="s">
        <v>111</v>
      </c>
      <c r="B3" s="157" t="s">
        <v>116</v>
      </c>
      <c r="C3" s="157" t="s">
        <v>115</v>
      </c>
      <c r="D3" s="158" t="s">
        <v>115</v>
      </c>
      <c r="E3" s="157" t="s">
        <v>115</v>
      </c>
      <c r="F3" s="157" t="s">
        <v>115</v>
      </c>
      <c r="G3" s="157" t="s">
        <v>115</v>
      </c>
      <c r="H3" s="159">
        <f t="shared" ref="H3" ca="1" si="1">RANDBETWEEN(1,20)</f>
        <v>15</v>
      </c>
      <c r="I3" s="157">
        <f ca="1">SUM(D3:H3)</f>
        <v>15</v>
      </c>
      <c r="J3" s="157"/>
    </row>
    <row r="4" spans="1:10" ht="16.2" thickBot="1" x14ac:dyDescent="0.35">
      <c r="J4" s="160"/>
    </row>
    <row r="5" spans="1:10" ht="16.2" thickBot="1" x14ac:dyDescent="0.35">
      <c r="A5" s="147" t="s">
        <v>0</v>
      </c>
      <c r="B5" s="148" t="s">
        <v>37</v>
      </c>
      <c r="C5" s="148" t="s">
        <v>38</v>
      </c>
      <c r="D5" s="149" t="s">
        <v>39</v>
      </c>
      <c r="E5" s="148" t="s">
        <v>40</v>
      </c>
      <c r="F5" s="148" t="s">
        <v>41</v>
      </c>
      <c r="G5" s="148" t="s">
        <v>42</v>
      </c>
      <c r="H5" s="150" t="s">
        <v>43</v>
      </c>
      <c r="I5" s="151" t="s">
        <v>28</v>
      </c>
      <c r="J5" s="151" t="s">
        <v>96</v>
      </c>
    </row>
    <row r="6" spans="1:10" x14ac:dyDescent="0.3">
      <c r="A6" s="161" t="s">
        <v>101</v>
      </c>
      <c r="B6" s="153" t="s">
        <v>89</v>
      </c>
      <c r="C6" s="153" t="s">
        <v>93</v>
      </c>
      <c r="D6" s="154">
        <v>4</v>
      </c>
      <c r="E6" s="153">
        <v>7</v>
      </c>
      <c r="F6" s="162">
        <v>1</v>
      </c>
      <c r="G6" s="162">
        <v>0</v>
      </c>
      <c r="H6" s="155">
        <f ca="1">RANDBETWEEN(1,20)</f>
        <v>16</v>
      </c>
      <c r="I6" s="153">
        <f t="shared" ref="I6:I13" ca="1" si="2">SUM(D6:H6)</f>
        <v>28</v>
      </c>
      <c r="J6" s="153"/>
    </row>
    <row r="7" spans="1:10" x14ac:dyDescent="0.3">
      <c r="A7" s="161" t="s">
        <v>101</v>
      </c>
      <c r="B7" s="153" t="s">
        <v>90</v>
      </c>
      <c r="C7" s="153" t="s">
        <v>93</v>
      </c>
      <c r="D7" s="154">
        <v>4</v>
      </c>
      <c r="E7" s="153">
        <v>7</v>
      </c>
      <c r="F7" s="162">
        <v>1</v>
      </c>
      <c r="G7" s="162">
        <v>0</v>
      </c>
      <c r="H7" s="155">
        <f ca="1">RANDBETWEEN(1,20)</f>
        <v>18</v>
      </c>
      <c r="I7" s="153">
        <f t="shared" ca="1" si="2"/>
        <v>30</v>
      </c>
      <c r="J7" s="153"/>
    </row>
    <row r="8" spans="1:10" x14ac:dyDescent="0.3">
      <c r="A8" s="161" t="s">
        <v>101</v>
      </c>
      <c r="B8" s="153" t="s">
        <v>88</v>
      </c>
      <c r="C8" s="153" t="s">
        <v>94</v>
      </c>
      <c r="D8" s="154">
        <v>4</v>
      </c>
      <c r="E8" s="153">
        <v>2</v>
      </c>
      <c r="F8" s="165">
        <v>1</v>
      </c>
      <c r="G8" s="162">
        <v>0</v>
      </c>
      <c r="H8" s="155">
        <f ca="1">RANDBETWEEN(1,20)</f>
        <v>11</v>
      </c>
      <c r="I8" s="153">
        <f t="shared" ca="1" si="2"/>
        <v>18</v>
      </c>
      <c r="J8" s="153"/>
    </row>
    <row r="9" spans="1:10" x14ac:dyDescent="0.3">
      <c r="A9" s="163" t="s">
        <v>101</v>
      </c>
      <c r="B9" s="157" t="s">
        <v>95</v>
      </c>
      <c r="C9" s="157" t="s">
        <v>95</v>
      </c>
      <c r="D9" s="158">
        <v>4</v>
      </c>
      <c r="E9" s="157">
        <v>12</v>
      </c>
      <c r="F9" s="164">
        <v>0</v>
      </c>
      <c r="G9" s="164">
        <v>0</v>
      </c>
      <c r="H9" s="159">
        <f t="shared" ref="H9:H13" ca="1" si="3">RANDBETWEEN(1,20)</f>
        <v>13</v>
      </c>
      <c r="I9" s="157">
        <f t="shared" ca="1" si="2"/>
        <v>29</v>
      </c>
      <c r="J9" s="157"/>
    </row>
    <row r="10" spans="1:10" x14ac:dyDescent="0.3">
      <c r="A10" s="161"/>
      <c r="B10" s="153"/>
      <c r="C10" s="153"/>
      <c r="D10" s="154"/>
      <c r="E10" s="153"/>
      <c r="F10" s="162"/>
      <c r="G10" s="162"/>
      <c r="H10" s="155">
        <f t="shared" ca="1" si="3"/>
        <v>2</v>
      </c>
      <c r="I10" s="153">
        <f t="shared" ca="1" si="2"/>
        <v>2</v>
      </c>
      <c r="J10" s="153"/>
    </row>
    <row r="11" spans="1:10" x14ac:dyDescent="0.3">
      <c r="A11" s="161"/>
      <c r="B11" s="153"/>
      <c r="C11" s="153"/>
      <c r="D11" s="154"/>
      <c r="E11" s="153"/>
      <c r="F11" s="162"/>
      <c r="G11" s="162"/>
      <c r="H11" s="155">
        <f ca="1">RANDBETWEEN(1,20)</f>
        <v>5</v>
      </c>
      <c r="I11" s="153">
        <f t="shared" ref="I11" ca="1" si="4">SUM(D11:H11)</f>
        <v>5</v>
      </c>
      <c r="J11" s="153"/>
    </row>
    <row r="12" spans="1:10" x14ac:dyDescent="0.3">
      <c r="A12" s="161"/>
      <c r="B12" s="153"/>
      <c r="C12" s="153"/>
      <c r="D12" s="154"/>
      <c r="E12" s="153"/>
      <c r="F12" s="162"/>
      <c r="G12" s="162"/>
      <c r="H12" s="155">
        <f ca="1">RANDBETWEEN(1,20)</f>
        <v>10</v>
      </c>
      <c r="I12" s="153">
        <f t="shared" ca="1" si="2"/>
        <v>10</v>
      </c>
      <c r="J12" s="153"/>
    </row>
    <row r="13" spans="1:10" x14ac:dyDescent="0.3">
      <c r="A13" s="163"/>
      <c r="B13" s="157"/>
      <c r="C13" s="157"/>
      <c r="D13" s="158"/>
      <c r="E13" s="157"/>
      <c r="F13" s="164"/>
      <c r="G13" s="164"/>
      <c r="H13" s="159">
        <f t="shared" ca="1" si="3"/>
        <v>1</v>
      </c>
      <c r="I13" s="157">
        <f t="shared" ca="1" si="2"/>
        <v>1</v>
      </c>
      <c r="J13" s="157"/>
    </row>
    <row r="14" spans="1:10" x14ac:dyDescent="0.3">
      <c r="A14" s="161"/>
      <c r="B14" s="153"/>
      <c r="C14" s="153"/>
      <c r="D14" s="154"/>
      <c r="E14" s="153"/>
      <c r="F14" s="162"/>
      <c r="G14" s="162"/>
      <c r="H14" s="155">
        <f ca="1">RANDBETWEEN(1,20)</f>
        <v>20</v>
      </c>
      <c r="I14" s="153">
        <f t="shared" ref="I14:I16" ca="1" si="5">SUM(D14:H14)</f>
        <v>20</v>
      </c>
      <c r="J14" s="153"/>
    </row>
    <row r="15" spans="1:10" x14ac:dyDescent="0.3">
      <c r="A15" s="161"/>
      <c r="B15" s="153"/>
      <c r="C15" s="153"/>
      <c r="D15" s="154"/>
      <c r="E15" s="153"/>
      <c r="F15" s="162"/>
      <c r="G15" s="162"/>
      <c r="H15" s="155">
        <f ca="1">RANDBETWEEN(1,20)</f>
        <v>18</v>
      </c>
      <c r="I15" s="153">
        <f t="shared" ca="1" si="5"/>
        <v>18</v>
      </c>
      <c r="J15" s="153"/>
    </row>
    <row r="16" spans="1:10" x14ac:dyDescent="0.3">
      <c r="A16" s="163"/>
      <c r="B16" s="157"/>
      <c r="C16" s="157"/>
      <c r="D16" s="158"/>
      <c r="E16" s="157"/>
      <c r="F16" s="164"/>
      <c r="G16" s="164"/>
      <c r="H16" s="159">
        <f t="shared" ref="H16" ca="1" si="6">RANDBETWEEN(1,20)</f>
        <v>13</v>
      </c>
      <c r="I16" s="157">
        <f t="shared" ca="1" si="5"/>
        <v>13</v>
      </c>
      <c r="J16" s="157"/>
    </row>
  </sheetData>
  <sortState ref="A7:I13">
    <sortCondition ref="A7:A13"/>
  </sortState>
  <conditionalFormatting sqref="H5">
    <cfRule type="cellIs" dxfId="608" priority="1949" operator="equal">
      <formula>1</formula>
    </cfRule>
    <cfRule type="cellIs" dxfId="607" priority="1950" operator="equal">
      <formula>19</formula>
    </cfRule>
    <cfRule type="cellIs" dxfId="606" priority="1951" operator="equal">
      <formula>20</formula>
    </cfRule>
  </conditionalFormatting>
  <conditionalFormatting sqref="H6">
    <cfRule type="cellIs" dxfId="605" priority="1946" operator="equal">
      <formula>1</formula>
    </cfRule>
    <cfRule type="cellIs" dxfId="604" priority="1947" operator="equal">
      <formula>19</formula>
    </cfRule>
    <cfRule type="cellIs" dxfId="603" priority="1948" operator="equal">
      <formula>20</formula>
    </cfRule>
  </conditionalFormatting>
  <conditionalFormatting sqref="H7">
    <cfRule type="cellIs" dxfId="602" priority="1931" operator="equal">
      <formula>1</formula>
    </cfRule>
    <cfRule type="cellIs" dxfId="601" priority="1932" operator="equal">
      <formula>19</formula>
    </cfRule>
    <cfRule type="cellIs" dxfId="600" priority="1933" operator="equal">
      <formula>20</formula>
    </cfRule>
  </conditionalFormatting>
  <conditionalFormatting sqref="H8">
    <cfRule type="cellIs" dxfId="599" priority="1928" operator="equal">
      <formula>1</formula>
    </cfRule>
    <cfRule type="cellIs" dxfId="598" priority="1929" operator="equal">
      <formula>19</formula>
    </cfRule>
    <cfRule type="cellIs" dxfId="597" priority="1930" operator="equal">
      <formula>20</formula>
    </cfRule>
  </conditionalFormatting>
  <conditionalFormatting sqref="H5">
    <cfRule type="cellIs" dxfId="596" priority="1873" operator="equal">
      <formula>1</formula>
    </cfRule>
    <cfRule type="cellIs" dxfId="595" priority="1874" operator="equal">
      <formula>19</formula>
    </cfRule>
    <cfRule type="cellIs" dxfId="594" priority="1875" operator="equal">
      <formula>20</formula>
    </cfRule>
  </conditionalFormatting>
  <conditionalFormatting sqref="H6">
    <cfRule type="cellIs" dxfId="593" priority="1870" operator="equal">
      <formula>1</formula>
    </cfRule>
    <cfRule type="cellIs" dxfId="592" priority="1871" operator="equal">
      <formula>19</formula>
    </cfRule>
    <cfRule type="cellIs" dxfId="591" priority="1872" operator="equal">
      <formula>20</formula>
    </cfRule>
  </conditionalFormatting>
  <conditionalFormatting sqref="H7">
    <cfRule type="cellIs" dxfId="590" priority="1867" operator="equal">
      <formula>1</formula>
    </cfRule>
    <cfRule type="cellIs" dxfId="589" priority="1868" operator="equal">
      <formula>19</formula>
    </cfRule>
    <cfRule type="cellIs" dxfId="588" priority="1869" operator="equal">
      <formula>20</formula>
    </cfRule>
  </conditionalFormatting>
  <conditionalFormatting sqref="H8">
    <cfRule type="cellIs" dxfId="587" priority="1864" operator="equal">
      <formula>1</formula>
    </cfRule>
    <cfRule type="cellIs" dxfId="586" priority="1865" operator="equal">
      <formula>19</formula>
    </cfRule>
    <cfRule type="cellIs" dxfId="585" priority="1866" operator="equal">
      <formula>20</formula>
    </cfRule>
  </conditionalFormatting>
  <conditionalFormatting sqref="H9">
    <cfRule type="cellIs" dxfId="584" priority="1861" operator="equal">
      <formula>1</formula>
    </cfRule>
    <cfRule type="cellIs" dxfId="583" priority="1862" operator="equal">
      <formula>19</formula>
    </cfRule>
    <cfRule type="cellIs" dxfId="582" priority="1863" operator="equal">
      <formula>20</formula>
    </cfRule>
  </conditionalFormatting>
  <conditionalFormatting sqref="H4">
    <cfRule type="cellIs" dxfId="581" priority="1849" operator="equal">
      <formula>1</formula>
    </cfRule>
    <cfRule type="cellIs" dxfId="580" priority="1850" operator="equal">
      <formula>19</formula>
    </cfRule>
    <cfRule type="cellIs" dxfId="579" priority="1851" operator="equal">
      <formula>20</formula>
    </cfRule>
  </conditionalFormatting>
  <conditionalFormatting sqref="H6">
    <cfRule type="cellIs" dxfId="578" priority="1840" operator="equal">
      <formula>1</formula>
    </cfRule>
    <cfRule type="cellIs" dxfId="577" priority="1841" operator="equal">
      <formula>19</formula>
    </cfRule>
    <cfRule type="cellIs" dxfId="576" priority="1842" operator="equal">
      <formula>20</formula>
    </cfRule>
  </conditionalFormatting>
  <conditionalFormatting sqref="H4">
    <cfRule type="cellIs" dxfId="575" priority="1843" operator="equal">
      <formula>1</formula>
    </cfRule>
    <cfRule type="cellIs" dxfId="574" priority="1844" operator="equal">
      <formula>19</formula>
    </cfRule>
    <cfRule type="cellIs" dxfId="573" priority="1845" operator="equal">
      <formula>20</formula>
    </cfRule>
  </conditionalFormatting>
  <conditionalFormatting sqref="H7">
    <cfRule type="cellIs" dxfId="572" priority="1837" operator="equal">
      <formula>1</formula>
    </cfRule>
    <cfRule type="cellIs" dxfId="571" priority="1838" operator="equal">
      <formula>19</formula>
    </cfRule>
    <cfRule type="cellIs" dxfId="570" priority="1839" operator="equal">
      <formula>20</formula>
    </cfRule>
  </conditionalFormatting>
  <conditionalFormatting sqref="H8">
    <cfRule type="cellIs" dxfId="569" priority="1834" operator="equal">
      <formula>1</formula>
    </cfRule>
    <cfRule type="cellIs" dxfId="568" priority="1835" operator="equal">
      <formula>19</formula>
    </cfRule>
    <cfRule type="cellIs" dxfId="567" priority="1836" operator="equal">
      <formula>20</formula>
    </cfRule>
  </conditionalFormatting>
  <conditionalFormatting sqref="H9">
    <cfRule type="cellIs" dxfId="566" priority="1831" operator="equal">
      <formula>1</formula>
    </cfRule>
    <cfRule type="cellIs" dxfId="565" priority="1832" operator="equal">
      <formula>19</formula>
    </cfRule>
    <cfRule type="cellIs" dxfId="564" priority="1833" operator="equal">
      <formula>20</formula>
    </cfRule>
  </conditionalFormatting>
  <conditionalFormatting sqref="H6">
    <cfRule type="cellIs" dxfId="563" priority="1816" operator="equal">
      <formula>1</formula>
    </cfRule>
    <cfRule type="cellIs" dxfId="562" priority="1817" operator="equal">
      <formula>19</formula>
    </cfRule>
    <cfRule type="cellIs" dxfId="561" priority="1818" operator="equal">
      <formula>20</formula>
    </cfRule>
  </conditionalFormatting>
  <conditionalFormatting sqref="H7">
    <cfRule type="cellIs" dxfId="560" priority="1813" operator="equal">
      <formula>1</formula>
    </cfRule>
    <cfRule type="cellIs" dxfId="559" priority="1814" operator="equal">
      <formula>19</formula>
    </cfRule>
    <cfRule type="cellIs" dxfId="558" priority="1815" operator="equal">
      <formula>20</formula>
    </cfRule>
  </conditionalFormatting>
  <conditionalFormatting sqref="H8">
    <cfRule type="cellIs" dxfId="557" priority="1810" operator="equal">
      <formula>1</formula>
    </cfRule>
    <cfRule type="cellIs" dxfId="556" priority="1811" operator="equal">
      <formula>19</formula>
    </cfRule>
    <cfRule type="cellIs" dxfId="555" priority="1812" operator="equal">
      <formula>20</formula>
    </cfRule>
  </conditionalFormatting>
  <conditionalFormatting sqref="H9">
    <cfRule type="cellIs" dxfId="554" priority="1807" operator="equal">
      <formula>1</formula>
    </cfRule>
    <cfRule type="cellIs" dxfId="553" priority="1808" operator="equal">
      <formula>19</formula>
    </cfRule>
    <cfRule type="cellIs" dxfId="552" priority="1809" operator="equal">
      <formula>20</formula>
    </cfRule>
  </conditionalFormatting>
  <conditionalFormatting sqref="H5">
    <cfRule type="cellIs" dxfId="551" priority="1795" operator="equal">
      <formula>1</formula>
    </cfRule>
    <cfRule type="cellIs" dxfId="550" priority="1796" operator="equal">
      <formula>19</formula>
    </cfRule>
    <cfRule type="cellIs" dxfId="549" priority="1797" operator="equal">
      <formula>20</formula>
    </cfRule>
  </conditionalFormatting>
  <conditionalFormatting sqref="H6">
    <cfRule type="cellIs" dxfId="548" priority="1750" operator="equal">
      <formula>1</formula>
    </cfRule>
    <cfRule type="cellIs" dxfId="547" priority="1751" operator="equal">
      <formula>19</formula>
    </cfRule>
    <cfRule type="cellIs" dxfId="546" priority="1752" operator="equal">
      <formula>20</formula>
    </cfRule>
  </conditionalFormatting>
  <conditionalFormatting sqref="H4">
    <cfRule type="cellIs" dxfId="545" priority="1753" operator="equal">
      <formula>1</formula>
    </cfRule>
    <cfRule type="cellIs" dxfId="544" priority="1754" operator="equal">
      <formula>19</formula>
    </cfRule>
    <cfRule type="cellIs" dxfId="543" priority="1755" operator="equal">
      <formula>20</formula>
    </cfRule>
  </conditionalFormatting>
  <conditionalFormatting sqref="H7">
    <cfRule type="cellIs" dxfId="542" priority="1747" operator="equal">
      <formula>1</formula>
    </cfRule>
    <cfRule type="cellIs" dxfId="541" priority="1748" operator="equal">
      <formula>19</formula>
    </cfRule>
    <cfRule type="cellIs" dxfId="540" priority="1749" operator="equal">
      <formula>20</formula>
    </cfRule>
  </conditionalFormatting>
  <conditionalFormatting sqref="H8">
    <cfRule type="cellIs" dxfId="539" priority="1744" operator="equal">
      <formula>1</formula>
    </cfRule>
    <cfRule type="cellIs" dxfId="538" priority="1745" operator="equal">
      <formula>19</formula>
    </cfRule>
    <cfRule type="cellIs" dxfId="537" priority="1746" operator="equal">
      <formula>20</formula>
    </cfRule>
  </conditionalFormatting>
  <conditionalFormatting sqref="H9">
    <cfRule type="cellIs" dxfId="536" priority="1741" operator="equal">
      <formula>1</formula>
    </cfRule>
    <cfRule type="cellIs" dxfId="535" priority="1742" operator="equal">
      <formula>19</formula>
    </cfRule>
    <cfRule type="cellIs" dxfId="534" priority="1743" operator="equal">
      <formula>20</formula>
    </cfRule>
  </conditionalFormatting>
  <conditionalFormatting sqref="H6">
    <cfRule type="cellIs" dxfId="533" priority="1738" operator="equal">
      <formula>1</formula>
    </cfRule>
    <cfRule type="cellIs" dxfId="532" priority="1739" operator="equal">
      <formula>19</formula>
    </cfRule>
    <cfRule type="cellIs" dxfId="531" priority="1740" operator="equal">
      <formula>20</formula>
    </cfRule>
  </conditionalFormatting>
  <conditionalFormatting sqref="H7">
    <cfRule type="cellIs" dxfId="530" priority="1735" operator="equal">
      <formula>1</formula>
    </cfRule>
    <cfRule type="cellIs" dxfId="529" priority="1736" operator="equal">
      <formula>19</formula>
    </cfRule>
    <cfRule type="cellIs" dxfId="528" priority="1737" operator="equal">
      <formula>20</formula>
    </cfRule>
  </conditionalFormatting>
  <conditionalFormatting sqref="H8">
    <cfRule type="cellIs" dxfId="527" priority="1732" operator="equal">
      <formula>1</formula>
    </cfRule>
    <cfRule type="cellIs" dxfId="526" priority="1733" operator="equal">
      <formula>19</formula>
    </cfRule>
    <cfRule type="cellIs" dxfId="525" priority="1734" operator="equal">
      <formula>20</formula>
    </cfRule>
  </conditionalFormatting>
  <conditionalFormatting sqref="H9">
    <cfRule type="cellIs" dxfId="524" priority="1729" operator="equal">
      <formula>1</formula>
    </cfRule>
    <cfRule type="cellIs" dxfId="523" priority="1730" operator="equal">
      <formula>19</formula>
    </cfRule>
    <cfRule type="cellIs" dxfId="522" priority="1731" operator="equal">
      <formula>20</formula>
    </cfRule>
  </conditionalFormatting>
  <conditionalFormatting sqref="H5">
    <cfRule type="cellIs" dxfId="521" priority="1723" operator="equal">
      <formula>1</formula>
    </cfRule>
    <cfRule type="cellIs" dxfId="520" priority="1724" operator="equal">
      <formula>19</formula>
    </cfRule>
    <cfRule type="cellIs" dxfId="519" priority="1725" operator="equal">
      <formula>20</formula>
    </cfRule>
  </conditionalFormatting>
  <conditionalFormatting sqref="H4">
    <cfRule type="cellIs" dxfId="518" priority="1720" operator="equal">
      <formula>1</formula>
    </cfRule>
    <cfRule type="cellIs" dxfId="517" priority="1721" operator="equal">
      <formula>19</formula>
    </cfRule>
    <cfRule type="cellIs" dxfId="516" priority="1722" operator="equal">
      <formula>20</formula>
    </cfRule>
  </conditionalFormatting>
  <conditionalFormatting sqref="H5">
    <cfRule type="cellIs" dxfId="515" priority="1717" operator="equal">
      <formula>1</formula>
    </cfRule>
    <cfRule type="cellIs" dxfId="514" priority="1718" operator="equal">
      <formula>19</formula>
    </cfRule>
    <cfRule type="cellIs" dxfId="513" priority="1719" operator="equal">
      <formula>20</formula>
    </cfRule>
  </conditionalFormatting>
  <conditionalFormatting sqref="H7">
    <cfRule type="cellIs" dxfId="512" priority="1714" operator="equal">
      <formula>1</formula>
    </cfRule>
    <cfRule type="cellIs" dxfId="511" priority="1715" operator="equal">
      <formula>19</formula>
    </cfRule>
    <cfRule type="cellIs" dxfId="510" priority="1716" operator="equal">
      <formula>20</formula>
    </cfRule>
  </conditionalFormatting>
  <conditionalFormatting sqref="H8">
    <cfRule type="cellIs" dxfId="509" priority="1711" operator="equal">
      <formula>1</formula>
    </cfRule>
    <cfRule type="cellIs" dxfId="508" priority="1712" operator="equal">
      <formula>19</formula>
    </cfRule>
    <cfRule type="cellIs" dxfId="507" priority="1713" operator="equal">
      <formula>20</formula>
    </cfRule>
  </conditionalFormatting>
  <conditionalFormatting sqref="H9">
    <cfRule type="cellIs" dxfId="506" priority="1708" operator="equal">
      <formula>1</formula>
    </cfRule>
    <cfRule type="cellIs" dxfId="505" priority="1709" operator="equal">
      <formula>19</formula>
    </cfRule>
    <cfRule type="cellIs" dxfId="504" priority="1710" operator="equal">
      <formula>20</formula>
    </cfRule>
  </conditionalFormatting>
  <conditionalFormatting sqref="H7">
    <cfRule type="cellIs" dxfId="503" priority="1702" operator="equal">
      <formula>1</formula>
    </cfRule>
    <cfRule type="cellIs" dxfId="502" priority="1703" operator="equal">
      <formula>19</formula>
    </cfRule>
    <cfRule type="cellIs" dxfId="501" priority="1704" operator="equal">
      <formula>20</formula>
    </cfRule>
  </conditionalFormatting>
  <conditionalFormatting sqref="H8">
    <cfRule type="cellIs" dxfId="500" priority="1699" operator="equal">
      <formula>1</formula>
    </cfRule>
    <cfRule type="cellIs" dxfId="499" priority="1700" operator="equal">
      <formula>19</formula>
    </cfRule>
    <cfRule type="cellIs" dxfId="498" priority="1701" operator="equal">
      <formula>20</formula>
    </cfRule>
  </conditionalFormatting>
  <conditionalFormatting sqref="H9">
    <cfRule type="cellIs" dxfId="497" priority="1696" operator="equal">
      <formula>1</formula>
    </cfRule>
    <cfRule type="cellIs" dxfId="496" priority="1697" operator="equal">
      <formula>19</formula>
    </cfRule>
    <cfRule type="cellIs" dxfId="495" priority="1698" operator="equal">
      <formula>20</formula>
    </cfRule>
  </conditionalFormatting>
  <conditionalFormatting sqref="H6">
    <cfRule type="cellIs" dxfId="494" priority="1690" operator="equal">
      <formula>1</formula>
    </cfRule>
    <cfRule type="cellIs" dxfId="493" priority="1691" operator="equal">
      <formula>19</formula>
    </cfRule>
    <cfRule type="cellIs" dxfId="492" priority="1692" operator="equal">
      <formula>20</formula>
    </cfRule>
  </conditionalFormatting>
  <conditionalFormatting sqref="H4">
    <cfRule type="cellIs" dxfId="491" priority="1657" operator="equal">
      <formula>1</formula>
    </cfRule>
    <cfRule type="cellIs" dxfId="490" priority="1658" operator="equal">
      <formula>19</formula>
    </cfRule>
    <cfRule type="cellIs" dxfId="489" priority="1659" operator="equal">
      <formula>20</formula>
    </cfRule>
  </conditionalFormatting>
  <conditionalFormatting sqref="H5">
    <cfRule type="cellIs" dxfId="488" priority="1654" operator="equal">
      <formula>1</formula>
    </cfRule>
    <cfRule type="cellIs" dxfId="487" priority="1655" operator="equal">
      <formula>19</formula>
    </cfRule>
    <cfRule type="cellIs" dxfId="486" priority="1656" operator="equal">
      <formula>20</formula>
    </cfRule>
  </conditionalFormatting>
  <conditionalFormatting sqref="H7">
    <cfRule type="cellIs" dxfId="485" priority="1651" operator="equal">
      <formula>1</formula>
    </cfRule>
    <cfRule type="cellIs" dxfId="484" priority="1652" operator="equal">
      <formula>19</formula>
    </cfRule>
    <cfRule type="cellIs" dxfId="483" priority="1653" operator="equal">
      <formula>20</formula>
    </cfRule>
  </conditionalFormatting>
  <conditionalFormatting sqref="H8">
    <cfRule type="cellIs" dxfId="482" priority="1648" operator="equal">
      <formula>1</formula>
    </cfRule>
    <cfRule type="cellIs" dxfId="481" priority="1649" operator="equal">
      <formula>19</formula>
    </cfRule>
    <cfRule type="cellIs" dxfId="480" priority="1650" operator="equal">
      <formula>20</formula>
    </cfRule>
  </conditionalFormatting>
  <conditionalFormatting sqref="H9">
    <cfRule type="cellIs" dxfId="479" priority="1645" operator="equal">
      <formula>1</formula>
    </cfRule>
    <cfRule type="cellIs" dxfId="478" priority="1646" operator="equal">
      <formula>19</formula>
    </cfRule>
    <cfRule type="cellIs" dxfId="477" priority="1647" operator="equal">
      <formula>20</formula>
    </cfRule>
  </conditionalFormatting>
  <conditionalFormatting sqref="H7">
    <cfRule type="cellIs" dxfId="476" priority="1636" operator="equal">
      <formula>1</formula>
    </cfRule>
    <cfRule type="cellIs" dxfId="475" priority="1637" operator="equal">
      <formula>19</formula>
    </cfRule>
    <cfRule type="cellIs" dxfId="474" priority="1638" operator="equal">
      <formula>20</formula>
    </cfRule>
  </conditionalFormatting>
  <conditionalFormatting sqref="H8">
    <cfRule type="cellIs" dxfId="473" priority="1633" operator="equal">
      <formula>1</formula>
    </cfRule>
    <cfRule type="cellIs" dxfId="472" priority="1634" operator="equal">
      <formula>19</formula>
    </cfRule>
    <cfRule type="cellIs" dxfId="471" priority="1635" operator="equal">
      <formula>20</formula>
    </cfRule>
  </conditionalFormatting>
  <conditionalFormatting sqref="H9">
    <cfRule type="cellIs" dxfId="470" priority="1630" operator="equal">
      <formula>1</formula>
    </cfRule>
    <cfRule type="cellIs" dxfId="469" priority="1631" operator="equal">
      <formula>19</formula>
    </cfRule>
    <cfRule type="cellIs" dxfId="468" priority="1632" operator="equal">
      <formula>20</formula>
    </cfRule>
  </conditionalFormatting>
  <conditionalFormatting sqref="H6">
    <cfRule type="cellIs" dxfId="467" priority="1621" operator="equal">
      <formula>1</formula>
    </cfRule>
    <cfRule type="cellIs" dxfId="466" priority="1622" operator="equal">
      <formula>19</formula>
    </cfRule>
    <cfRule type="cellIs" dxfId="465" priority="1623" operator="equal">
      <formula>20</formula>
    </cfRule>
  </conditionalFormatting>
  <conditionalFormatting sqref="H5">
    <cfRule type="cellIs" dxfId="464" priority="1618" operator="equal">
      <formula>1</formula>
    </cfRule>
    <cfRule type="cellIs" dxfId="463" priority="1619" operator="equal">
      <formula>19</formula>
    </cfRule>
    <cfRule type="cellIs" dxfId="462" priority="1620" operator="equal">
      <formula>20</formula>
    </cfRule>
  </conditionalFormatting>
  <conditionalFormatting sqref="H6">
    <cfRule type="cellIs" dxfId="461" priority="1615" operator="equal">
      <formula>1</formula>
    </cfRule>
    <cfRule type="cellIs" dxfId="460" priority="1616" operator="equal">
      <formula>19</formula>
    </cfRule>
    <cfRule type="cellIs" dxfId="459" priority="1617" operator="equal">
      <formula>20</formula>
    </cfRule>
  </conditionalFormatting>
  <conditionalFormatting sqref="H8">
    <cfRule type="cellIs" dxfId="458" priority="1612" operator="equal">
      <formula>1</formula>
    </cfRule>
    <cfRule type="cellIs" dxfId="457" priority="1613" operator="equal">
      <formula>19</formula>
    </cfRule>
    <cfRule type="cellIs" dxfId="456" priority="1614" operator="equal">
      <formula>20</formula>
    </cfRule>
  </conditionalFormatting>
  <conditionalFormatting sqref="H9">
    <cfRule type="cellIs" dxfId="455" priority="1609" operator="equal">
      <formula>1</formula>
    </cfRule>
    <cfRule type="cellIs" dxfId="454" priority="1610" operator="equal">
      <formula>19</formula>
    </cfRule>
    <cfRule type="cellIs" dxfId="453" priority="1611" operator="equal">
      <formula>20</formula>
    </cfRule>
  </conditionalFormatting>
  <conditionalFormatting sqref="H8">
    <cfRule type="cellIs" dxfId="452" priority="1600" operator="equal">
      <formula>1</formula>
    </cfRule>
    <cfRule type="cellIs" dxfId="451" priority="1601" operator="equal">
      <formula>19</formula>
    </cfRule>
    <cfRule type="cellIs" dxfId="450" priority="1602" operator="equal">
      <formula>20</formula>
    </cfRule>
  </conditionalFormatting>
  <conditionalFormatting sqref="H9">
    <cfRule type="cellIs" dxfId="449" priority="1597" operator="equal">
      <formula>1</formula>
    </cfRule>
    <cfRule type="cellIs" dxfId="448" priority="1598" operator="equal">
      <formula>19</formula>
    </cfRule>
    <cfRule type="cellIs" dxfId="447" priority="1599" operator="equal">
      <formula>20</formula>
    </cfRule>
  </conditionalFormatting>
  <conditionalFormatting sqref="H7">
    <cfRule type="cellIs" dxfId="446" priority="1585" operator="equal">
      <formula>1</formula>
    </cfRule>
    <cfRule type="cellIs" dxfId="445" priority="1586" operator="equal">
      <formula>19</formula>
    </cfRule>
    <cfRule type="cellIs" dxfId="444" priority="1587" operator="equal">
      <formula>20</formula>
    </cfRule>
  </conditionalFormatting>
  <conditionalFormatting sqref="H5">
    <cfRule type="cellIs" dxfId="443" priority="1576" operator="equal">
      <formula>1</formula>
    </cfRule>
    <cfRule type="cellIs" dxfId="442" priority="1577" operator="equal">
      <formula>19</formula>
    </cfRule>
    <cfRule type="cellIs" dxfId="441" priority="1578" operator="equal">
      <formula>20</formula>
    </cfRule>
  </conditionalFormatting>
  <conditionalFormatting sqref="H6">
    <cfRule type="cellIs" dxfId="440" priority="1573" operator="equal">
      <formula>1</formula>
    </cfRule>
    <cfRule type="cellIs" dxfId="439" priority="1574" operator="equal">
      <formula>19</formula>
    </cfRule>
    <cfRule type="cellIs" dxfId="438" priority="1575" operator="equal">
      <formula>20</formula>
    </cfRule>
  </conditionalFormatting>
  <conditionalFormatting sqref="H8">
    <cfRule type="cellIs" dxfId="437" priority="1570" operator="equal">
      <formula>1</formula>
    </cfRule>
    <cfRule type="cellIs" dxfId="436" priority="1571" operator="equal">
      <formula>19</formula>
    </cfRule>
    <cfRule type="cellIs" dxfId="435" priority="1572" operator="equal">
      <formula>20</formula>
    </cfRule>
  </conditionalFormatting>
  <conditionalFormatting sqref="H9">
    <cfRule type="cellIs" dxfId="434" priority="1567" operator="equal">
      <formula>1</formula>
    </cfRule>
    <cfRule type="cellIs" dxfId="433" priority="1568" operator="equal">
      <formula>19</formula>
    </cfRule>
    <cfRule type="cellIs" dxfId="432" priority="1569" operator="equal">
      <formula>20</formula>
    </cfRule>
  </conditionalFormatting>
  <conditionalFormatting sqref="H8">
    <cfRule type="cellIs" dxfId="431" priority="1558" operator="equal">
      <formula>1</formula>
    </cfRule>
    <cfRule type="cellIs" dxfId="430" priority="1559" operator="equal">
      <formula>19</formula>
    </cfRule>
    <cfRule type="cellIs" dxfId="429" priority="1560" operator="equal">
      <formula>20</formula>
    </cfRule>
  </conditionalFormatting>
  <conditionalFormatting sqref="H9">
    <cfRule type="cellIs" dxfId="428" priority="1555" operator="equal">
      <formula>1</formula>
    </cfRule>
    <cfRule type="cellIs" dxfId="427" priority="1556" operator="equal">
      <formula>19</formula>
    </cfRule>
    <cfRule type="cellIs" dxfId="426" priority="1557" operator="equal">
      <formula>20</formula>
    </cfRule>
  </conditionalFormatting>
  <conditionalFormatting sqref="H7">
    <cfRule type="cellIs" dxfId="425" priority="1543" operator="equal">
      <formula>1</formula>
    </cfRule>
    <cfRule type="cellIs" dxfId="424" priority="1544" operator="equal">
      <formula>19</formula>
    </cfRule>
    <cfRule type="cellIs" dxfId="423" priority="1545" operator="equal">
      <formula>20</formula>
    </cfRule>
  </conditionalFormatting>
  <conditionalFormatting sqref="H6">
    <cfRule type="cellIs" dxfId="422" priority="1540" operator="equal">
      <formula>1</formula>
    </cfRule>
    <cfRule type="cellIs" dxfId="421" priority="1541" operator="equal">
      <formula>19</formula>
    </cfRule>
    <cfRule type="cellIs" dxfId="420" priority="1542" operator="equal">
      <formula>20</formula>
    </cfRule>
  </conditionalFormatting>
  <conditionalFormatting sqref="H7">
    <cfRule type="cellIs" dxfId="419" priority="1537" operator="equal">
      <formula>1</formula>
    </cfRule>
    <cfRule type="cellIs" dxfId="418" priority="1538" operator="equal">
      <formula>19</formula>
    </cfRule>
    <cfRule type="cellIs" dxfId="417" priority="1539" operator="equal">
      <formula>20</formula>
    </cfRule>
  </conditionalFormatting>
  <conditionalFormatting sqref="H9">
    <cfRule type="cellIs" dxfId="416" priority="1534" operator="equal">
      <formula>1</formula>
    </cfRule>
    <cfRule type="cellIs" dxfId="415" priority="1535" operator="equal">
      <formula>19</formula>
    </cfRule>
    <cfRule type="cellIs" dxfId="414" priority="1536" operator="equal">
      <formula>20</formula>
    </cfRule>
  </conditionalFormatting>
  <conditionalFormatting sqref="H9">
    <cfRule type="cellIs" dxfId="413" priority="1522" operator="equal">
      <formula>1</formula>
    </cfRule>
    <cfRule type="cellIs" dxfId="412" priority="1523" operator="equal">
      <formula>19</formula>
    </cfRule>
    <cfRule type="cellIs" dxfId="411" priority="1524" operator="equal">
      <formula>20</formula>
    </cfRule>
  </conditionalFormatting>
  <conditionalFormatting sqref="H8">
    <cfRule type="cellIs" dxfId="410" priority="1510" operator="equal">
      <formula>1</formula>
    </cfRule>
    <cfRule type="cellIs" dxfId="409" priority="1511" operator="equal">
      <formula>19</formula>
    </cfRule>
    <cfRule type="cellIs" dxfId="408" priority="1512" operator="equal">
      <formula>20</formula>
    </cfRule>
  </conditionalFormatting>
  <conditionalFormatting sqref="H2">
    <cfRule type="cellIs" dxfId="407" priority="1123" operator="equal">
      <formula>1</formula>
    </cfRule>
    <cfRule type="cellIs" dxfId="406" priority="1124" operator="equal">
      <formula>19</formula>
    </cfRule>
    <cfRule type="cellIs" dxfId="405" priority="1125" operator="equal">
      <formula>20</formula>
    </cfRule>
  </conditionalFormatting>
  <conditionalFormatting sqref="H2">
    <cfRule type="cellIs" dxfId="404" priority="1120" operator="equal">
      <formula>1</formula>
    </cfRule>
    <cfRule type="cellIs" dxfId="403" priority="1121" operator="equal">
      <formula>19</formula>
    </cfRule>
    <cfRule type="cellIs" dxfId="402" priority="1122" operator="equal">
      <formula>20</formula>
    </cfRule>
  </conditionalFormatting>
  <conditionalFormatting sqref="H13">
    <cfRule type="cellIs" dxfId="401" priority="625" operator="equal">
      <formula>1</formula>
    </cfRule>
    <cfRule type="cellIs" dxfId="400" priority="626" operator="equal">
      <formula>19</formula>
    </cfRule>
    <cfRule type="cellIs" dxfId="399" priority="627" operator="equal">
      <formula>20</formula>
    </cfRule>
  </conditionalFormatting>
  <conditionalFormatting sqref="H10">
    <cfRule type="cellIs" dxfId="398" priority="622" operator="equal">
      <formula>1</formula>
    </cfRule>
    <cfRule type="cellIs" dxfId="397" priority="623" operator="equal">
      <formula>19</formula>
    </cfRule>
    <cfRule type="cellIs" dxfId="396" priority="624" operator="equal">
      <formula>20</formula>
    </cfRule>
  </conditionalFormatting>
  <conditionalFormatting sqref="H13">
    <cfRule type="cellIs" dxfId="395" priority="628" operator="equal">
      <formula>1</formula>
    </cfRule>
    <cfRule type="cellIs" dxfId="394" priority="629" operator="equal">
      <formula>19</formula>
    </cfRule>
    <cfRule type="cellIs" dxfId="393" priority="630" operator="equal">
      <formula>20</formula>
    </cfRule>
  </conditionalFormatting>
  <conditionalFormatting sqref="H13">
    <cfRule type="cellIs" dxfId="392" priority="631" operator="equal">
      <formula>1</formula>
    </cfRule>
    <cfRule type="cellIs" dxfId="391" priority="632" operator="equal">
      <formula>19</formula>
    </cfRule>
    <cfRule type="cellIs" dxfId="390" priority="633" operator="equal">
      <formula>20</formula>
    </cfRule>
  </conditionalFormatting>
  <conditionalFormatting sqref="H10">
    <cfRule type="cellIs" dxfId="389" priority="709" operator="equal">
      <formula>1</formula>
    </cfRule>
    <cfRule type="cellIs" dxfId="388" priority="710" operator="equal">
      <formula>19</formula>
    </cfRule>
    <cfRule type="cellIs" dxfId="387" priority="711" operator="equal">
      <formula>20</formula>
    </cfRule>
  </conditionalFormatting>
  <conditionalFormatting sqref="H10">
    <cfRule type="cellIs" dxfId="386" priority="706" operator="equal">
      <formula>1</formula>
    </cfRule>
    <cfRule type="cellIs" dxfId="385" priority="707" operator="equal">
      <formula>19</formula>
    </cfRule>
    <cfRule type="cellIs" dxfId="384" priority="708" operator="equal">
      <formula>20</formula>
    </cfRule>
  </conditionalFormatting>
  <conditionalFormatting sqref="H13">
    <cfRule type="cellIs" dxfId="383" priority="703" operator="equal">
      <formula>1</formula>
    </cfRule>
    <cfRule type="cellIs" dxfId="382" priority="704" operator="equal">
      <formula>19</formula>
    </cfRule>
    <cfRule type="cellIs" dxfId="381" priority="705" operator="equal">
      <formula>20</formula>
    </cfRule>
  </conditionalFormatting>
  <conditionalFormatting sqref="H10">
    <cfRule type="cellIs" dxfId="380" priority="700" operator="equal">
      <formula>1</formula>
    </cfRule>
    <cfRule type="cellIs" dxfId="379" priority="701" operator="equal">
      <formula>19</formula>
    </cfRule>
    <cfRule type="cellIs" dxfId="378" priority="702" operator="equal">
      <formula>20</formula>
    </cfRule>
  </conditionalFormatting>
  <conditionalFormatting sqref="H13">
    <cfRule type="cellIs" dxfId="377" priority="697" operator="equal">
      <formula>1</formula>
    </cfRule>
    <cfRule type="cellIs" dxfId="376" priority="698" operator="equal">
      <formula>19</formula>
    </cfRule>
    <cfRule type="cellIs" dxfId="375" priority="699" operator="equal">
      <formula>20</formula>
    </cfRule>
  </conditionalFormatting>
  <conditionalFormatting sqref="H10">
    <cfRule type="cellIs" dxfId="374" priority="694" operator="equal">
      <formula>1</formula>
    </cfRule>
    <cfRule type="cellIs" dxfId="373" priority="695" operator="equal">
      <formula>19</formula>
    </cfRule>
    <cfRule type="cellIs" dxfId="372" priority="696" operator="equal">
      <formula>20</formula>
    </cfRule>
  </conditionalFormatting>
  <conditionalFormatting sqref="H13">
    <cfRule type="cellIs" dxfId="371" priority="691" operator="equal">
      <formula>1</formula>
    </cfRule>
    <cfRule type="cellIs" dxfId="370" priority="692" operator="equal">
      <formula>19</formula>
    </cfRule>
    <cfRule type="cellIs" dxfId="369" priority="693" operator="equal">
      <formula>20</formula>
    </cfRule>
  </conditionalFormatting>
  <conditionalFormatting sqref="H10">
    <cfRule type="cellIs" dxfId="368" priority="688" operator="equal">
      <formula>1</formula>
    </cfRule>
    <cfRule type="cellIs" dxfId="367" priority="689" operator="equal">
      <formula>19</formula>
    </cfRule>
    <cfRule type="cellIs" dxfId="366" priority="690" operator="equal">
      <formula>20</formula>
    </cfRule>
  </conditionalFormatting>
  <conditionalFormatting sqref="H13">
    <cfRule type="cellIs" dxfId="365" priority="685" operator="equal">
      <formula>1</formula>
    </cfRule>
    <cfRule type="cellIs" dxfId="364" priority="686" operator="equal">
      <formula>19</formula>
    </cfRule>
    <cfRule type="cellIs" dxfId="363" priority="687" operator="equal">
      <formula>20</formula>
    </cfRule>
  </conditionalFormatting>
  <conditionalFormatting sqref="H10">
    <cfRule type="cellIs" dxfId="362" priority="682" operator="equal">
      <formula>1</formula>
    </cfRule>
    <cfRule type="cellIs" dxfId="361" priority="683" operator="equal">
      <formula>19</formula>
    </cfRule>
    <cfRule type="cellIs" dxfId="360" priority="684" operator="equal">
      <formula>20</formula>
    </cfRule>
  </conditionalFormatting>
  <conditionalFormatting sqref="H13">
    <cfRule type="cellIs" dxfId="359" priority="679" operator="equal">
      <formula>1</formula>
    </cfRule>
    <cfRule type="cellIs" dxfId="358" priority="680" operator="equal">
      <formula>19</formula>
    </cfRule>
    <cfRule type="cellIs" dxfId="357" priority="681" operator="equal">
      <formula>20</formula>
    </cfRule>
  </conditionalFormatting>
  <conditionalFormatting sqref="H10">
    <cfRule type="cellIs" dxfId="356" priority="676" operator="equal">
      <formula>1</formula>
    </cfRule>
    <cfRule type="cellIs" dxfId="355" priority="677" operator="equal">
      <formula>19</formula>
    </cfRule>
    <cfRule type="cellIs" dxfId="354" priority="678" operator="equal">
      <formula>20</formula>
    </cfRule>
  </conditionalFormatting>
  <conditionalFormatting sqref="H13">
    <cfRule type="cellIs" dxfId="353" priority="673" operator="equal">
      <formula>1</formula>
    </cfRule>
    <cfRule type="cellIs" dxfId="352" priority="674" operator="equal">
      <formula>19</formula>
    </cfRule>
    <cfRule type="cellIs" dxfId="351" priority="675" operator="equal">
      <formula>20</formula>
    </cfRule>
  </conditionalFormatting>
  <conditionalFormatting sqref="H10">
    <cfRule type="cellIs" dxfId="350" priority="670" operator="equal">
      <formula>1</formula>
    </cfRule>
    <cfRule type="cellIs" dxfId="349" priority="671" operator="equal">
      <formula>19</formula>
    </cfRule>
    <cfRule type="cellIs" dxfId="348" priority="672" operator="equal">
      <formula>20</formula>
    </cfRule>
  </conditionalFormatting>
  <conditionalFormatting sqref="H13">
    <cfRule type="cellIs" dxfId="347" priority="667" operator="equal">
      <formula>1</formula>
    </cfRule>
    <cfRule type="cellIs" dxfId="346" priority="668" operator="equal">
      <formula>19</formula>
    </cfRule>
    <cfRule type="cellIs" dxfId="345" priority="669" operator="equal">
      <formula>20</formula>
    </cfRule>
  </conditionalFormatting>
  <conditionalFormatting sqref="H10">
    <cfRule type="cellIs" dxfId="344" priority="664" operator="equal">
      <formula>1</formula>
    </cfRule>
    <cfRule type="cellIs" dxfId="343" priority="665" operator="equal">
      <formula>19</formula>
    </cfRule>
    <cfRule type="cellIs" dxfId="342" priority="666" operator="equal">
      <formula>20</formula>
    </cfRule>
  </conditionalFormatting>
  <conditionalFormatting sqref="H13">
    <cfRule type="cellIs" dxfId="341" priority="661" operator="equal">
      <formula>1</formula>
    </cfRule>
    <cfRule type="cellIs" dxfId="340" priority="662" operator="equal">
      <formula>19</formula>
    </cfRule>
    <cfRule type="cellIs" dxfId="339" priority="663" operator="equal">
      <formula>20</formula>
    </cfRule>
  </conditionalFormatting>
  <conditionalFormatting sqref="H10">
    <cfRule type="cellIs" dxfId="338" priority="658" operator="equal">
      <formula>1</formula>
    </cfRule>
    <cfRule type="cellIs" dxfId="337" priority="659" operator="equal">
      <formula>19</formula>
    </cfRule>
    <cfRule type="cellIs" dxfId="336" priority="660" operator="equal">
      <formula>20</formula>
    </cfRule>
  </conditionalFormatting>
  <conditionalFormatting sqref="H13">
    <cfRule type="cellIs" dxfId="335" priority="655" operator="equal">
      <formula>1</formula>
    </cfRule>
    <cfRule type="cellIs" dxfId="334" priority="656" operator="equal">
      <formula>19</formula>
    </cfRule>
    <cfRule type="cellIs" dxfId="333" priority="657" operator="equal">
      <formula>20</formula>
    </cfRule>
  </conditionalFormatting>
  <conditionalFormatting sqref="H10">
    <cfRule type="cellIs" dxfId="332" priority="652" operator="equal">
      <formula>1</formula>
    </cfRule>
    <cfRule type="cellIs" dxfId="331" priority="653" operator="equal">
      <formula>19</formula>
    </cfRule>
    <cfRule type="cellIs" dxfId="330" priority="654" operator="equal">
      <formula>20</formula>
    </cfRule>
  </conditionalFormatting>
  <conditionalFormatting sqref="H13">
    <cfRule type="cellIs" dxfId="329" priority="649" operator="equal">
      <formula>1</formula>
    </cfRule>
    <cfRule type="cellIs" dxfId="328" priority="650" operator="equal">
      <formula>19</formula>
    </cfRule>
    <cfRule type="cellIs" dxfId="327" priority="651" operator="equal">
      <formula>20</formula>
    </cfRule>
  </conditionalFormatting>
  <conditionalFormatting sqref="H10">
    <cfRule type="cellIs" dxfId="326" priority="646" operator="equal">
      <formula>1</formula>
    </cfRule>
    <cfRule type="cellIs" dxfId="325" priority="647" operator="equal">
      <formula>19</formula>
    </cfRule>
    <cfRule type="cellIs" dxfId="324" priority="648" operator="equal">
      <formula>20</formula>
    </cfRule>
  </conditionalFormatting>
  <conditionalFormatting sqref="H13">
    <cfRule type="cellIs" dxfId="323" priority="643" operator="equal">
      <formula>1</formula>
    </cfRule>
    <cfRule type="cellIs" dxfId="322" priority="644" operator="equal">
      <formula>19</formula>
    </cfRule>
    <cfRule type="cellIs" dxfId="321" priority="645" operator="equal">
      <formula>20</formula>
    </cfRule>
  </conditionalFormatting>
  <conditionalFormatting sqref="H10">
    <cfRule type="cellIs" dxfId="320" priority="640" operator="equal">
      <formula>1</formula>
    </cfRule>
    <cfRule type="cellIs" dxfId="319" priority="641" operator="equal">
      <formula>19</formula>
    </cfRule>
    <cfRule type="cellIs" dxfId="318" priority="642" operator="equal">
      <formula>20</formula>
    </cfRule>
  </conditionalFormatting>
  <conditionalFormatting sqref="H13">
    <cfRule type="cellIs" dxfId="317" priority="637" operator="equal">
      <formula>1</formula>
    </cfRule>
    <cfRule type="cellIs" dxfId="316" priority="638" operator="equal">
      <formula>19</formula>
    </cfRule>
    <cfRule type="cellIs" dxfId="315" priority="639" operator="equal">
      <formula>20</formula>
    </cfRule>
  </conditionalFormatting>
  <conditionalFormatting sqref="H10">
    <cfRule type="cellIs" dxfId="314" priority="634" operator="equal">
      <formula>1</formula>
    </cfRule>
    <cfRule type="cellIs" dxfId="313" priority="635" operator="equal">
      <formula>19</formula>
    </cfRule>
    <cfRule type="cellIs" dxfId="312" priority="636" operator="equal">
      <formula>20</formula>
    </cfRule>
  </conditionalFormatting>
  <conditionalFormatting sqref="H12">
    <cfRule type="cellIs" dxfId="311" priority="619" operator="equal">
      <formula>1</formula>
    </cfRule>
    <cfRule type="cellIs" dxfId="310" priority="620" operator="equal">
      <formula>19</formula>
    </cfRule>
    <cfRule type="cellIs" dxfId="309" priority="621" operator="equal">
      <formula>20</formula>
    </cfRule>
  </conditionalFormatting>
  <conditionalFormatting sqref="H12">
    <cfRule type="cellIs" dxfId="308" priority="616" operator="equal">
      <formula>1</formula>
    </cfRule>
    <cfRule type="cellIs" dxfId="307" priority="617" operator="equal">
      <formula>19</formula>
    </cfRule>
    <cfRule type="cellIs" dxfId="306" priority="618" operator="equal">
      <formula>20</formula>
    </cfRule>
  </conditionalFormatting>
  <conditionalFormatting sqref="H12">
    <cfRule type="cellIs" dxfId="305" priority="613" operator="equal">
      <formula>1</formula>
    </cfRule>
    <cfRule type="cellIs" dxfId="304" priority="614" operator="equal">
      <formula>19</formula>
    </cfRule>
    <cfRule type="cellIs" dxfId="303" priority="615" operator="equal">
      <formula>20</formula>
    </cfRule>
  </conditionalFormatting>
  <conditionalFormatting sqref="H12">
    <cfRule type="cellIs" dxfId="302" priority="610" operator="equal">
      <formula>1</formula>
    </cfRule>
    <cfRule type="cellIs" dxfId="301" priority="611" operator="equal">
      <formula>19</formula>
    </cfRule>
    <cfRule type="cellIs" dxfId="300" priority="612" operator="equal">
      <formula>20</formula>
    </cfRule>
  </conditionalFormatting>
  <conditionalFormatting sqref="H12">
    <cfRule type="cellIs" dxfId="299" priority="607" operator="equal">
      <formula>1</formula>
    </cfRule>
    <cfRule type="cellIs" dxfId="298" priority="608" operator="equal">
      <formula>19</formula>
    </cfRule>
    <cfRule type="cellIs" dxfId="297" priority="609" operator="equal">
      <formula>20</formula>
    </cfRule>
  </conditionalFormatting>
  <conditionalFormatting sqref="H12">
    <cfRule type="cellIs" dxfId="296" priority="604" operator="equal">
      <formula>1</formula>
    </cfRule>
    <cfRule type="cellIs" dxfId="295" priority="605" operator="equal">
      <formula>19</formula>
    </cfRule>
    <cfRule type="cellIs" dxfId="294" priority="606" operator="equal">
      <formula>20</formula>
    </cfRule>
  </conditionalFormatting>
  <conditionalFormatting sqref="H12">
    <cfRule type="cellIs" dxfId="293" priority="601" operator="equal">
      <formula>1</formula>
    </cfRule>
    <cfRule type="cellIs" dxfId="292" priority="602" operator="equal">
      <formula>19</formula>
    </cfRule>
    <cfRule type="cellIs" dxfId="291" priority="603" operator="equal">
      <formula>20</formula>
    </cfRule>
  </conditionalFormatting>
  <conditionalFormatting sqref="H12">
    <cfRule type="cellIs" dxfId="290" priority="598" operator="equal">
      <formula>1</formula>
    </cfRule>
    <cfRule type="cellIs" dxfId="289" priority="599" operator="equal">
      <formula>19</formula>
    </cfRule>
    <cfRule type="cellIs" dxfId="288" priority="600" operator="equal">
      <formula>20</formula>
    </cfRule>
  </conditionalFormatting>
  <conditionalFormatting sqref="H12">
    <cfRule type="cellIs" dxfId="287" priority="595" operator="equal">
      <formula>1</formula>
    </cfRule>
    <cfRule type="cellIs" dxfId="286" priority="596" operator="equal">
      <formula>19</formula>
    </cfRule>
    <cfRule type="cellIs" dxfId="285" priority="597" operator="equal">
      <formula>20</formula>
    </cfRule>
  </conditionalFormatting>
  <conditionalFormatting sqref="H12">
    <cfRule type="cellIs" dxfId="284" priority="592" operator="equal">
      <formula>1</formula>
    </cfRule>
    <cfRule type="cellIs" dxfId="283" priority="593" operator="equal">
      <formula>19</formula>
    </cfRule>
    <cfRule type="cellIs" dxfId="282" priority="594" operator="equal">
      <formula>20</formula>
    </cfRule>
  </conditionalFormatting>
  <conditionalFormatting sqref="H12">
    <cfRule type="cellIs" dxfId="281" priority="589" operator="equal">
      <formula>1</formula>
    </cfRule>
    <cfRule type="cellIs" dxfId="280" priority="590" operator="equal">
      <formula>19</formula>
    </cfRule>
    <cfRule type="cellIs" dxfId="279" priority="591" operator="equal">
      <formula>20</formula>
    </cfRule>
  </conditionalFormatting>
  <conditionalFormatting sqref="H12">
    <cfRule type="cellIs" dxfId="278" priority="586" operator="equal">
      <formula>1</formula>
    </cfRule>
    <cfRule type="cellIs" dxfId="277" priority="587" operator="equal">
      <formula>19</formula>
    </cfRule>
    <cfRule type="cellIs" dxfId="276" priority="588" operator="equal">
      <formula>20</formula>
    </cfRule>
  </conditionalFormatting>
  <conditionalFormatting sqref="H12">
    <cfRule type="cellIs" dxfId="275" priority="583" operator="equal">
      <formula>1</formula>
    </cfRule>
    <cfRule type="cellIs" dxfId="274" priority="584" operator="equal">
      <formula>19</formula>
    </cfRule>
    <cfRule type="cellIs" dxfId="273" priority="585" operator="equal">
      <formula>20</formula>
    </cfRule>
  </conditionalFormatting>
  <conditionalFormatting sqref="H12">
    <cfRule type="cellIs" dxfId="272" priority="580" operator="equal">
      <formula>1</formula>
    </cfRule>
    <cfRule type="cellIs" dxfId="271" priority="581" operator="equal">
      <formula>19</formula>
    </cfRule>
    <cfRule type="cellIs" dxfId="270" priority="582" operator="equal">
      <formula>20</formula>
    </cfRule>
  </conditionalFormatting>
  <conditionalFormatting sqref="H12">
    <cfRule type="cellIs" dxfId="269" priority="577" operator="equal">
      <formula>1</formula>
    </cfRule>
    <cfRule type="cellIs" dxfId="268" priority="578" operator="equal">
      <formula>19</formula>
    </cfRule>
    <cfRule type="cellIs" dxfId="267" priority="579" operator="equal">
      <formula>20</formula>
    </cfRule>
  </conditionalFormatting>
  <conditionalFormatting sqref="H3">
    <cfRule type="cellIs" dxfId="266" priority="574" operator="equal">
      <formula>1</formula>
    </cfRule>
    <cfRule type="cellIs" dxfId="265" priority="575" operator="equal">
      <formula>19</formula>
    </cfRule>
    <cfRule type="cellIs" dxfId="264" priority="576" operator="equal">
      <formula>20</formula>
    </cfRule>
  </conditionalFormatting>
  <conditionalFormatting sqref="H3">
    <cfRule type="cellIs" dxfId="263" priority="571" operator="equal">
      <formula>1</formula>
    </cfRule>
    <cfRule type="cellIs" dxfId="262" priority="572" operator="equal">
      <formula>19</formula>
    </cfRule>
    <cfRule type="cellIs" dxfId="261" priority="573" operator="equal">
      <formula>20</formula>
    </cfRule>
  </conditionalFormatting>
  <conditionalFormatting sqref="H11">
    <cfRule type="cellIs" dxfId="260" priority="364" operator="equal">
      <formula>1</formula>
    </cfRule>
    <cfRule type="cellIs" dxfId="259" priority="365" operator="equal">
      <formula>19</formula>
    </cfRule>
    <cfRule type="cellIs" dxfId="258" priority="366" operator="equal">
      <formula>20</formula>
    </cfRule>
  </conditionalFormatting>
  <conditionalFormatting sqref="H11">
    <cfRule type="cellIs" dxfId="257" priority="361" operator="equal">
      <formula>1</formula>
    </cfRule>
    <cfRule type="cellIs" dxfId="256" priority="362" operator="equal">
      <formula>19</formula>
    </cfRule>
    <cfRule type="cellIs" dxfId="255" priority="363" operator="equal">
      <formula>20</formula>
    </cfRule>
  </conditionalFormatting>
  <conditionalFormatting sqref="H11">
    <cfRule type="cellIs" dxfId="254" priority="358" operator="equal">
      <formula>1</formula>
    </cfRule>
    <cfRule type="cellIs" dxfId="253" priority="359" operator="equal">
      <formula>19</formula>
    </cfRule>
    <cfRule type="cellIs" dxfId="252" priority="360" operator="equal">
      <formula>20</formula>
    </cfRule>
  </conditionalFormatting>
  <conditionalFormatting sqref="H11">
    <cfRule type="cellIs" dxfId="251" priority="355" operator="equal">
      <formula>1</formula>
    </cfRule>
    <cfRule type="cellIs" dxfId="250" priority="356" operator="equal">
      <formula>19</formula>
    </cfRule>
    <cfRule type="cellIs" dxfId="249" priority="357" operator="equal">
      <formula>20</formula>
    </cfRule>
  </conditionalFormatting>
  <conditionalFormatting sqref="H11">
    <cfRule type="cellIs" dxfId="248" priority="352" operator="equal">
      <formula>1</formula>
    </cfRule>
    <cfRule type="cellIs" dxfId="247" priority="353" operator="equal">
      <formula>19</formula>
    </cfRule>
    <cfRule type="cellIs" dxfId="246" priority="354" operator="equal">
      <formula>20</formula>
    </cfRule>
  </conditionalFormatting>
  <conditionalFormatting sqref="H11">
    <cfRule type="cellIs" dxfId="245" priority="349" operator="equal">
      <formula>1</formula>
    </cfRule>
    <cfRule type="cellIs" dxfId="244" priority="350" operator="equal">
      <formula>19</formula>
    </cfRule>
    <cfRule type="cellIs" dxfId="243" priority="351" operator="equal">
      <formula>20</formula>
    </cfRule>
  </conditionalFormatting>
  <conditionalFormatting sqref="H11">
    <cfRule type="cellIs" dxfId="242" priority="346" operator="equal">
      <formula>1</formula>
    </cfRule>
    <cfRule type="cellIs" dxfId="241" priority="347" operator="equal">
      <formula>19</formula>
    </cfRule>
    <cfRule type="cellIs" dxfId="240" priority="348" operator="equal">
      <formula>20</formula>
    </cfRule>
  </conditionalFormatting>
  <conditionalFormatting sqref="H11">
    <cfRule type="cellIs" dxfId="239" priority="343" operator="equal">
      <formula>1</formula>
    </cfRule>
    <cfRule type="cellIs" dxfId="238" priority="344" operator="equal">
      <formula>19</formula>
    </cfRule>
    <cfRule type="cellIs" dxfId="237" priority="345" operator="equal">
      <formula>20</formula>
    </cfRule>
  </conditionalFormatting>
  <conditionalFormatting sqref="H11">
    <cfRule type="cellIs" dxfId="236" priority="340" operator="equal">
      <formula>1</formula>
    </cfRule>
    <cfRule type="cellIs" dxfId="235" priority="341" operator="equal">
      <formula>19</formula>
    </cfRule>
    <cfRule type="cellIs" dxfId="234" priority="342" operator="equal">
      <formula>20</formula>
    </cfRule>
  </conditionalFormatting>
  <conditionalFormatting sqref="H11">
    <cfRule type="cellIs" dxfId="233" priority="337" operator="equal">
      <formula>1</formula>
    </cfRule>
    <cfRule type="cellIs" dxfId="232" priority="338" operator="equal">
      <formula>19</formula>
    </cfRule>
    <cfRule type="cellIs" dxfId="231" priority="339" operator="equal">
      <formula>20</formula>
    </cfRule>
  </conditionalFormatting>
  <conditionalFormatting sqref="H11">
    <cfRule type="cellIs" dxfId="230" priority="334" operator="equal">
      <formula>1</formula>
    </cfRule>
    <cfRule type="cellIs" dxfId="229" priority="335" operator="equal">
      <formula>19</formula>
    </cfRule>
    <cfRule type="cellIs" dxfId="228" priority="336" operator="equal">
      <formula>20</formula>
    </cfRule>
  </conditionalFormatting>
  <conditionalFormatting sqref="H11">
    <cfRule type="cellIs" dxfId="227" priority="331" operator="equal">
      <formula>1</formula>
    </cfRule>
    <cfRule type="cellIs" dxfId="226" priority="332" operator="equal">
      <formula>19</formula>
    </cfRule>
    <cfRule type="cellIs" dxfId="225" priority="333" operator="equal">
      <formula>20</formula>
    </cfRule>
  </conditionalFormatting>
  <conditionalFormatting sqref="H11">
    <cfRule type="cellIs" dxfId="224" priority="328" operator="equal">
      <formula>1</formula>
    </cfRule>
    <cfRule type="cellIs" dxfId="223" priority="329" operator="equal">
      <formula>19</formula>
    </cfRule>
    <cfRule type="cellIs" dxfId="222" priority="330" operator="equal">
      <formula>20</formula>
    </cfRule>
  </conditionalFormatting>
  <conditionalFormatting sqref="H11">
    <cfRule type="cellIs" dxfId="221" priority="325" operator="equal">
      <formula>1</formula>
    </cfRule>
    <cfRule type="cellIs" dxfId="220" priority="326" operator="equal">
      <formula>19</formula>
    </cfRule>
    <cfRule type="cellIs" dxfId="219" priority="327" operator="equal">
      <formula>20</formula>
    </cfRule>
  </conditionalFormatting>
  <conditionalFormatting sqref="H11">
    <cfRule type="cellIs" dxfId="218" priority="322" operator="equal">
      <formula>1</formula>
    </cfRule>
    <cfRule type="cellIs" dxfId="217" priority="323" operator="equal">
      <formula>19</formula>
    </cfRule>
    <cfRule type="cellIs" dxfId="216" priority="324" operator="equal">
      <formula>20</formula>
    </cfRule>
  </conditionalFormatting>
  <conditionalFormatting sqref="H14">
    <cfRule type="cellIs" dxfId="215" priority="217" operator="equal">
      <formula>1</formula>
    </cfRule>
    <cfRule type="cellIs" dxfId="214" priority="218" operator="equal">
      <formula>19</formula>
    </cfRule>
    <cfRule type="cellIs" dxfId="213" priority="219" operator="equal">
      <formula>20</formula>
    </cfRule>
  </conditionalFormatting>
  <conditionalFormatting sqref="H15">
    <cfRule type="cellIs" dxfId="212" priority="211" operator="equal">
      <formula>1</formula>
    </cfRule>
    <cfRule type="cellIs" dxfId="211" priority="212" operator="equal">
      <formula>19</formula>
    </cfRule>
    <cfRule type="cellIs" dxfId="210" priority="213" operator="equal">
      <formula>20</formula>
    </cfRule>
  </conditionalFormatting>
  <conditionalFormatting sqref="H14">
    <cfRule type="cellIs" dxfId="209" priority="208" operator="equal">
      <formula>1</formula>
    </cfRule>
    <cfRule type="cellIs" dxfId="208" priority="209" operator="equal">
      <formula>19</formula>
    </cfRule>
    <cfRule type="cellIs" dxfId="207" priority="210" operator="equal">
      <formula>20</formula>
    </cfRule>
  </conditionalFormatting>
  <conditionalFormatting sqref="H15">
    <cfRule type="cellIs" dxfId="206" priority="202" operator="equal">
      <formula>1</formula>
    </cfRule>
    <cfRule type="cellIs" dxfId="205" priority="203" operator="equal">
      <formula>19</formula>
    </cfRule>
    <cfRule type="cellIs" dxfId="204" priority="204" operator="equal">
      <formula>20</formula>
    </cfRule>
  </conditionalFormatting>
  <conditionalFormatting sqref="H16">
    <cfRule type="cellIs" dxfId="203" priority="199" operator="equal">
      <formula>1</formula>
    </cfRule>
    <cfRule type="cellIs" dxfId="202" priority="200" operator="equal">
      <formula>19</formula>
    </cfRule>
    <cfRule type="cellIs" dxfId="201" priority="201" operator="equal">
      <formula>20</formula>
    </cfRule>
  </conditionalFormatting>
  <conditionalFormatting sqref="H14">
    <cfRule type="cellIs" dxfId="200" priority="196" operator="equal">
      <formula>1</formula>
    </cfRule>
    <cfRule type="cellIs" dxfId="199" priority="197" operator="equal">
      <formula>19</formula>
    </cfRule>
    <cfRule type="cellIs" dxfId="198" priority="198" operator="equal">
      <formula>20</formula>
    </cfRule>
  </conditionalFormatting>
  <conditionalFormatting sqref="H15">
    <cfRule type="cellIs" dxfId="197" priority="190" operator="equal">
      <formula>1</formula>
    </cfRule>
    <cfRule type="cellIs" dxfId="196" priority="191" operator="equal">
      <formula>19</formula>
    </cfRule>
    <cfRule type="cellIs" dxfId="195" priority="192" operator="equal">
      <formula>20</formula>
    </cfRule>
  </conditionalFormatting>
  <conditionalFormatting sqref="H16">
    <cfRule type="cellIs" dxfId="194" priority="187" operator="equal">
      <formula>1</formula>
    </cfRule>
    <cfRule type="cellIs" dxfId="193" priority="188" operator="equal">
      <formula>19</formula>
    </cfRule>
    <cfRule type="cellIs" dxfId="192" priority="189" operator="equal">
      <formula>20</formula>
    </cfRule>
  </conditionalFormatting>
  <conditionalFormatting sqref="H14">
    <cfRule type="cellIs" dxfId="191" priority="184" operator="equal">
      <formula>1</formula>
    </cfRule>
    <cfRule type="cellIs" dxfId="190" priority="185" operator="equal">
      <formula>19</formula>
    </cfRule>
    <cfRule type="cellIs" dxfId="189" priority="186" operator="equal">
      <formula>20</formula>
    </cfRule>
  </conditionalFormatting>
  <conditionalFormatting sqref="H15">
    <cfRule type="cellIs" dxfId="188" priority="178" operator="equal">
      <formula>1</formula>
    </cfRule>
    <cfRule type="cellIs" dxfId="187" priority="179" operator="equal">
      <formula>19</formula>
    </cfRule>
    <cfRule type="cellIs" dxfId="186" priority="180" operator="equal">
      <formula>20</formula>
    </cfRule>
  </conditionalFormatting>
  <conditionalFormatting sqref="H16">
    <cfRule type="cellIs" dxfId="185" priority="175" operator="equal">
      <formula>1</formula>
    </cfRule>
    <cfRule type="cellIs" dxfId="184" priority="176" operator="equal">
      <formula>19</formula>
    </cfRule>
    <cfRule type="cellIs" dxfId="183" priority="177" operator="equal">
      <formula>20</formula>
    </cfRule>
  </conditionalFormatting>
  <conditionalFormatting sqref="H14">
    <cfRule type="cellIs" dxfId="182" priority="172" operator="equal">
      <formula>1</formula>
    </cfRule>
    <cfRule type="cellIs" dxfId="181" priority="173" operator="equal">
      <formula>19</formula>
    </cfRule>
    <cfRule type="cellIs" dxfId="180" priority="174" operator="equal">
      <formula>20</formula>
    </cfRule>
  </conditionalFormatting>
  <conditionalFormatting sqref="H15">
    <cfRule type="cellIs" dxfId="179" priority="166" operator="equal">
      <formula>1</formula>
    </cfRule>
    <cfRule type="cellIs" dxfId="178" priority="167" operator="equal">
      <formula>19</formula>
    </cfRule>
    <cfRule type="cellIs" dxfId="177" priority="168" operator="equal">
      <formula>20</formula>
    </cfRule>
  </conditionalFormatting>
  <conditionalFormatting sqref="H16">
    <cfRule type="cellIs" dxfId="176" priority="163" operator="equal">
      <formula>1</formula>
    </cfRule>
    <cfRule type="cellIs" dxfId="175" priority="164" operator="equal">
      <formula>19</formula>
    </cfRule>
    <cfRule type="cellIs" dxfId="174" priority="165" operator="equal">
      <formula>20</formula>
    </cfRule>
  </conditionalFormatting>
  <conditionalFormatting sqref="H14">
    <cfRule type="cellIs" dxfId="173" priority="160" operator="equal">
      <formula>1</formula>
    </cfRule>
    <cfRule type="cellIs" dxfId="172" priority="161" operator="equal">
      <formula>19</formula>
    </cfRule>
    <cfRule type="cellIs" dxfId="171" priority="162" operator="equal">
      <formula>20</formula>
    </cfRule>
  </conditionalFormatting>
  <conditionalFormatting sqref="H15">
    <cfRule type="cellIs" dxfId="170" priority="154" operator="equal">
      <formula>1</formula>
    </cfRule>
    <cfRule type="cellIs" dxfId="169" priority="155" operator="equal">
      <formula>19</formula>
    </cfRule>
    <cfRule type="cellIs" dxfId="168" priority="156" operator="equal">
      <formula>20</formula>
    </cfRule>
  </conditionalFormatting>
  <conditionalFormatting sqref="H16">
    <cfRule type="cellIs" dxfId="167" priority="151" operator="equal">
      <formula>1</formula>
    </cfRule>
    <cfRule type="cellIs" dxfId="166" priority="152" operator="equal">
      <formula>19</formula>
    </cfRule>
    <cfRule type="cellIs" dxfId="165" priority="153" operator="equal">
      <formula>20</formula>
    </cfRule>
  </conditionalFormatting>
  <conditionalFormatting sqref="H15">
    <cfRule type="cellIs" dxfId="164" priority="145" operator="equal">
      <formula>1</formula>
    </cfRule>
    <cfRule type="cellIs" dxfId="163" priority="146" operator="equal">
      <formula>19</formula>
    </cfRule>
    <cfRule type="cellIs" dxfId="162" priority="147" operator="equal">
      <formula>20</formula>
    </cfRule>
  </conditionalFormatting>
  <conditionalFormatting sqref="H16">
    <cfRule type="cellIs" dxfId="161" priority="142" operator="equal">
      <formula>1</formula>
    </cfRule>
    <cfRule type="cellIs" dxfId="160" priority="143" operator="equal">
      <formula>19</formula>
    </cfRule>
    <cfRule type="cellIs" dxfId="159" priority="144" operator="equal">
      <formula>20</formula>
    </cfRule>
  </conditionalFormatting>
  <conditionalFormatting sqref="H15">
    <cfRule type="cellIs" dxfId="158" priority="136" operator="equal">
      <formula>1</formula>
    </cfRule>
    <cfRule type="cellIs" dxfId="157" priority="137" operator="equal">
      <formula>19</formula>
    </cfRule>
    <cfRule type="cellIs" dxfId="156" priority="138" operator="equal">
      <formula>20</formula>
    </cfRule>
  </conditionalFormatting>
  <conditionalFormatting sqref="H16">
    <cfRule type="cellIs" dxfId="155" priority="133" operator="equal">
      <formula>1</formula>
    </cfRule>
    <cfRule type="cellIs" dxfId="154" priority="134" operator="equal">
      <formula>19</formula>
    </cfRule>
    <cfRule type="cellIs" dxfId="153" priority="135" operator="equal">
      <formula>20</formula>
    </cfRule>
  </conditionalFormatting>
  <conditionalFormatting sqref="H14">
    <cfRule type="cellIs" dxfId="152" priority="130" operator="equal">
      <formula>1</formula>
    </cfRule>
    <cfRule type="cellIs" dxfId="151" priority="131" operator="equal">
      <formula>19</formula>
    </cfRule>
    <cfRule type="cellIs" dxfId="150" priority="132" operator="equal">
      <formula>20</formula>
    </cfRule>
  </conditionalFormatting>
  <conditionalFormatting sqref="H15">
    <cfRule type="cellIs" dxfId="149" priority="124" operator="equal">
      <formula>1</formula>
    </cfRule>
    <cfRule type="cellIs" dxfId="148" priority="125" operator="equal">
      <formula>19</formula>
    </cfRule>
    <cfRule type="cellIs" dxfId="147" priority="126" operator="equal">
      <formula>20</formula>
    </cfRule>
  </conditionalFormatting>
  <conditionalFormatting sqref="H16">
    <cfRule type="cellIs" dxfId="146" priority="121" operator="equal">
      <formula>1</formula>
    </cfRule>
    <cfRule type="cellIs" dxfId="145" priority="122" operator="equal">
      <formula>19</formula>
    </cfRule>
    <cfRule type="cellIs" dxfId="144" priority="123" operator="equal">
      <formula>20</formula>
    </cfRule>
  </conditionalFormatting>
  <conditionalFormatting sqref="H15">
    <cfRule type="cellIs" dxfId="143" priority="115" operator="equal">
      <formula>1</formula>
    </cfRule>
    <cfRule type="cellIs" dxfId="142" priority="116" operator="equal">
      <formula>19</formula>
    </cfRule>
    <cfRule type="cellIs" dxfId="141" priority="117" operator="equal">
      <formula>20</formula>
    </cfRule>
  </conditionalFormatting>
  <conditionalFormatting sqref="H16">
    <cfRule type="cellIs" dxfId="140" priority="112" operator="equal">
      <formula>1</formula>
    </cfRule>
    <cfRule type="cellIs" dxfId="139" priority="113" operator="equal">
      <formula>19</formula>
    </cfRule>
    <cfRule type="cellIs" dxfId="138" priority="114" operator="equal">
      <formula>20</formula>
    </cfRule>
  </conditionalFormatting>
  <conditionalFormatting sqref="H14">
    <cfRule type="cellIs" dxfId="137" priority="109" operator="equal">
      <formula>1</formula>
    </cfRule>
    <cfRule type="cellIs" dxfId="136" priority="110" operator="equal">
      <formula>19</formula>
    </cfRule>
    <cfRule type="cellIs" dxfId="135" priority="111" operator="equal">
      <formula>20</formula>
    </cfRule>
  </conditionalFormatting>
  <conditionalFormatting sqref="H14">
    <cfRule type="cellIs" dxfId="134" priority="106" operator="equal">
      <formula>1</formula>
    </cfRule>
    <cfRule type="cellIs" dxfId="133" priority="107" operator="equal">
      <formula>19</formula>
    </cfRule>
    <cfRule type="cellIs" dxfId="132" priority="108" operator="equal">
      <formula>20</formula>
    </cfRule>
  </conditionalFormatting>
  <conditionalFormatting sqref="H15">
    <cfRule type="cellIs" dxfId="131" priority="103" operator="equal">
      <formula>1</formula>
    </cfRule>
    <cfRule type="cellIs" dxfId="130" priority="104" operator="equal">
      <formula>19</formula>
    </cfRule>
    <cfRule type="cellIs" dxfId="129" priority="105" operator="equal">
      <formula>20</formula>
    </cfRule>
  </conditionalFormatting>
  <conditionalFormatting sqref="H16">
    <cfRule type="cellIs" dxfId="128" priority="100" operator="equal">
      <formula>1</formula>
    </cfRule>
    <cfRule type="cellIs" dxfId="127" priority="101" operator="equal">
      <formula>19</formula>
    </cfRule>
    <cfRule type="cellIs" dxfId="126" priority="102" operator="equal">
      <formula>20</formula>
    </cfRule>
  </conditionalFormatting>
  <conditionalFormatting sqref="H15">
    <cfRule type="cellIs" dxfId="125" priority="97" operator="equal">
      <formula>1</formula>
    </cfRule>
    <cfRule type="cellIs" dxfId="124" priority="98" operator="equal">
      <formula>19</formula>
    </cfRule>
    <cfRule type="cellIs" dxfId="123" priority="99" operator="equal">
      <formula>20</formula>
    </cfRule>
  </conditionalFormatting>
  <conditionalFormatting sqref="H16">
    <cfRule type="cellIs" dxfId="122" priority="94" operator="equal">
      <formula>1</formula>
    </cfRule>
    <cfRule type="cellIs" dxfId="121" priority="95" operator="equal">
      <formula>19</formula>
    </cfRule>
    <cfRule type="cellIs" dxfId="120" priority="96" operator="equal">
      <formula>20</formula>
    </cfRule>
  </conditionalFormatting>
  <conditionalFormatting sqref="H14">
    <cfRule type="cellIs" dxfId="119" priority="88" operator="equal">
      <formula>1</formula>
    </cfRule>
    <cfRule type="cellIs" dxfId="118" priority="89" operator="equal">
      <formula>19</formula>
    </cfRule>
    <cfRule type="cellIs" dxfId="117" priority="90" operator="equal">
      <formula>20</formula>
    </cfRule>
  </conditionalFormatting>
  <conditionalFormatting sqref="H15">
    <cfRule type="cellIs" dxfId="116" priority="85" operator="equal">
      <formula>1</formula>
    </cfRule>
    <cfRule type="cellIs" dxfId="115" priority="86" operator="equal">
      <formula>19</formula>
    </cfRule>
    <cfRule type="cellIs" dxfId="114" priority="87" operator="equal">
      <formula>20</formula>
    </cfRule>
  </conditionalFormatting>
  <conditionalFormatting sqref="H16">
    <cfRule type="cellIs" dxfId="113" priority="82" operator="equal">
      <formula>1</formula>
    </cfRule>
    <cfRule type="cellIs" dxfId="112" priority="83" operator="equal">
      <formula>19</formula>
    </cfRule>
    <cfRule type="cellIs" dxfId="111" priority="84" operator="equal">
      <formula>20</formula>
    </cfRule>
  </conditionalFormatting>
  <conditionalFormatting sqref="H15">
    <cfRule type="cellIs" dxfId="110" priority="79" operator="equal">
      <formula>1</formula>
    </cfRule>
    <cfRule type="cellIs" dxfId="109" priority="80" operator="equal">
      <formula>19</formula>
    </cfRule>
    <cfRule type="cellIs" dxfId="108" priority="81" operator="equal">
      <formula>20</formula>
    </cfRule>
  </conditionalFormatting>
  <conditionalFormatting sqref="H16">
    <cfRule type="cellIs" dxfId="107" priority="76" operator="equal">
      <formula>1</formula>
    </cfRule>
    <cfRule type="cellIs" dxfId="106" priority="77" operator="equal">
      <formula>19</formula>
    </cfRule>
    <cfRule type="cellIs" dxfId="105" priority="78" operator="equal">
      <formula>20</formula>
    </cfRule>
  </conditionalFormatting>
  <conditionalFormatting sqref="H14">
    <cfRule type="cellIs" dxfId="104" priority="70" operator="equal">
      <formula>1</formula>
    </cfRule>
    <cfRule type="cellIs" dxfId="103" priority="71" operator="equal">
      <formula>19</formula>
    </cfRule>
    <cfRule type="cellIs" dxfId="102" priority="72" operator="equal">
      <formula>20</formula>
    </cfRule>
  </conditionalFormatting>
  <conditionalFormatting sqref="H16">
    <cfRule type="cellIs" dxfId="101" priority="64" operator="equal">
      <formula>1</formula>
    </cfRule>
    <cfRule type="cellIs" dxfId="100" priority="65" operator="equal">
      <formula>19</formula>
    </cfRule>
    <cfRule type="cellIs" dxfId="99" priority="66" operator="equal">
      <formula>20</formula>
    </cfRule>
  </conditionalFormatting>
  <conditionalFormatting sqref="H16">
    <cfRule type="cellIs" dxfId="98" priority="61" operator="equal">
      <formula>1</formula>
    </cfRule>
    <cfRule type="cellIs" dxfId="97" priority="62" operator="equal">
      <formula>19</formula>
    </cfRule>
    <cfRule type="cellIs" dxfId="96" priority="63" operator="equal">
      <formula>20</formula>
    </cfRule>
  </conditionalFormatting>
  <conditionalFormatting sqref="H15">
    <cfRule type="cellIs" dxfId="95" priority="58" operator="equal">
      <formula>1</formula>
    </cfRule>
    <cfRule type="cellIs" dxfId="94" priority="59" operator="equal">
      <formula>19</formula>
    </cfRule>
    <cfRule type="cellIs" dxfId="93" priority="60" operator="equal">
      <formula>20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workbookViewId="0"/>
  </sheetViews>
  <sheetFormatPr defaultColWidth="3.8984375" defaultRowHeight="15.6" x14ac:dyDescent="0.3"/>
  <cols>
    <col min="1" max="1" width="9.5" style="21" bestFit="1" customWidth="1"/>
    <col min="2" max="2" width="11.69921875" style="21" bestFit="1" customWidth="1"/>
    <col min="3" max="3" width="6.19921875" style="21" bestFit="1" customWidth="1"/>
    <col min="4" max="4" width="4.296875" style="21" bestFit="1" customWidth="1"/>
    <col min="5" max="5" width="5" style="21" bestFit="1" customWidth="1"/>
    <col min="6" max="6" width="3.8984375" style="21"/>
    <col min="7" max="7" width="11" style="21" bestFit="1" customWidth="1"/>
    <col min="8" max="8" width="11.69921875" style="21" bestFit="1" customWidth="1"/>
    <col min="9" max="9" width="6.19921875" style="21" bestFit="1" customWidth="1"/>
    <col min="10" max="10" width="4.296875" style="21" bestFit="1" customWidth="1"/>
    <col min="11" max="11" width="5" style="21" bestFit="1" customWidth="1"/>
    <col min="12" max="16384" width="3.8984375" style="21"/>
  </cols>
  <sheetData>
    <row r="1" spans="1:11" s="24" customFormat="1" x14ac:dyDescent="0.3">
      <c r="A1" s="130" t="s">
        <v>0</v>
      </c>
      <c r="B1" s="130" t="s">
        <v>76</v>
      </c>
      <c r="C1" s="130" t="s">
        <v>44</v>
      </c>
      <c r="D1" s="128" t="s">
        <v>3</v>
      </c>
      <c r="E1" s="130" t="s">
        <v>45</v>
      </c>
      <c r="G1" s="130" t="s">
        <v>0</v>
      </c>
      <c r="H1" s="130" t="s">
        <v>76</v>
      </c>
      <c r="I1" s="130" t="s">
        <v>44</v>
      </c>
      <c r="J1" s="128" t="s">
        <v>3</v>
      </c>
      <c r="K1" s="130" t="s">
        <v>45</v>
      </c>
    </row>
    <row r="2" spans="1:11" x14ac:dyDescent="0.3">
      <c r="A2" s="140" t="s">
        <v>112</v>
      </c>
      <c r="B2" s="141" t="s">
        <v>46</v>
      </c>
      <c r="C2" s="138">
        <v>8</v>
      </c>
      <c r="D2" s="126">
        <f t="shared" ref="D2:D7" ca="1" si="0">RANDBETWEEN(1,20)</f>
        <v>10</v>
      </c>
      <c r="E2" s="77">
        <f t="shared" ref="E2:E7" ca="1" si="1">D2+C2</f>
        <v>18</v>
      </c>
      <c r="G2" s="76" t="s">
        <v>108</v>
      </c>
      <c r="H2" s="77" t="s">
        <v>46</v>
      </c>
      <c r="I2" s="77">
        <v>2</v>
      </c>
      <c r="J2" s="126">
        <f t="shared" ref="J2:J13" ca="1" si="2">RANDBETWEEN(1,20)</f>
        <v>17</v>
      </c>
      <c r="K2" s="77">
        <f t="shared" ref="K2:K4" ca="1" si="3">J2+I2</f>
        <v>19</v>
      </c>
    </row>
    <row r="3" spans="1:11" x14ac:dyDescent="0.3">
      <c r="A3" s="80" t="s">
        <v>112</v>
      </c>
      <c r="B3" s="141" t="s">
        <v>47</v>
      </c>
      <c r="C3" s="138">
        <v>6</v>
      </c>
      <c r="D3" s="125">
        <f t="shared" ca="1" si="0"/>
        <v>9</v>
      </c>
      <c r="E3" s="79">
        <f t="shared" ca="1" si="1"/>
        <v>15</v>
      </c>
      <c r="G3" s="78" t="s">
        <v>108</v>
      </c>
      <c r="H3" s="79" t="s">
        <v>47</v>
      </c>
      <c r="I3" s="79">
        <v>2</v>
      </c>
      <c r="J3" s="125">
        <f t="shared" ca="1" si="2"/>
        <v>16</v>
      </c>
      <c r="K3" s="79">
        <f t="shared" ca="1" si="3"/>
        <v>18</v>
      </c>
    </row>
    <row r="4" spans="1:11" x14ac:dyDescent="0.3">
      <c r="A4" s="137" t="s">
        <v>112</v>
      </c>
      <c r="B4" s="142" t="s">
        <v>48</v>
      </c>
      <c r="C4" s="139">
        <v>3</v>
      </c>
      <c r="D4" s="127">
        <f t="shared" ca="1" si="0"/>
        <v>7</v>
      </c>
      <c r="E4" s="82">
        <f t="shared" ca="1" si="1"/>
        <v>10</v>
      </c>
      <c r="G4" s="81" t="s">
        <v>108</v>
      </c>
      <c r="H4" s="82" t="s">
        <v>48</v>
      </c>
      <c r="I4" s="82">
        <v>6</v>
      </c>
      <c r="J4" s="127">
        <f t="shared" ca="1" si="2"/>
        <v>6</v>
      </c>
      <c r="K4" s="82">
        <f t="shared" ca="1" si="3"/>
        <v>12</v>
      </c>
    </row>
    <row r="5" spans="1:11" x14ac:dyDescent="0.3">
      <c r="A5" s="140" t="s">
        <v>111</v>
      </c>
      <c r="B5" s="141" t="s">
        <v>46</v>
      </c>
      <c r="C5" s="138">
        <v>6</v>
      </c>
      <c r="D5" s="126">
        <f t="shared" ca="1" si="0"/>
        <v>18</v>
      </c>
      <c r="E5" s="77">
        <f t="shared" ca="1" si="1"/>
        <v>24</v>
      </c>
      <c r="G5" s="76" t="s">
        <v>109</v>
      </c>
      <c r="H5" s="77" t="s">
        <v>46</v>
      </c>
      <c r="I5" s="77">
        <v>3</v>
      </c>
      <c r="J5" s="126">
        <f t="shared" ca="1" si="2"/>
        <v>14</v>
      </c>
      <c r="K5" s="77">
        <f t="shared" ref="K5:K13" ca="1" si="4">J5+I5</f>
        <v>17</v>
      </c>
    </row>
    <row r="6" spans="1:11" x14ac:dyDescent="0.3">
      <c r="A6" s="80" t="s">
        <v>111</v>
      </c>
      <c r="B6" s="141" t="s">
        <v>47</v>
      </c>
      <c r="C6" s="138">
        <v>9</v>
      </c>
      <c r="D6" s="125">
        <f t="shared" ca="1" si="0"/>
        <v>16</v>
      </c>
      <c r="E6" s="79">
        <f t="shared" ca="1" si="1"/>
        <v>25</v>
      </c>
      <c r="G6" s="78" t="s">
        <v>109</v>
      </c>
      <c r="H6" s="79" t="s">
        <v>47</v>
      </c>
      <c r="I6" s="79">
        <v>3</v>
      </c>
      <c r="J6" s="125">
        <f t="shared" ca="1" si="2"/>
        <v>12</v>
      </c>
      <c r="K6" s="79">
        <f t="shared" ca="1" si="4"/>
        <v>15</v>
      </c>
    </row>
    <row r="7" spans="1:11" x14ac:dyDescent="0.3">
      <c r="A7" s="137" t="s">
        <v>111</v>
      </c>
      <c r="B7" s="142" t="s">
        <v>48</v>
      </c>
      <c r="C7" s="139">
        <v>8</v>
      </c>
      <c r="D7" s="127">
        <f t="shared" ca="1" si="0"/>
        <v>8</v>
      </c>
      <c r="E7" s="82">
        <f t="shared" ca="1" si="1"/>
        <v>16</v>
      </c>
      <c r="G7" s="81" t="s">
        <v>109</v>
      </c>
      <c r="H7" s="82" t="s">
        <v>48</v>
      </c>
      <c r="I7" s="82">
        <v>6</v>
      </c>
      <c r="J7" s="127">
        <f t="shared" ca="1" si="2"/>
        <v>18</v>
      </c>
      <c r="K7" s="82">
        <f t="shared" ca="1" si="4"/>
        <v>24</v>
      </c>
    </row>
    <row r="8" spans="1:11" x14ac:dyDescent="0.3">
      <c r="A8" s="137" t="s">
        <v>105</v>
      </c>
      <c r="B8" s="142" t="s">
        <v>98</v>
      </c>
      <c r="C8" s="139">
        <v>11</v>
      </c>
      <c r="D8" s="127">
        <f ca="1">RANDBETWEEN(1,20)</f>
        <v>10</v>
      </c>
      <c r="E8" s="82">
        <f ca="1">D8+C8</f>
        <v>21</v>
      </c>
      <c r="G8" s="76" t="s">
        <v>107</v>
      </c>
      <c r="H8" s="77" t="s">
        <v>46</v>
      </c>
      <c r="I8" s="77">
        <v>6</v>
      </c>
      <c r="J8" s="126">
        <f t="shared" ca="1" si="2"/>
        <v>6</v>
      </c>
      <c r="K8" s="77">
        <f t="shared" ca="1" si="4"/>
        <v>12</v>
      </c>
    </row>
    <row r="9" spans="1:11" x14ac:dyDescent="0.3">
      <c r="G9" s="78" t="s">
        <v>107</v>
      </c>
      <c r="H9" s="79" t="s">
        <v>47</v>
      </c>
      <c r="I9" s="79">
        <v>3</v>
      </c>
      <c r="J9" s="125">
        <f t="shared" ca="1" si="2"/>
        <v>9</v>
      </c>
      <c r="K9" s="79">
        <f t="shared" ca="1" si="4"/>
        <v>12</v>
      </c>
    </row>
    <row r="10" spans="1:11" x14ac:dyDescent="0.3">
      <c r="G10" s="81" t="s">
        <v>107</v>
      </c>
      <c r="H10" s="82" t="s">
        <v>48</v>
      </c>
      <c r="I10" s="82">
        <v>6</v>
      </c>
      <c r="J10" s="127">
        <f t="shared" ca="1" si="2"/>
        <v>20</v>
      </c>
      <c r="K10" s="82">
        <f t="shared" ca="1" si="4"/>
        <v>26</v>
      </c>
    </row>
    <row r="11" spans="1:11" x14ac:dyDescent="0.3">
      <c r="G11" s="76" t="s">
        <v>110</v>
      </c>
      <c r="H11" s="77" t="s">
        <v>46</v>
      </c>
      <c r="I11" s="77">
        <v>7</v>
      </c>
      <c r="J11" s="126">
        <f t="shared" ca="1" si="2"/>
        <v>11</v>
      </c>
      <c r="K11" s="77">
        <f t="shared" ca="1" si="4"/>
        <v>18</v>
      </c>
    </row>
    <row r="12" spans="1:11" x14ac:dyDescent="0.3">
      <c r="G12" s="78" t="s">
        <v>110</v>
      </c>
      <c r="H12" s="79" t="s">
        <v>47</v>
      </c>
      <c r="I12" s="79">
        <v>3</v>
      </c>
      <c r="J12" s="125">
        <f t="shared" ca="1" si="2"/>
        <v>17</v>
      </c>
      <c r="K12" s="79">
        <f t="shared" ca="1" si="4"/>
        <v>20</v>
      </c>
    </row>
    <row r="13" spans="1:11" x14ac:dyDescent="0.3">
      <c r="G13" s="81" t="s">
        <v>110</v>
      </c>
      <c r="H13" s="82" t="s">
        <v>48</v>
      </c>
      <c r="I13" s="82">
        <v>7</v>
      </c>
      <c r="J13" s="127">
        <f t="shared" ca="1" si="2"/>
        <v>18</v>
      </c>
      <c r="K13" s="82">
        <f t="shared" ca="1" si="4"/>
        <v>25</v>
      </c>
    </row>
    <row r="14" spans="1:11" x14ac:dyDescent="0.3">
      <c r="G14" s="81" t="s">
        <v>91</v>
      </c>
      <c r="H14" s="82" t="s">
        <v>100</v>
      </c>
      <c r="I14" s="82">
        <v>3</v>
      </c>
      <c r="J14" s="127">
        <f t="shared" ref="J14:J24" ca="1" si="5">RANDBETWEEN(1,20)</f>
        <v>10</v>
      </c>
      <c r="K14" s="82">
        <f ca="1">J14+I14</f>
        <v>13</v>
      </c>
    </row>
    <row r="15" spans="1:11" x14ac:dyDescent="0.3">
      <c r="G15" s="81" t="s">
        <v>74</v>
      </c>
      <c r="H15" s="142" t="s">
        <v>98</v>
      </c>
      <c r="I15" s="139">
        <v>10</v>
      </c>
      <c r="J15" s="127">
        <f t="shared" ca="1" si="5"/>
        <v>3</v>
      </c>
      <c r="K15" s="82">
        <f t="shared" ref="K15" ca="1" si="6">J15+I15</f>
        <v>13</v>
      </c>
    </row>
    <row r="16" spans="1:11" x14ac:dyDescent="0.3">
      <c r="G16" s="81"/>
      <c r="H16" s="82" t="s">
        <v>104</v>
      </c>
      <c r="I16" s="82"/>
      <c r="J16" s="127">
        <f t="shared" ca="1" si="5"/>
        <v>19</v>
      </c>
      <c r="K16" s="82">
        <f t="shared" ref="K16:K24" ca="1" si="7">J16+I16</f>
        <v>19</v>
      </c>
    </row>
    <row r="17" spans="7:11" x14ac:dyDescent="0.3">
      <c r="G17" s="81" t="s">
        <v>108</v>
      </c>
      <c r="H17" s="142" t="s">
        <v>99</v>
      </c>
      <c r="I17" s="139">
        <v>6</v>
      </c>
      <c r="J17" s="127">
        <f t="shared" ca="1" si="5"/>
        <v>14</v>
      </c>
      <c r="K17" s="82">
        <f t="shared" ca="1" si="7"/>
        <v>20</v>
      </c>
    </row>
    <row r="18" spans="7:11" x14ac:dyDescent="0.3">
      <c r="G18" s="81" t="s">
        <v>109</v>
      </c>
      <c r="H18" s="142" t="s">
        <v>99</v>
      </c>
      <c r="I18" s="139">
        <v>3</v>
      </c>
      <c r="J18" s="127">
        <f t="shared" ca="1" si="5"/>
        <v>1</v>
      </c>
      <c r="K18" s="82">
        <f t="shared" ca="1" si="7"/>
        <v>4</v>
      </c>
    </row>
    <row r="19" spans="7:11" x14ac:dyDescent="0.3">
      <c r="G19" s="81" t="s">
        <v>107</v>
      </c>
      <c r="H19" s="142" t="s">
        <v>99</v>
      </c>
      <c r="I19" s="139">
        <v>9</v>
      </c>
      <c r="J19" s="127">
        <f t="shared" ca="1" si="5"/>
        <v>6</v>
      </c>
      <c r="K19" s="82">
        <f t="shared" ca="1" si="7"/>
        <v>15</v>
      </c>
    </row>
    <row r="20" spans="7:11" x14ac:dyDescent="0.3">
      <c r="G20" s="81" t="s">
        <v>110</v>
      </c>
      <c r="H20" s="142" t="s">
        <v>99</v>
      </c>
      <c r="I20" s="139">
        <v>4</v>
      </c>
      <c r="J20" s="127">
        <f t="shared" ca="1" si="5"/>
        <v>20</v>
      </c>
      <c r="K20" s="82">
        <f t="shared" ca="1" si="7"/>
        <v>24</v>
      </c>
    </row>
    <row r="21" spans="7:11" x14ac:dyDescent="0.3">
      <c r="G21" s="81" t="s">
        <v>108</v>
      </c>
      <c r="H21" s="142" t="s">
        <v>114</v>
      </c>
      <c r="I21" s="139">
        <v>4</v>
      </c>
      <c r="J21" s="127">
        <f t="shared" ca="1" si="5"/>
        <v>10</v>
      </c>
      <c r="K21" s="82">
        <f t="shared" ca="1" si="7"/>
        <v>14</v>
      </c>
    </row>
    <row r="22" spans="7:11" x14ac:dyDescent="0.3">
      <c r="G22" s="81" t="s">
        <v>109</v>
      </c>
      <c r="H22" s="142" t="s">
        <v>114</v>
      </c>
      <c r="I22" s="139">
        <v>1</v>
      </c>
      <c r="J22" s="127">
        <f t="shared" ca="1" si="5"/>
        <v>11</v>
      </c>
      <c r="K22" s="82">
        <f t="shared" ca="1" si="7"/>
        <v>12</v>
      </c>
    </row>
    <row r="23" spans="7:11" x14ac:dyDescent="0.3">
      <c r="G23" s="81" t="s">
        <v>107</v>
      </c>
      <c r="H23" s="142" t="s">
        <v>114</v>
      </c>
      <c r="I23" s="139">
        <v>6</v>
      </c>
      <c r="J23" s="127">
        <f t="shared" ca="1" si="5"/>
        <v>9</v>
      </c>
      <c r="K23" s="82">
        <f t="shared" ca="1" si="7"/>
        <v>15</v>
      </c>
    </row>
    <row r="24" spans="7:11" x14ac:dyDescent="0.3">
      <c r="G24" s="81" t="s">
        <v>110</v>
      </c>
      <c r="H24" s="142" t="s">
        <v>114</v>
      </c>
      <c r="I24" s="139">
        <v>2</v>
      </c>
      <c r="J24" s="127">
        <f t="shared" ca="1" si="5"/>
        <v>10</v>
      </c>
      <c r="K24" s="82">
        <f t="shared" ca="1" si="7"/>
        <v>12</v>
      </c>
    </row>
  </sheetData>
  <conditionalFormatting sqref="A2 A5">
    <cfRule type="cellIs" dxfId="92" priority="707" operator="equal">
      <formula>"No"</formula>
    </cfRule>
    <cfRule type="cellIs" dxfId="91" priority="708" operator="equal">
      <formula>"Yes"</formula>
    </cfRule>
  </conditionalFormatting>
  <conditionalFormatting sqref="A3:A4 A6:A7">
    <cfRule type="cellIs" dxfId="90" priority="705" operator="equal">
      <formula>"No"</formula>
    </cfRule>
    <cfRule type="cellIs" dxfId="89" priority="706" operator="equal">
      <formula>"Yes"</formula>
    </cfRule>
  </conditionalFormatting>
  <conditionalFormatting sqref="A2 A5">
    <cfRule type="cellIs" dxfId="88" priority="719" operator="equal">
      <formula>"No"</formula>
    </cfRule>
    <cfRule type="cellIs" dxfId="87" priority="720" operator="equal">
      <formula>"Yes"</formula>
    </cfRule>
  </conditionalFormatting>
  <conditionalFormatting sqref="A3:A4 A6:A7">
    <cfRule type="cellIs" dxfId="86" priority="717" operator="equal">
      <formula>"No"</formula>
    </cfRule>
    <cfRule type="cellIs" dxfId="85" priority="718" operator="equal">
      <formula>"Yes"</formula>
    </cfRule>
  </conditionalFormatting>
  <conditionalFormatting sqref="A2 A5">
    <cfRule type="cellIs" dxfId="84" priority="715" operator="equal">
      <formula>"No"</formula>
    </cfRule>
    <cfRule type="cellIs" dxfId="83" priority="716" operator="equal">
      <formula>"Yes"</formula>
    </cfRule>
  </conditionalFormatting>
  <conditionalFormatting sqref="A3:A4 A6:A7">
    <cfRule type="cellIs" dxfId="82" priority="713" operator="equal">
      <formula>"No"</formula>
    </cfRule>
    <cfRule type="cellIs" dxfId="81" priority="714" operator="equal">
      <formula>"Yes"</formula>
    </cfRule>
  </conditionalFormatting>
  <conditionalFormatting sqref="A2 A5">
    <cfRule type="cellIs" dxfId="80" priority="711" operator="equal">
      <formula>"No"</formula>
    </cfRule>
    <cfRule type="cellIs" dxfId="79" priority="712" operator="equal">
      <formula>"Yes"</formula>
    </cfRule>
  </conditionalFormatting>
  <conditionalFormatting sqref="A3:A4 A6:A7">
    <cfRule type="cellIs" dxfId="78" priority="709" operator="equal">
      <formula>"No"</formula>
    </cfRule>
    <cfRule type="cellIs" dxfId="77" priority="710" operator="equal">
      <formula>"Yes"</formula>
    </cfRule>
  </conditionalFormatting>
  <conditionalFormatting sqref="A5">
    <cfRule type="cellIs" dxfId="76" priority="681" operator="equal">
      <formula>"No"</formula>
    </cfRule>
    <cfRule type="cellIs" dxfId="75" priority="682" operator="equal">
      <formula>"Yes"</formula>
    </cfRule>
  </conditionalFormatting>
  <conditionalFormatting sqref="A5">
    <cfRule type="cellIs" dxfId="74" priority="687" operator="equal">
      <formula>"No"</formula>
    </cfRule>
    <cfRule type="cellIs" dxfId="73" priority="688" operator="equal">
      <formula>"Yes"</formula>
    </cfRule>
  </conditionalFormatting>
  <conditionalFormatting sqref="A5">
    <cfRule type="cellIs" dxfId="72" priority="685" operator="equal">
      <formula>"No"</formula>
    </cfRule>
    <cfRule type="cellIs" dxfId="71" priority="686" operator="equal">
      <formula>"Yes"</formula>
    </cfRule>
  </conditionalFormatting>
  <conditionalFormatting sqref="A5">
    <cfRule type="cellIs" dxfId="70" priority="683" operator="equal">
      <formula>"No"</formula>
    </cfRule>
    <cfRule type="cellIs" dxfId="69" priority="684" operator="equal">
      <formula>"Yes"</formula>
    </cfRule>
  </conditionalFormatting>
  <conditionalFormatting sqref="A6">
    <cfRule type="cellIs" dxfId="68" priority="673" operator="equal">
      <formula>"No"</formula>
    </cfRule>
    <cfRule type="cellIs" dxfId="67" priority="674" operator="equal">
      <formula>"Yes"</formula>
    </cfRule>
  </conditionalFormatting>
  <conditionalFormatting sqref="A6">
    <cfRule type="cellIs" dxfId="66" priority="679" operator="equal">
      <formula>"No"</formula>
    </cfRule>
    <cfRule type="cellIs" dxfId="65" priority="680" operator="equal">
      <formula>"Yes"</formula>
    </cfRule>
  </conditionalFormatting>
  <conditionalFormatting sqref="A6">
    <cfRule type="cellIs" dxfId="64" priority="677" operator="equal">
      <formula>"No"</formula>
    </cfRule>
    <cfRule type="cellIs" dxfId="63" priority="678" operator="equal">
      <formula>"Yes"</formula>
    </cfRule>
  </conditionalFormatting>
  <conditionalFormatting sqref="A6">
    <cfRule type="cellIs" dxfId="62" priority="675" operator="equal">
      <formula>"No"</formula>
    </cfRule>
    <cfRule type="cellIs" dxfId="61" priority="676" operator="equal">
      <formula>"Yes"</formula>
    </cfRule>
  </conditionalFormatting>
  <conditionalFormatting sqref="A5">
    <cfRule type="cellIs" dxfId="60" priority="633" operator="equal">
      <formula>"No"</formula>
    </cfRule>
    <cfRule type="cellIs" dxfId="59" priority="634" operator="equal">
      <formula>"Yes"</formula>
    </cfRule>
  </conditionalFormatting>
  <conditionalFormatting sqref="A5">
    <cfRule type="cellIs" dxfId="58" priority="639" operator="equal">
      <formula>"No"</formula>
    </cfRule>
    <cfRule type="cellIs" dxfId="57" priority="640" operator="equal">
      <formula>"Yes"</formula>
    </cfRule>
  </conditionalFormatting>
  <conditionalFormatting sqref="A5">
    <cfRule type="cellIs" dxfId="56" priority="637" operator="equal">
      <formula>"No"</formula>
    </cfRule>
    <cfRule type="cellIs" dxfId="55" priority="638" operator="equal">
      <formula>"Yes"</formula>
    </cfRule>
  </conditionalFormatting>
  <conditionalFormatting sqref="A5">
    <cfRule type="cellIs" dxfId="54" priority="635" operator="equal">
      <formula>"No"</formula>
    </cfRule>
    <cfRule type="cellIs" dxfId="53" priority="636" operator="equal">
      <formula>"Yes"</formula>
    </cfRule>
  </conditionalFormatting>
  <conditionalFormatting sqref="A6">
    <cfRule type="cellIs" dxfId="52" priority="625" operator="equal">
      <formula>"No"</formula>
    </cfRule>
    <cfRule type="cellIs" dxfId="51" priority="626" operator="equal">
      <formula>"Yes"</formula>
    </cfRule>
  </conditionalFormatting>
  <conditionalFormatting sqref="A6">
    <cfRule type="cellIs" dxfId="50" priority="631" operator="equal">
      <formula>"No"</formula>
    </cfRule>
    <cfRule type="cellIs" dxfId="49" priority="632" operator="equal">
      <formula>"Yes"</formula>
    </cfRule>
  </conditionalFormatting>
  <conditionalFormatting sqref="A6">
    <cfRule type="cellIs" dxfId="48" priority="629" operator="equal">
      <formula>"No"</formula>
    </cfRule>
    <cfRule type="cellIs" dxfId="47" priority="630" operator="equal">
      <formula>"Yes"</formula>
    </cfRule>
  </conditionalFormatting>
  <conditionalFormatting sqref="A6">
    <cfRule type="cellIs" dxfId="46" priority="627" operator="equal">
      <formula>"No"</formula>
    </cfRule>
    <cfRule type="cellIs" dxfId="45" priority="628" operator="equal">
      <formula>"Yes"</formula>
    </cfRule>
  </conditionalFormatting>
  <conditionalFormatting sqref="A5">
    <cfRule type="cellIs" dxfId="44" priority="617" operator="equal">
      <formula>"No"</formula>
    </cfRule>
    <cfRule type="cellIs" dxfId="43" priority="618" operator="equal">
      <formula>"Yes"</formula>
    </cfRule>
  </conditionalFormatting>
  <conditionalFormatting sqref="A5">
    <cfRule type="cellIs" dxfId="42" priority="623" operator="equal">
      <formula>"No"</formula>
    </cfRule>
    <cfRule type="cellIs" dxfId="41" priority="624" operator="equal">
      <formula>"Yes"</formula>
    </cfRule>
  </conditionalFormatting>
  <conditionalFormatting sqref="A5">
    <cfRule type="cellIs" dxfId="40" priority="621" operator="equal">
      <formula>"No"</formula>
    </cfRule>
    <cfRule type="cellIs" dxfId="39" priority="622" operator="equal">
      <formula>"Yes"</formula>
    </cfRule>
  </conditionalFormatting>
  <conditionalFormatting sqref="A5">
    <cfRule type="cellIs" dxfId="38" priority="619" operator="equal">
      <formula>"No"</formula>
    </cfRule>
    <cfRule type="cellIs" dxfId="37" priority="620" operator="equal">
      <formula>"Yes"</formula>
    </cfRule>
  </conditionalFormatting>
  <conditionalFormatting sqref="A6:A7">
    <cfRule type="cellIs" dxfId="36" priority="609" operator="equal">
      <formula>"No"</formula>
    </cfRule>
    <cfRule type="cellIs" dxfId="35" priority="610" operator="equal">
      <formula>"Yes"</formula>
    </cfRule>
  </conditionalFormatting>
  <conditionalFormatting sqref="A6:A7">
    <cfRule type="cellIs" dxfId="34" priority="615" operator="equal">
      <formula>"No"</formula>
    </cfRule>
    <cfRule type="cellIs" dxfId="33" priority="616" operator="equal">
      <formula>"Yes"</formula>
    </cfRule>
  </conditionalFormatting>
  <conditionalFormatting sqref="A6:A7">
    <cfRule type="cellIs" dxfId="32" priority="613" operator="equal">
      <formula>"No"</formula>
    </cfRule>
    <cfRule type="cellIs" dxfId="31" priority="614" operator="equal">
      <formula>"Yes"</formula>
    </cfRule>
  </conditionalFormatting>
  <conditionalFormatting sqref="A6:A7">
    <cfRule type="cellIs" dxfId="30" priority="611" operator="equal">
      <formula>"No"</formula>
    </cfRule>
    <cfRule type="cellIs" dxfId="29" priority="612" operator="equal">
      <formula>"Yes"</formula>
    </cfRule>
  </conditionalFormatting>
  <conditionalFormatting sqref="A5">
    <cfRule type="cellIs" dxfId="28" priority="563" operator="equal">
      <formula>"No"</formula>
    </cfRule>
    <cfRule type="cellIs" dxfId="27" priority="564" operator="equal">
      <formula>"Yes"</formula>
    </cfRule>
  </conditionalFormatting>
  <conditionalFormatting sqref="A6:A7">
    <cfRule type="cellIs" dxfId="26" priority="561" operator="equal">
      <formula>"No"</formula>
    </cfRule>
    <cfRule type="cellIs" dxfId="25" priority="562" operator="equal">
      <formula>"Yes"</formula>
    </cfRule>
  </conditionalFormatting>
  <conditionalFormatting sqref="A5">
    <cfRule type="cellIs" dxfId="24" priority="575" operator="equal">
      <formula>"No"</formula>
    </cfRule>
    <cfRule type="cellIs" dxfId="23" priority="576" operator="equal">
      <formula>"Yes"</formula>
    </cfRule>
  </conditionalFormatting>
  <conditionalFormatting sqref="A6:A7">
    <cfRule type="cellIs" dxfId="22" priority="573" operator="equal">
      <formula>"No"</formula>
    </cfRule>
    <cfRule type="cellIs" dxfId="21" priority="574" operator="equal">
      <formula>"Yes"</formula>
    </cfRule>
  </conditionalFormatting>
  <conditionalFormatting sqref="A5">
    <cfRule type="cellIs" dxfId="20" priority="571" operator="equal">
      <formula>"No"</formula>
    </cfRule>
    <cfRule type="cellIs" dxfId="19" priority="572" operator="equal">
      <formula>"Yes"</formula>
    </cfRule>
  </conditionalFormatting>
  <conditionalFormatting sqref="A6:A7">
    <cfRule type="cellIs" dxfId="18" priority="569" operator="equal">
      <formula>"No"</formula>
    </cfRule>
    <cfRule type="cellIs" dxfId="17" priority="570" operator="equal">
      <formula>"Yes"</formula>
    </cfRule>
  </conditionalFormatting>
  <conditionalFormatting sqref="A5">
    <cfRule type="cellIs" dxfId="16" priority="567" operator="equal">
      <formula>"No"</formula>
    </cfRule>
    <cfRule type="cellIs" dxfId="15" priority="568" operator="equal">
      <formula>"Yes"</formula>
    </cfRule>
  </conditionalFormatting>
  <conditionalFormatting sqref="A6:A7">
    <cfRule type="cellIs" dxfId="14" priority="565" operator="equal">
      <formula>"No"</formula>
    </cfRule>
    <cfRule type="cellIs" dxfId="13" priority="566" operator="equal">
      <formula>"Yes"</formula>
    </cfRule>
  </conditionalFormatting>
  <conditionalFormatting sqref="A8">
    <cfRule type="cellIs" dxfId="12" priority="33" operator="equal">
      <formula>"No"</formula>
    </cfRule>
    <cfRule type="cellIs" dxfId="11" priority="34" operator="equal">
      <formula>"Yes"</formula>
    </cfRule>
  </conditionalFormatting>
  <conditionalFormatting sqref="A8">
    <cfRule type="cellIs" dxfId="10" priority="39" operator="equal">
      <formula>"No"</formula>
    </cfRule>
    <cfRule type="cellIs" dxfId="9" priority="40" operator="equal">
      <formula>"Yes"</formula>
    </cfRule>
  </conditionalFormatting>
  <conditionalFormatting sqref="A8">
    <cfRule type="cellIs" dxfId="8" priority="37" operator="equal">
      <formula>"No"</formula>
    </cfRule>
    <cfRule type="cellIs" dxfId="7" priority="38" operator="equal">
      <formula>"Yes"</formula>
    </cfRule>
  </conditionalFormatting>
  <conditionalFormatting sqref="A8">
    <cfRule type="cellIs" dxfId="6" priority="35" operator="equal">
      <formula>"No"</formula>
    </cfRule>
    <cfRule type="cellIs" dxfId="5" priority="36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5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15.6" x14ac:dyDescent="0.3"/>
  <cols>
    <col min="1" max="1" width="11.5" style="24" bestFit="1" customWidth="1"/>
    <col min="2" max="2" width="5" style="24" bestFit="1" customWidth="1"/>
    <col min="3" max="3" width="5.8984375" style="24" bestFit="1" customWidth="1"/>
    <col min="4" max="4" width="3.69921875" style="24" bestFit="1" customWidth="1"/>
    <col min="5" max="5" width="6.09765625" style="24" bestFit="1" customWidth="1"/>
    <col min="6" max="6" width="9.5" style="21" customWidth="1"/>
    <col min="7" max="7" width="3.09765625" style="21" customWidth="1"/>
    <col min="8" max="8" width="6.19921875" style="21" bestFit="1" customWidth="1"/>
    <col min="9" max="9" width="7.296875" style="21" bestFit="1" customWidth="1"/>
    <col min="10" max="10" width="4.296875" style="21" bestFit="1" customWidth="1"/>
    <col min="11" max="11" width="4.796875" style="21" bestFit="1" customWidth="1"/>
    <col min="12" max="12" width="4.69921875" style="21" bestFit="1" customWidth="1"/>
    <col min="13" max="13" width="7.5" style="21" bestFit="1" customWidth="1"/>
    <col min="14" max="14" width="5.3984375" style="21" bestFit="1" customWidth="1"/>
    <col min="15" max="15" width="4.19921875" style="21" bestFit="1" customWidth="1"/>
    <col min="16" max="16" width="5.5" style="21" bestFit="1" customWidth="1"/>
    <col min="17" max="17" width="6.09765625" style="21" bestFit="1" customWidth="1"/>
    <col min="18" max="18" width="4.59765625" style="21" bestFit="1" customWidth="1"/>
    <col min="19" max="19" width="5.796875" style="21" bestFit="1" customWidth="1"/>
    <col min="20" max="20" width="6.09765625" style="21" bestFit="1" customWidth="1"/>
    <col min="21" max="21" width="9" style="21"/>
    <col min="22" max="22" width="7.796875" style="21" bestFit="1" customWidth="1"/>
    <col min="23" max="23" width="8.796875" style="21" bestFit="1" customWidth="1"/>
    <col min="24" max="24" width="7.3984375" style="21" bestFit="1" customWidth="1"/>
    <col min="25" max="25" width="4.3984375" style="21" bestFit="1" customWidth="1"/>
    <col min="26" max="26" width="6.69921875" style="21" hidden="1" customWidth="1"/>
    <col min="27" max="27" width="7.59765625" style="21" bestFit="1" customWidth="1"/>
    <col min="28" max="28" width="1.796875" style="21" customWidth="1"/>
    <col min="29" max="29" width="9.09765625" style="21" bestFit="1" customWidth="1"/>
    <col min="30" max="16384" width="9" style="21"/>
  </cols>
  <sheetData>
    <row r="1" spans="1:29" s="17" customFormat="1" ht="32.4" thickTop="1" thickBot="1" x14ac:dyDescent="0.35">
      <c r="A1" s="58" t="s">
        <v>0</v>
      </c>
      <c r="B1" s="168" t="s">
        <v>50</v>
      </c>
      <c r="C1" s="169" t="s">
        <v>49</v>
      </c>
      <c r="D1" s="170" t="s">
        <v>51</v>
      </c>
      <c r="E1" s="132" t="s">
        <v>79</v>
      </c>
      <c r="F1" s="107" t="s">
        <v>52</v>
      </c>
      <c r="G1" s="108"/>
      <c r="H1" s="55" t="s">
        <v>53</v>
      </c>
      <c r="I1" s="16" t="s">
        <v>54</v>
      </c>
      <c r="J1" s="18" t="s">
        <v>55</v>
      </c>
      <c r="K1" s="25" t="s">
        <v>56</v>
      </c>
      <c r="L1" s="28" t="s">
        <v>57</v>
      </c>
      <c r="M1" s="31" t="s">
        <v>58</v>
      </c>
      <c r="N1" s="37" t="s">
        <v>59</v>
      </c>
      <c r="O1" s="40" t="s">
        <v>60</v>
      </c>
      <c r="P1" s="43" t="s">
        <v>61</v>
      </c>
      <c r="Q1" s="46" t="s">
        <v>62</v>
      </c>
      <c r="R1" s="49" t="s">
        <v>63</v>
      </c>
      <c r="S1" s="52" t="s">
        <v>64</v>
      </c>
      <c r="T1" s="34" t="s">
        <v>65</v>
      </c>
      <c r="U1" s="61" t="s">
        <v>66</v>
      </c>
      <c r="V1" s="64" t="s">
        <v>67</v>
      </c>
      <c r="W1" s="70" t="s">
        <v>68</v>
      </c>
      <c r="X1" s="73" t="s">
        <v>69</v>
      </c>
      <c r="Y1" s="68" t="s">
        <v>70</v>
      </c>
      <c r="Z1" s="64" t="s">
        <v>71</v>
      </c>
      <c r="AA1" s="67" t="s">
        <v>72</v>
      </c>
      <c r="AC1" s="166" t="s">
        <v>102</v>
      </c>
    </row>
    <row r="2" spans="1:29" ht="16.2" thickTop="1" x14ac:dyDescent="0.3">
      <c r="A2" s="59" t="s">
        <v>74</v>
      </c>
      <c r="B2" s="171">
        <f>13</f>
        <v>13</v>
      </c>
      <c r="C2" s="172">
        <f>18</f>
        <v>18</v>
      </c>
      <c r="D2" s="173">
        <f>21</f>
        <v>21</v>
      </c>
      <c r="E2" s="133">
        <v>0</v>
      </c>
      <c r="F2" s="109" t="s">
        <v>73</v>
      </c>
      <c r="G2" s="110">
        <v>0</v>
      </c>
      <c r="H2" s="56">
        <v>8</v>
      </c>
      <c r="I2" s="19"/>
      <c r="J2" s="20"/>
      <c r="K2" s="26"/>
      <c r="L2" s="29"/>
      <c r="M2" s="32"/>
      <c r="N2" s="38"/>
      <c r="O2" s="41"/>
      <c r="P2" s="44"/>
      <c r="Q2" s="47"/>
      <c r="R2" s="50"/>
      <c r="S2" s="53"/>
      <c r="T2" s="35"/>
      <c r="U2" s="62"/>
      <c r="V2" s="65">
        <f t="shared" ref="V2:V7" si="0">SUM(H2:U2)</f>
        <v>8</v>
      </c>
      <c r="W2" s="71"/>
      <c r="X2" s="74"/>
      <c r="Y2" s="69">
        <f>66</f>
        <v>66</v>
      </c>
      <c r="Z2" s="65">
        <f t="shared" ref="Z2:Z7" si="1">Y2+X2-(V2+W2)</f>
        <v>58</v>
      </c>
      <c r="AA2" s="118">
        <f t="shared" ref="AA2:AA7" si="2">SMALL(Y2:Z2,1)</f>
        <v>58</v>
      </c>
      <c r="AC2" s="167"/>
    </row>
    <row r="3" spans="1:29" x14ac:dyDescent="0.3">
      <c r="A3" s="60" t="s">
        <v>80</v>
      </c>
      <c r="B3" s="171">
        <f>12</f>
        <v>12</v>
      </c>
      <c r="C3" s="172">
        <f>17</f>
        <v>17</v>
      </c>
      <c r="D3" s="173">
        <f>19</f>
        <v>19</v>
      </c>
      <c r="E3" s="134">
        <v>0</v>
      </c>
      <c r="F3" s="111" t="s">
        <v>73</v>
      </c>
      <c r="G3" s="112">
        <v>0</v>
      </c>
      <c r="H3" s="57"/>
      <c r="I3" s="22"/>
      <c r="J3" s="23"/>
      <c r="K3" s="27"/>
      <c r="L3" s="30"/>
      <c r="M3" s="33"/>
      <c r="N3" s="39"/>
      <c r="O3" s="42"/>
      <c r="P3" s="45"/>
      <c r="Q3" s="48"/>
      <c r="R3" s="51"/>
      <c r="S3" s="54"/>
      <c r="T3" s="36"/>
      <c r="U3" s="63"/>
      <c r="V3" s="65">
        <f t="shared" si="0"/>
        <v>0</v>
      </c>
      <c r="W3" s="72"/>
      <c r="X3" s="75"/>
      <c r="Y3" s="69">
        <f>54</f>
        <v>54</v>
      </c>
      <c r="Z3" s="66">
        <f t="shared" si="1"/>
        <v>54</v>
      </c>
      <c r="AA3" s="118">
        <f t="shared" si="2"/>
        <v>54</v>
      </c>
      <c r="AC3" s="167"/>
    </row>
    <row r="4" spans="1:29" x14ac:dyDescent="0.3">
      <c r="A4" s="60" t="s">
        <v>91</v>
      </c>
      <c r="B4" s="171">
        <f>10</f>
        <v>10</v>
      </c>
      <c r="C4" s="172">
        <f>21</f>
        <v>21</v>
      </c>
      <c r="D4" s="173">
        <f>21</f>
        <v>21</v>
      </c>
      <c r="E4" s="134">
        <v>0</v>
      </c>
      <c r="F4" s="111" t="s">
        <v>73</v>
      </c>
      <c r="G4" s="112">
        <v>0</v>
      </c>
      <c r="H4" s="57">
        <v>9</v>
      </c>
      <c r="I4" s="22"/>
      <c r="J4" s="23"/>
      <c r="K4" s="27"/>
      <c r="L4" s="30"/>
      <c r="M4" s="33"/>
      <c r="N4" s="39"/>
      <c r="O4" s="42"/>
      <c r="P4" s="45"/>
      <c r="Q4" s="48"/>
      <c r="R4" s="51"/>
      <c r="S4" s="54"/>
      <c r="T4" s="36"/>
      <c r="U4" s="63"/>
      <c r="V4" s="65">
        <f t="shared" si="0"/>
        <v>9</v>
      </c>
      <c r="W4" s="72"/>
      <c r="X4" s="75">
        <v>9</v>
      </c>
      <c r="Y4" s="69">
        <f>105</f>
        <v>105</v>
      </c>
      <c r="Z4" s="66">
        <f t="shared" si="1"/>
        <v>105</v>
      </c>
      <c r="AA4" s="118">
        <f t="shared" si="2"/>
        <v>105</v>
      </c>
      <c r="AC4" s="167"/>
    </row>
    <row r="5" spans="1:29" x14ac:dyDescent="0.3">
      <c r="A5" s="60" t="s">
        <v>77</v>
      </c>
      <c r="B5" s="171">
        <v>10</v>
      </c>
      <c r="C5" s="174">
        <f>21</f>
        <v>21</v>
      </c>
      <c r="D5" s="173">
        <f>21</f>
        <v>21</v>
      </c>
      <c r="E5" s="134">
        <v>0</v>
      </c>
      <c r="F5" s="111" t="s">
        <v>73</v>
      </c>
      <c r="G5" s="112">
        <v>0</v>
      </c>
      <c r="H5" s="57">
        <v>1</v>
      </c>
      <c r="I5" s="22"/>
      <c r="J5" s="23"/>
      <c r="K5" s="129"/>
      <c r="L5" s="30"/>
      <c r="M5" s="33"/>
      <c r="N5" s="39"/>
      <c r="O5" s="42"/>
      <c r="P5" s="45"/>
      <c r="Q5" s="48"/>
      <c r="R5" s="51"/>
      <c r="S5" s="54"/>
      <c r="T5" s="36"/>
      <c r="U5" s="63"/>
      <c r="V5" s="65">
        <f t="shared" si="0"/>
        <v>1</v>
      </c>
      <c r="W5" s="72"/>
      <c r="X5" s="75"/>
      <c r="Y5" s="69">
        <f>53</f>
        <v>53</v>
      </c>
      <c r="Z5" s="66">
        <f t="shared" si="1"/>
        <v>52</v>
      </c>
      <c r="AA5" s="118">
        <f t="shared" si="2"/>
        <v>52</v>
      </c>
      <c r="AC5" s="167"/>
    </row>
    <row r="6" spans="1:29" x14ac:dyDescent="0.3">
      <c r="A6" s="59" t="s">
        <v>84</v>
      </c>
      <c r="B6" s="171">
        <f>14</f>
        <v>14</v>
      </c>
      <c r="C6" s="172">
        <f>16</f>
        <v>16</v>
      </c>
      <c r="D6" s="173">
        <f>19</f>
        <v>19</v>
      </c>
      <c r="E6" s="134">
        <v>0</v>
      </c>
      <c r="F6" s="111" t="s">
        <v>73</v>
      </c>
      <c r="G6" s="112">
        <v>0</v>
      </c>
      <c r="H6" s="57"/>
      <c r="I6" s="22"/>
      <c r="J6" s="23"/>
      <c r="K6" s="27"/>
      <c r="L6" s="30"/>
      <c r="M6" s="33"/>
      <c r="N6" s="39"/>
      <c r="O6" s="42"/>
      <c r="P6" s="45"/>
      <c r="Q6" s="48"/>
      <c r="R6" s="51"/>
      <c r="S6" s="54"/>
      <c r="T6" s="36"/>
      <c r="U6" s="63"/>
      <c r="V6" s="65">
        <f t="shared" si="0"/>
        <v>0</v>
      </c>
      <c r="W6" s="72"/>
      <c r="X6" s="75"/>
      <c r="Y6" s="69">
        <f>61</f>
        <v>61</v>
      </c>
      <c r="Z6" s="66">
        <f t="shared" si="1"/>
        <v>61</v>
      </c>
      <c r="AA6" s="118">
        <f t="shared" si="2"/>
        <v>61</v>
      </c>
      <c r="AC6" s="167"/>
    </row>
    <row r="7" spans="1:29" x14ac:dyDescent="0.3">
      <c r="A7" s="60" t="s">
        <v>86</v>
      </c>
      <c r="B7" s="175">
        <f>12</f>
        <v>12</v>
      </c>
      <c r="C7" s="176">
        <f>18</f>
        <v>18</v>
      </c>
      <c r="D7" s="173">
        <f>20</f>
        <v>20</v>
      </c>
      <c r="E7" s="134">
        <v>0</v>
      </c>
      <c r="F7" s="111" t="s">
        <v>73</v>
      </c>
      <c r="G7" s="112">
        <v>0</v>
      </c>
      <c r="H7" s="57"/>
      <c r="I7" s="22"/>
      <c r="J7" s="23"/>
      <c r="K7" s="27"/>
      <c r="L7" s="30"/>
      <c r="M7" s="33"/>
      <c r="N7" s="39"/>
      <c r="O7" s="42"/>
      <c r="P7" s="45"/>
      <c r="Q7" s="48"/>
      <c r="R7" s="51"/>
      <c r="S7" s="54"/>
      <c r="T7" s="36"/>
      <c r="U7" s="63"/>
      <c r="V7" s="65">
        <f t="shared" si="0"/>
        <v>0</v>
      </c>
      <c r="W7" s="72"/>
      <c r="X7" s="75"/>
      <c r="Y7" s="69">
        <f>50</f>
        <v>50</v>
      </c>
      <c r="Z7" s="66">
        <f t="shared" si="1"/>
        <v>50</v>
      </c>
      <c r="AA7" s="118">
        <f t="shared" si="2"/>
        <v>50</v>
      </c>
      <c r="AC7" s="167"/>
    </row>
    <row r="8" spans="1:29" x14ac:dyDescent="0.3">
      <c r="A8" s="177" t="s">
        <v>82</v>
      </c>
      <c r="B8" s="175">
        <v>12</v>
      </c>
      <c r="C8" s="176">
        <v>21</v>
      </c>
      <c r="D8" s="173">
        <v>22</v>
      </c>
      <c r="E8" s="134">
        <v>0</v>
      </c>
      <c r="F8" s="111" t="s">
        <v>73</v>
      </c>
      <c r="G8" s="112">
        <v>0</v>
      </c>
      <c r="H8" s="57"/>
      <c r="I8" s="22"/>
      <c r="J8" s="23"/>
      <c r="K8" s="143"/>
      <c r="L8" s="144"/>
      <c r="M8" s="33"/>
      <c r="N8" s="39"/>
      <c r="O8" s="42"/>
      <c r="P8" s="45"/>
      <c r="Q8" s="48"/>
      <c r="R8" s="51"/>
      <c r="S8" s="54"/>
      <c r="T8" s="36"/>
      <c r="U8" s="63"/>
      <c r="V8" s="65">
        <f t="shared" ref="V8" si="3">SUM(H8:U8)</f>
        <v>0</v>
      </c>
      <c r="W8" s="72"/>
      <c r="X8" s="75"/>
      <c r="Y8" s="69">
        <v>61</v>
      </c>
      <c r="Z8" s="66">
        <f t="shared" ref="Z8" si="4">Y8+X8-(V8+W8)</f>
        <v>61</v>
      </c>
      <c r="AA8" s="118">
        <f t="shared" ref="AA8" si="5">SMALL(Y8:Z8,1)</f>
        <v>61</v>
      </c>
      <c r="AC8" s="167"/>
    </row>
    <row r="9" spans="1:29" x14ac:dyDescent="0.3">
      <c r="A9" s="177" t="s">
        <v>108</v>
      </c>
      <c r="B9" s="175">
        <v>12</v>
      </c>
      <c r="C9" s="176">
        <v>19</v>
      </c>
      <c r="D9" s="173">
        <v>21</v>
      </c>
      <c r="E9" s="134">
        <v>0</v>
      </c>
      <c r="F9" s="111" t="s">
        <v>73</v>
      </c>
      <c r="G9" s="112">
        <v>0</v>
      </c>
      <c r="H9" s="57">
        <v>18</v>
      </c>
      <c r="I9" s="22"/>
      <c r="J9" s="23"/>
      <c r="K9" s="143"/>
      <c r="L9" s="144"/>
      <c r="M9" s="33"/>
      <c r="N9" s="39"/>
      <c r="O9" s="42"/>
      <c r="P9" s="45"/>
      <c r="Q9" s="48"/>
      <c r="R9" s="51"/>
      <c r="S9" s="54"/>
      <c r="T9" s="36"/>
      <c r="U9" s="63"/>
      <c r="V9" s="65">
        <f t="shared" ref="V9:V13" si="6">SUM(H9:U9)</f>
        <v>18</v>
      </c>
      <c r="W9" s="72"/>
      <c r="X9" s="75">
        <v>16</v>
      </c>
      <c r="Y9" s="180">
        <f>36-12</f>
        <v>24</v>
      </c>
      <c r="Z9" s="66">
        <f t="shared" ref="Z9:Z13" si="7">Y9+X9-(V9+W9)</f>
        <v>22</v>
      </c>
      <c r="AA9" s="118">
        <f t="shared" ref="AA9:AA13" si="8">SMALL(Y9:Z9,1)</f>
        <v>22</v>
      </c>
      <c r="AC9" s="167"/>
    </row>
    <row r="10" spans="1:29" x14ac:dyDescent="0.3">
      <c r="A10" s="177" t="s">
        <v>109</v>
      </c>
      <c r="B10" s="175">
        <v>12</v>
      </c>
      <c r="C10" s="176">
        <v>10</v>
      </c>
      <c r="D10" s="173">
        <v>12</v>
      </c>
      <c r="E10" s="134">
        <v>0</v>
      </c>
      <c r="F10" s="111" t="s">
        <v>73</v>
      </c>
      <c r="G10" s="112">
        <v>0</v>
      </c>
      <c r="H10" s="57"/>
      <c r="I10" s="22"/>
      <c r="J10" s="23"/>
      <c r="K10" s="143"/>
      <c r="L10" s="144"/>
      <c r="M10" s="33"/>
      <c r="N10" s="39"/>
      <c r="O10" s="42"/>
      <c r="P10" s="45"/>
      <c r="Q10" s="48"/>
      <c r="R10" s="51"/>
      <c r="S10" s="54"/>
      <c r="T10" s="36"/>
      <c r="U10" s="63"/>
      <c r="V10" s="65">
        <f t="shared" si="6"/>
        <v>0</v>
      </c>
      <c r="W10" s="72"/>
      <c r="X10" s="75"/>
      <c r="Y10" s="179">
        <f>54+18</f>
        <v>72</v>
      </c>
      <c r="Z10" s="66">
        <f t="shared" si="7"/>
        <v>72</v>
      </c>
      <c r="AA10" s="118">
        <f t="shared" si="8"/>
        <v>72</v>
      </c>
      <c r="AC10" s="167"/>
    </row>
    <row r="11" spans="1:29" x14ac:dyDescent="0.3">
      <c r="A11" s="177" t="s">
        <v>107</v>
      </c>
      <c r="B11" s="175">
        <v>11</v>
      </c>
      <c r="C11" s="176">
        <v>11</v>
      </c>
      <c r="D11" s="173">
        <v>12</v>
      </c>
      <c r="E11" s="134">
        <v>0</v>
      </c>
      <c r="F11" s="111" t="s">
        <v>73</v>
      </c>
      <c r="G11" s="112">
        <v>0</v>
      </c>
      <c r="H11" s="57"/>
      <c r="I11" s="22"/>
      <c r="J11" s="23"/>
      <c r="K11" s="143"/>
      <c r="L11" s="144"/>
      <c r="M11" s="33"/>
      <c r="N11" s="39"/>
      <c r="O11" s="42"/>
      <c r="P11" s="45"/>
      <c r="Q11" s="48"/>
      <c r="R11" s="51"/>
      <c r="S11" s="54"/>
      <c r="T11" s="36"/>
      <c r="U11" s="63"/>
      <c r="V11" s="65">
        <f t="shared" si="6"/>
        <v>0</v>
      </c>
      <c r="W11" s="72"/>
      <c r="X11" s="75"/>
      <c r="Y11" s="179">
        <f>63+18</f>
        <v>81</v>
      </c>
      <c r="Z11" s="66">
        <f t="shared" si="7"/>
        <v>81</v>
      </c>
      <c r="AA11" s="118">
        <f t="shared" si="8"/>
        <v>81</v>
      </c>
      <c r="AC11" s="167"/>
    </row>
    <row r="12" spans="1:29" x14ac:dyDescent="0.3">
      <c r="A12" s="177" t="s">
        <v>110</v>
      </c>
      <c r="B12" s="175">
        <v>14</v>
      </c>
      <c r="C12" s="176">
        <v>13</v>
      </c>
      <c r="D12" s="173">
        <v>17</v>
      </c>
      <c r="E12" s="134">
        <v>0</v>
      </c>
      <c r="F12" s="111" t="s">
        <v>73</v>
      </c>
      <c r="G12" s="112">
        <v>0</v>
      </c>
      <c r="H12" s="57"/>
      <c r="I12" s="22"/>
      <c r="J12" s="23"/>
      <c r="K12" s="143"/>
      <c r="L12" s="144"/>
      <c r="M12" s="33"/>
      <c r="N12" s="39"/>
      <c r="O12" s="42"/>
      <c r="P12" s="45"/>
      <c r="Q12" s="48"/>
      <c r="R12" s="51"/>
      <c r="S12" s="54"/>
      <c r="T12" s="36"/>
      <c r="U12" s="63"/>
      <c r="V12" s="65">
        <f t="shared" si="6"/>
        <v>0</v>
      </c>
      <c r="W12" s="72"/>
      <c r="X12" s="75"/>
      <c r="Y12" s="69">
        <v>45</v>
      </c>
      <c r="Z12" s="66">
        <f t="shared" si="7"/>
        <v>45</v>
      </c>
      <c r="AA12" s="118">
        <f t="shared" si="8"/>
        <v>45</v>
      </c>
      <c r="AC12" s="167"/>
    </row>
    <row r="13" spans="1:29" x14ac:dyDescent="0.3">
      <c r="A13" s="178" t="s">
        <v>105</v>
      </c>
      <c r="B13" s="175">
        <v>14</v>
      </c>
      <c r="C13" s="176">
        <v>14</v>
      </c>
      <c r="D13" s="173">
        <v>18</v>
      </c>
      <c r="E13" s="134">
        <v>5</v>
      </c>
      <c r="F13" s="111" t="s">
        <v>73</v>
      </c>
      <c r="G13" s="112">
        <v>0</v>
      </c>
      <c r="H13" s="57"/>
      <c r="I13" s="22"/>
      <c r="J13" s="23"/>
      <c r="K13" s="143"/>
      <c r="L13" s="144"/>
      <c r="M13" s="33"/>
      <c r="N13" s="39"/>
      <c r="O13" s="42"/>
      <c r="P13" s="45"/>
      <c r="Q13" s="48"/>
      <c r="R13" s="51"/>
      <c r="S13" s="54"/>
      <c r="T13" s="36"/>
      <c r="U13" s="63"/>
      <c r="V13" s="65">
        <f t="shared" si="6"/>
        <v>0</v>
      </c>
      <c r="W13" s="72"/>
      <c r="X13" s="75"/>
      <c r="Y13" s="69">
        <v>33</v>
      </c>
      <c r="Z13" s="66">
        <f t="shared" si="7"/>
        <v>33</v>
      </c>
      <c r="AA13" s="118">
        <f t="shared" si="8"/>
        <v>33</v>
      </c>
      <c r="AC13" s="167"/>
    </row>
    <row r="14" spans="1:29" x14ac:dyDescent="0.3">
      <c r="A14" s="178" t="s">
        <v>112</v>
      </c>
      <c r="B14" s="175">
        <v>17</v>
      </c>
      <c r="C14" s="176">
        <v>16</v>
      </c>
      <c r="D14" s="173">
        <v>23</v>
      </c>
      <c r="E14" s="134">
        <v>0</v>
      </c>
      <c r="F14" s="111" t="s">
        <v>73</v>
      </c>
      <c r="G14" s="112">
        <v>0</v>
      </c>
      <c r="H14" s="57">
        <v>28</v>
      </c>
      <c r="I14" s="22"/>
      <c r="J14" s="23"/>
      <c r="K14" s="143"/>
      <c r="L14" s="144"/>
      <c r="M14" s="33"/>
      <c r="N14" s="39"/>
      <c r="O14" s="42"/>
      <c r="P14" s="45"/>
      <c r="Q14" s="48"/>
      <c r="R14" s="51"/>
      <c r="S14" s="54"/>
      <c r="T14" s="36">
        <v>27</v>
      </c>
      <c r="U14" s="63"/>
      <c r="V14" s="65">
        <f t="shared" ref="V14" si="9">SUM(H14:U14)</f>
        <v>55</v>
      </c>
      <c r="W14" s="72">
        <v>8</v>
      </c>
      <c r="X14" s="75"/>
      <c r="Y14" s="69">
        <v>53</v>
      </c>
      <c r="Z14" s="66">
        <f t="shared" ref="Z14" si="10">Y14+X14-(V14+W14)</f>
        <v>-10</v>
      </c>
      <c r="AA14" s="118">
        <f t="shared" ref="AA14" si="11">SMALL(Y14:Z14,1)</f>
        <v>-10</v>
      </c>
      <c r="AC14" s="167"/>
    </row>
    <row r="15" spans="1:29" x14ac:dyDescent="0.3">
      <c r="A15" s="178" t="s">
        <v>111</v>
      </c>
      <c r="B15" s="175">
        <v>12</v>
      </c>
      <c r="C15" s="176">
        <v>11</v>
      </c>
      <c r="D15" s="173">
        <v>14</v>
      </c>
      <c r="E15" s="134">
        <v>0</v>
      </c>
      <c r="F15" s="111" t="s">
        <v>73</v>
      </c>
      <c r="G15" s="112">
        <v>0</v>
      </c>
      <c r="H15" s="57"/>
      <c r="I15" s="22"/>
      <c r="J15" s="23"/>
      <c r="K15" s="143"/>
      <c r="L15" s="144"/>
      <c r="M15" s="33"/>
      <c r="N15" s="39"/>
      <c r="O15" s="42"/>
      <c r="P15" s="45"/>
      <c r="Q15" s="48"/>
      <c r="R15" s="51"/>
      <c r="S15" s="54"/>
      <c r="T15" s="36"/>
      <c r="U15" s="63"/>
      <c r="V15" s="65">
        <f t="shared" ref="V15" si="12">SUM(H15:U15)</f>
        <v>0</v>
      </c>
      <c r="W15" s="72"/>
      <c r="X15" s="75"/>
      <c r="Y15" s="69">
        <v>11</v>
      </c>
      <c r="Z15" s="66">
        <f t="shared" ref="Z15" si="13">Y15+X15-(V15+W15)</f>
        <v>11</v>
      </c>
      <c r="AA15" s="118">
        <f t="shared" ref="AA15" si="14">SMALL(Y15:Z15,1)</f>
        <v>11</v>
      </c>
      <c r="AC15" s="167"/>
    </row>
  </sheetData>
  <sortState ref="A12:A19">
    <sortCondition ref="A12:A19"/>
  </sortState>
  <conditionalFormatting sqref="AA2:AA8">
    <cfRule type="cellIs" dxfId="4" priority="70" stopIfTrue="1" operator="lessThan">
      <formula>0.5</formula>
    </cfRule>
  </conditionalFormatting>
  <conditionalFormatting sqref="AA9:AA12">
    <cfRule type="cellIs" dxfId="3" priority="4" stopIfTrue="1" operator="lessThan">
      <formula>0.5</formula>
    </cfRule>
  </conditionalFormatting>
  <conditionalFormatting sqref="AA13">
    <cfRule type="cellIs" dxfId="2" priority="3" stopIfTrue="1" operator="lessThan">
      <formula>0.5</formula>
    </cfRule>
  </conditionalFormatting>
  <conditionalFormatting sqref="AA14">
    <cfRule type="cellIs" dxfId="1" priority="2" stopIfTrue="1" operator="lessThan">
      <formula>0.5</formula>
    </cfRule>
  </conditionalFormatting>
  <conditionalFormatting sqref="AA15">
    <cfRule type="cellIs" dxfId="0" priority="1" stopIfTrue="1" operator="lessThan">
      <formula>0.5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3</v>
      </c>
      <c r="D2" s="7">
        <f ca="1">RANDBETWEEN(1,3)+RANDBETWEEN(1,3)</f>
        <v>5</v>
      </c>
      <c r="E2" s="7">
        <f ca="1">RANDBETWEEN(1,3)+RANDBETWEEN(1,3)+RANDBETWEEN(1,3)</f>
        <v>6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10</v>
      </c>
      <c r="H2" s="8">
        <f ca="1">RANDBETWEEN(1,3)+RANDBETWEEN(1,3)+RANDBETWEEN(1,3)+RANDBETWEEN(1,3)+RANDBETWEEN(1,3)+RANDBETWEEN(1,3)</f>
        <v>12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3</v>
      </c>
      <c r="D3" s="10">
        <f ca="1">RANDBETWEEN(1,4)+RANDBETWEEN(1,4)</f>
        <v>6</v>
      </c>
      <c r="E3" s="10">
        <f ca="1">RANDBETWEEN(1,4)+RANDBETWEEN(1,4)+RANDBETWEEN(1,4)</f>
        <v>8</v>
      </c>
      <c r="F3" s="10">
        <f ca="1">RANDBETWEEN(1,4)+RANDBETWEEN(1,4)+RANDBETWEEN(1,4)+RANDBETWEEN(1,4)</f>
        <v>13</v>
      </c>
      <c r="G3" s="10">
        <f ca="1">RANDBETWEEN(1,4)+RANDBETWEEN(1,4)+RANDBETWEEN(1,4)+RANDBETWEEN(1,4)+RANDBETWEEN(1,4)</f>
        <v>13</v>
      </c>
      <c r="H3" s="11">
        <f ca="1">RANDBETWEEN(1,4)+RANDBETWEEN(1,4)+RANDBETWEEN(1,4)+RANDBETWEEN(1,4)+RANDBETWEEN(1,4)+RANDBETWEEN(1,4)</f>
        <v>16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5</v>
      </c>
      <c r="D4" s="10">
        <f ca="1">RANDBETWEEN(1,6)+RANDBETWEEN(1,6)</f>
        <v>4</v>
      </c>
      <c r="E4" s="10">
        <f ca="1">RANDBETWEEN(1,6)+RANDBETWEEN(1,6)+RANDBETWEEN(1,6)</f>
        <v>11</v>
      </c>
      <c r="F4" s="10">
        <f ca="1">RANDBETWEEN(1,6)+RANDBETWEEN(1,6)+RANDBETWEEN(1,6)+RANDBETWEEN(1,6)</f>
        <v>16</v>
      </c>
      <c r="G4" s="10">
        <f ca="1">RANDBETWEEN(1,6)+RANDBETWEEN(1,6)+RANDBETWEEN(1,6)+RANDBETWEEN(1,6)+RANDBETWEEN(1,6)</f>
        <v>17</v>
      </c>
      <c r="H4" s="11">
        <f ca="1">RANDBETWEEN(1,6)+RANDBETWEEN(1,6)+RANDBETWEEN(1,6)+RANDBETWEEN(1,6)+RANDBETWEEN(1,6)+RANDBETWEEN(1,6)</f>
        <v>21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6</v>
      </c>
      <c r="D5" s="10">
        <f ca="1">RANDBETWEEN(1,8)+RANDBETWEEN(1,8)</f>
        <v>4</v>
      </c>
      <c r="E5" s="10">
        <f ca="1">RANDBETWEEN(1,8)+RANDBETWEEN(1,8)+RANDBETWEEN(1,8)</f>
        <v>16</v>
      </c>
      <c r="F5" s="10">
        <f ca="1">RANDBETWEEN(1,8)+RANDBETWEEN(1,8)+RANDBETWEEN(1,8)+RANDBETWEEN(1,8)</f>
        <v>19</v>
      </c>
      <c r="G5" s="10">
        <f ca="1">RANDBETWEEN(1,8)+RANDBETWEEN(1,8)+RANDBETWEEN(1,8)+RANDBETWEEN(1,8)+RANDBETWEEN(1,8)</f>
        <v>25</v>
      </c>
      <c r="H5" s="11">
        <f ca="1">RANDBETWEEN(1,8)+RANDBETWEEN(1,8)+RANDBETWEEN(1,8)+RANDBETWEEN(1,8)+RANDBETWEEN(1,8)+RANDBETWEEN(1,8)</f>
        <v>33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7</v>
      </c>
      <c r="D6" s="10">
        <f ca="1">RANDBETWEEN(1,10)+RANDBETWEEN(1,10)</f>
        <v>4</v>
      </c>
      <c r="E6" s="10">
        <f ca="1">RANDBETWEEN(1,10)+RANDBETWEEN(1,10)+RANDBETWEEN(1,10)</f>
        <v>25</v>
      </c>
      <c r="F6" s="10">
        <f ca="1">RANDBETWEEN(1,10)+RANDBETWEEN(1,10)+RANDBETWEEN(1,10)+RANDBETWEEN(1,10)</f>
        <v>25</v>
      </c>
      <c r="G6" s="10">
        <f ca="1">RANDBETWEEN(1,10)+RANDBETWEEN(1,10)+RANDBETWEEN(1,10)+RANDBETWEEN(1,10)+RANDBETWEEN(1,10)</f>
        <v>25</v>
      </c>
      <c r="H6" s="11">
        <f ca="1">RANDBETWEEN(1,10)+RANDBETWEEN(1,10)+RANDBETWEEN(1,10)+RANDBETWEEN(1,10)+RANDBETWEEN(1,10)+RANDBETWEEN(1,10)</f>
        <v>38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12</v>
      </c>
      <c r="D7" s="10">
        <f ca="1">RANDBETWEEN(1,12)+RANDBETWEEN(1,12)</f>
        <v>15</v>
      </c>
      <c r="E7" s="10">
        <f ca="1">RANDBETWEEN(1,12)+RANDBETWEEN(1,12)+RANDBETWEEN(1,12)</f>
        <v>18</v>
      </c>
      <c r="F7" s="10">
        <f ca="1">RANDBETWEEN(1,12)+RANDBETWEEN(1,12)+RANDBETWEEN(1,12)+RANDBETWEEN(1,12)</f>
        <v>28</v>
      </c>
      <c r="G7" s="10">
        <f ca="1">RANDBETWEEN(1,12)+RANDBETWEEN(1,12)+RANDBETWEEN(1,12)+RANDBETWEEN(1,12)+RANDBETWEEN(1,12)</f>
        <v>28</v>
      </c>
      <c r="H7" s="11">
        <f ca="1">RANDBETWEEN(1,12)+RANDBETWEEN(1,12)+RANDBETWEEN(1,12)+RANDBETWEEN(1,12)+RANDBETWEEN(1,12)+RANDBETWEEN(1,12)</f>
        <v>39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18</v>
      </c>
      <c r="D8" s="10">
        <f ca="1">RANDBETWEEN(1,20)+RANDBETWEEN(1,20)</f>
        <v>18</v>
      </c>
      <c r="E8" s="10">
        <f ca="1">RANDBETWEEN(1,20)+RANDBETWEEN(1,20)+RANDBETWEEN(1,20)</f>
        <v>31</v>
      </c>
      <c r="F8" s="10">
        <f ca="1">RANDBETWEEN(1,20)+RANDBETWEEN(1,20)+RANDBETWEEN(1,20)+RANDBETWEEN(1,20)</f>
        <v>51</v>
      </c>
      <c r="G8" s="10">
        <f ca="1">RANDBETWEEN(1,20)+RANDBETWEEN(1,20)+RANDBETWEEN(1,20)+RANDBETWEEN(1,20)+RANDBETWEEN(1,20)</f>
        <v>81</v>
      </c>
      <c r="H8" s="11">
        <f ca="1">RANDBETWEEN(1,20)+RANDBETWEEN(1,20)+RANDBETWEEN(1,20)+RANDBETWEEN(1,20)+RANDBETWEEN(1,20)+RANDBETWEEN(1,20)</f>
        <v>45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60</v>
      </c>
      <c r="D9" s="13">
        <f ca="1">RANDBETWEEN(1,100)+RANDBETWEEN(1,100)</f>
        <v>177</v>
      </c>
      <c r="E9" s="13">
        <f ca="1">RANDBETWEEN(1,100)+RANDBETWEEN(1,100)+RANDBETWEEN(1,100)</f>
        <v>139</v>
      </c>
      <c r="F9" s="13">
        <f ca="1">RANDBETWEEN(1,100)+RANDBETWEEN(1,100)+RANDBETWEEN(1,100)+RANDBETWEEN(1,100)</f>
        <v>200</v>
      </c>
      <c r="G9" s="13">
        <f ca="1">RANDBETWEEN(1,100)+RANDBETWEEN(1,100)+RANDBETWEEN(1,100)+RANDBETWEEN(1,100)+RANDBETWEEN(1,100)</f>
        <v>304</v>
      </c>
      <c r="H9" s="14">
        <f ca="1">RANDBETWEEN(1,100)+RANDBETWEEN(1,100)+RANDBETWEEN(1,100)+RANDBETWEEN(1,100)+RANDBETWEEN(1,100)+RANDBETWEEN(1,100)</f>
        <v>260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7" x14ac:dyDescent="0.3">
      <c r="A17" s="1"/>
      <c r="C17" s="1"/>
      <c r="D17" s="1"/>
      <c r="E17" s="1"/>
      <c r="F17" s="1"/>
    </row>
    <row r="18" spans="1:7" x14ac:dyDescent="0.3">
      <c r="A18" s="1"/>
      <c r="C18" s="1"/>
      <c r="D18" s="1"/>
      <c r="E18" s="1"/>
      <c r="F18" s="1"/>
    </row>
    <row r="19" spans="1:7" x14ac:dyDescent="0.3">
      <c r="A19" s="1"/>
      <c r="C19" s="1"/>
      <c r="D19" s="1"/>
      <c r="E19" s="1"/>
      <c r="F19" s="1"/>
    </row>
    <row r="20" spans="1:7" x14ac:dyDescent="0.3">
      <c r="A20" s="1"/>
      <c r="C20" s="1"/>
      <c r="D20" s="1"/>
      <c r="E20" s="1"/>
      <c r="F20" s="1"/>
    </row>
    <row r="21" spans="1:7" x14ac:dyDescent="0.3">
      <c r="A21" s="1"/>
      <c r="C21" s="1"/>
      <c r="D21" s="1"/>
      <c r="E21" s="1"/>
      <c r="F21" s="1"/>
    </row>
    <row r="22" spans="1:7" x14ac:dyDescent="0.3">
      <c r="A22" s="1"/>
      <c r="C22" s="1"/>
      <c r="D22" s="1"/>
      <c r="E22" s="1"/>
      <c r="F22" s="1"/>
    </row>
    <row r="23" spans="1:7" x14ac:dyDescent="0.3">
      <c r="A23" s="1"/>
      <c r="C23" s="1"/>
      <c r="D23" s="1"/>
      <c r="E23" s="1"/>
      <c r="F23" s="1"/>
    </row>
    <row r="24" spans="1:7" x14ac:dyDescent="0.3">
      <c r="A24" s="1"/>
      <c r="C24" s="1"/>
      <c r="D24" s="1"/>
      <c r="E24" s="1"/>
      <c r="F24" s="1"/>
    </row>
    <row r="25" spans="1:7" x14ac:dyDescent="0.3">
      <c r="A25" s="1"/>
      <c r="C25" s="1"/>
      <c r="D25" s="1"/>
      <c r="E25" s="1"/>
      <c r="F25" s="1"/>
    </row>
    <row r="26" spans="1:7" x14ac:dyDescent="0.3">
      <c r="A26" s="1"/>
      <c r="C26" s="1"/>
      <c r="D26" s="1"/>
      <c r="E26" s="1"/>
      <c r="F26" s="1"/>
    </row>
    <row r="27" spans="1:7" x14ac:dyDescent="0.3">
      <c r="A27" s="1"/>
      <c r="C27" s="1"/>
      <c r="D27" s="1"/>
      <c r="E27" s="1"/>
      <c r="F27" s="1"/>
    </row>
    <row r="28" spans="1:7" x14ac:dyDescent="0.3">
      <c r="A28" s="1"/>
      <c r="C28" s="1"/>
      <c r="D28" s="1"/>
      <c r="E28" s="1"/>
      <c r="F28" s="1"/>
    </row>
    <row r="29" spans="1:7" x14ac:dyDescent="0.3">
      <c r="A29" s="1"/>
      <c r="C29" s="1"/>
      <c r="D29" s="1"/>
      <c r="E29" s="1"/>
      <c r="F29" s="1"/>
    </row>
    <row r="30" spans="1:7" x14ac:dyDescent="0.3">
      <c r="A30" s="1"/>
      <c r="C30" s="1"/>
      <c r="D30" s="1"/>
      <c r="E30" s="1"/>
      <c r="F30" s="1"/>
    </row>
    <row r="31" spans="1:7" x14ac:dyDescent="0.3">
      <c r="C31" s="1"/>
      <c r="D31" s="1"/>
      <c r="E31" s="1"/>
      <c r="F31" s="1"/>
      <c r="G31" s="1"/>
    </row>
    <row r="32" spans="1:7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2015-05-10T13:13:36Z</cp:lastPrinted>
  <dcterms:created xsi:type="dcterms:W3CDTF">2014-01-30T16:13:23Z</dcterms:created>
  <dcterms:modified xsi:type="dcterms:W3CDTF">2017-10-29T20:53:51Z</dcterms:modified>
</cp:coreProperties>
</file>