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-15" windowWidth="11910" windowHeight="10725" activeTab="4"/>
  </bookViews>
  <sheets>
    <sheet name="Initiative" sheetId="13" r:id="rId1"/>
    <sheet name="Attacks" sheetId="3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D3" i="10" l="1"/>
  <c r="D9" i="10"/>
  <c r="D6" i="10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D18" i="13"/>
  <c r="I24" i="13" l="1"/>
  <c r="I25" i="13"/>
  <c r="I26" i="13"/>
  <c r="I27" i="13" l="1"/>
  <c r="F4" i="3"/>
  <c r="G4" i="3" s="1"/>
  <c r="T4" i="3"/>
  <c r="U4" i="3" s="1"/>
  <c r="V4" i="3" s="1"/>
  <c r="F5" i="3"/>
  <c r="G5" i="3" s="1"/>
  <c r="T5" i="3"/>
  <c r="U5" i="3" s="1"/>
  <c r="F6" i="3"/>
  <c r="G6" i="3" s="1"/>
  <c r="T6" i="3"/>
  <c r="U6" i="3" s="1"/>
  <c r="F7" i="3"/>
  <c r="G7" i="3" s="1"/>
  <c r="T7" i="3"/>
  <c r="U7" i="3" s="1"/>
  <c r="W7" i="3" s="1"/>
  <c r="F8" i="3"/>
  <c r="G8" i="3" s="1"/>
  <c r="T8" i="3"/>
  <c r="U8" i="3" s="1"/>
  <c r="F9" i="3"/>
  <c r="G9" i="3" s="1"/>
  <c r="T9" i="3"/>
  <c r="U9" i="3" s="1"/>
  <c r="F10" i="3"/>
  <c r="G10" i="3" s="1"/>
  <c r="H10" i="3" s="1"/>
  <c r="T10" i="3"/>
  <c r="U10" i="3" s="1"/>
  <c r="Y10" i="3" s="1"/>
  <c r="F11" i="3"/>
  <c r="G11" i="3" s="1"/>
  <c r="H11" i="3" s="1"/>
  <c r="T11" i="3"/>
  <c r="U11" i="3" s="1"/>
  <c r="N10" i="3" l="1"/>
  <c r="J10" i="3"/>
  <c r="V8" i="3"/>
  <c r="AC8" i="3"/>
  <c r="N11" i="3"/>
  <c r="J11" i="3"/>
  <c r="P10" i="3"/>
  <c r="L10" i="3"/>
  <c r="AC4" i="3"/>
  <c r="Y11" i="3"/>
  <c r="AC11" i="3"/>
  <c r="V6" i="3"/>
  <c r="AC6" i="3"/>
  <c r="Y6" i="3"/>
  <c r="P11" i="3"/>
  <c r="L11" i="3"/>
  <c r="AC10" i="3"/>
  <c r="Y8" i="3"/>
  <c r="Y4" i="3"/>
  <c r="V9" i="3"/>
  <c r="AA9" i="3"/>
  <c r="Y9" i="3"/>
  <c r="AC9" i="3"/>
  <c r="V5" i="3"/>
  <c r="Y5" i="3"/>
  <c r="AC5" i="3"/>
  <c r="W5" i="3"/>
  <c r="AA5" i="3"/>
  <c r="AA8" i="3"/>
  <c r="W8" i="3"/>
  <c r="AA6" i="3"/>
  <c r="W6" i="3"/>
  <c r="AA4" i="3"/>
  <c r="W4" i="3"/>
  <c r="V11" i="3"/>
  <c r="X11" i="3"/>
  <c r="Z11" i="3"/>
  <c r="AB11" i="3"/>
  <c r="AD11" i="3"/>
  <c r="V10" i="3"/>
  <c r="X10" i="3"/>
  <c r="Z10" i="3"/>
  <c r="AB10" i="3"/>
  <c r="AD10" i="3"/>
  <c r="H8" i="3"/>
  <c r="J8" i="3"/>
  <c r="L8" i="3"/>
  <c r="N8" i="3"/>
  <c r="P8" i="3"/>
  <c r="I8" i="3"/>
  <c r="K8" i="3"/>
  <c r="M8" i="3"/>
  <c r="O8" i="3"/>
  <c r="H6" i="3"/>
  <c r="J6" i="3"/>
  <c r="L6" i="3"/>
  <c r="N6" i="3"/>
  <c r="P6" i="3"/>
  <c r="I6" i="3"/>
  <c r="K6" i="3"/>
  <c r="M6" i="3"/>
  <c r="O6" i="3"/>
  <c r="AA11" i="3"/>
  <c r="W11" i="3"/>
  <c r="I11" i="3"/>
  <c r="K11" i="3"/>
  <c r="M11" i="3"/>
  <c r="O11" i="3"/>
  <c r="AA10" i="3"/>
  <c r="W10" i="3"/>
  <c r="I10" i="3"/>
  <c r="K10" i="3"/>
  <c r="M10" i="3"/>
  <c r="O10" i="3"/>
  <c r="H9" i="3"/>
  <c r="J9" i="3"/>
  <c r="N9" i="3"/>
  <c r="I9" i="3"/>
  <c r="K9" i="3"/>
  <c r="M9" i="3"/>
  <c r="O9" i="3"/>
  <c r="L9" i="3"/>
  <c r="P9" i="3"/>
  <c r="H7" i="3"/>
  <c r="L7" i="3"/>
  <c r="P7" i="3"/>
  <c r="I7" i="3"/>
  <c r="K7" i="3"/>
  <c r="M7" i="3"/>
  <c r="O7" i="3"/>
  <c r="J7" i="3"/>
  <c r="N7" i="3"/>
  <c r="H5" i="3"/>
  <c r="J5" i="3"/>
  <c r="L5" i="3"/>
  <c r="N5" i="3"/>
  <c r="P5" i="3"/>
  <c r="I5" i="3"/>
  <c r="K5" i="3"/>
  <c r="M5" i="3"/>
  <c r="O5" i="3"/>
  <c r="H4" i="3"/>
  <c r="J4" i="3"/>
  <c r="L4" i="3"/>
  <c r="N4" i="3"/>
  <c r="P4" i="3"/>
  <c r="I4" i="3"/>
  <c r="K4" i="3"/>
  <c r="M4" i="3"/>
  <c r="O4" i="3"/>
  <c r="W9" i="3"/>
  <c r="AD9" i="3"/>
  <c r="AB9" i="3"/>
  <c r="Z9" i="3"/>
  <c r="X9" i="3"/>
  <c r="AD8" i="3"/>
  <c r="AB8" i="3"/>
  <c r="Z8" i="3"/>
  <c r="X8" i="3"/>
  <c r="AD7" i="3"/>
  <c r="AB7" i="3"/>
  <c r="Z7" i="3"/>
  <c r="X7" i="3"/>
  <c r="V7" i="3"/>
  <c r="AD6" i="3"/>
  <c r="AB6" i="3"/>
  <c r="Z6" i="3"/>
  <c r="X6" i="3"/>
  <c r="AD5" i="3"/>
  <c r="AB5" i="3"/>
  <c r="Z5" i="3"/>
  <c r="X5" i="3"/>
  <c r="AD4" i="3"/>
  <c r="AB4" i="3"/>
  <c r="Z4" i="3"/>
  <c r="X4" i="3"/>
  <c r="AC7" i="3"/>
  <c r="AA7" i="3"/>
  <c r="Y7" i="3"/>
  <c r="E12" i="13" l="1"/>
  <c r="E10" i="13"/>
  <c r="E6" i="13"/>
  <c r="E4" i="13"/>
  <c r="E9" i="13"/>
  <c r="E11" i="13"/>
  <c r="E14" i="13"/>
  <c r="E2" i="13"/>
  <c r="E15" i="13"/>
  <c r="D22" i="10"/>
  <c r="E22" i="10" s="1"/>
  <c r="D21" i="10"/>
  <c r="E21" i="10" s="1"/>
  <c r="D20" i="10"/>
  <c r="E20" i="10" s="1"/>
  <c r="R15" i="14"/>
  <c r="R14" i="14"/>
  <c r="R13" i="14"/>
  <c r="R12" i="14"/>
  <c r="D19" i="10"/>
  <c r="E19" i="10" s="1"/>
  <c r="D18" i="10"/>
  <c r="E18" i="10" s="1"/>
  <c r="D17" i="10"/>
  <c r="E17" i="10" s="1"/>
  <c r="W12" i="14" l="1"/>
  <c r="V12" i="14"/>
  <c r="W14" i="14"/>
  <c r="V14" i="14"/>
  <c r="W13" i="14"/>
  <c r="V13" i="14"/>
  <c r="W15" i="14"/>
  <c r="V15" i="14"/>
  <c r="I17" i="10"/>
  <c r="S17" i="10"/>
  <c r="R17" i="10"/>
  <c r="P17" i="10"/>
  <c r="T17" i="10"/>
  <c r="Q17" i="10"/>
  <c r="O17" i="10"/>
  <c r="U19" i="10"/>
  <c r="S19" i="10"/>
  <c r="Q19" i="10"/>
  <c r="O19" i="10"/>
  <c r="R19" i="10"/>
  <c r="T19" i="10"/>
  <c r="P19" i="10"/>
  <c r="N18" i="10"/>
  <c r="S18" i="10"/>
  <c r="Q18" i="10"/>
  <c r="O18" i="10"/>
  <c r="T18" i="10"/>
  <c r="P18" i="10"/>
  <c r="R18" i="10"/>
  <c r="U20" i="10"/>
  <c r="S20" i="10"/>
  <c r="Q20" i="10"/>
  <c r="O20" i="10"/>
  <c r="T20" i="10"/>
  <c r="P20" i="10"/>
  <c r="R20" i="10"/>
  <c r="U22" i="10"/>
  <c r="S22" i="10"/>
  <c r="Q22" i="10"/>
  <c r="O22" i="10"/>
  <c r="T22" i="10"/>
  <c r="P22" i="10"/>
  <c r="R22" i="10"/>
  <c r="U21" i="10"/>
  <c r="S21" i="10"/>
  <c r="Q21" i="10"/>
  <c r="O21" i="10"/>
  <c r="R21" i="10"/>
  <c r="T21" i="10"/>
  <c r="P21" i="10"/>
  <c r="F20" i="10"/>
  <c r="H20" i="10"/>
  <c r="J20" i="10"/>
  <c r="L20" i="10"/>
  <c r="N20" i="10"/>
  <c r="F21" i="10"/>
  <c r="H21" i="10"/>
  <c r="J21" i="10"/>
  <c r="L21" i="10"/>
  <c r="N21" i="10"/>
  <c r="F22" i="10"/>
  <c r="H22" i="10"/>
  <c r="J22" i="10"/>
  <c r="L22" i="10"/>
  <c r="N22" i="10"/>
  <c r="G20" i="10"/>
  <c r="I20" i="10"/>
  <c r="K20" i="10"/>
  <c r="M20" i="10"/>
  <c r="G21" i="10"/>
  <c r="I21" i="10"/>
  <c r="K21" i="10"/>
  <c r="M21" i="10"/>
  <c r="G22" i="10"/>
  <c r="I22" i="10"/>
  <c r="K22" i="10"/>
  <c r="M22" i="10"/>
  <c r="G17" i="10"/>
  <c r="K17" i="10"/>
  <c r="M17" i="10"/>
  <c r="U17" i="10"/>
  <c r="G18" i="10"/>
  <c r="I18" i="10"/>
  <c r="K18" i="10"/>
  <c r="M18" i="10"/>
  <c r="U18" i="10"/>
  <c r="F17" i="10"/>
  <c r="H17" i="10"/>
  <c r="J17" i="10"/>
  <c r="L17" i="10"/>
  <c r="N17" i="10"/>
  <c r="F18" i="10"/>
  <c r="H18" i="10"/>
  <c r="J18" i="10"/>
  <c r="L18" i="10"/>
  <c r="F19" i="10"/>
  <c r="H19" i="10"/>
  <c r="J19" i="10"/>
  <c r="L19" i="10"/>
  <c r="N19" i="10"/>
  <c r="G19" i="10"/>
  <c r="I19" i="10"/>
  <c r="K19" i="10"/>
  <c r="M19" i="10"/>
  <c r="D16" i="10"/>
  <c r="E16" i="10" s="1"/>
  <c r="D15" i="10"/>
  <c r="E15" i="10" s="1"/>
  <c r="D14" i="10"/>
  <c r="E14" i="10" s="1"/>
  <c r="T14" i="10" l="1"/>
  <c r="R14" i="10"/>
  <c r="P14" i="10"/>
  <c r="S14" i="10"/>
  <c r="Q14" i="10"/>
  <c r="O14" i="10"/>
  <c r="T15" i="10"/>
  <c r="R15" i="10"/>
  <c r="P15" i="10"/>
  <c r="S15" i="10"/>
  <c r="Q15" i="10"/>
  <c r="O15" i="10"/>
  <c r="T16" i="10"/>
  <c r="R16" i="10"/>
  <c r="P16" i="10"/>
  <c r="S16" i="10"/>
  <c r="Q16" i="10"/>
  <c r="O16" i="10"/>
  <c r="U15" i="10"/>
  <c r="M15" i="10"/>
  <c r="K15" i="10"/>
  <c r="I15" i="10"/>
  <c r="G15" i="10"/>
  <c r="N15" i="10"/>
  <c r="J15" i="10"/>
  <c r="H15" i="10"/>
  <c r="F15" i="10"/>
  <c r="L15" i="10"/>
  <c r="U14" i="10"/>
  <c r="M14" i="10"/>
  <c r="K14" i="10"/>
  <c r="I14" i="10"/>
  <c r="G14" i="10"/>
  <c r="N14" i="10"/>
  <c r="L14" i="10"/>
  <c r="J14" i="10"/>
  <c r="H14" i="10"/>
  <c r="F14" i="10"/>
  <c r="U16" i="10"/>
  <c r="M16" i="10"/>
  <c r="K16" i="10"/>
  <c r="I16" i="10"/>
  <c r="G16" i="10"/>
  <c r="N16" i="10"/>
  <c r="L16" i="10"/>
  <c r="J16" i="10"/>
  <c r="H16" i="10"/>
  <c r="F16" i="10"/>
  <c r="R16" i="14" l="1"/>
  <c r="R11" i="14"/>
  <c r="W11" i="14" l="1"/>
  <c r="V11" i="14"/>
  <c r="W16" i="14"/>
  <c r="V16" i="14"/>
  <c r="D13" i="10"/>
  <c r="E13" i="10" s="1"/>
  <c r="D12" i="10"/>
  <c r="E12" i="10" s="1"/>
  <c r="D11" i="10"/>
  <c r="E11" i="10" s="1"/>
  <c r="D10" i="10"/>
  <c r="E10" i="10" s="1"/>
  <c r="E9" i="10"/>
  <c r="D8" i="10"/>
  <c r="E8" i="10" s="1"/>
  <c r="T9" i="10" l="1"/>
  <c r="R9" i="10"/>
  <c r="P9" i="10"/>
  <c r="S9" i="10"/>
  <c r="Q9" i="10"/>
  <c r="O9" i="10"/>
  <c r="T11" i="10"/>
  <c r="R11" i="10"/>
  <c r="P11" i="10"/>
  <c r="S11" i="10"/>
  <c r="Q11" i="10"/>
  <c r="O11" i="10"/>
  <c r="T8" i="10"/>
  <c r="R8" i="10"/>
  <c r="P8" i="10"/>
  <c r="S8" i="10"/>
  <c r="Q8" i="10"/>
  <c r="O8" i="10"/>
  <c r="T10" i="10"/>
  <c r="R10" i="10"/>
  <c r="P10" i="10"/>
  <c r="S10" i="10"/>
  <c r="Q10" i="10"/>
  <c r="O10" i="10"/>
  <c r="T12" i="10"/>
  <c r="R12" i="10"/>
  <c r="P12" i="10"/>
  <c r="S12" i="10"/>
  <c r="Q12" i="10"/>
  <c r="O12" i="10"/>
  <c r="T13" i="10"/>
  <c r="R13" i="10"/>
  <c r="P13" i="10"/>
  <c r="S13" i="10"/>
  <c r="Q13" i="10"/>
  <c r="O13" i="10"/>
  <c r="U12" i="10"/>
  <c r="M12" i="10"/>
  <c r="K12" i="10"/>
  <c r="I12" i="10"/>
  <c r="G12" i="10"/>
  <c r="N12" i="10"/>
  <c r="J12" i="10"/>
  <c r="H12" i="10"/>
  <c r="L12" i="10"/>
  <c r="F12" i="10"/>
  <c r="U11" i="10"/>
  <c r="M11" i="10"/>
  <c r="K11" i="10"/>
  <c r="I11" i="10"/>
  <c r="G11" i="10"/>
  <c r="H11" i="10"/>
  <c r="N11" i="10"/>
  <c r="L11" i="10"/>
  <c r="J11" i="10"/>
  <c r="F11" i="10"/>
  <c r="U13" i="10"/>
  <c r="M13" i="10"/>
  <c r="K13" i="10"/>
  <c r="I13" i="10"/>
  <c r="G13" i="10"/>
  <c r="N13" i="10"/>
  <c r="L13" i="10"/>
  <c r="J13" i="10"/>
  <c r="H13" i="10"/>
  <c r="F13" i="10"/>
  <c r="U8" i="10"/>
  <c r="M8" i="10"/>
  <c r="K8" i="10"/>
  <c r="I8" i="10"/>
  <c r="G8" i="10"/>
  <c r="N8" i="10"/>
  <c r="L8" i="10"/>
  <c r="J8" i="10"/>
  <c r="H8" i="10"/>
  <c r="F8" i="10"/>
  <c r="U10" i="10"/>
  <c r="M10" i="10"/>
  <c r="K10" i="10"/>
  <c r="I10" i="10"/>
  <c r="G10" i="10"/>
  <c r="L10" i="10"/>
  <c r="J10" i="10"/>
  <c r="F10" i="10"/>
  <c r="N10" i="10"/>
  <c r="H10" i="10"/>
  <c r="U9" i="10"/>
  <c r="M9" i="10"/>
  <c r="K9" i="10"/>
  <c r="I9" i="10"/>
  <c r="G9" i="10"/>
  <c r="N9" i="10"/>
  <c r="L9" i="10"/>
  <c r="J9" i="10"/>
  <c r="H9" i="10"/>
  <c r="F9" i="10"/>
  <c r="E7" i="13" l="1"/>
  <c r="D2" i="10" l="1"/>
  <c r="E2" i="10" s="1"/>
  <c r="E3" i="10"/>
  <c r="D4" i="10"/>
  <c r="E4" i="10" s="1"/>
  <c r="H9" i="15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T3" i="10" l="1"/>
  <c r="R3" i="10"/>
  <c r="P3" i="10"/>
  <c r="S3" i="10"/>
  <c r="Q3" i="10"/>
  <c r="O3" i="10"/>
  <c r="T4" i="10"/>
  <c r="R4" i="10"/>
  <c r="P4" i="10"/>
  <c r="S4" i="10"/>
  <c r="Q4" i="10"/>
  <c r="O4" i="10"/>
  <c r="T2" i="10"/>
  <c r="R2" i="10"/>
  <c r="P2" i="10"/>
  <c r="S2" i="10"/>
  <c r="Q2" i="10"/>
  <c r="O2" i="10"/>
  <c r="F4" i="10"/>
  <c r="H4" i="10"/>
  <c r="J4" i="10"/>
  <c r="L4" i="10"/>
  <c r="N4" i="10"/>
  <c r="G4" i="10"/>
  <c r="I4" i="10"/>
  <c r="K4" i="10"/>
  <c r="M4" i="10"/>
  <c r="U4" i="10"/>
  <c r="F2" i="10"/>
  <c r="H2" i="10"/>
  <c r="J2" i="10"/>
  <c r="L2" i="10"/>
  <c r="N2" i="10"/>
  <c r="G2" i="10"/>
  <c r="I2" i="10"/>
  <c r="K2" i="10"/>
  <c r="M2" i="10"/>
  <c r="U2" i="10"/>
  <c r="F3" i="10"/>
  <c r="H3" i="10"/>
  <c r="J3" i="10"/>
  <c r="L3" i="10"/>
  <c r="N3" i="10"/>
  <c r="G3" i="10"/>
  <c r="I3" i="10"/>
  <c r="K3" i="10"/>
  <c r="M3" i="10"/>
  <c r="U3" i="10"/>
  <c r="E8" i="13" l="1"/>
  <c r="D5" i="10" l="1"/>
  <c r="E5" i="10" s="1"/>
  <c r="E6" i="10"/>
  <c r="D7" i="10"/>
  <c r="E7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T32" i="10" l="1"/>
  <c r="R32" i="10"/>
  <c r="P32" i="10"/>
  <c r="S32" i="10"/>
  <c r="Q32" i="10"/>
  <c r="O32" i="10"/>
  <c r="T33" i="10"/>
  <c r="R33" i="10"/>
  <c r="P33" i="10"/>
  <c r="S33" i="10"/>
  <c r="Q33" i="10"/>
  <c r="O33" i="10"/>
  <c r="F31" i="10"/>
  <c r="T31" i="10"/>
  <c r="R31" i="10"/>
  <c r="P31" i="10"/>
  <c r="S31" i="10"/>
  <c r="Q31" i="10"/>
  <c r="O31" i="10"/>
  <c r="H29" i="10"/>
  <c r="T29" i="10"/>
  <c r="R29" i="10"/>
  <c r="P29" i="10"/>
  <c r="S29" i="10"/>
  <c r="Q29" i="10"/>
  <c r="O29" i="10"/>
  <c r="T27" i="10"/>
  <c r="R27" i="10"/>
  <c r="P27" i="10"/>
  <c r="S27" i="10"/>
  <c r="Q27" i="10"/>
  <c r="O27" i="10"/>
  <c r="L25" i="10"/>
  <c r="T25" i="10"/>
  <c r="R25" i="10"/>
  <c r="P25" i="10"/>
  <c r="S25" i="10"/>
  <c r="Q25" i="10"/>
  <c r="O25" i="10"/>
  <c r="H23" i="10"/>
  <c r="T23" i="10"/>
  <c r="S23" i="10"/>
  <c r="Q23" i="10"/>
  <c r="O23" i="10"/>
  <c r="R23" i="10"/>
  <c r="P23" i="10"/>
  <c r="H6" i="10"/>
  <c r="T6" i="10"/>
  <c r="R6" i="10"/>
  <c r="P6" i="10"/>
  <c r="S6" i="10"/>
  <c r="Q6" i="10"/>
  <c r="O6" i="10"/>
  <c r="L30" i="10"/>
  <c r="T30" i="10"/>
  <c r="R30" i="10"/>
  <c r="P30" i="10"/>
  <c r="S30" i="10"/>
  <c r="Q30" i="10"/>
  <c r="O30" i="10"/>
  <c r="F28" i="10"/>
  <c r="T28" i="10"/>
  <c r="R28" i="10"/>
  <c r="P28" i="10"/>
  <c r="S28" i="10"/>
  <c r="Q28" i="10"/>
  <c r="O28" i="10"/>
  <c r="F26" i="10"/>
  <c r="T26" i="10"/>
  <c r="R26" i="10"/>
  <c r="P26" i="10"/>
  <c r="S26" i="10"/>
  <c r="Q26" i="10"/>
  <c r="O26" i="10"/>
  <c r="H24" i="10"/>
  <c r="T24" i="10"/>
  <c r="R24" i="10"/>
  <c r="P24" i="10"/>
  <c r="S24" i="10"/>
  <c r="Q24" i="10"/>
  <c r="O24" i="10"/>
  <c r="H7" i="10"/>
  <c r="T7" i="10"/>
  <c r="R7" i="10"/>
  <c r="P7" i="10"/>
  <c r="S7" i="10"/>
  <c r="Q7" i="10"/>
  <c r="O7" i="10"/>
  <c r="T5" i="10"/>
  <c r="R5" i="10"/>
  <c r="P5" i="10"/>
  <c r="S5" i="10"/>
  <c r="Q5" i="10"/>
  <c r="O5" i="10"/>
  <c r="M31" i="10"/>
  <c r="L29" i="10"/>
  <c r="L7" i="10"/>
  <c r="N6" i="10"/>
  <c r="F33" i="10"/>
  <c r="M33" i="10"/>
  <c r="I31" i="10"/>
  <c r="L24" i="10"/>
  <c r="J6" i="10"/>
  <c r="I33" i="10"/>
  <c r="L6" i="10"/>
  <c r="F32" i="10"/>
  <c r="K32" i="10"/>
  <c r="I32" i="10"/>
  <c r="M32" i="10"/>
  <c r="G32" i="10"/>
  <c r="U32" i="10"/>
  <c r="L23" i="10"/>
  <c r="U33" i="10"/>
  <c r="K33" i="10"/>
  <c r="G33" i="10"/>
  <c r="U31" i="10"/>
  <c r="K31" i="10"/>
  <c r="G31" i="10"/>
  <c r="G30" i="10"/>
  <c r="I30" i="10"/>
  <c r="K30" i="10"/>
  <c r="M30" i="10"/>
  <c r="U30" i="10"/>
  <c r="G29" i="10"/>
  <c r="I29" i="10"/>
  <c r="K29" i="10"/>
  <c r="M29" i="10"/>
  <c r="U29" i="10"/>
  <c r="L28" i="10"/>
  <c r="H28" i="10"/>
  <c r="G27" i="10"/>
  <c r="I27" i="10"/>
  <c r="K27" i="10"/>
  <c r="M27" i="10"/>
  <c r="U27" i="10"/>
  <c r="L26" i="10"/>
  <c r="H26" i="10"/>
  <c r="G25" i="10"/>
  <c r="I25" i="10"/>
  <c r="K25" i="10"/>
  <c r="M25" i="10"/>
  <c r="U25" i="10"/>
  <c r="G24" i="10"/>
  <c r="I24" i="10"/>
  <c r="K24" i="10"/>
  <c r="M24" i="10"/>
  <c r="U24" i="10"/>
  <c r="G23" i="10"/>
  <c r="I23" i="10"/>
  <c r="K23" i="10"/>
  <c r="M23" i="10"/>
  <c r="U23" i="10"/>
  <c r="G7" i="10"/>
  <c r="I7" i="10"/>
  <c r="K7" i="10"/>
  <c r="M7" i="10"/>
  <c r="U7" i="10"/>
  <c r="N33" i="10"/>
  <c r="L33" i="10"/>
  <c r="J33" i="10"/>
  <c r="H33" i="10"/>
  <c r="N32" i="10"/>
  <c r="L32" i="10"/>
  <c r="J32" i="10"/>
  <c r="H32" i="10"/>
  <c r="N31" i="10"/>
  <c r="L31" i="10"/>
  <c r="J31" i="10"/>
  <c r="H31" i="10"/>
  <c r="N30" i="10"/>
  <c r="J30" i="10"/>
  <c r="F30" i="10"/>
  <c r="N29" i="10"/>
  <c r="J29" i="10"/>
  <c r="F29" i="10"/>
  <c r="N28" i="10"/>
  <c r="J28" i="10"/>
  <c r="N27" i="10"/>
  <c r="J27" i="10"/>
  <c r="F27" i="10"/>
  <c r="N26" i="10"/>
  <c r="J26" i="10"/>
  <c r="N25" i="10"/>
  <c r="J25" i="10"/>
  <c r="F25" i="10"/>
  <c r="N24" i="10"/>
  <c r="J24" i="10"/>
  <c r="F24" i="10"/>
  <c r="N23" i="10"/>
  <c r="J23" i="10"/>
  <c r="F23" i="10"/>
  <c r="N7" i="10"/>
  <c r="J7" i="10"/>
  <c r="F7" i="10"/>
  <c r="F6" i="10"/>
  <c r="G6" i="10"/>
  <c r="I6" i="10"/>
  <c r="K6" i="10"/>
  <c r="M6" i="10"/>
  <c r="U6" i="10"/>
  <c r="H30" i="10"/>
  <c r="G28" i="10"/>
  <c r="I28" i="10"/>
  <c r="K28" i="10"/>
  <c r="M28" i="10"/>
  <c r="U28" i="10"/>
  <c r="L27" i="10"/>
  <c r="H27" i="10"/>
  <c r="G26" i="10"/>
  <c r="I26" i="10"/>
  <c r="K26" i="10"/>
  <c r="M26" i="10"/>
  <c r="U26" i="10"/>
  <c r="H25" i="10"/>
  <c r="F5" i="10"/>
  <c r="H5" i="10"/>
  <c r="J5" i="10"/>
  <c r="L5" i="10"/>
  <c r="N5" i="10"/>
  <c r="G5" i="10"/>
  <c r="I5" i="10"/>
  <c r="K5" i="10"/>
  <c r="M5" i="10"/>
  <c r="U5" i="10"/>
  <c r="R8" i="14" l="1"/>
  <c r="R6" i="14"/>
  <c r="W6" i="14" l="1"/>
  <c r="V6" i="14"/>
  <c r="W8" i="14"/>
  <c r="V8" i="14"/>
  <c r="E3" i="13"/>
  <c r="E5" i="13"/>
  <c r="E16" i="13"/>
  <c r="R17" i="14" l="1"/>
  <c r="W17" i="14" l="1"/>
  <c r="V17" i="14"/>
  <c r="I11" i="13"/>
  <c r="I10" i="13"/>
  <c r="I9" i="13"/>
  <c r="R3" i="14" l="1"/>
  <c r="R4" i="14"/>
  <c r="R9" i="14"/>
  <c r="R7" i="14"/>
  <c r="R10" i="14"/>
  <c r="R5" i="14"/>
  <c r="R18" i="14"/>
  <c r="W18" i="14" l="1"/>
  <c r="V18" i="14"/>
  <c r="W10" i="14"/>
  <c r="V10" i="14"/>
  <c r="W5" i="14"/>
  <c r="V5" i="14"/>
  <c r="W7" i="14"/>
  <c r="V7" i="14"/>
  <c r="W4" i="14"/>
  <c r="V4" i="14"/>
  <c r="W9" i="14"/>
  <c r="V9" i="14"/>
  <c r="W3" i="14"/>
  <c r="V3" i="14"/>
  <c r="E13" i="13"/>
  <c r="I12" i="13" l="1"/>
  <c r="T12" i="3"/>
  <c r="U12" i="3" s="1"/>
  <c r="F12" i="3"/>
  <c r="G12" i="3" s="1"/>
  <c r="P12" i="3" s="1"/>
  <c r="V12" i="3" l="1"/>
  <c r="X12" i="3"/>
  <c r="Z12" i="3"/>
  <c r="AB12" i="3"/>
  <c r="AD12" i="3"/>
  <c r="W12" i="3"/>
  <c r="Y12" i="3"/>
  <c r="AA12" i="3"/>
  <c r="AC12" i="3"/>
  <c r="I12" i="3"/>
  <c r="K12" i="3"/>
  <c r="M12" i="3"/>
  <c r="O12" i="3"/>
  <c r="H12" i="3"/>
  <c r="J12" i="3"/>
  <c r="L12" i="3"/>
  <c r="N12" i="3"/>
</calcChain>
</file>

<file path=xl/sharedStrings.xml><?xml version="1.0" encoding="utf-8"?>
<sst xmlns="http://schemas.openxmlformats.org/spreadsheetml/2006/main" count="261" uniqueCount="128">
  <si>
    <t>Healing</t>
  </si>
  <si>
    <t>Roll</t>
  </si>
  <si>
    <t>Save</t>
  </si>
  <si>
    <t>BAB</t>
  </si>
  <si>
    <t>d20</t>
  </si>
  <si>
    <t>Total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</si>
  <si>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</si>
  <si>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</si>
  <si>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</si>
  <si>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</si>
  <si>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</si>
  <si>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</si>
  <si>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</si>
  <si>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</si>
  <si>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</si>
  <si>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</si>
  <si>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</si>
  <si>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</si>
  <si>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</si>
  <si>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</si>
  <si>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</si>
  <si>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</si>
  <si>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</si>
  <si>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</si>
  <si>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</si>
  <si>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</si>
  <si>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</si>
  <si>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</si>
  <si>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</si>
  <si>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</si>
  <si>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</si>
  <si>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</si>
  <si>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</si>
  <si>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</si>
  <si>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</si>
  <si>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</si>
  <si>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</si>
  <si>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</si>
  <si>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</si>
  <si>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</si>
  <si>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</si>
  <si>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</si>
  <si>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</si>
  <si>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</si>
  <si>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</si>
  <si>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</si>
  <si>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</si>
  <si>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</si>
  <si>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</si>
  <si>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</si>
  <si>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</si>
  <si>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</si>
  <si>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</si>
  <si>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Allisa</t>
  </si>
  <si>
    <t>Fortitude</t>
  </si>
  <si>
    <t>Reflex</t>
  </si>
  <si>
    <t>Will</t>
  </si>
  <si>
    <t>Group</t>
  </si>
  <si>
    <t>Bloodloss</t>
  </si>
  <si>
    <t>Sonic</t>
  </si>
  <si>
    <t>Anselm</t>
  </si>
  <si>
    <t>Kedrik</t>
  </si>
  <si>
    <t>Aewyn</t>
  </si>
  <si>
    <t>Willow</t>
  </si>
  <si>
    <t>Levels</t>
  </si>
  <si>
    <t>Class</t>
  </si>
  <si>
    <t>Party Composition</t>
  </si>
  <si>
    <t>Bran</t>
  </si>
  <si>
    <t>Bran (bite)</t>
  </si>
  <si>
    <t>Character &amp; Attack Type</t>
  </si>
  <si>
    <t>n.a.</t>
  </si>
  <si>
    <t>warlock-rogue</t>
  </si>
  <si>
    <t>archivist</t>
  </si>
  <si>
    <t>druid-ranger</t>
  </si>
  <si>
    <t>druid</t>
  </si>
  <si>
    <t>rogue</t>
  </si>
  <si>
    <t>ranger</t>
  </si>
  <si>
    <t>warlock</t>
  </si>
  <si>
    <t>Total Damage</t>
  </si>
  <si>
    <t>Calcul. Total</t>
  </si>
  <si>
    <t>Bohart</t>
  </si>
  <si>
    <t>Climb</t>
  </si>
  <si>
    <t>Know:  Relig</t>
  </si>
  <si>
    <t>Handle Animal</t>
  </si>
  <si>
    <t>Swim</t>
  </si>
  <si>
    <t>Balance</t>
  </si>
  <si>
    <r>
      <rPr>
        <b/>
        <sz val="12"/>
        <color theme="1"/>
        <rFont val="Times New Roman"/>
        <family val="1"/>
      </rPr>
      <t xml:space="preserve">Bohart </t>
    </r>
    <r>
      <rPr>
        <sz val="12"/>
        <color theme="1"/>
        <rFont val="Times New Roman"/>
        <family val="1"/>
      </rPr>
      <t>(heavy mace, unarmed)</t>
    </r>
  </si>
  <si>
    <t>Brandilor</t>
  </si>
  <si>
    <t>Monk</t>
  </si>
  <si>
    <t>Viola</t>
  </si>
  <si>
    <t>cleric</t>
  </si>
  <si>
    <t>monk</t>
  </si>
  <si>
    <t>fighter</t>
  </si>
  <si>
    <t>spore wolf</t>
  </si>
  <si>
    <t>shrieker</t>
  </si>
  <si>
    <t>Bohart is a level 3 fighter.</t>
  </si>
  <si>
    <t>kobold skeleton</t>
  </si>
  <si>
    <r>
      <t>kobold skeleton</t>
    </r>
    <r>
      <rPr>
        <vertAlign val="superscript"/>
        <sz val="12"/>
        <color theme="1"/>
        <rFont val="Times New Roman"/>
        <family val="1"/>
      </rPr>
      <t>d</t>
    </r>
  </si>
  <si>
    <r>
      <t>halfling skeleton</t>
    </r>
    <r>
      <rPr>
        <vertAlign val="superscript"/>
        <sz val="12"/>
        <color theme="1"/>
        <rFont val="Times New Roman"/>
        <family val="1"/>
      </rPr>
      <t>d</t>
    </r>
  </si>
  <si>
    <r>
      <t>hafling skeleton</t>
    </r>
    <r>
      <rPr>
        <vertAlign val="superscript"/>
        <sz val="12"/>
        <color theme="1"/>
        <rFont val="Times New Roman"/>
        <family val="1"/>
      </rPr>
      <t>d</t>
    </r>
  </si>
  <si>
    <t>/bludgeon</t>
  </si>
  <si>
    <r>
      <t>kobold skeleton</t>
    </r>
    <r>
      <rPr>
        <b/>
        <vertAlign val="superscript"/>
        <sz val="12"/>
        <rFont val="Times New Roman"/>
        <family val="1"/>
      </rPr>
      <t>d</t>
    </r>
  </si>
  <si>
    <r>
      <t>halfling skeleton</t>
    </r>
    <r>
      <rPr>
        <b/>
        <vertAlign val="superscript"/>
        <sz val="12"/>
        <rFont val="Times New Roman"/>
        <family val="1"/>
      </rPr>
      <t>d</t>
    </r>
  </si>
  <si>
    <t>human skeleton</t>
  </si>
  <si>
    <t>elven zombie</t>
  </si>
  <si>
    <r>
      <t>human skeleton</t>
    </r>
    <r>
      <rPr>
        <b/>
        <vertAlign val="superscript"/>
        <sz val="12"/>
        <rFont val="Times New Roman"/>
        <family val="1"/>
      </rPr>
      <t>d</t>
    </r>
  </si>
  <si>
    <r>
      <t>orc skeleton</t>
    </r>
    <r>
      <rPr>
        <b/>
        <vertAlign val="superscript"/>
        <sz val="12"/>
        <rFont val="Times New Roman"/>
        <family val="1"/>
      </rPr>
      <t>d</t>
    </r>
  </si>
  <si>
    <t>/slashing</t>
  </si>
  <si>
    <r>
      <t>elven zombie</t>
    </r>
    <r>
      <rPr>
        <b/>
        <vertAlign val="superscript"/>
        <sz val="12"/>
        <rFont val="Times New Roman"/>
        <family val="1"/>
      </rPr>
      <t>d</t>
    </r>
  </si>
  <si>
    <r>
      <t>kobold barb.sk.</t>
    </r>
    <r>
      <rPr>
        <b/>
        <vertAlign val="superscript"/>
        <sz val="12"/>
        <rFont val="Times New Roman"/>
        <family val="1"/>
      </rPr>
      <t>d</t>
    </r>
  </si>
  <si>
    <r>
      <t>human skeleton</t>
    </r>
    <r>
      <rPr>
        <vertAlign val="superscript"/>
        <sz val="12"/>
        <color theme="1"/>
        <rFont val="Times New Roman"/>
        <family val="1"/>
      </rPr>
      <t>d</t>
    </r>
  </si>
  <si>
    <r>
      <t>orc skeleton</t>
    </r>
    <r>
      <rPr>
        <vertAlign val="superscript"/>
        <sz val="12"/>
        <color theme="1"/>
        <rFont val="Times New Roman"/>
        <family val="1"/>
      </rPr>
      <t>d</t>
    </r>
  </si>
  <si>
    <r>
      <t>elven zombie</t>
    </r>
    <r>
      <rPr>
        <vertAlign val="superscript"/>
        <sz val="12"/>
        <color theme="1"/>
        <rFont val="Times New Roman"/>
        <family val="1"/>
      </rPr>
      <t>d</t>
    </r>
  </si>
  <si>
    <r>
      <t>elven zombie (MM 266)</t>
    </r>
    <r>
      <rPr>
        <vertAlign val="superscript"/>
        <sz val="12"/>
        <color theme="1"/>
        <rFont val="Times New Roman"/>
        <family val="1"/>
      </rPr>
      <t>d</t>
    </r>
  </si>
  <si>
    <t>orc skeleton</t>
  </si>
  <si>
    <t>kobold barb.sk.</t>
  </si>
  <si>
    <t>halfling skeleton</t>
  </si>
  <si>
    <t>Str+</t>
  </si>
  <si>
    <t>W+</t>
  </si>
  <si>
    <t>Other+</t>
  </si>
  <si>
    <t>Vi/Anselm</t>
  </si>
  <si>
    <t>Boh/Allisa</t>
  </si>
  <si>
    <t>Turned</t>
  </si>
  <si>
    <t>elven zmb.</t>
  </si>
  <si>
    <t>M skeleton</t>
  </si>
  <si>
    <t>Huxley</t>
  </si>
  <si>
    <t>aristocrat</t>
  </si>
  <si>
    <t>Destroyed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</si>
</sst>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5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3" fillId="0" borderId="18" xfId="4" applyFont="1" applyFill="1" applyBorder="1" applyAlignment="1">
      <alignment horizontal="center"/>
    </xf>
    <xf numFmtId="0" fontId="3" fillId="0" borderId="19" xfId="4" applyFill="1" applyBorder="1" applyAlignment="1">
      <alignment horizontal="center"/>
    </xf>
    <xf numFmtId="0" fontId="3" fillId="0" borderId="21" xfId="4" applyFont="1" applyFill="1" applyBorder="1" applyAlignment="1">
      <alignment horizontal="center"/>
    </xf>
    <xf numFmtId="0" fontId="3" fillId="0" borderId="22" xfId="4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7" fillId="0" borderId="21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7" xfId="4" applyFont="1" applyFill="1" applyBorder="1" applyAlignment="1">
      <alignment horizontal="right"/>
    </xf>
    <xf numFmtId="164" fontId="7" fillId="0" borderId="28" xfId="4" applyNumberFormat="1" applyFont="1" applyFill="1" applyBorder="1" applyAlignment="1">
      <alignment horizontal="center"/>
    </xf>
    <xf numFmtId="0" fontId="3" fillId="0" borderId="29" xfId="4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5" xfId="0" applyFont="1" applyBorder="1" applyAlignment="1">
      <alignment horizontal="centerContinuous" wrapText="1"/>
    </xf>
    <xf numFmtId="0" fontId="3" fillId="0" borderId="20" xfId="4" applyFill="1" applyBorder="1" applyAlignment="1">
      <alignment horizontal="center"/>
    </xf>
    <xf numFmtId="0" fontId="3" fillId="0" borderId="23" xfId="4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11" fillId="11" borderId="3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2" fillId="11" borderId="34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34" xfId="0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4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34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1" fillId="17" borderId="31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4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13" fillId="14" borderId="31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4" fillId="14" borderId="34" xfId="0" applyFont="1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3" fillId="0" borderId="25" xfId="4" applyFill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/>
    </xf>
    <xf numFmtId="0" fontId="3" fillId="0" borderId="26" xfId="4" applyFill="1" applyBorder="1" applyAlignment="1">
      <alignment horizontal="center"/>
    </xf>
    <xf numFmtId="0" fontId="7" fillId="0" borderId="39" xfId="4" applyFont="1" applyFill="1" applyBorder="1" applyAlignment="1">
      <alignment horizontal="center"/>
    </xf>
    <xf numFmtId="0" fontId="3" fillId="0" borderId="41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/>
    </xf>
    <xf numFmtId="0" fontId="7" fillId="8" borderId="46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5" fillId="18" borderId="32" xfId="0" applyFont="1" applyFill="1" applyBorder="1" applyAlignment="1">
      <alignment horizontal="center"/>
    </xf>
    <xf numFmtId="0" fontId="5" fillId="18" borderId="4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65" xfId="0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/>
    </xf>
    <xf numFmtId="0" fontId="1" fillId="0" borderId="60" xfId="0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 wrapText="1"/>
    </xf>
    <xf numFmtId="0" fontId="10" fillId="6" borderId="0" xfId="1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5" fillId="12" borderId="32" xfId="0" applyFont="1" applyFill="1" applyBorder="1" applyAlignment="1">
      <alignment horizontal="center"/>
    </xf>
    <xf numFmtId="0" fontId="5" fillId="12" borderId="46" xfId="0" applyFont="1" applyFill="1" applyBorder="1" applyAlignment="1">
      <alignment horizontal="center"/>
    </xf>
    <xf numFmtId="0" fontId="10" fillId="12" borderId="0" xfId="1" applyFont="1" applyFill="1" applyBorder="1" applyAlignment="1">
      <alignment horizontal="center"/>
    </xf>
    <xf numFmtId="0" fontId="10" fillId="12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70" xfId="0" applyFont="1" applyFill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center"/>
    </xf>
    <xf numFmtId="0" fontId="2" fillId="4" borderId="72" xfId="0" applyFont="1" applyFill="1" applyBorder="1" applyAlignment="1">
      <alignment horizontal="center"/>
    </xf>
    <xf numFmtId="0" fontId="2" fillId="4" borderId="73" xfId="0" applyFont="1" applyFill="1" applyBorder="1" applyAlignment="1">
      <alignment horizontal="center"/>
    </xf>
    <xf numFmtId="0" fontId="1" fillId="3" borderId="70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/>
    </xf>
    <xf numFmtId="0" fontId="1" fillId="3" borderId="73" xfId="0" applyFont="1" applyFill="1" applyBorder="1" applyAlignment="1">
      <alignment horizontal="center"/>
    </xf>
    <xf numFmtId="0" fontId="2" fillId="0" borderId="0" xfId="1" applyFont="1" applyAlignment="1"/>
    <xf numFmtId="0" fontId="2" fillId="9" borderId="14" xfId="0" applyFont="1" applyFill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1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62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9" fillId="7" borderId="22" xfId="1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2" fillId="12" borderId="43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3" fillId="9" borderId="21" xfId="4" applyFont="1" applyFill="1" applyBorder="1" applyAlignment="1">
      <alignment horizontal="center"/>
    </xf>
    <xf numFmtId="0" fontId="3" fillId="9" borderId="22" xfId="4" applyFill="1" applyBorder="1" applyAlignment="1">
      <alignment horizontal="center"/>
    </xf>
    <xf numFmtId="0" fontId="3" fillId="9" borderId="23" xfId="4" applyFont="1" applyFill="1" applyBorder="1" applyAlignment="1">
      <alignment horizontal="center"/>
    </xf>
    <xf numFmtId="0" fontId="3" fillId="9" borderId="24" xfId="4" applyFont="1" applyFill="1" applyBorder="1" applyAlignment="1">
      <alignment horizontal="center"/>
    </xf>
    <xf numFmtId="0" fontId="3" fillId="9" borderId="25" xfId="4" applyFill="1" applyBorder="1" applyAlignment="1">
      <alignment horizontal="center"/>
    </xf>
    <xf numFmtId="0" fontId="3" fillId="9" borderId="26" xfId="4" applyFill="1" applyBorder="1" applyAlignment="1">
      <alignment horizontal="center"/>
    </xf>
    <xf numFmtId="0" fontId="9" fillId="7" borderId="0" xfId="1" applyFont="1" applyFill="1" applyAlignment="1">
      <alignment horizontal="center"/>
    </xf>
    <xf numFmtId="0" fontId="2" fillId="8" borderId="74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59" xfId="0" applyFont="1" applyFill="1" applyBorder="1" applyAlignment="1">
      <alignment horizontal="center"/>
    </xf>
    <xf numFmtId="0" fontId="7" fillId="8" borderId="75" xfId="0" applyFont="1" applyFill="1" applyBorder="1" applyAlignment="1">
      <alignment horizontal="center"/>
    </xf>
    <xf numFmtId="0" fontId="7" fillId="8" borderId="76" xfId="0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13" borderId="78" xfId="0" applyFont="1" applyFill="1" applyBorder="1" applyAlignment="1">
      <alignment horizontal="center"/>
    </xf>
    <xf numFmtId="0" fontId="2" fillId="12" borderId="78" xfId="0" applyFont="1" applyFill="1" applyBorder="1" applyAlignment="1">
      <alignment horizontal="center"/>
    </xf>
    <xf numFmtId="0" fontId="2" fillId="10" borderId="78" xfId="0" applyFont="1" applyFill="1" applyBorder="1" applyAlignment="1">
      <alignment horizontal="center"/>
    </xf>
    <xf numFmtId="0" fontId="14" fillId="14" borderId="78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0" fontId="2" fillId="16" borderId="78" xfId="0" applyFont="1" applyFill="1" applyBorder="1" applyAlignment="1">
      <alignment horizontal="center"/>
    </xf>
    <xf numFmtId="0" fontId="2" fillId="17" borderId="78" xfId="0" applyFont="1" applyFill="1" applyBorder="1" applyAlignment="1">
      <alignment horizontal="center"/>
    </xf>
    <xf numFmtId="0" fontId="2" fillId="9" borderId="78" xfId="0" applyFont="1" applyFill="1" applyBorder="1" applyAlignment="1">
      <alignment horizontal="center"/>
    </xf>
    <xf numFmtId="0" fontId="2" fillId="15" borderId="78" xfId="0" applyFont="1" applyFill="1" applyBorder="1" applyAlignment="1">
      <alignment horizontal="center"/>
    </xf>
    <xf numFmtId="0" fontId="12" fillId="11" borderId="78" xfId="0" applyFont="1" applyFill="1" applyBorder="1" applyAlignment="1">
      <alignment horizontal="center"/>
    </xf>
    <xf numFmtId="0" fontId="2" fillId="4" borderId="79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80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2" fillId="8" borderId="4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3" fillId="9" borderId="27" xfId="4" applyFont="1" applyFill="1" applyBorder="1" applyAlignment="1">
      <alignment horizontal="center"/>
    </xf>
    <xf numFmtId="0" fontId="3" fillId="9" borderId="69" xfId="4" applyFill="1" applyBorder="1" applyAlignment="1">
      <alignment horizontal="center"/>
    </xf>
    <xf numFmtId="0" fontId="3" fillId="9" borderId="18" xfId="4" applyFont="1" applyFill="1" applyBorder="1" applyAlignment="1">
      <alignment horizontal="center"/>
    </xf>
    <xf numFmtId="0" fontId="3" fillId="9" borderId="40" xfId="4" applyFill="1" applyBorder="1" applyAlignment="1">
      <alignment horizontal="center"/>
    </xf>
    <xf numFmtId="0" fontId="1" fillId="0" borderId="61" xfId="0" applyFont="1" applyBorder="1" applyAlignment="1">
      <alignment horizontal="right" textRotation="90"/>
    </xf>
    <xf numFmtId="0" fontId="1" fillId="0" borderId="61" xfId="0" applyFont="1" applyBorder="1" applyAlignment="1">
      <alignment horizontal="center" textRotation="90"/>
    </xf>
    <xf numFmtId="0" fontId="1" fillId="0" borderId="61" xfId="0" applyFont="1" applyFill="1" applyBorder="1" applyAlignment="1">
      <alignment horizontal="center" textRotation="90"/>
    </xf>
    <xf numFmtId="0" fontId="1" fillId="0" borderId="64" xfId="0" applyFont="1" applyFill="1" applyBorder="1" applyAlignment="1">
      <alignment horizontal="center" textRotation="90" wrapText="1"/>
    </xf>
    <xf numFmtId="0" fontId="1" fillId="0" borderId="63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2" fillId="2" borderId="67" xfId="0" quotePrefix="1" applyFont="1" applyFill="1" applyBorder="1" applyAlignment="1">
      <alignment horizontal="center"/>
    </xf>
    <xf numFmtId="0" fontId="2" fillId="12" borderId="44" xfId="0" applyFont="1" applyFill="1" applyBorder="1" applyAlignment="1">
      <alignment horizontal="right"/>
    </xf>
    <xf numFmtId="0" fontId="2" fillId="18" borderId="82" xfId="0" applyFont="1" applyFill="1" applyBorder="1" applyAlignment="1">
      <alignment horizontal="right"/>
    </xf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9" borderId="85" xfId="0" applyFont="1" applyFill="1" applyBorder="1" applyAlignment="1">
      <alignment horizontal="center"/>
    </xf>
    <xf numFmtId="0" fontId="2" fillId="0" borderId="81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718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0000"/>
      <color rgb="FF00FFFF"/>
      <color rgb="FF0000FF"/>
      <color rgb="FFFF6600"/>
      <color rgb="FFCCFF99"/>
      <color rgb="FFCCFF33"/>
      <color rgb="FFFFCC66"/>
      <color rgb="FF99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7</c:v>
                </c:pt>
                <c:pt idx="3">
                  <c:v>17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10</c:v>
                </c:pt>
                <c:pt idx="3">
                  <c:v>31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24</c:v>
                </c:pt>
                <c:pt idx="3">
                  <c:v>24</c:v>
                </c:pt>
                <c:pt idx="4">
                  <c:v>12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30</c:v>
                </c:pt>
                <c:pt idx="3">
                  <c:v>22</c:v>
                </c:pt>
                <c:pt idx="4">
                  <c:v>35</c:v>
                </c:pt>
                <c:pt idx="5">
                  <c:v>23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9</c:v>
                </c:pt>
                <c:pt idx="2">
                  <c:v>51</c:v>
                </c:pt>
                <c:pt idx="3">
                  <c:v>27</c:v>
                </c:pt>
                <c:pt idx="4">
                  <c:v>60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63456"/>
        <c:axId val="151208320"/>
        <c:axId val="40100736"/>
      </c:area3DChart>
      <c:catAx>
        <c:axId val="14496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51208320"/>
        <c:crosses val="autoZero"/>
        <c:auto val="1"/>
        <c:lblAlgn val="ctr"/>
        <c:lblOffset val="100"/>
        <c:noMultiLvlLbl val="0"/>
      </c:catAx>
      <c:valAx>
        <c:axId val="15120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63456"/>
        <c:crosses val="autoZero"/>
        <c:crossBetween val="midCat"/>
      </c:valAx>
      <c:serAx>
        <c:axId val="4010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12083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12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24</c:v>
                </c:pt>
                <c:pt idx="5">
                  <c:v>30</c:v>
                </c:pt>
                <c:pt idx="6">
                  <c:v>51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17</c:v>
                </c:pt>
                <c:pt idx="3">
                  <c:v>31</c:v>
                </c:pt>
                <c:pt idx="4">
                  <c:v>24</c:v>
                </c:pt>
                <c:pt idx="5">
                  <c:v>22</c:v>
                </c:pt>
                <c:pt idx="6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14</c:v>
                </c:pt>
                <c:pt idx="3">
                  <c:v>22</c:v>
                </c:pt>
                <c:pt idx="4">
                  <c:v>12</c:v>
                </c:pt>
                <c:pt idx="5">
                  <c:v>35</c:v>
                </c:pt>
                <c:pt idx="6">
                  <c:v>60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14</c:v>
                </c:pt>
                <c:pt idx="2">
                  <c:v>24</c:v>
                </c:pt>
                <c:pt idx="3">
                  <c:v>23</c:v>
                </c:pt>
                <c:pt idx="4">
                  <c:v>26</c:v>
                </c:pt>
                <c:pt idx="5">
                  <c:v>23</c:v>
                </c:pt>
                <c:pt idx="6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74880"/>
        <c:axId val="327676672"/>
        <c:axId val="141058496"/>
      </c:area3DChart>
      <c:catAx>
        <c:axId val="32767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327676672"/>
        <c:crosses val="autoZero"/>
        <c:auto val="1"/>
        <c:lblAlgn val="ctr"/>
        <c:lblOffset val="100"/>
        <c:noMultiLvlLbl val="0"/>
      </c:catAx>
      <c:valAx>
        <c:axId val="32767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674880"/>
        <c:crosses val="autoZero"/>
        <c:crossBetween val="midCat"/>
      </c:valAx>
      <c:serAx>
        <c:axId val="14105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3276766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16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7</c:v>
                </c:pt>
                <c:pt idx="3">
                  <c:v>17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10</c:v>
                </c:pt>
                <c:pt idx="3">
                  <c:v>31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24</c:v>
                </c:pt>
                <c:pt idx="3">
                  <c:v>24</c:v>
                </c:pt>
                <c:pt idx="4">
                  <c:v>12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30</c:v>
                </c:pt>
                <c:pt idx="3">
                  <c:v>22</c:v>
                </c:pt>
                <c:pt idx="4">
                  <c:v>35</c:v>
                </c:pt>
                <c:pt idx="5">
                  <c:v>23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9</c:v>
                </c:pt>
                <c:pt idx="2">
                  <c:v>51</c:v>
                </c:pt>
                <c:pt idx="3">
                  <c:v>27</c:v>
                </c:pt>
                <c:pt idx="4">
                  <c:v>60</c:v>
                </c:pt>
                <c:pt idx="5">
                  <c:v>30</c:v>
                </c:pt>
              </c:numCache>
            </c:numRef>
          </c:val>
        </c:ser>
        <c:bandFmts/>
        <c:axId val="328018176"/>
        <c:axId val="328019968"/>
        <c:axId val="143851008"/>
      </c:surface3DChart>
      <c:catAx>
        <c:axId val="32801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328019968"/>
        <c:crosses val="autoZero"/>
        <c:auto val="1"/>
        <c:lblAlgn val="ctr"/>
        <c:lblOffset val="100"/>
        <c:noMultiLvlLbl val="0"/>
      </c:catAx>
      <c:valAx>
        <c:axId val="32801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018176"/>
        <c:crosses val="autoZero"/>
        <c:crossBetween val="midCat"/>
      </c:valAx>
      <c:serAx>
        <c:axId val="14385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3280199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75" style="8" bestFit="1" customWidth="1"/>
    <col min="2" max="2" width="6.125" style="8" bestFit="1" customWidth="1"/>
    <col min="3" max="3" width="8.375" style="8" bestFit="1" customWidth="1"/>
    <col min="4" max="4" width="4.375" style="8" bestFit="1" customWidth="1"/>
    <col min="5" max="5" width="12.5" style="8" bestFit="1" customWidth="1"/>
    <col min="6" max="6" width="5.875" style="8" bestFit="1" customWidth="1"/>
    <col min="7" max="7" width="3.25" style="8" customWidth="1"/>
    <col min="8" max="8" width="14.375" style="8" bestFit="1" customWidth="1"/>
    <col min="9" max="9" width="4.75" style="8" bestFit="1" customWidth="1"/>
    <col min="10" max="10" width="12" style="8" bestFit="1" customWidth="1"/>
    <col min="11" max="11" width="3" style="8" customWidth="1"/>
    <col min="12" max="12" width="8.25" style="8" bestFit="1" customWidth="1"/>
    <col min="13" max="13" width="6.5" style="8" bestFit="1" customWidth="1"/>
    <col min="14" max="16384" width="9" style="8"/>
  </cols>
  <sheetData>
    <row r="1" spans="1:13" s="7" customFormat="1" ht="16.5" thickBot="1" x14ac:dyDescent="0.3">
      <c r="A1" s="136" t="s">
        <v>7</v>
      </c>
      <c r="B1" s="137" t="s">
        <v>57</v>
      </c>
      <c r="C1" s="138" t="s">
        <v>25</v>
      </c>
      <c r="D1" s="137" t="s">
        <v>1</v>
      </c>
      <c r="E1" s="138" t="s">
        <v>26</v>
      </c>
      <c r="F1" s="137" t="s">
        <v>27</v>
      </c>
      <c r="H1" s="77" t="s">
        <v>66</v>
      </c>
      <c r="I1" s="77"/>
      <c r="J1" s="77"/>
      <c r="K1" s="77"/>
      <c r="L1" s="77"/>
      <c r="M1" s="77"/>
    </row>
    <row r="2" spans="1:13" ht="17.25" thickTop="1" thickBot="1" x14ac:dyDescent="0.3">
      <c r="A2" s="139" t="s">
        <v>116</v>
      </c>
      <c r="B2" s="140">
        <v>2</v>
      </c>
      <c r="C2" s="100">
        <v>5</v>
      </c>
      <c r="D2" s="98">
        <f t="shared" ref="D2:D16" ca="1" si="0">RANDBETWEEN(1,20)</f>
        <v>14</v>
      </c>
      <c r="E2" s="100">
        <f t="shared" ref="E2:E16" ca="1" si="1">D2+C2</f>
        <v>19</v>
      </c>
      <c r="F2" s="101">
        <v>1</v>
      </c>
      <c r="H2" s="9" t="s">
        <v>7</v>
      </c>
      <c r="I2" s="10" t="s">
        <v>28</v>
      </c>
      <c r="J2" s="11" t="s">
        <v>29</v>
      </c>
      <c r="L2" s="9" t="s">
        <v>65</v>
      </c>
      <c r="M2" s="75" t="s">
        <v>64</v>
      </c>
    </row>
    <row r="3" spans="1:13" x14ac:dyDescent="0.25">
      <c r="A3" s="139" t="s">
        <v>114</v>
      </c>
      <c r="B3" s="140">
        <v>2</v>
      </c>
      <c r="C3" s="100">
        <v>5</v>
      </c>
      <c r="D3" s="98">
        <f t="shared" ca="1" si="0"/>
        <v>13</v>
      </c>
      <c r="E3" s="100">
        <f t="shared" ca="1" si="1"/>
        <v>18</v>
      </c>
      <c r="F3" s="101">
        <v>2</v>
      </c>
      <c r="H3" s="12" t="s">
        <v>62</v>
      </c>
      <c r="I3" s="13">
        <v>4</v>
      </c>
      <c r="J3" s="36" t="s">
        <v>73</v>
      </c>
      <c r="L3" s="187" t="s">
        <v>75</v>
      </c>
      <c r="M3" s="188">
        <v>1</v>
      </c>
    </row>
    <row r="4" spans="1:13" x14ac:dyDescent="0.25">
      <c r="A4" s="112" t="s">
        <v>61</v>
      </c>
      <c r="B4" s="106">
        <v>1</v>
      </c>
      <c r="C4" s="100">
        <v>1</v>
      </c>
      <c r="D4" s="98">
        <f t="shared" ca="1" si="0"/>
        <v>16</v>
      </c>
      <c r="E4" s="100">
        <f t="shared" ca="1" si="1"/>
        <v>17</v>
      </c>
      <c r="F4" s="101">
        <v>3</v>
      </c>
      <c r="H4" s="14" t="s">
        <v>53</v>
      </c>
      <c r="I4" s="15">
        <v>4</v>
      </c>
      <c r="J4" s="16" t="s">
        <v>74</v>
      </c>
      <c r="L4" s="14" t="s">
        <v>74</v>
      </c>
      <c r="M4" s="76">
        <v>7</v>
      </c>
    </row>
    <row r="5" spans="1:13" x14ac:dyDescent="0.25">
      <c r="A5" s="139" t="s">
        <v>103</v>
      </c>
      <c r="B5" s="140">
        <v>2</v>
      </c>
      <c r="C5" s="100">
        <v>5</v>
      </c>
      <c r="D5" s="98">
        <f t="shared" ca="1" si="0"/>
        <v>18</v>
      </c>
      <c r="E5" s="100">
        <f t="shared" ca="1" si="1"/>
        <v>23</v>
      </c>
      <c r="F5" s="101">
        <v>4</v>
      </c>
      <c r="H5" s="14" t="s">
        <v>89</v>
      </c>
      <c r="I5" s="15">
        <v>4</v>
      </c>
      <c r="J5" s="16" t="s">
        <v>90</v>
      </c>
      <c r="L5" s="14" t="s">
        <v>72</v>
      </c>
      <c r="M5" s="76">
        <v>4</v>
      </c>
    </row>
    <row r="6" spans="1:13" x14ac:dyDescent="0.25">
      <c r="A6" s="139" t="s">
        <v>94</v>
      </c>
      <c r="B6" s="140">
        <v>2</v>
      </c>
      <c r="C6" s="100">
        <v>0</v>
      </c>
      <c r="D6" s="98">
        <f t="shared" ca="1" si="0"/>
        <v>13</v>
      </c>
      <c r="E6" s="100">
        <f t="shared" ca="1" si="1"/>
        <v>13</v>
      </c>
      <c r="F6" s="101">
        <v>5</v>
      </c>
      <c r="H6" s="14" t="s">
        <v>61</v>
      </c>
      <c r="I6" s="15">
        <v>4</v>
      </c>
      <c r="J6" s="37" t="s">
        <v>72</v>
      </c>
      <c r="L6" s="14" t="s">
        <v>91</v>
      </c>
      <c r="M6" s="76">
        <v>3</v>
      </c>
    </row>
    <row r="7" spans="1:13" x14ac:dyDescent="0.25">
      <c r="A7" s="161" t="s">
        <v>96</v>
      </c>
      <c r="B7" s="140">
        <v>2</v>
      </c>
      <c r="C7" s="100">
        <v>5</v>
      </c>
      <c r="D7" s="98">
        <f t="shared" ca="1" si="0"/>
        <v>6</v>
      </c>
      <c r="E7" s="100">
        <f t="shared" ca="1" si="1"/>
        <v>11</v>
      </c>
      <c r="F7" s="101">
        <v>6</v>
      </c>
      <c r="H7" s="14" t="s">
        <v>87</v>
      </c>
      <c r="I7" s="15">
        <v>4</v>
      </c>
      <c r="J7" s="37" t="s">
        <v>88</v>
      </c>
      <c r="L7" s="14" t="s">
        <v>90</v>
      </c>
      <c r="M7" s="76">
        <v>1</v>
      </c>
    </row>
    <row r="8" spans="1:13" ht="16.5" thickBot="1" x14ac:dyDescent="0.3">
      <c r="A8" s="139" t="s">
        <v>93</v>
      </c>
      <c r="B8" s="140">
        <v>2</v>
      </c>
      <c r="C8" s="100">
        <v>2</v>
      </c>
      <c r="D8" s="98">
        <f t="shared" ca="1" si="0"/>
        <v>20</v>
      </c>
      <c r="E8" s="100">
        <f t="shared" ca="1" si="1"/>
        <v>22</v>
      </c>
      <c r="F8" s="101">
        <v>7</v>
      </c>
      <c r="H8" s="158" t="s">
        <v>63</v>
      </c>
      <c r="I8" s="159">
        <v>4</v>
      </c>
      <c r="J8" s="160" t="s">
        <v>71</v>
      </c>
      <c r="L8" s="14" t="s">
        <v>92</v>
      </c>
      <c r="M8" s="76">
        <v>3</v>
      </c>
    </row>
    <row r="9" spans="1:13" x14ac:dyDescent="0.25">
      <c r="A9" s="112" t="s">
        <v>60</v>
      </c>
      <c r="B9" s="106">
        <v>1</v>
      </c>
      <c r="C9" s="100">
        <v>3</v>
      </c>
      <c r="D9" s="98">
        <f t="shared" ca="1" si="0"/>
        <v>10</v>
      </c>
      <c r="E9" s="100">
        <f t="shared" ca="1" si="1"/>
        <v>13</v>
      </c>
      <c r="F9" s="101">
        <v>8</v>
      </c>
      <c r="H9" s="17" t="s">
        <v>30</v>
      </c>
      <c r="I9" s="18">
        <f>AVERAGE(I3:I8)</f>
        <v>4</v>
      </c>
      <c r="J9" s="16"/>
      <c r="L9" s="14" t="s">
        <v>76</v>
      </c>
      <c r="M9" s="76">
        <v>1</v>
      </c>
    </row>
    <row r="10" spans="1:13" ht="16.5" thickBot="1" x14ac:dyDescent="0.3">
      <c r="A10" s="121" t="s">
        <v>80</v>
      </c>
      <c r="B10" s="122">
        <v>1</v>
      </c>
      <c r="C10" s="100">
        <v>2</v>
      </c>
      <c r="D10" s="98">
        <f t="shared" ca="1" si="0"/>
        <v>6</v>
      </c>
      <c r="E10" s="100">
        <f t="shared" ca="1" si="1"/>
        <v>8</v>
      </c>
      <c r="F10" s="101">
        <v>9</v>
      </c>
      <c r="H10" s="17" t="s">
        <v>31</v>
      </c>
      <c r="I10" s="19">
        <f>SUM(I3:I8)</f>
        <v>24</v>
      </c>
      <c r="J10" s="16"/>
      <c r="L10" s="185" t="s">
        <v>77</v>
      </c>
      <c r="M10" s="186">
        <v>2</v>
      </c>
    </row>
    <row r="11" spans="1:13" ht="16.5" thickTop="1" x14ac:dyDescent="0.25">
      <c r="A11" s="112" t="s">
        <v>62</v>
      </c>
      <c r="B11" s="106">
        <v>1</v>
      </c>
      <c r="C11" s="100">
        <v>1</v>
      </c>
      <c r="D11" s="98">
        <f t="shared" ca="1" si="0"/>
        <v>4</v>
      </c>
      <c r="E11" s="100">
        <f t="shared" ca="1" si="1"/>
        <v>5</v>
      </c>
      <c r="F11" s="101">
        <v>10</v>
      </c>
      <c r="H11" s="17" t="s">
        <v>32</v>
      </c>
      <c r="I11" s="20">
        <f>COUNT(I3:I8)</f>
        <v>6</v>
      </c>
      <c r="J11" s="16"/>
    </row>
    <row r="12" spans="1:13" ht="16.5" thickBot="1" x14ac:dyDescent="0.3">
      <c r="A12" s="161" t="s">
        <v>115</v>
      </c>
      <c r="B12" s="140">
        <v>2</v>
      </c>
      <c r="C12" s="100">
        <v>5</v>
      </c>
      <c r="D12" s="98">
        <f t="shared" ca="1" si="0"/>
        <v>3</v>
      </c>
      <c r="E12" s="100">
        <f t="shared" ca="1" si="1"/>
        <v>8</v>
      </c>
      <c r="F12" s="101">
        <v>11</v>
      </c>
      <c r="H12" s="21" t="s">
        <v>33</v>
      </c>
      <c r="I12" s="22">
        <f>((I9)*(I11/4))</f>
        <v>6</v>
      </c>
      <c r="J12" s="23"/>
      <c r="L12" s="132" t="s">
        <v>95</v>
      </c>
    </row>
    <row r="13" spans="1:13" ht="17.25" thickTop="1" thickBot="1" x14ac:dyDescent="0.3">
      <c r="A13" s="33" t="s">
        <v>87</v>
      </c>
      <c r="B13" s="106">
        <v>1</v>
      </c>
      <c r="C13" s="100">
        <v>3</v>
      </c>
      <c r="D13" s="98">
        <f t="shared" ca="1" si="0"/>
        <v>4</v>
      </c>
      <c r="E13" s="100">
        <f t="shared" ca="1" si="1"/>
        <v>7</v>
      </c>
      <c r="F13" s="101">
        <v>12</v>
      </c>
      <c r="H13" s="123"/>
      <c r="I13" s="18"/>
      <c r="J13" s="124"/>
    </row>
    <row r="14" spans="1:13" ht="17.25" thickTop="1" thickBot="1" x14ac:dyDescent="0.3">
      <c r="A14" s="112" t="s">
        <v>53</v>
      </c>
      <c r="B14" s="106">
        <v>1</v>
      </c>
      <c r="C14" s="100">
        <v>1</v>
      </c>
      <c r="D14" s="98">
        <f t="shared" ca="1" si="0"/>
        <v>20</v>
      </c>
      <c r="E14" s="100">
        <f t="shared" ca="1" si="1"/>
        <v>21</v>
      </c>
      <c r="F14" s="101">
        <v>13</v>
      </c>
      <c r="H14" s="9" t="s">
        <v>7</v>
      </c>
      <c r="I14" s="10" t="s">
        <v>28</v>
      </c>
      <c r="J14" s="11" t="s">
        <v>29</v>
      </c>
    </row>
    <row r="15" spans="1:13" x14ac:dyDescent="0.25">
      <c r="A15" s="112" t="s">
        <v>89</v>
      </c>
      <c r="B15" s="106">
        <v>1</v>
      </c>
      <c r="C15" s="101">
        <v>1</v>
      </c>
      <c r="D15" s="98">
        <f t="shared" ca="1" si="0"/>
        <v>12</v>
      </c>
      <c r="E15" s="100">
        <f t="shared" ca="1" si="1"/>
        <v>13</v>
      </c>
      <c r="F15" s="101">
        <v>14</v>
      </c>
      <c r="H15" s="12" t="s">
        <v>62</v>
      </c>
      <c r="I15" s="13">
        <v>4</v>
      </c>
      <c r="J15" s="36" t="s">
        <v>73</v>
      </c>
    </row>
    <row r="16" spans="1:13" x14ac:dyDescent="0.25">
      <c r="A16" s="139" t="s">
        <v>104</v>
      </c>
      <c r="B16" s="140">
        <v>2</v>
      </c>
      <c r="C16" s="101">
        <v>-1</v>
      </c>
      <c r="D16" s="98">
        <f t="shared" ca="1" si="0"/>
        <v>9</v>
      </c>
      <c r="E16" s="100">
        <f t="shared" ca="1" si="1"/>
        <v>8</v>
      </c>
      <c r="F16" s="101">
        <v>15</v>
      </c>
      <c r="H16" s="14" t="s">
        <v>53</v>
      </c>
      <c r="I16" s="15">
        <v>4</v>
      </c>
      <c r="J16" s="16" t="s">
        <v>74</v>
      </c>
    </row>
    <row r="17" spans="4:10" x14ac:dyDescent="0.25">
      <c r="H17" s="14" t="s">
        <v>60</v>
      </c>
      <c r="I17" s="15">
        <v>4</v>
      </c>
      <c r="J17" s="37" t="s">
        <v>75</v>
      </c>
    </row>
    <row r="18" spans="4:10" x14ac:dyDescent="0.25">
      <c r="D18" s="98">
        <f t="shared" ref="D18" ca="1" si="2">RANDBETWEEN(1,20)</f>
        <v>9</v>
      </c>
      <c r="H18" s="14" t="s">
        <v>125</v>
      </c>
      <c r="I18" s="15">
        <v>2</v>
      </c>
      <c r="J18" s="16" t="s">
        <v>126</v>
      </c>
    </row>
    <row r="19" spans="4:10" x14ac:dyDescent="0.25">
      <c r="H19" s="14" t="s">
        <v>89</v>
      </c>
      <c r="I19" s="15">
        <v>4</v>
      </c>
      <c r="J19" s="16" t="s">
        <v>90</v>
      </c>
    </row>
    <row r="20" spans="4:10" x14ac:dyDescent="0.25">
      <c r="H20" s="14" t="s">
        <v>61</v>
      </c>
      <c r="I20" s="15">
        <v>4</v>
      </c>
      <c r="J20" s="37" t="s">
        <v>72</v>
      </c>
    </row>
    <row r="21" spans="4:10" x14ac:dyDescent="0.25">
      <c r="H21" s="14" t="s">
        <v>87</v>
      </c>
      <c r="I21" s="15">
        <v>4</v>
      </c>
      <c r="J21" s="37" t="s">
        <v>91</v>
      </c>
    </row>
    <row r="22" spans="4:10" x14ac:dyDescent="0.25">
      <c r="H22" s="155" t="s">
        <v>63</v>
      </c>
      <c r="I22" s="156">
        <v>4</v>
      </c>
      <c r="J22" s="157" t="s">
        <v>71</v>
      </c>
    </row>
    <row r="23" spans="4:10" ht="16.5" thickBot="1" x14ac:dyDescent="0.3">
      <c r="H23" s="70" t="s">
        <v>80</v>
      </c>
      <c r="I23" s="71">
        <v>3</v>
      </c>
      <c r="J23" s="74" t="s">
        <v>92</v>
      </c>
    </row>
    <row r="24" spans="4:10" x14ac:dyDescent="0.25">
      <c r="H24" s="17" t="s">
        <v>30</v>
      </c>
      <c r="I24" s="18">
        <f>AVERAGE(I16:I23)</f>
        <v>3.625</v>
      </c>
      <c r="J24" s="16"/>
    </row>
    <row r="25" spans="4:10" x14ac:dyDescent="0.25">
      <c r="H25" s="17" t="s">
        <v>31</v>
      </c>
      <c r="I25" s="19">
        <f>SUM(I16:I23)</f>
        <v>29</v>
      </c>
      <c r="J25" s="16"/>
    </row>
    <row r="26" spans="4:10" x14ac:dyDescent="0.25">
      <c r="H26" s="17" t="s">
        <v>32</v>
      </c>
      <c r="I26" s="20">
        <f>COUNT(I16:I23)</f>
        <v>8</v>
      </c>
      <c r="J26" s="16"/>
    </row>
    <row r="27" spans="4:10" ht="16.5" thickBot="1" x14ac:dyDescent="0.3">
      <c r="H27" s="21" t="s">
        <v>33</v>
      </c>
      <c r="I27" s="22">
        <f>((I24)*(I26/4))</f>
        <v>7.25</v>
      </c>
      <c r="J27" s="23"/>
    </row>
    <row r="28" spans="4:10" ht="16.5" thickTop="1" x14ac:dyDescent="0.25"/>
  </sheetData>
  <sortState ref="A2:F16">
    <sortCondition descending="1" ref="E2:E16"/>
    <sortCondition descending="1" ref="C2:C16"/>
  </sortState>
  <conditionalFormatting sqref="D1 D19:D1048576">
    <cfRule type="cellIs" dxfId="425" priority="121" operator="equal">
      <formula>1</formula>
    </cfRule>
    <cfRule type="cellIs" dxfId="424" priority="122" operator="equal">
      <formula>20</formula>
    </cfRule>
  </conditionalFormatting>
  <conditionalFormatting sqref="D18">
    <cfRule type="cellIs" dxfId="423" priority="9" operator="equal">
      <formula>1</formula>
    </cfRule>
    <cfRule type="cellIs" dxfId="422" priority="10" operator="equal">
      <formula>20</formula>
    </cfRule>
  </conditionalFormatting>
  <conditionalFormatting sqref="D2:D16">
    <cfRule type="cellIs" dxfId="421" priority="3" operator="equal">
      <formula>1</formula>
    </cfRule>
    <cfRule type="cellIs" dxfId="420" priority="4" operator="equal">
      <formula>20</formula>
    </cfRule>
  </conditionalFormatting>
  <conditionalFormatting sqref="D18">
    <cfRule type="cellIs" dxfId="419" priority="8" operator="equal">
      <formula>19</formula>
    </cfRule>
  </conditionalFormatting>
  <conditionalFormatting sqref="D18">
    <cfRule type="cellIs" dxfId="418" priority="7" operator="equal">
      <formula>19</formula>
    </cfRule>
  </conditionalFormatting>
  <conditionalFormatting sqref="D18">
    <cfRule type="cellIs" dxfId="417" priority="11" operator="equal">
      <formula>"No"</formula>
    </cfRule>
    <cfRule type="cellIs" dxfId="416" priority="12" operator="equal">
      <formula>"Yes"</formula>
    </cfRule>
  </conditionalFormatting>
  <conditionalFormatting sqref="D2:D16">
    <cfRule type="cellIs" dxfId="415" priority="5" operator="equal">
      <formula>"No"</formula>
    </cfRule>
    <cfRule type="cellIs" dxfId="414" priority="6" operator="equal">
      <formula>"Yes"</formula>
    </cfRule>
  </conditionalFormatting>
  <conditionalFormatting sqref="D2:D16">
    <cfRule type="cellIs" dxfId="413" priority="2" operator="equal">
      <formula>19</formula>
    </cfRule>
  </conditionalFormatting>
  <conditionalFormatting sqref="D2:D16">
    <cfRule type="cellIs" dxfId="412" priority="1" operator="equal">
      <formula>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9.875" style="81" bestFit="1" customWidth="1"/>
    <col min="2" max="2" width="5" style="2" bestFit="1" customWidth="1"/>
    <col min="3" max="3" width="8.875" style="2" bestFit="1" customWidth="1"/>
    <col min="4" max="4" width="8.875" style="2" customWidth="1"/>
    <col min="5" max="5" width="6.125" style="2" bestFit="1" customWidth="1"/>
    <col min="6" max="6" width="3.875" style="2" bestFit="1" customWidth="1"/>
    <col min="7" max="7" width="5.25" style="2" bestFit="1" customWidth="1"/>
    <col min="8" max="8" width="6.625" style="2" bestFit="1" customWidth="1"/>
    <col min="9" max="9" width="3.875" style="2" bestFit="1" customWidth="1"/>
    <col min="10" max="10" width="7" style="2" bestFit="1" customWidth="1"/>
    <col min="11" max="11" width="3.875" style="2" bestFit="1" customWidth="1"/>
    <col min="12" max="12" width="4.625" style="2" bestFit="1" customWidth="1"/>
    <col min="13" max="16" width="3.875" style="2" bestFit="1" customWidth="1"/>
    <col min="17" max="17" width="9.375" style="6" bestFit="1" customWidth="1"/>
    <col min="18" max="18" width="9.375" style="104" customWidth="1"/>
    <col min="19" max="19" width="6.125" style="2" bestFit="1" customWidth="1"/>
    <col min="20" max="20" width="3.875" style="2" bestFit="1" customWidth="1"/>
    <col min="21" max="21" width="5.25" style="2" bestFit="1" customWidth="1"/>
    <col min="22" max="22" width="3.875" style="2" bestFit="1" customWidth="1"/>
    <col min="23" max="23" width="4.625" style="2" bestFit="1" customWidth="1"/>
    <col min="24" max="24" width="4.875" style="2" bestFit="1" customWidth="1"/>
    <col min="25" max="25" width="6.5" style="2" bestFit="1" customWidth="1"/>
    <col min="26" max="26" width="5.125" style="2" bestFit="1" customWidth="1"/>
    <col min="27" max="29" width="3.875" style="2" bestFit="1" customWidth="1"/>
    <col min="30" max="30" width="3.875" style="32" bestFit="1" customWidth="1"/>
    <col min="31" max="31" width="11.875" style="2" bestFit="1" customWidth="1"/>
    <col min="32" max="16384" width="9.125" style="2"/>
  </cols>
  <sheetData>
    <row r="1" spans="1:30" s="1" customFormat="1" x14ac:dyDescent="0.25">
      <c r="A1" s="80"/>
      <c r="B1" s="4"/>
      <c r="C1" s="4"/>
      <c r="D1" s="4"/>
      <c r="H1" s="3" t="s">
        <v>52</v>
      </c>
      <c r="I1" s="34"/>
      <c r="J1" s="34"/>
      <c r="K1" s="34"/>
      <c r="L1" s="3"/>
      <c r="M1" s="34"/>
      <c r="N1" s="34"/>
      <c r="O1" s="34"/>
      <c r="P1" s="34"/>
      <c r="Q1" s="5"/>
      <c r="R1" s="180"/>
      <c r="V1" s="3" t="s">
        <v>52</v>
      </c>
      <c r="W1" s="34"/>
      <c r="X1" s="34"/>
      <c r="Y1" s="3"/>
      <c r="Z1" s="3"/>
      <c r="AA1" s="34"/>
      <c r="AB1" s="34"/>
      <c r="AC1" s="34"/>
      <c r="AD1" s="35"/>
    </row>
    <row r="2" spans="1:30" s="194" customFormat="1" ht="63.75" thickBot="1" x14ac:dyDescent="0.3">
      <c r="A2" s="189"/>
      <c r="B2" s="190"/>
      <c r="C2" s="190"/>
      <c r="D2" s="190"/>
      <c r="E2" s="190"/>
      <c r="F2" s="190"/>
      <c r="G2" s="190"/>
      <c r="H2" s="190" t="s">
        <v>123</v>
      </c>
      <c r="I2" s="190"/>
      <c r="J2" s="190"/>
      <c r="K2" s="190" t="s">
        <v>124</v>
      </c>
      <c r="L2" s="190" t="s">
        <v>121</v>
      </c>
      <c r="M2" s="190"/>
      <c r="N2" s="190" t="s">
        <v>61</v>
      </c>
      <c r="O2" s="191"/>
      <c r="P2" s="192"/>
      <c r="Q2" s="193"/>
      <c r="R2" s="190"/>
      <c r="S2" s="190"/>
      <c r="T2" s="190"/>
      <c r="U2" s="190"/>
      <c r="V2" s="190" t="s">
        <v>93</v>
      </c>
      <c r="W2" s="190" t="s">
        <v>62</v>
      </c>
      <c r="X2" s="190"/>
      <c r="Y2" s="190"/>
      <c r="Z2" s="190" t="s">
        <v>120</v>
      </c>
      <c r="AA2" s="190" t="s">
        <v>87</v>
      </c>
      <c r="AB2" s="190"/>
      <c r="AC2" s="191"/>
      <c r="AD2" s="192"/>
    </row>
    <row r="3" spans="1:30" s="1" customFormat="1" ht="16.5" thickBot="1" x14ac:dyDescent="0.3">
      <c r="A3" s="107" t="s">
        <v>69</v>
      </c>
      <c r="B3" s="108" t="s">
        <v>3</v>
      </c>
      <c r="C3" s="181" t="s">
        <v>117</v>
      </c>
      <c r="D3" s="182" t="s">
        <v>118</v>
      </c>
      <c r="E3" s="181" t="s">
        <v>119</v>
      </c>
      <c r="F3" s="109" t="s">
        <v>4</v>
      </c>
      <c r="G3" s="109" t="s">
        <v>5</v>
      </c>
      <c r="H3" s="109">
        <v>11</v>
      </c>
      <c r="I3" s="108">
        <v>13</v>
      </c>
      <c r="J3" s="108">
        <v>14</v>
      </c>
      <c r="K3" s="108">
        <v>15</v>
      </c>
      <c r="L3" s="108">
        <v>16</v>
      </c>
      <c r="M3" s="108">
        <v>17</v>
      </c>
      <c r="N3" s="108">
        <v>19</v>
      </c>
      <c r="O3" s="108">
        <v>20</v>
      </c>
      <c r="P3" s="108">
        <v>21</v>
      </c>
      <c r="Q3" s="110" t="s">
        <v>6</v>
      </c>
      <c r="R3" s="182" t="s">
        <v>118</v>
      </c>
      <c r="S3" s="181" t="s">
        <v>119</v>
      </c>
      <c r="T3" s="109" t="s">
        <v>4</v>
      </c>
      <c r="U3" s="109" t="s">
        <v>5</v>
      </c>
      <c r="V3" s="109">
        <v>12</v>
      </c>
      <c r="W3" s="108">
        <v>13</v>
      </c>
      <c r="X3" s="108">
        <v>14</v>
      </c>
      <c r="Y3" s="108">
        <v>15</v>
      </c>
      <c r="Z3" s="108">
        <v>16</v>
      </c>
      <c r="AA3" s="108">
        <v>17</v>
      </c>
      <c r="AB3" s="108">
        <v>19</v>
      </c>
      <c r="AC3" s="108">
        <v>20</v>
      </c>
      <c r="AD3" s="111">
        <v>21</v>
      </c>
    </row>
    <row r="4" spans="1:30" x14ac:dyDescent="0.25">
      <c r="A4" s="197" t="s">
        <v>68</v>
      </c>
      <c r="B4" s="198">
        <v>3</v>
      </c>
      <c r="C4" s="199">
        <v>0</v>
      </c>
      <c r="D4" s="199">
        <v>0</v>
      </c>
      <c r="E4" s="199">
        <v>0</v>
      </c>
      <c r="F4" s="199">
        <f t="shared" ref="F4" ca="1" si="0">RANDBETWEEN(1,20)</f>
        <v>5</v>
      </c>
      <c r="G4" s="199">
        <f t="shared" ref="G4" ca="1" si="1">SUM(B4:F4)</f>
        <v>8</v>
      </c>
      <c r="H4" s="199" t="str">
        <f t="shared" ref="H4:P4" ca="1" si="2">IF($G4&gt;H$3-1,"Yes","No")</f>
        <v>No</v>
      </c>
      <c r="I4" s="198" t="str">
        <f t="shared" ca="1" si="2"/>
        <v>No</v>
      </c>
      <c r="J4" s="198" t="str">
        <f t="shared" ca="1" si="2"/>
        <v>No</v>
      </c>
      <c r="K4" s="198" t="str">
        <f t="shared" ca="1" si="2"/>
        <v>No</v>
      </c>
      <c r="L4" s="198" t="str">
        <f t="shared" ca="1" si="2"/>
        <v>No</v>
      </c>
      <c r="M4" s="198" t="str">
        <f t="shared" ca="1" si="2"/>
        <v>No</v>
      </c>
      <c r="N4" s="198" t="str">
        <f t="shared" ca="1" si="2"/>
        <v>No</v>
      </c>
      <c r="O4" s="198" t="str">
        <f t="shared" ca="1" si="2"/>
        <v>No</v>
      </c>
      <c r="P4" s="198" t="str">
        <f t="shared" ca="1" si="2"/>
        <v>No</v>
      </c>
      <c r="Q4" s="200">
        <v>0</v>
      </c>
      <c r="R4" s="199">
        <v>0</v>
      </c>
      <c r="S4" s="199">
        <v>0</v>
      </c>
      <c r="T4" s="199">
        <f t="shared" ref="T4" ca="1" si="3">RANDBETWEEN(1,20)</f>
        <v>9</v>
      </c>
      <c r="U4" s="199">
        <f t="shared" ref="U4" ca="1" si="4">SUM(B4,Q4:T4)</f>
        <v>12</v>
      </c>
      <c r="V4" s="199" t="str">
        <f t="shared" ref="V4:AD4" ca="1" si="5">IF($U4&gt;V$3-1,"Yes","No")</f>
        <v>Yes</v>
      </c>
      <c r="W4" s="198" t="str">
        <f t="shared" ca="1" si="5"/>
        <v>No</v>
      </c>
      <c r="X4" s="198" t="str">
        <f t="shared" ca="1" si="5"/>
        <v>No</v>
      </c>
      <c r="Y4" s="198" t="str">
        <f t="shared" ca="1" si="5"/>
        <v>No</v>
      </c>
      <c r="Z4" s="198" t="str">
        <f t="shared" ca="1" si="5"/>
        <v>No</v>
      </c>
      <c r="AA4" s="198" t="str">
        <f t="shared" ca="1" si="5"/>
        <v>No</v>
      </c>
      <c r="AB4" s="198" t="str">
        <f t="shared" ca="1" si="5"/>
        <v>No</v>
      </c>
      <c r="AC4" s="198" t="str">
        <f t="shared" ca="1" si="5"/>
        <v>No</v>
      </c>
      <c r="AD4" s="201" t="str">
        <f t="shared" ca="1" si="5"/>
        <v>No</v>
      </c>
    </row>
    <row r="5" spans="1:30" x14ac:dyDescent="0.25">
      <c r="A5" s="196" t="s">
        <v>86</v>
      </c>
      <c r="B5" s="104">
        <v>5</v>
      </c>
      <c r="C5" s="98">
        <v>2</v>
      </c>
      <c r="D5" s="98">
        <v>0</v>
      </c>
      <c r="E5" s="98">
        <v>0</v>
      </c>
      <c r="F5" s="98">
        <f t="shared" ref="F5:F12" ca="1" si="6">RANDBETWEEN(1,20)</f>
        <v>18</v>
      </c>
      <c r="G5" s="98">
        <f t="shared" ref="G5" ca="1" si="7">SUM(B5:F5)</f>
        <v>25</v>
      </c>
      <c r="H5" s="98" t="str">
        <f t="shared" ref="H5:P5" ca="1" si="8">IF($G5&gt;H$3-1,"Yes","No")</f>
        <v>Yes</v>
      </c>
      <c r="I5" s="104" t="str">
        <f t="shared" ca="1" si="8"/>
        <v>Yes</v>
      </c>
      <c r="J5" s="104" t="str">
        <f t="shared" ca="1" si="8"/>
        <v>Yes</v>
      </c>
      <c r="K5" s="104" t="str">
        <f t="shared" ca="1" si="8"/>
        <v>Yes</v>
      </c>
      <c r="L5" s="104" t="str">
        <f t="shared" ca="1" si="8"/>
        <v>Yes</v>
      </c>
      <c r="M5" s="104" t="str">
        <f t="shared" ca="1" si="8"/>
        <v>Yes</v>
      </c>
      <c r="N5" s="104" t="str">
        <f t="shared" ca="1" si="8"/>
        <v>Yes</v>
      </c>
      <c r="O5" s="104" t="str">
        <f t="shared" ca="1" si="8"/>
        <v>Yes</v>
      </c>
      <c r="P5" s="104" t="str">
        <f t="shared" ca="1" si="8"/>
        <v>Yes</v>
      </c>
      <c r="Q5" s="133">
        <v>3</v>
      </c>
      <c r="R5" s="98">
        <v>2</v>
      </c>
      <c r="S5" s="98">
        <v>0</v>
      </c>
      <c r="T5" s="98">
        <f t="shared" ref="T5:T12" ca="1" si="9">RANDBETWEEN(1,20)</f>
        <v>2</v>
      </c>
      <c r="U5" s="98">
        <f t="shared" ref="U5" ca="1" si="10">SUM(B5,Q5:T5)</f>
        <v>12</v>
      </c>
      <c r="V5" s="98" t="str">
        <f t="shared" ref="V5:AD5" ca="1" si="11">IF($U5&gt;V$3-1,"Yes","No")</f>
        <v>Yes</v>
      </c>
      <c r="W5" s="104" t="str">
        <f t="shared" ca="1" si="11"/>
        <v>No</v>
      </c>
      <c r="X5" s="104" t="str">
        <f t="shared" ca="1" si="11"/>
        <v>No</v>
      </c>
      <c r="Y5" s="104" t="str">
        <f t="shared" ca="1" si="11"/>
        <v>No</v>
      </c>
      <c r="Z5" s="104" t="str">
        <f t="shared" ca="1" si="11"/>
        <v>No</v>
      </c>
      <c r="AA5" s="104" t="str">
        <f t="shared" ca="1" si="11"/>
        <v>No</v>
      </c>
      <c r="AB5" s="104" t="str">
        <f t="shared" ca="1" si="11"/>
        <v>No</v>
      </c>
      <c r="AC5" s="104" t="str">
        <f t="shared" ca="1" si="11"/>
        <v>No</v>
      </c>
      <c r="AD5" s="32" t="str">
        <f t="shared" ca="1" si="11"/>
        <v>No</v>
      </c>
    </row>
    <row r="6" spans="1:30" ht="18.75" x14ac:dyDescent="0.25">
      <c r="A6" s="183" t="s">
        <v>97</v>
      </c>
      <c r="B6" s="104">
        <v>2</v>
      </c>
      <c r="C6" s="98">
        <v>0</v>
      </c>
      <c r="D6" s="98">
        <v>0</v>
      </c>
      <c r="E6" s="98">
        <v>1</v>
      </c>
      <c r="F6" s="98">
        <f t="shared" ref="F6:F11" ca="1" si="12">RANDBETWEEN(1,20)</f>
        <v>7</v>
      </c>
      <c r="G6" s="98">
        <f t="shared" ref="G6:G7" ca="1" si="13">SUM(B6:F6)</f>
        <v>10</v>
      </c>
      <c r="H6" s="98" t="str">
        <f ca="1">IF($G6&gt;H$3-1,"Yes","No")</f>
        <v>No</v>
      </c>
      <c r="I6" s="104" t="str">
        <f ca="1">IF($G6&gt;I$3-1,"Yes","No")</f>
        <v>No</v>
      </c>
      <c r="J6" s="104" t="str">
        <f ca="1">IF($G6&gt;J$3-1,"Yes","No")</f>
        <v>No</v>
      </c>
      <c r="K6" s="104" t="str">
        <f ca="1">IF($G6&gt;K$3-1,"Yes","No")</f>
        <v>No</v>
      </c>
      <c r="L6" s="104" t="str">
        <f ca="1">IF($G6&gt;L$3-1,"Yes","No")</f>
        <v>No</v>
      </c>
      <c r="M6" s="104" t="str">
        <f ca="1">IF($G6&gt;M$3-1,"Yes","No")</f>
        <v>No</v>
      </c>
      <c r="N6" s="104" t="str">
        <f ca="1">IF($G6&gt;N$3-1,"Yes","No")</f>
        <v>No</v>
      </c>
      <c r="O6" s="104" t="str">
        <f ca="1">IF($G6&gt;O$3-1,"Yes","No")</f>
        <v>No</v>
      </c>
      <c r="P6" s="104" t="str">
        <f ca="1">IF($G6&gt;P$3-1,"Yes","No")</f>
        <v>No</v>
      </c>
      <c r="Q6" s="6">
        <v>0</v>
      </c>
      <c r="R6" s="98">
        <v>0</v>
      </c>
      <c r="S6" s="98">
        <v>0</v>
      </c>
      <c r="T6" s="98">
        <f t="shared" ref="T6:T11" ca="1" si="14">RANDBETWEEN(1,20)</f>
        <v>17</v>
      </c>
      <c r="U6" s="98">
        <f t="shared" ref="U6:U11" ca="1" si="15">SUM(B6,Q6:T6)</f>
        <v>19</v>
      </c>
      <c r="V6" s="98" t="str">
        <f ca="1">IF($U6&gt;V$3-1,"Yes","No")</f>
        <v>Yes</v>
      </c>
      <c r="W6" s="104" t="str">
        <f ca="1">IF($U6&gt;W$3-1,"Yes","No")</f>
        <v>Yes</v>
      </c>
      <c r="X6" s="104" t="str">
        <f ca="1">IF($U6&gt;X$3-1,"Yes","No")</f>
        <v>Yes</v>
      </c>
      <c r="Y6" s="104" t="str">
        <f ca="1">IF($U6&gt;Y$3-1,"Yes","No")</f>
        <v>Yes</v>
      </c>
      <c r="Z6" s="104" t="str">
        <f ca="1">IF($U6&gt;Z$3-1,"Yes","No")</f>
        <v>Yes</v>
      </c>
      <c r="AA6" s="104" t="str">
        <f ca="1">IF($U6&gt;AA$3-1,"Yes","No")</f>
        <v>Yes</v>
      </c>
      <c r="AB6" s="104" t="str">
        <f ca="1">IF($U6&gt;AB$3-1,"Yes","No")</f>
        <v>Yes</v>
      </c>
      <c r="AC6" s="104" t="str">
        <f ca="1">IF($U6&gt;AC$3-1,"Yes","No")</f>
        <v>No</v>
      </c>
      <c r="AD6" s="32" t="str">
        <f ca="1">IF($U6&gt;AD$3-1,"Yes","No")</f>
        <v>No</v>
      </c>
    </row>
    <row r="7" spans="1:30" ht="18.75" x14ac:dyDescent="0.25">
      <c r="A7" s="183" t="s">
        <v>98</v>
      </c>
      <c r="B7" s="104">
        <v>2</v>
      </c>
      <c r="C7" s="98">
        <v>0</v>
      </c>
      <c r="D7" s="98">
        <v>0</v>
      </c>
      <c r="E7" s="98">
        <v>1</v>
      </c>
      <c r="F7" s="98">
        <f t="shared" ca="1" si="12"/>
        <v>7</v>
      </c>
      <c r="G7" s="98">
        <f t="shared" ca="1" si="13"/>
        <v>10</v>
      </c>
      <c r="H7" s="98" t="str">
        <f ca="1">IF($G7&gt;H$3-1,"Yes","No")</f>
        <v>No</v>
      </c>
      <c r="I7" s="104" t="str">
        <f ca="1">IF($G7&gt;I$3-1,"Yes","No")</f>
        <v>No</v>
      </c>
      <c r="J7" s="104" t="str">
        <f ca="1">IF($G7&gt;J$3-1,"Yes","No")</f>
        <v>No</v>
      </c>
      <c r="K7" s="104" t="str">
        <f ca="1">IF($G7&gt;K$3-1,"Yes","No")</f>
        <v>No</v>
      </c>
      <c r="L7" s="104" t="str">
        <f ca="1">IF($G7&gt;L$3-1,"Yes","No")</f>
        <v>No</v>
      </c>
      <c r="M7" s="104" t="str">
        <f ca="1">IF($G7&gt;M$3-1,"Yes","No")</f>
        <v>No</v>
      </c>
      <c r="N7" s="104" t="str">
        <f ca="1">IF($G7&gt;N$3-1,"Yes","No")</f>
        <v>No</v>
      </c>
      <c r="O7" s="104" t="str">
        <f ca="1">IF($G7&gt;O$3-1,"Yes","No")</f>
        <v>No</v>
      </c>
      <c r="P7" s="104" t="str">
        <f ca="1">IF($G7&gt;P$3-1,"Yes","No")</f>
        <v>No</v>
      </c>
      <c r="Q7" s="6">
        <v>0</v>
      </c>
      <c r="R7" s="98">
        <v>0</v>
      </c>
      <c r="S7" s="98">
        <v>0</v>
      </c>
      <c r="T7" s="98">
        <f t="shared" ca="1" si="14"/>
        <v>14</v>
      </c>
      <c r="U7" s="98">
        <f t="shared" ca="1" si="15"/>
        <v>16</v>
      </c>
      <c r="V7" s="98" t="str">
        <f ca="1">IF($U7&gt;V$3-1,"Yes","No")</f>
        <v>Yes</v>
      </c>
      <c r="W7" s="104" t="str">
        <f ca="1">IF($U7&gt;W$3-1,"Yes","No")</f>
        <v>Yes</v>
      </c>
      <c r="X7" s="104" t="str">
        <f ca="1">IF($U7&gt;X$3-1,"Yes","No")</f>
        <v>Yes</v>
      </c>
      <c r="Y7" s="104" t="str">
        <f ca="1">IF($U7&gt;Y$3-1,"Yes","No")</f>
        <v>Yes</v>
      </c>
      <c r="Z7" s="104" t="str">
        <f ca="1">IF($U7&gt;Z$3-1,"Yes","No")</f>
        <v>Yes</v>
      </c>
      <c r="AA7" s="104" t="str">
        <f ca="1">IF($U7&gt;AA$3-1,"Yes","No")</f>
        <v>No</v>
      </c>
      <c r="AB7" s="104" t="str">
        <f ca="1">IF($U7&gt;AB$3-1,"Yes","No")</f>
        <v>No</v>
      </c>
      <c r="AC7" s="104" t="str">
        <f ca="1">IF($U7&gt;AC$3-1,"Yes","No")</f>
        <v>No</v>
      </c>
      <c r="AD7" s="32" t="str">
        <f ca="1">IF($U7&gt;AD$3-1,"Yes","No")</f>
        <v>No</v>
      </c>
    </row>
    <row r="8" spans="1:30" ht="18.75" x14ac:dyDescent="0.25">
      <c r="A8" s="183" t="s">
        <v>110</v>
      </c>
      <c r="B8" s="104">
        <v>1</v>
      </c>
      <c r="C8" s="98">
        <v>0</v>
      </c>
      <c r="D8" s="98">
        <v>0</v>
      </c>
      <c r="E8" s="98">
        <v>1</v>
      </c>
      <c r="F8" s="98">
        <f t="shared" ca="1" si="12"/>
        <v>6</v>
      </c>
      <c r="G8" s="98">
        <f t="shared" ref="G8:G9" ca="1" si="16">SUM(B8:F8)</f>
        <v>8</v>
      </c>
      <c r="H8" s="98" t="str">
        <f ca="1">IF($G8&gt;H$3-1,"Yes","No")</f>
        <v>No</v>
      </c>
      <c r="I8" s="104" t="str">
        <f ca="1">IF($G8&gt;I$3-1,"Yes","No")</f>
        <v>No</v>
      </c>
      <c r="J8" s="104" t="str">
        <f ca="1">IF($G8&gt;J$3-1,"Yes","No")</f>
        <v>No</v>
      </c>
      <c r="K8" s="104" t="str">
        <f ca="1">IF($G8&gt;K$3-1,"Yes","No")</f>
        <v>No</v>
      </c>
      <c r="L8" s="104" t="str">
        <f ca="1">IF($G8&gt;L$3-1,"Yes","No")</f>
        <v>No</v>
      </c>
      <c r="M8" s="104" t="str">
        <f ca="1">IF($G8&gt;M$3-1,"Yes","No")</f>
        <v>No</v>
      </c>
      <c r="N8" s="104" t="str">
        <f ca="1">IF($G8&gt;N$3-1,"Yes","No")</f>
        <v>No</v>
      </c>
      <c r="O8" s="104" t="str">
        <f ca="1">IF($G8&gt;O$3-1,"Yes","No")</f>
        <v>No</v>
      </c>
      <c r="P8" s="104" t="str">
        <f ca="1">IF($G8&gt;P$3-1,"Yes","No")</f>
        <v>No</v>
      </c>
      <c r="Q8" s="6">
        <v>0</v>
      </c>
      <c r="R8" s="98">
        <v>0</v>
      </c>
      <c r="S8" s="98">
        <v>0</v>
      </c>
      <c r="T8" s="98">
        <f t="shared" ca="1" si="14"/>
        <v>2</v>
      </c>
      <c r="U8" s="98">
        <f t="shared" ca="1" si="15"/>
        <v>3</v>
      </c>
      <c r="V8" s="98" t="str">
        <f ca="1">IF($U8&gt;V$3-1,"Yes","No")</f>
        <v>No</v>
      </c>
      <c r="W8" s="104" t="str">
        <f ca="1">IF($U8&gt;W$3-1,"Yes","No")</f>
        <v>No</v>
      </c>
      <c r="X8" s="104" t="str">
        <f ca="1">IF($U8&gt;X$3-1,"Yes","No")</f>
        <v>No</v>
      </c>
      <c r="Y8" s="104" t="str">
        <f ca="1">IF($U8&gt;Y$3-1,"Yes","No")</f>
        <v>No</v>
      </c>
      <c r="Z8" s="104" t="str">
        <f ca="1">IF($U8&gt;Z$3-1,"Yes","No")</f>
        <v>No</v>
      </c>
      <c r="AA8" s="104" t="str">
        <f ca="1">IF($U8&gt;AA$3-1,"Yes","No")</f>
        <v>No</v>
      </c>
      <c r="AB8" s="104" t="str">
        <f ca="1">IF($U8&gt;AB$3-1,"Yes","No")</f>
        <v>No</v>
      </c>
      <c r="AC8" s="104" t="str">
        <f ca="1">IF($U8&gt;AC$3-1,"Yes","No")</f>
        <v>No</v>
      </c>
      <c r="AD8" s="32" t="str">
        <f ca="1">IF($U8&gt;AD$3-1,"Yes","No")</f>
        <v>No</v>
      </c>
    </row>
    <row r="9" spans="1:30" ht="18.75" x14ac:dyDescent="0.25">
      <c r="A9" s="183" t="s">
        <v>113</v>
      </c>
      <c r="B9" s="104">
        <v>3</v>
      </c>
      <c r="C9" s="98">
        <v>0</v>
      </c>
      <c r="D9" s="98">
        <v>0</v>
      </c>
      <c r="E9" s="98">
        <v>1</v>
      </c>
      <c r="F9" s="98">
        <f t="shared" ca="1" si="12"/>
        <v>12</v>
      </c>
      <c r="G9" s="98">
        <f t="shared" ca="1" si="16"/>
        <v>16</v>
      </c>
      <c r="H9" s="98" t="str">
        <f ca="1">IF($G9&gt;H$3-1,"Yes","No")</f>
        <v>Yes</v>
      </c>
      <c r="I9" s="104" t="str">
        <f ca="1">IF($G9&gt;I$3-1,"Yes","No")</f>
        <v>Yes</v>
      </c>
      <c r="J9" s="104" t="str">
        <f ca="1">IF($G9&gt;J$3-1,"Yes","No")</f>
        <v>Yes</v>
      </c>
      <c r="K9" s="104" t="str">
        <f ca="1">IF($G9&gt;K$3-1,"Yes","No")</f>
        <v>Yes</v>
      </c>
      <c r="L9" s="104" t="str">
        <f ca="1">IF($G9&gt;L$3-1,"Yes","No")</f>
        <v>Yes</v>
      </c>
      <c r="M9" s="104" t="str">
        <f ca="1">IF($G9&gt;M$3-1,"Yes","No")</f>
        <v>No</v>
      </c>
      <c r="N9" s="104" t="str">
        <f ca="1">IF($G9&gt;N$3-1,"Yes","No")</f>
        <v>No</v>
      </c>
      <c r="O9" s="104" t="str">
        <f ca="1">IF($G9&gt;O$3-1,"Yes","No")</f>
        <v>No</v>
      </c>
      <c r="P9" s="104" t="str">
        <f ca="1">IF($G9&gt;P$3-1,"Yes","No")</f>
        <v>No</v>
      </c>
      <c r="Q9" s="133">
        <v>0</v>
      </c>
      <c r="R9" s="98">
        <v>0</v>
      </c>
      <c r="S9" s="98">
        <v>0</v>
      </c>
      <c r="T9" s="98">
        <f t="shared" ca="1" si="14"/>
        <v>2</v>
      </c>
      <c r="U9" s="98">
        <f t="shared" ca="1" si="15"/>
        <v>5</v>
      </c>
      <c r="V9" s="98" t="str">
        <f ca="1">IF($U9&gt;V$3-1,"Yes","No")</f>
        <v>No</v>
      </c>
      <c r="W9" s="104" t="str">
        <f ca="1">IF($U9&gt;W$3-1,"Yes","No")</f>
        <v>No</v>
      </c>
      <c r="X9" s="104" t="str">
        <f ca="1">IF($U9&gt;X$3-1,"Yes","No")</f>
        <v>No</v>
      </c>
      <c r="Y9" s="104" t="str">
        <f ca="1">IF($U9&gt;Y$3-1,"Yes","No")</f>
        <v>No</v>
      </c>
      <c r="Z9" s="104" t="str">
        <f ca="1">IF($U9&gt;Z$3-1,"Yes","No")</f>
        <v>No</v>
      </c>
      <c r="AA9" s="104" t="str">
        <f ca="1">IF($U9&gt;AA$3-1,"Yes","No")</f>
        <v>No</v>
      </c>
      <c r="AB9" s="104" t="str">
        <f ca="1">IF($U9&gt;AB$3-1,"Yes","No")</f>
        <v>No</v>
      </c>
      <c r="AC9" s="104" t="str">
        <f ca="1">IF($U9&gt;AC$3-1,"Yes","No")</f>
        <v>No</v>
      </c>
      <c r="AD9" s="32" t="str">
        <f ca="1">IF($U9&gt;AD$3-1,"Yes","No")</f>
        <v>No</v>
      </c>
    </row>
    <row r="10" spans="1:30" ht="18.75" x14ac:dyDescent="0.25">
      <c r="A10" s="183" t="s">
        <v>111</v>
      </c>
      <c r="B10" s="104">
        <v>1</v>
      </c>
      <c r="C10" s="98">
        <v>0</v>
      </c>
      <c r="D10" s="98">
        <v>0</v>
      </c>
      <c r="E10" s="98">
        <v>1</v>
      </c>
      <c r="F10" s="98">
        <f t="shared" ca="1" si="12"/>
        <v>2</v>
      </c>
      <c r="G10" s="98">
        <f t="shared" ref="G10" ca="1" si="17">SUM(B10:F10)</f>
        <v>4</v>
      </c>
      <c r="H10" s="98" t="str">
        <f ca="1">IF($G10&gt;H$3-1,"Yes","No")</f>
        <v>No</v>
      </c>
      <c r="I10" s="104" t="str">
        <f ca="1">IF($G10&gt;I$3-1,"Yes","No")</f>
        <v>No</v>
      </c>
      <c r="J10" s="104" t="str">
        <f ca="1">IF($G10&gt;J$3-1,"Yes","No")</f>
        <v>No</v>
      </c>
      <c r="K10" s="104" t="str">
        <f ca="1">IF($G10&gt;K$3-1,"Yes","No")</f>
        <v>No</v>
      </c>
      <c r="L10" s="104" t="str">
        <f ca="1">IF($G10&gt;L$3-1,"Yes","No")</f>
        <v>No</v>
      </c>
      <c r="M10" s="104" t="str">
        <f ca="1">IF($G10&gt;M$3-1,"Yes","No")</f>
        <v>No</v>
      </c>
      <c r="N10" s="104" t="str">
        <f ca="1">IF($G10&gt;N$3-1,"Yes","No")</f>
        <v>No</v>
      </c>
      <c r="O10" s="104" t="str">
        <f ca="1">IF($G10&gt;O$3-1,"Yes","No")</f>
        <v>No</v>
      </c>
      <c r="P10" s="104" t="str">
        <f ca="1">IF($G10&gt;P$3-1,"Yes","No")</f>
        <v>No</v>
      </c>
      <c r="Q10" s="6">
        <v>0</v>
      </c>
      <c r="R10" s="98">
        <v>0</v>
      </c>
      <c r="S10" s="98">
        <v>0</v>
      </c>
      <c r="T10" s="98">
        <f t="shared" ca="1" si="14"/>
        <v>5</v>
      </c>
      <c r="U10" s="98">
        <f t="shared" ref="U10" ca="1" si="18">SUM(B10,Q10:T10)</f>
        <v>6</v>
      </c>
      <c r="V10" s="98" t="str">
        <f ca="1">IF($U10&gt;V$3-1,"Yes","No")</f>
        <v>No</v>
      </c>
      <c r="W10" s="104" t="str">
        <f ca="1">IF($U10&gt;W$3-1,"Yes","No")</f>
        <v>No</v>
      </c>
      <c r="X10" s="104" t="str">
        <f ca="1">IF($U10&gt;X$3-1,"Yes","No")</f>
        <v>No</v>
      </c>
      <c r="Y10" s="104" t="str">
        <f ca="1">IF($U10&gt;Y$3-1,"Yes","No")</f>
        <v>No</v>
      </c>
      <c r="Z10" s="104" t="str">
        <f ca="1">IF($U10&gt;Z$3-1,"Yes","No")</f>
        <v>No</v>
      </c>
      <c r="AA10" s="104" t="str">
        <f ca="1">IF($U10&gt;AA$3-1,"Yes","No")</f>
        <v>No</v>
      </c>
      <c r="AB10" s="104" t="str">
        <f ca="1">IF($U10&gt;AB$3-1,"Yes","No")</f>
        <v>No</v>
      </c>
      <c r="AC10" s="104" t="str">
        <f ca="1">IF($U10&gt;AC$3-1,"Yes","No")</f>
        <v>No</v>
      </c>
      <c r="AD10" s="32" t="str">
        <f ca="1">IF($U10&gt;AD$3-1,"Yes","No")</f>
        <v>No</v>
      </c>
    </row>
    <row r="11" spans="1:30" x14ac:dyDescent="0.25">
      <c r="A11" s="183" t="s">
        <v>94</v>
      </c>
      <c r="B11" s="104">
        <v>3</v>
      </c>
      <c r="C11" s="98">
        <v>1</v>
      </c>
      <c r="D11" s="98">
        <v>0</v>
      </c>
      <c r="E11" s="98">
        <v>0</v>
      </c>
      <c r="F11" s="98">
        <f t="shared" ca="1" si="12"/>
        <v>4</v>
      </c>
      <c r="G11" s="98">
        <f t="shared" ref="G11" ca="1" si="19">SUM(B11:F11)</f>
        <v>8</v>
      </c>
      <c r="H11" s="98" t="str">
        <f ca="1">IF($G11&gt;H$3-1,"Yes","No")</f>
        <v>No</v>
      </c>
      <c r="I11" s="104" t="str">
        <f ca="1">IF($G11&gt;I$3-1,"Yes","No")</f>
        <v>No</v>
      </c>
      <c r="J11" s="104" t="str">
        <f ca="1">IF($G11&gt;J$3-1,"Yes","No")</f>
        <v>No</v>
      </c>
      <c r="K11" s="104" t="str">
        <f ca="1">IF($G11&gt;K$3-1,"Yes","No")</f>
        <v>No</v>
      </c>
      <c r="L11" s="104" t="str">
        <f ca="1">IF($G11&gt;L$3-1,"Yes","No")</f>
        <v>No</v>
      </c>
      <c r="M11" s="104" t="str">
        <f ca="1">IF($G11&gt;M$3-1,"Yes","No")</f>
        <v>No</v>
      </c>
      <c r="N11" s="104" t="str">
        <f ca="1">IF($G11&gt;N$3-1,"Yes","No")</f>
        <v>No</v>
      </c>
      <c r="O11" s="104" t="str">
        <f ca="1">IF($G11&gt;O$3-1,"Yes","No")</f>
        <v>No</v>
      </c>
      <c r="P11" s="104" t="str">
        <f ca="1">IF($G11&gt;P$3-1,"Yes","No")</f>
        <v>No</v>
      </c>
      <c r="Q11" s="184">
        <v>2</v>
      </c>
      <c r="R11" s="98">
        <v>0</v>
      </c>
      <c r="S11" s="98">
        <v>0</v>
      </c>
      <c r="T11" s="98">
        <f t="shared" ca="1" si="14"/>
        <v>4</v>
      </c>
      <c r="U11" s="98">
        <f t="shared" ca="1" si="15"/>
        <v>9</v>
      </c>
      <c r="V11" s="98" t="str">
        <f ca="1">IF($U11&gt;V$3-1,"Yes","No")</f>
        <v>No</v>
      </c>
      <c r="W11" s="104" t="str">
        <f ca="1">IF($U11&gt;W$3-1,"Yes","No")</f>
        <v>No</v>
      </c>
      <c r="X11" s="104" t="str">
        <f ca="1">IF($U11&gt;X$3-1,"Yes","No")</f>
        <v>No</v>
      </c>
      <c r="Y11" s="104" t="str">
        <f ca="1">IF($U11&gt;Y$3-1,"Yes","No")</f>
        <v>No</v>
      </c>
      <c r="Z11" s="104" t="str">
        <f ca="1">IF($U11&gt;Z$3-1,"Yes","No")</f>
        <v>No</v>
      </c>
      <c r="AA11" s="104" t="str">
        <f ca="1">IF($U11&gt;AA$3-1,"Yes","No")</f>
        <v>No</v>
      </c>
      <c r="AB11" s="104" t="str">
        <f ca="1">IF($U11&gt;AB$3-1,"Yes","No")</f>
        <v>No</v>
      </c>
      <c r="AC11" s="104" t="str">
        <f ca="1">IF($U11&gt;AC$3-1,"Yes","No")</f>
        <v>No</v>
      </c>
      <c r="AD11" s="32" t="str">
        <f ca="1">IF($U11&gt;AD$3-1,"Yes","No")</f>
        <v>No</v>
      </c>
    </row>
    <row r="12" spans="1:30" x14ac:dyDescent="0.25">
      <c r="A12" s="183" t="s">
        <v>93</v>
      </c>
      <c r="B12" s="104">
        <v>3</v>
      </c>
      <c r="C12" s="98">
        <v>0</v>
      </c>
      <c r="D12" s="98">
        <v>0</v>
      </c>
      <c r="E12" s="98">
        <v>0</v>
      </c>
      <c r="F12" s="98">
        <f t="shared" ca="1" si="6"/>
        <v>14</v>
      </c>
      <c r="G12" s="98">
        <f t="shared" ref="G12" ca="1" si="20">SUM(B12:F12)</f>
        <v>17</v>
      </c>
      <c r="H12" s="98" t="str">
        <f ca="1">IF($G12&gt;H$3-1,"Yes","No")</f>
        <v>Yes</v>
      </c>
      <c r="I12" s="104" t="str">
        <f ca="1">IF($G12&gt;I$3-1,"Yes","No")</f>
        <v>Yes</v>
      </c>
      <c r="J12" s="104" t="str">
        <f ca="1">IF($G12&gt;J$3-1,"Yes","No")</f>
        <v>Yes</v>
      </c>
      <c r="K12" s="104" t="str">
        <f ca="1">IF($G12&gt;K$3-1,"Yes","No")</f>
        <v>Yes</v>
      </c>
      <c r="L12" s="104" t="str">
        <f ca="1">IF($G12&gt;L$3-1,"Yes","No")</f>
        <v>Yes</v>
      </c>
      <c r="M12" s="104" t="str">
        <f ca="1">IF($G12&gt;M$3-1,"Yes","No")</f>
        <v>Yes</v>
      </c>
      <c r="N12" s="104" t="str">
        <f ca="1">IF($G12&gt;N$3-1,"Yes","No")</f>
        <v>No</v>
      </c>
      <c r="O12" s="104" t="str">
        <f ca="1">IF($G12&gt;O$3-1,"Yes","No")</f>
        <v>No</v>
      </c>
      <c r="P12" s="104" t="str">
        <f ca="1">IF($G12&gt;P$3-1,"Yes","No")</f>
        <v>No</v>
      </c>
      <c r="Q12" s="184">
        <v>0</v>
      </c>
      <c r="R12" s="98">
        <v>0</v>
      </c>
      <c r="S12" s="98">
        <v>0</v>
      </c>
      <c r="T12" s="98">
        <f t="shared" ca="1" si="9"/>
        <v>8</v>
      </c>
      <c r="U12" s="98">
        <f t="shared" ref="U12" ca="1" si="21">SUM(B12,Q12:T12)</f>
        <v>11</v>
      </c>
      <c r="V12" s="98" t="str">
        <f ca="1">IF($U12&gt;V$3-1,"Yes","No")</f>
        <v>No</v>
      </c>
      <c r="W12" s="104" t="str">
        <f ca="1">IF($U12&gt;W$3-1,"Yes","No")</f>
        <v>No</v>
      </c>
      <c r="X12" s="104" t="str">
        <f ca="1">IF($U12&gt;X$3-1,"Yes","No")</f>
        <v>No</v>
      </c>
      <c r="Y12" s="104" t="str">
        <f ca="1">IF($U12&gt;Y$3-1,"Yes","No")</f>
        <v>No</v>
      </c>
      <c r="Z12" s="104" t="str">
        <f ca="1">IF($U12&gt;Z$3-1,"Yes","No")</f>
        <v>No</v>
      </c>
      <c r="AA12" s="104" t="str">
        <f ca="1">IF($U12&gt;AA$3-1,"Yes","No")</f>
        <v>No</v>
      </c>
      <c r="AB12" s="104" t="str">
        <f ca="1">IF($U12&gt;AB$3-1,"Yes","No")</f>
        <v>No</v>
      </c>
      <c r="AC12" s="104" t="str">
        <f ca="1">IF($U12&gt;AC$3-1,"Yes","No")</f>
        <v>No</v>
      </c>
      <c r="AD12" s="32" t="str">
        <f ca="1">IF($U12&gt;AD$3-1,"Yes","No")</f>
        <v>No</v>
      </c>
    </row>
  </sheetData>
  <sortState ref="A4:AB30">
    <sortCondition ref="A4:A9"/>
  </sortState>
  <conditionalFormatting sqref="Q2:V2 AF1:XFD3 Q3 A1:G2 Q1:U1 A13:XFD1048576 A3:B3 F3:H3 T3:U3 A4:XFD5 A11:AD12 AE6:XFD12">
    <cfRule type="cellIs" dxfId="411" priority="1237" operator="equal">
      <formula>"No"</formula>
    </cfRule>
    <cfRule type="cellIs" dxfId="410" priority="1238" operator="equal">
      <formula>"Yes"</formula>
    </cfRule>
  </conditionalFormatting>
  <conditionalFormatting sqref="F1:F5 F11:F1048576 T1:T5 T11:T1048576">
    <cfRule type="cellIs" dxfId="409" priority="1233" operator="equal">
      <formula>1</formula>
    </cfRule>
    <cfRule type="cellIs" dxfId="408" priority="1236" operator="equal">
      <formula>20</formula>
    </cfRule>
  </conditionalFormatting>
  <conditionalFormatting sqref="W1">
    <cfRule type="cellIs" dxfId="407" priority="1077" operator="equal">
      <formula>"No"</formula>
    </cfRule>
    <cfRule type="cellIs" dxfId="406" priority="1078" operator="equal">
      <formula>"Yes"</formula>
    </cfRule>
  </conditionalFormatting>
  <conditionalFormatting sqref="X1">
    <cfRule type="cellIs" dxfId="405" priority="899" operator="equal">
      <formula>"No"</formula>
    </cfRule>
    <cfRule type="cellIs" dxfId="404" priority="900" operator="equal">
      <formula>"Yes"</formula>
    </cfRule>
  </conditionalFormatting>
  <conditionalFormatting sqref="X1">
    <cfRule type="cellIs" dxfId="403" priority="879" operator="equal">
      <formula>"No"</formula>
    </cfRule>
    <cfRule type="cellIs" dxfId="402" priority="880" operator="equal">
      <formula>"Yes"</formula>
    </cfRule>
  </conditionalFormatting>
  <conditionalFormatting sqref="J1:K1 J2:J3">
    <cfRule type="cellIs" dxfId="401" priority="845" operator="equal">
      <formula>"No"</formula>
    </cfRule>
    <cfRule type="cellIs" dxfId="400" priority="846" operator="equal">
      <formula>"Yes"</formula>
    </cfRule>
  </conditionalFormatting>
  <conditionalFormatting sqref="P1">
    <cfRule type="cellIs" dxfId="399" priority="835" operator="equal">
      <formula>"No"</formula>
    </cfRule>
    <cfRule type="cellIs" dxfId="398" priority="836" operator="equal">
      <formula>"Yes"</formula>
    </cfRule>
  </conditionalFormatting>
  <conditionalFormatting sqref="J1:K1 J2">
    <cfRule type="cellIs" dxfId="397" priority="831" operator="equal">
      <formula>"No"</formula>
    </cfRule>
    <cfRule type="cellIs" dxfId="396" priority="832" operator="equal">
      <formula>"Yes"</formula>
    </cfRule>
  </conditionalFormatting>
  <conditionalFormatting sqref="I3">
    <cfRule type="cellIs" dxfId="395" priority="859" operator="equal">
      <formula>"No"</formula>
    </cfRule>
    <cfRule type="cellIs" dxfId="394" priority="860" operator="equal">
      <formula>"Yes"</formula>
    </cfRule>
  </conditionalFormatting>
  <conditionalFormatting sqref="L1:L3">
    <cfRule type="cellIs" dxfId="393" priority="821" operator="equal">
      <formula>"No"</formula>
    </cfRule>
    <cfRule type="cellIs" dxfId="392" priority="822" operator="equal">
      <formula>"Yes"</formula>
    </cfRule>
  </conditionalFormatting>
  <conditionalFormatting sqref="P3">
    <cfRule type="cellIs" dxfId="391" priority="855" operator="equal">
      <formula>"No"</formula>
    </cfRule>
    <cfRule type="cellIs" dxfId="390" priority="856" operator="equal">
      <formula>"Yes"</formula>
    </cfRule>
  </conditionalFormatting>
  <conditionalFormatting sqref="L3">
    <cfRule type="cellIs" dxfId="389" priority="853" operator="equal">
      <formula>"No"</formula>
    </cfRule>
    <cfRule type="cellIs" dxfId="388" priority="854" operator="equal">
      <formula>"Yes"</formula>
    </cfRule>
  </conditionalFormatting>
  <conditionalFormatting sqref="M3">
    <cfRule type="cellIs" dxfId="387" priority="849" operator="equal">
      <formula>"No"</formula>
    </cfRule>
    <cfRule type="cellIs" dxfId="386" priority="850" operator="equal">
      <formula>"Yes"</formula>
    </cfRule>
  </conditionalFormatting>
  <conditionalFormatting sqref="N1">
    <cfRule type="cellIs" dxfId="385" priority="839" operator="equal">
      <formula>"No"</formula>
    </cfRule>
    <cfRule type="cellIs" dxfId="384" priority="840" operator="equal">
      <formula>"Yes"</formula>
    </cfRule>
  </conditionalFormatting>
  <conditionalFormatting sqref="J3">
    <cfRule type="cellIs" dxfId="383" priority="833" operator="equal">
      <formula>"No"</formula>
    </cfRule>
    <cfRule type="cellIs" dxfId="382" priority="834" operator="equal">
      <formula>"Yes"</formula>
    </cfRule>
  </conditionalFormatting>
  <conditionalFormatting sqref="M3">
    <cfRule type="cellIs" dxfId="381" priority="829" operator="equal">
      <formula>"No"</formula>
    </cfRule>
    <cfRule type="cellIs" dxfId="380" priority="830" operator="equal">
      <formula>"Yes"</formula>
    </cfRule>
  </conditionalFormatting>
  <conditionalFormatting sqref="P3">
    <cfRule type="cellIs" dxfId="379" priority="861" operator="equal">
      <formula>"No"</formula>
    </cfRule>
    <cfRule type="cellIs" dxfId="378" priority="862" operator="equal">
      <formula>"Yes"</formula>
    </cfRule>
  </conditionalFormatting>
  <conditionalFormatting sqref="I1:I2">
    <cfRule type="cellIs" dxfId="377" priority="857" operator="equal">
      <formula>"No"</formula>
    </cfRule>
    <cfRule type="cellIs" dxfId="376" priority="858" operator="equal">
      <formula>"Yes"</formula>
    </cfRule>
  </conditionalFormatting>
  <conditionalFormatting sqref="L1:L2">
    <cfRule type="cellIs" dxfId="375" priority="851" operator="equal">
      <formula>"No"</formula>
    </cfRule>
    <cfRule type="cellIs" dxfId="374" priority="852" operator="equal">
      <formula>"Yes"</formula>
    </cfRule>
  </conditionalFormatting>
  <conditionalFormatting sqref="N1">
    <cfRule type="cellIs" dxfId="373" priority="843" operator="equal">
      <formula>"No"</formula>
    </cfRule>
    <cfRule type="cellIs" dxfId="372" priority="844" operator="equal">
      <formula>"Yes"</formula>
    </cfRule>
  </conditionalFormatting>
  <conditionalFormatting sqref="P1">
    <cfRule type="cellIs" dxfId="371" priority="837" operator="equal">
      <formula>"No"</formula>
    </cfRule>
    <cfRule type="cellIs" dxfId="370" priority="838" operator="equal">
      <formula>"Yes"</formula>
    </cfRule>
  </conditionalFormatting>
  <conditionalFormatting sqref="N1">
    <cfRule type="cellIs" dxfId="369" priority="823" operator="equal">
      <formula>"No"</formula>
    </cfRule>
    <cfRule type="cellIs" dxfId="368" priority="824" operator="equal">
      <formula>"Yes"</formula>
    </cfRule>
  </conditionalFormatting>
  <conditionalFormatting sqref="P3">
    <cfRule type="cellIs" dxfId="367" priority="817" operator="equal">
      <formula>"No"</formula>
    </cfRule>
    <cfRule type="cellIs" dxfId="366" priority="818" operator="equal">
      <formula>"Yes"</formula>
    </cfRule>
  </conditionalFormatting>
  <conditionalFormatting sqref="P1 P3">
    <cfRule type="cellIs" dxfId="365" priority="819" operator="equal">
      <formula>"No"</formula>
    </cfRule>
    <cfRule type="cellIs" dxfId="364" priority="820" operator="equal">
      <formula>"Yes"</formula>
    </cfRule>
  </conditionalFormatting>
  <conditionalFormatting sqref="P1">
    <cfRule type="cellIs" dxfId="363" priority="815" operator="equal">
      <formula>"No"</formula>
    </cfRule>
    <cfRule type="cellIs" dxfId="362" priority="816" operator="equal">
      <formula>"Yes"</formula>
    </cfRule>
  </conditionalFormatting>
  <conditionalFormatting sqref="O3">
    <cfRule type="cellIs" dxfId="361" priority="809" operator="equal">
      <formula>"No"</formula>
    </cfRule>
    <cfRule type="cellIs" dxfId="360" priority="810" operator="equal">
      <formula>"Yes"</formula>
    </cfRule>
  </conditionalFormatting>
  <conditionalFormatting sqref="O3">
    <cfRule type="cellIs" dxfId="359" priority="807" operator="equal">
      <formula>"No"</formula>
    </cfRule>
    <cfRule type="cellIs" dxfId="358" priority="808" operator="equal">
      <formula>"Yes"</formula>
    </cfRule>
  </conditionalFormatting>
  <conditionalFormatting sqref="O3">
    <cfRule type="cellIs" dxfId="357" priority="803" operator="equal">
      <formula>"No"</formula>
    </cfRule>
    <cfRule type="cellIs" dxfId="356" priority="804" operator="equal">
      <formula>"Yes"</formula>
    </cfRule>
  </conditionalFormatting>
  <conditionalFormatting sqref="AD1">
    <cfRule type="cellIs" dxfId="355" priority="675" operator="equal">
      <formula>"No"</formula>
    </cfRule>
    <cfRule type="cellIs" dxfId="354" priority="676" operator="equal">
      <formula>"Yes"</formula>
    </cfRule>
  </conditionalFormatting>
  <conditionalFormatting sqref="AD1">
    <cfRule type="cellIs" dxfId="353" priority="677" operator="equal">
      <formula>"No"</formula>
    </cfRule>
    <cfRule type="cellIs" dxfId="352" priority="678" operator="equal">
      <formula>"Yes"</formula>
    </cfRule>
  </conditionalFormatting>
  <conditionalFormatting sqref="AD1">
    <cfRule type="cellIs" dxfId="351" priority="673" operator="equal">
      <formula>"No"</formula>
    </cfRule>
    <cfRule type="cellIs" dxfId="350" priority="674" operator="equal">
      <formula>"Yes"</formula>
    </cfRule>
  </conditionalFormatting>
  <conditionalFormatting sqref="AD1">
    <cfRule type="cellIs" dxfId="349" priority="671" operator="equal">
      <formula>"No"</formula>
    </cfRule>
    <cfRule type="cellIs" dxfId="348" priority="672" operator="equal">
      <formula>"Yes"</formula>
    </cfRule>
  </conditionalFormatting>
  <conditionalFormatting sqref="M1">
    <cfRule type="cellIs" dxfId="347" priority="637" operator="equal">
      <formula>"No"</formula>
    </cfRule>
    <cfRule type="cellIs" dxfId="346" priority="638" operator="equal">
      <formula>"Yes"</formula>
    </cfRule>
  </conditionalFormatting>
  <conditionalFormatting sqref="M1">
    <cfRule type="cellIs" dxfId="345" priority="635" operator="equal">
      <formula>"No"</formula>
    </cfRule>
    <cfRule type="cellIs" dxfId="344" priority="636" operator="equal">
      <formula>"Yes"</formula>
    </cfRule>
  </conditionalFormatting>
  <conditionalFormatting sqref="AA1:AB1 AB2">
    <cfRule type="cellIs" dxfId="343" priority="369" operator="equal">
      <formula>"No"</formula>
    </cfRule>
    <cfRule type="cellIs" dxfId="342" priority="370" operator="equal">
      <formula>"Yes"</formula>
    </cfRule>
  </conditionalFormatting>
  <conditionalFormatting sqref="AA1:AB1 AB2">
    <cfRule type="cellIs" dxfId="341" priority="373" operator="equal">
      <formula>"No"</formula>
    </cfRule>
    <cfRule type="cellIs" dxfId="340" priority="374" operator="equal">
      <formula>"Yes"</formula>
    </cfRule>
  </conditionalFormatting>
  <conditionalFormatting sqref="AA1:AB1 AB2">
    <cfRule type="cellIs" dxfId="339" priority="365" operator="equal">
      <formula>"No"</formula>
    </cfRule>
    <cfRule type="cellIs" dxfId="338" priority="366" operator="equal">
      <formula>"Yes"</formula>
    </cfRule>
  </conditionalFormatting>
  <conditionalFormatting sqref="O1">
    <cfRule type="cellIs" dxfId="337" priority="321" operator="equal">
      <formula>"No"</formula>
    </cfRule>
    <cfRule type="cellIs" dxfId="336" priority="322" operator="equal">
      <formula>"Yes"</formula>
    </cfRule>
  </conditionalFormatting>
  <conditionalFormatting sqref="O1">
    <cfRule type="cellIs" dxfId="335" priority="319" operator="equal">
      <formula>"No"</formula>
    </cfRule>
    <cfRule type="cellIs" dxfId="334" priority="320" operator="equal">
      <formula>"Yes"</formula>
    </cfRule>
  </conditionalFormatting>
  <conditionalFormatting sqref="O1">
    <cfRule type="cellIs" dxfId="333" priority="317" operator="equal">
      <formula>"No"</formula>
    </cfRule>
    <cfRule type="cellIs" dxfId="332" priority="318" operator="equal">
      <formula>"Yes"</formula>
    </cfRule>
  </conditionalFormatting>
  <conditionalFormatting sqref="AC1:AC2">
    <cfRule type="cellIs" dxfId="331" priority="305" operator="equal">
      <formula>"No"</formula>
    </cfRule>
    <cfRule type="cellIs" dxfId="330" priority="306" operator="equal">
      <formula>"Yes"</formula>
    </cfRule>
  </conditionalFormatting>
  <conditionalFormatting sqref="AC1:AC2">
    <cfRule type="cellIs" dxfId="329" priority="303" operator="equal">
      <formula>"No"</formula>
    </cfRule>
    <cfRule type="cellIs" dxfId="328" priority="304" operator="equal">
      <formula>"Yes"</formula>
    </cfRule>
  </conditionalFormatting>
  <conditionalFormatting sqref="AC1:AC2">
    <cfRule type="cellIs" dxfId="327" priority="301" operator="equal">
      <formula>"No"</formula>
    </cfRule>
    <cfRule type="cellIs" dxfId="326" priority="302" operator="equal">
      <formula>"Yes"</formula>
    </cfRule>
  </conditionalFormatting>
  <conditionalFormatting sqref="Y1">
    <cfRule type="cellIs" dxfId="325" priority="297" operator="equal">
      <formula>"No"</formula>
    </cfRule>
    <cfRule type="cellIs" dxfId="324" priority="298" operator="equal">
      <formula>"Yes"</formula>
    </cfRule>
  </conditionalFormatting>
  <conditionalFormatting sqref="Y1">
    <cfRule type="cellIs" dxfId="323" priority="299" operator="equal">
      <formula>"No"</formula>
    </cfRule>
    <cfRule type="cellIs" dxfId="322" priority="300" operator="equal">
      <formula>"Yes"</formula>
    </cfRule>
  </conditionalFormatting>
  <conditionalFormatting sqref="V3">
    <cfRule type="cellIs" dxfId="321" priority="295" operator="equal">
      <formula>"No"</formula>
    </cfRule>
    <cfRule type="cellIs" dxfId="320" priority="296" operator="equal">
      <formula>"Yes"</formula>
    </cfRule>
  </conditionalFormatting>
  <conditionalFormatting sqref="W3">
    <cfRule type="cellIs" dxfId="319" priority="291" operator="equal">
      <formula>"No"</formula>
    </cfRule>
    <cfRule type="cellIs" dxfId="318" priority="292" operator="equal">
      <formula>"Yes"</formula>
    </cfRule>
  </conditionalFormatting>
  <conditionalFormatting sqref="Y3">
    <cfRule type="cellIs" dxfId="317" priority="271" operator="equal">
      <formula>"No"</formula>
    </cfRule>
    <cfRule type="cellIs" dxfId="316" priority="272" operator="equal">
      <formula>"Yes"</formula>
    </cfRule>
  </conditionalFormatting>
  <conditionalFormatting sqref="AA3">
    <cfRule type="cellIs" dxfId="315" priority="281" operator="equal">
      <formula>"No"</formula>
    </cfRule>
    <cfRule type="cellIs" dxfId="314" priority="282" operator="equal">
      <formula>"Yes"</formula>
    </cfRule>
  </conditionalFormatting>
  <conditionalFormatting sqref="Y3">
    <cfRule type="cellIs" dxfId="313" priority="287" operator="equal">
      <formula>"No"</formula>
    </cfRule>
    <cfRule type="cellIs" dxfId="312" priority="288" operator="equal">
      <formula>"Yes"</formula>
    </cfRule>
  </conditionalFormatting>
  <conditionalFormatting sqref="Z3">
    <cfRule type="cellIs" dxfId="311" priority="285" operator="equal">
      <formula>"No"</formula>
    </cfRule>
    <cfRule type="cellIs" dxfId="310" priority="286" operator="equal">
      <formula>"Yes"</formula>
    </cfRule>
  </conditionalFormatting>
  <conditionalFormatting sqref="AA3">
    <cfRule type="cellIs" dxfId="309" priority="279" operator="equal">
      <formula>"No"</formula>
    </cfRule>
    <cfRule type="cellIs" dxfId="308" priority="280" operator="equal">
      <formula>"Yes"</formula>
    </cfRule>
  </conditionalFormatting>
  <conditionalFormatting sqref="X3">
    <cfRule type="cellIs" dxfId="307" priority="283" operator="equal">
      <formula>"No"</formula>
    </cfRule>
    <cfRule type="cellIs" dxfId="306" priority="284" operator="equal">
      <formula>"Yes"</formula>
    </cfRule>
  </conditionalFormatting>
  <conditionalFormatting sqref="X3">
    <cfRule type="cellIs" dxfId="305" priority="277" operator="equal">
      <formula>"No"</formula>
    </cfRule>
    <cfRule type="cellIs" dxfId="304" priority="278" operator="equal">
      <formula>"Yes"</formula>
    </cfRule>
  </conditionalFormatting>
  <conditionalFormatting sqref="Z3">
    <cfRule type="cellIs" dxfId="303" priority="275" operator="equal">
      <formula>"No"</formula>
    </cfRule>
    <cfRule type="cellIs" dxfId="302" priority="276" operator="equal">
      <formula>"Yes"</formula>
    </cfRule>
  </conditionalFormatting>
  <conditionalFormatting sqref="AA3">
    <cfRule type="cellIs" dxfId="301" priority="273" operator="equal">
      <formula>"No"</formula>
    </cfRule>
    <cfRule type="cellIs" dxfId="300" priority="274" operator="equal">
      <formula>"Yes"</formula>
    </cfRule>
  </conditionalFormatting>
  <conditionalFormatting sqref="AC3">
    <cfRule type="cellIs" dxfId="299" priority="261" operator="equal">
      <formula>"No"</formula>
    </cfRule>
    <cfRule type="cellIs" dxfId="298" priority="262" operator="equal">
      <formula>"Yes"</formula>
    </cfRule>
  </conditionalFormatting>
  <conditionalFormatting sqref="AC3">
    <cfRule type="cellIs" dxfId="297" priority="265" operator="equal">
      <formula>"No"</formula>
    </cfRule>
    <cfRule type="cellIs" dxfId="296" priority="266" operator="equal">
      <formula>"Yes"</formula>
    </cfRule>
  </conditionalFormatting>
  <conditionalFormatting sqref="AC3">
    <cfRule type="cellIs" dxfId="295" priority="263" operator="equal">
      <formula>"No"</formula>
    </cfRule>
    <cfRule type="cellIs" dxfId="294" priority="264" operator="equal">
      <formula>"Yes"</formula>
    </cfRule>
  </conditionalFormatting>
  <conditionalFormatting sqref="K2:K3">
    <cfRule type="cellIs" dxfId="293" priority="253" operator="equal">
      <formula>"No"</formula>
    </cfRule>
    <cfRule type="cellIs" dxfId="292" priority="254" operator="equal">
      <formula>"Yes"</formula>
    </cfRule>
  </conditionalFormatting>
  <conditionalFormatting sqref="K3">
    <cfRule type="cellIs" dxfId="291" priority="257" operator="equal">
      <formula>"No"</formula>
    </cfRule>
    <cfRule type="cellIs" dxfId="290" priority="258" operator="equal">
      <formula>"Yes"</formula>
    </cfRule>
  </conditionalFormatting>
  <conditionalFormatting sqref="K2">
    <cfRule type="cellIs" dxfId="289" priority="255" operator="equal">
      <formula>"No"</formula>
    </cfRule>
    <cfRule type="cellIs" dxfId="288" priority="256" operator="equal">
      <formula>"Yes"</formula>
    </cfRule>
  </conditionalFormatting>
  <conditionalFormatting sqref="AD2:AD3">
    <cfRule type="cellIs" dxfId="287" priority="249" operator="equal">
      <formula>"No"</formula>
    </cfRule>
    <cfRule type="cellIs" dxfId="286" priority="250" operator="equal">
      <formula>"Yes"</formula>
    </cfRule>
  </conditionalFormatting>
  <conditionalFormatting sqref="AD2:AD3">
    <cfRule type="cellIs" dxfId="285" priority="251" operator="equal">
      <formula>"No"</formula>
    </cfRule>
    <cfRule type="cellIs" dxfId="284" priority="252" operator="equal">
      <formula>"Yes"</formula>
    </cfRule>
  </conditionalFormatting>
  <conditionalFormatting sqref="AD2:AD3">
    <cfRule type="cellIs" dxfId="283" priority="247" operator="equal">
      <formula>"No"</formula>
    </cfRule>
    <cfRule type="cellIs" dxfId="282" priority="248" operator="equal">
      <formula>"Yes"</formula>
    </cfRule>
  </conditionalFormatting>
  <conditionalFormatting sqref="AD2:AD3">
    <cfRule type="cellIs" dxfId="281" priority="245" operator="equal">
      <formula>"No"</formula>
    </cfRule>
    <cfRule type="cellIs" dxfId="280" priority="246" operator="equal">
      <formula>"Yes"</formula>
    </cfRule>
  </conditionalFormatting>
  <conditionalFormatting sqref="AB3">
    <cfRule type="cellIs" dxfId="279" priority="237" operator="equal">
      <formula>"No"</formula>
    </cfRule>
    <cfRule type="cellIs" dxfId="278" priority="238" operator="equal">
      <formula>"Yes"</formula>
    </cfRule>
  </conditionalFormatting>
  <conditionalFormatting sqref="AB3">
    <cfRule type="cellIs" dxfId="277" priority="241" operator="equal">
      <formula>"No"</formula>
    </cfRule>
    <cfRule type="cellIs" dxfId="276" priority="242" operator="equal">
      <formula>"Yes"</formula>
    </cfRule>
  </conditionalFormatting>
  <conditionalFormatting sqref="AB3">
    <cfRule type="cellIs" dxfId="275" priority="239" operator="equal">
      <formula>"No"</formula>
    </cfRule>
    <cfRule type="cellIs" dxfId="274" priority="240" operator="equal">
      <formula>"Yes"</formula>
    </cfRule>
  </conditionalFormatting>
  <conditionalFormatting sqref="H1">
    <cfRule type="cellIs" dxfId="273" priority="233" operator="equal">
      <formula>"No"</formula>
    </cfRule>
    <cfRule type="cellIs" dxfId="272" priority="234" operator="equal">
      <formula>"Yes"</formula>
    </cfRule>
  </conditionalFormatting>
  <conditionalFormatting sqref="H1">
    <cfRule type="cellIs" dxfId="271" priority="235" operator="equal">
      <formula>"No"</formula>
    </cfRule>
    <cfRule type="cellIs" dxfId="270" priority="236" operator="equal">
      <formula>"Yes"</formula>
    </cfRule>
  </conditionalFormatting>
  <conditionalFormatting sqref="V1">
    <cfRule type="cellIs" dxfId="269" priority="229" operator="equal">
      <formula>"No"</formula>
    </cfRule>
    <cfRule type="cellIs" dxfId="268" priority="230" operator="equal">
      <formula>"Yes"</formula>
    </cfRule>
  </conditionalFormatting>
  <conditionalFormatting sqref="V1">
    <cfRule type="cellIs" dxfId="267" priority="231" operator="equal">
      <formula>"No"</formula>
    </cfRule>
    <cfRule type="cellIs" dxfId="266" priority="232" operator="equal">
      <formula>"Yes"</formula>
    </cfRule>
  </conditionalFormatting>
  <conditionalFormatting sqref="Z2">
    <cfRule type="cellIs" dxfId="265" priority="221" operator="equal">
      <formula>"No"</formula>
    </cfRule>
    <cfRule type="cellIs" dxfId="264" priority="222" operator="equal">
      <formula>"Yes"</formula>
    </cfRule>
  </conditionalFormatting>
  <conditionalFormatting sqref="Z2">
    <cfRule type="cellIs" dxfId="263" priority="227" operator="equal">
      <formula>"No"</formula>
    </cfRule>
    <cfRule type="cellIs" dxfId="262" priority="228" operator="equal">
      <formula>"Yes"</formula>
    </cfRule>
  </conditionalFormatting>
  <conditionalFormatting sqref="Y2">
    <cfRule type="cellIs" dxfId="261" priority="217" operator="equal">
      <formula>"No"</formula>
    </cfRule>
    <cfRule type="cellIs" dxfId="260" priority="218" operator="equal">
      <formula>"Yes"</formula>
    </cfRule>
  </conditionalFormatting>
  <conditionalFormatting sqref="Y2">
    <cfRule type="cellIs" dxfId="259" priority="219" operator="equal">
      <formula>"No"</formula>
    </cfRule>
    <cfRule type="cellIs" dxfId="258" priority="220" operator="equal">
      <formula>"Yes"</formula>
    </cfRule>
  </conditionalFormatting>
  <conditionalFormatting sqref="F4:F5 F11:F12">
    <cfRule type="cellIs" dxfId="257" priority="216" operator="equal">
      <formula>19</formula>
    </cfRule>
  </conditionalFormatting>
  <conditionalFormatting sqref="F4:F5 F11:F12 T4:T5 T11:T12">
    <cfRule type="cellIs" dxfId="256" priority="215" operator="equal">
      <formula>19</formula>
    </cfRule>
  </conditionalFormatting>
  <conditionalFormatting sqref="M2">
    <cfRule type="cellIs" dxfId="255" priority="207" operator="equal">
      <formula>"No"</formula>
    </cfRule>
    <cfRule type="cellIs" dxfId="254" priority="208" operator="equal">
      <formula>"Yes"</formula>
    </cfRule>
  </conditionalFormatting>
  <conditionalFormatting sqref="M2">
    <cfRule type="cellIs" dxfId="253" priority="209" operator="equal">
      <formula>"No"</formula>
    </cfRule>
    <cfRule type="cellIs" dxfId="252" priority="210" operator="equal">
      <formula>"Yes"</formula>
    </cfRule>
  </conditionalFormatting>
  <conditionalFormatting sqref="M2">
    <cfRule type="cellIs" dxfId="251" priority="205" operator="equal">
      <formula>"No"</formula>
    </cfRule>
    <cfRule type="cellIs" dxfId="250" priority="206" operator="equal">
      <formula>"Yes"</formula>
    </cfRule>
  </conditionalFormatting>
  <conditionalFormatting sqref="F12">
    <cfRule type="cellIs" dxfId="249" priority="183" operator="equal">
      <formula>19</formula>
    </cfRule>
  </conditionalFormatting>
  <conditionalFormatting sqref="F12">
    <cfRule type="cellIs" dxfId="248" priority="181" operator="equal">
      <formula>19</formula>
    </cfRule>
  </conditionalFormatting>
  <conditionalFormatting sqref="AA2">
    <cfRule type="cellIs" dxfId="247" priority="177" operator="equal">
      <formula>"No"</formula>
    </cfRule>
    <cfRule type="cellIs" dxfId="246" priority="178" operator="equal">
      <formula>"Yes"</formula>
    </cfRule>
  </conditionalFormatting>
  <conditionalFormatting sqref="AA2">
    <cfRule type="cellIs" dxfId="245" priority="179" operator="equal">
      <formula>"No"</formula>
    </cfRule>
    <cfRule type="cellIs" dxfId="244" priority="180" operator="equal">
      <formula>"Yes"</formula>
    </cfRule>
  </conditionalFormatting>
  <conditionalFormatting sqref="AA2">
    <cfRule type="cellIs" dxfId="243" priority="175" operator="equal">
      <formula>"No"</formula>
    </cfRule>
    <cfRule type="cellIs" dxfId="242" priority="176" operator="equal">
      <formula>"Yes"</formula>
    </cfRule>
  </conditionalFormatting>
  <conditionalFormatting sqref="N3">
    <cfRule type="cellIs" dxfId="241" priority="141" operator="equal">
      <formula>"No"</formula>
    </cfRule>
    <cfRule type="cellIs" dxfId="240" priority="142" operator="equal">
      <formula>"Yes"</formula>
    </cfRule>
  </conditionalFormatting>
  <conditionalFormatting sqref="N3">
    <cfRule type="cellIs" dxfId="239" priority="145" operator="equal">
      <formula>"No"</formula>
    </cfRule>
    <cfRule type="cellIs" dxfId="238" priority="146" operator="equal">
      <formula>"Yes"</formula>
    </cfRule>
  </conditionalFormatting>
  <conditionalFormatting sqref="N3">
    <cfRule type="cellIs" dxfId="237" priority="143" operator="equal">
      <formula>"No"</formula>
    </cfRule>
    <cfRule type="cellIs" dxfId="236" priority="144" operator="equal">
      <formula>"Yes"</formula>
    </cfRule>
  </conditionalFormatting>
  <conditionalFormatting sqref="X2">
    <cfRule type="cellIs" dxfId="235" priority="123" operator="equal">
      <formula>"No"</formula>
    </cfRule>
    <cfRule type="cellIs" dxfId="234" priority="124" operator="equal">
      <formula>"Yes"</formula>
    </cfRule>
  </conditionalFormatting>
  <conditionalFormatting sqref="X2">
    <cfRule type="cellIs" dxfId="233" priority="121" operator="equal">
      <formula>"No"</formula>
    </cfRule>
    <cfRule type="cellIs" dxfId="232" priority="122" operator="equal">
      <formula>"Yes"</formula>
    </cfRule>
  </conditionalFormatting>
  <conditionalFormatting sqref="O2">
    <cfRule type="cellIs" dxfId="231" priority="117" operator="equal">
      <formula>"No"</formula>
    </cfRule>
    <cfRule type="cellIs" dxfId="230" priority="118" operator="equal">
      <formula>"Yes"</formula>
    </cfRule>
  </conditionalFormatting>
  <conditionalFormatting sqref="O2">
    <cfRule type="cellIs" dxfId="229" priority="115" operator="equal">
      <formula>"No"</formula>
    </cfRule>
    <cfRule type="cellIs" dxfId="228" priority="116" operator="equal">
      <formula>"Yes"</formula>
    </cfRule>
  </conditionalFormatting>
  <conditionalFormatting sqref="O2">
    <cfRule type="cellIs" dxfId="227" priority="113" operator="equal">
      <formula>"No"</formula>
    </cfRule>
    <cfRule type="cellIs" dxfId="226" priority="114" operator="equal">
      <formula>"Yes"</formula>
    </cfRule>
  </conditionalFormatting>
  <conditionalFormatting sqref="P2">
    <cfRule type="cellIs" dxfId="225" priority="109" operator="equal">
      <formula>"No"</formula>
    </cfRule>
    <cfRule type="cellIs" dxfId="224" priority="110" operator="equal">
      <formula>"Yes"</formula>
    </cfRule>
  </conditionalFormatting>
  <conditionalFormatting sqref="P2">
    <cfRule type="cellIs" dxfId="223" priority="111" operator="equal">
      <formula>"No"</formula>
    </cfRule>
    <cfRule type="cellIs" dxfId="222" priority="112" operator="equal">
      <formula>"Yes"</formula>
    </cfRule>
  </conditionalFormatting>
  <conditionalFormatting sqref="P2">
    <cfRule type="cellIs" dxfId="221" priority="107" operator="equal">
      <formula>"No"</formula>
    </cfRule>
    <cfRule type="cellIs" dxfId="220" priority="108" operator="equal">
      <formula>"Yes"</formula>
    </cfRule>
  </conditionalFormatting>
  <conditionalFormatting sqref="P2">
    <cfRule type="cellIs" dxfId="219" priority="105" operator="equal">
      <formula>"No"</formula>
    </cfRule>
    <cfRule type="cellIs" dxfId="218" priority="106" operator="equal">
      <formula>"Yes"</formula>
    </cfRule>
  </conditionalFormatting>
  <conditionalFormatting sqref="A6:Q7 S6:AD7">
    <cfRule type="cellIs" dxfId="217" priority="103" operator="equal">
      <formula>"No"</formula>
    </cfRule>
    <cfRule type="cellIs" dxfId="216" priority="104" operator="equal">
      <formula>"Yes"</formula>
    </cfRule>
  </conditionalFormatting>
  <conditionalFormatting sqref="F6:F7 T6:T7">
    <cfRule type="cellIs" dxfId="215" priority="101" operator="equal">
      <formula>1</formula>
    </cfRule>
    <cfRule type="cellIs" dxfId="214" priority="102" operator="equal">
      <formula>20</formula>
    </cfRule>
  </conditionalFormatting>
  <conditionalFormatting sqref="F6:F7">
    <cfRule type="cellIs" dxfId="213" priority="100" operator="equal">
      <formula>19</formula>
    </cfRule>
  </conditionalFormatting>
  <conditionalFormatting sqref="T6:T7">
    <cfRule type="cellIs" dxfId="212" priority="99" operator="equal">
      <formula>19</formula>
    </cfRule>
  </conditionalFormatting>
  <conditionalFormatting sqref="F6:F7">
    <cfRule type="cellIs" dxfId="211" priority="98" operator="equal">
      <formula>19</formula>
    </cfRule>
  </conditionalFormatting>
  <conditionalFormatting sqref="F6:F7">
    <cfRule type="cellIs" dxfId="210" priority="97" operator="equal">
      <formula>19</formula>
    </cfRule>
  </conditionalFormatting>
  <conditionalFormatting sqref="T6:T7">
    <cfRule type="cellIs" dxfId="209" priority="96" operator="equal">
      <formula>19</formula>
    </cfRule>
  </conditionalFormatting>
  <conditionalFormatting sqref="F6:F7">
    <cfRule type="cellIs" dxfId="208" priority="95" operator="equal">
      <formula>19</formula>
    </cfRule>
  </conditionalFormatting>
  <conditionalFormatting sqref="B8:Q8 S8:AD8">
    <cfRule type="cellIs" dxfId="207" priority="93" operator="equal">
      <formula>"No"</formula>
    </cfRule>
    <cfRule type="cellIs" dxfId="206" priority="94" operator="equal">
      <formula>"Yes"</formula>
    </cfRule>
  </conditionalFormatting>
  <conditionalFormatting sqref="F8 T8">
    <cfRule type="cellIs" dxfId="205" priority="91" operator="equal">
      <formula>1</formula>
    </cfRule>
    <cfRule type="cellIs" dxfId="204" priority="92" operator="equal">
      <formula>20</formula>
    </cfRule>
  </conditionalFormatting>
  <conditionalFormatting sqref="F8">
    <cfRule type="cellIs" dxfId="203" priority="90" operator="equal">
      <formula>19</formula>
    </cfRule>
  </conditionalFormatting>
  <conditionalFormatting sqref="T8">
    <cfRule type="cellIs" dxfId="202" priority="89" operator="equal">
      <formula>19</formula>
    </cfRule>
  </conditionalFormatting>
  <conditionalFormatting sqref="F8">
    <cfRule type="cellIs" dxfId="201" priority="88" operator="equal">
      <formula>19</formula>
    </cfRule>
  </conditionalFormatting>
  <conditionalFormatting sqref="F8">
    <cfRule type="cellIs" dxfId="200" priority="87" operator="equal">
      <formula>19</formula>
    </cfRule>
  </conditionalFormatting>
  <conditionalFormatting sqref="T8">
    <cfRule type="cellIs" dxfId="199" priority="86" operator="equal">
      <formula>19</formula>
    </cfRule>
  </conditionalFormatting>
  <conditionalFormatting sqref="F8">
    <cfRule type="cellIs" dxfId="198" priority="85" operator="equal">
      <formula>19</formula>
    </cfRule>
  </conditionalFormatting>
  <conditionalFormatting sqref="F8">
    <cfRule type="cellIs" dxfId="197" priority="84" operator="equal">
      <formula>19</formula>
    </cfRule>
  </conditionalFormatting>
  <conditionalFormatting sqref="T8">
    <cfRule type="cellIs" dxfId="196" priority="83" operator="equal">
      <formula>19</formula>
    </cfRule>
  </conditionalFormatting>
  <conditionalFormatting sqref="F8">
    <cfRule type="cellIs" dxfId="195" priority="82" operator="equal">
      <formula>19</formula>
    </cfRule>
  </conditionalFormatting>
  <conditionalFormatting sqref="A8">
    <cfRule type="cellIs" dxfId="194" priority="80" operator="equal">
      <formula>"No"</formula>
    </cfRule>
    <cfRule type="cellIs" dxfId="193" priority="81" operator="equal">
      <formula>"Yes"</formula>
    </cfRule>
  </conditionalFormatting>
  <conditionalFormatting sqref="A9:Q9 S9:AD9">
    <cfRule type="cellIs" dxfId="192" priority="78" operator="equal">
      <formula>"No"</formula>
    </cfRule>
    <cfRule type="cellIs" dxfId="191" priority="79" operator="equal">
      <formula>"Yes"</formula>
    </cfRule>
  </conditionalFormatting>
  <conditionalFormatting sqref="F9 T9">
    <cfRule type="cellIs" dxfId="190" priority="76" operator="equal">
      <formula>1</formula>
    </cfRule>
    <cfRule type="cellIs" dxfId="189" priority="77" operator="equal">
      <formula>20</formula>
    </cfRule>
  </conditionalFormatting>
  <conditionalFormatting sqref="F9">
    <cfRule type="cellIs" dxfId="188" priority="75" operator="equal">
      <formula>19</formula>
    </cfRule>
  </conditionalFormatting>
  <conditionalFormatting sqref="T9">
    <cfRule type="cellIs" dxfId="187" priority="74" operator="equal">
      <formula>19</formula>
    </cfRule>
  </conditionalFormatting>
  <conditionalFormatting sqref="F9">
    <cfRule type="cellIs" dxfId="186" priority="73" operator="equal">
      <formula>19</formula>
    </cfRule>
  </conditionalFormatting>
  <conditionalFormatting sqref="F9">
    <cfRule type="cellIs" dxfId="185" priority="72" operator="equal">
      <formula>19</formula>
    </cfRule>
  </conditionalFormatting>
  <conditionalFormatting sqref="T9">
    <cfRule type="cellIs" dxfId="184" priority="71" operator="equal">
      <formula>19</formula>
    </cfRule>
  </conditionalFormatting>
  <conditionalFormatting sqref="F9">
    <cfRule type="cellIs" dxfId="183" priority="70" operator="equal">
      <formula>19</formula>
    </cfRule>
  </conditionalFormatting>
  <conditionalFormatting sqref="F9">
    <cfRule type="cellIs" dxfId="182" priority="69" operator="equal">
      <formula>19</formula>
    </cfRule>
  </conditionalFormatting>
  <conditionalFormatting sqref="T9">
    <cfRule type="cellIs" dxfId="181" priority="68" operator="equal">
      <formula>19</formula>
    </cfRule>
  </conditionalFormatting>
  <conditionalFormatting sqref="F9">
    <cfRule type="cellIs" dxfId="180" priority="67" operator="equal">
      <formula>19</formula>
    </cfRule>
  </conditionalFormatting>
  <conditionalFormatting sqref="F9">
    <cfRule type="cellIs" dxfId="179" priority="66" operator="equal">
      <formula>19</formula>
    </cfRule>
  </conditionalFormatting>
  <conditionalFormatting sqref="T9">
    <cfRule type="cellIs" dxfId="178" priority="65" operator="equal">
      <formula>19</formula>
    </cfRule>
  </conditionalFormatting>
  <conditionalFormatting sqref="F9">
    <cfRule type="cellIs" dxfId="177" priority="64" operator="equal">
      <formula>19</formula>
    </cfRule>
  </conditionalFormatting>
  <conditionalFormatting sqref="B10:Q10 S10:AD10">
    <cfRule type="cellIs" dxfId="176" priority="62" operator="equal">
      <formula>"No"</formula>
    </cfRule>
    <cfRule type="cellIs" dxfId="175" priority="63" operator="equal">
      <formula>"Yes"</formula>
    </cfRule>
  </conditionalFormatting>
  <conditionalFormatting sqref="F10 T10">
    <cfRule type="cellIs" dxfId="174" priority="60" operator="equal">
      <formula>1</formula>
    </cfRule>
    <cfRule type="cellIs" dxfId="173" priority="61" operator="equal">
      <formula>20</formula>
    </cfRule>
  </conditionalFormatting>
  <conditionalFormatting sqref="F10">
    <cfRule type="cellIs" dxfId="172" priority="59" operator="equal">
      <formula>19</formula>
    </cfRule>
  </conditionalFormatting>
  <conditionalFormatting sqref="T10">
    <cfRule type="cellIs" dxfId="171" priority="58" operator="equal">
      <formula>19</formula>
    </cfRule>
  </conditionalFormatting>
  <conditionalFormatting sqref="F10">
    <cfRule type="cellIs" dxfId="170" priority="57" operator="equal">
      <formula>19</formula>
    </cfRule>
  </conditionalFormatting>
  <conditionalFormatting sqref="F10">
    <cfRule type="cellIs" dxfId="169" priority="56" operator="equal">
      <formula>19</formula>
    </cfRule>
  </conditionalFormatting>
  <conditionalFormatting sqref="T10">
    <cfRule type="cellIs" dxfId="168" priority="55" operator="equal">
      <formula>19</formula>
    </cfRule>
  </conditionalFormatting>
  <conditionalFormatting sqref="F10">
    <cfRule type="cellIs" dxfId="167" priority="54" operator="equal">
      <formula>19</formula>
    </cfRule>
  </conditionalFormatting>
  <conditionalFormatting sqref="F10">
    <cfRule type="cellIs" dxfId="166" priority="53" operator="equal">
      <formula>19</formula>
    </cfRule>
  </conditionalFormatting>
  <conditionalFormatting sqref="T10">
    <cfRule type="cellIs" dxfId="165" priority="52" operator="equal">
      <formula>19</formula>
    </cfRule>
  </conditionalFormatting>
  <conditionalFormatting sqref="F10">
    <cfRule type="cellIs" dxfId="164" priority="51" operator="equal">
      <formula>19</formula>
    </cfRule>
  </conditionalFormatting>
  <conditionalFormatting sqref="A10">
    <cfRule type="cellIs" dxfId="163" priority="49" operator="equal">
      <formula>"No"</formula>
    </cfRule>
    <cfRule type="cellIs" dxfId="162" priority="50" operator="equal">
      <formula>"Yes"</formula>
    </cfRule>
  </conditionalFormatting>
  <conditionalFormatting sqref="R10">
    <cfRule type="cellIs" dxfId="161" priority="25" operator="equal">
      <formula>"No"</formula>
    </cfRule>
    <cfRule type="cellIs" dxfId="160" priority="26" operator="equal">
      <formula>"Yes"</formula>
    </cfRule>
  </conditionalFormatting>
  <conditionalFormatting sqref="C3:E3">
    <cfRule type="cellIs" dxfId="159" priority="47" operator="equal">
      <formula>"No"</formula>
    </cfRule>
    <cfRule type="cellIs" dxfId="158" priority="48" operator="equal">
      <formula>"Yes"</formula>
    </cfRule>
  </conditionalFormatting>
  <conditionalFormatting sqref="R3:S3">
    <cfRule type="cellIs" dxfId="157" priority="43" operator="equal">
      <formula>"No"</formula>
    </cfRule>
    <cfRule type="cellIs" dxfId="156" priority="44" operator="equal">
      <formula>"Yes"</formula>
    </cfRule>
  </conditionalFormatting>
  <conditionalFormatting sqref="R6:R7">
    <cfRule type="cellIs" dxfId="155" priority="31" operator="equal">
      <formula>"No"</formula>
    </cfRule>
    <cfRule type="cellIs" dxfId="154" priority="32" operator="equal">
      <formula>"Yes"</formula>
    </cfRule>
  </conditionalFormatting>
  <conditionalFormatting sqref="R8">
    <cfRule type="cellIs" dxfId="153" priority="29" operator="equal">
      <formula>"No"</formula>
    </cfRule>
    <cfRule type="cellIs" dxfId="152" priority="30" operator="equal">
      <formula>"Yes"</formula>
    </cfRule>
  </conditionalFormatting>
  <conditionalFormatting sqref="R9">
    <cfRule type="cellIs" dxfId="151" priority="27" operator="equal">
      <formula>"No"</formula>
    </cfRule>
    <cfRule type="cellIs" dxfId="150" priority="28" operator="equal">
      <formula>"Yes"</formula>
    </cfRule>
  </conditionalFormatting>
  <conditionalFormatting sqref="W2">
    <cfRule type="cellIs" dxfId="149" priority="23" operator="equal">
      <formula>"No"</formula>
    </cfRule>
    <cfRule type="cellIs" dxfId="148" priority="24" operator="equal">
      <formula>"Yes"</formula>
    </cfRule>
  </conditionalFormatting>
  <conditionalFormatting sqref="N2">
    <cfRule type="cellIs" dxfId="147" priority="19" operator="equal">
      <formula>"No"</formula>
    </cfRule>
    <cfRule type="cellIs" dxfId="146" priority="20" operator="equal">
      <formula>"Yes"</formula>
    </cfRule>
  </conditionalFormatting>
  <conditionalFormatting sqref="N2">
    <cfRule type="cellIs" dxfId="145" priority="21" operator="equal">
      <formula>"No"</formula>
    </cfRule>
    <cfRule type="cellIs" dxfId="144" priority="22" operator="equal">
      <formula>"Yes"</formula>
    </cfRule>
  </conditionalFormatting>
  <conditionalFormatting sqref="N2">
    <cfRule type="cellIs" dxfId="143" priority="17" operator="equal">
      <formula>"No"</formula>
    </cfRule>
    <cfRule type="cellIs" dxfId="142" priority="18" operator="equal">
      <formula>"Yes"</formula>
    </cfRule>
  </conditionalFormatting>
  <conditionalFormatting sqref="H2">
    <cfRule type="cellIs" dxfId="141" priority="15" operator="equal">
      <formula>"No"</formula>
    </cfRule>
    <cfRule type="cellIs" dxfId="140" priority="16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3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20" width="3.375" style="2" customWidth="1"/>
    <col min="21" max="21" width="3.375" style="32" bestFit="1" customWidth="1"/>
    <col min="22" max="22" width="13" style="2" bestFit="1" customWidth="1"/>
    <col min="23" max="16384" width="9" style="2"/>
  </cols>
  <sheetData>
    <row r="1" spans="1:21" s="1" customFormat="1" ht="16.5" thickBot="1" x14ac:dyDescent="0.3">
      <c r="A1" s="134" t="s">
        <v>7</v>
      </c>
      <c r="B1" s="108" t="s">
        <v>23</v>
      </c>
      <c r="C1" s="109" t="s">
        <v>22</v>
      </c>
      <c r="D1" s="109" t="s">
        <v>1</v>
      </c>
      <c r="E1" s="109" t="s">
        <v>2</v>
      </c>
      <c r="F1" s="109">
        <v>10</v>
      </c>
      <c r="G1" s="108">
        <v>11</v>
      </c>
      <c r="H1" s="108">
        <v>12</v>
      </c>
      <c r="I1" s="108">
        <v>13</v>
      </c>
      <c r="J1" s="108">
        <v>14</v>
      </c>
      <c r="K1" s="108">
        <v>15</v>
      </c>
      <c r="L1" s="108">
        <v>16</v>
      </c>
      <c r="M1" s="108">
        <v>17</v>
      </c>
      <c r="N1" s="108">
        <v>18</v>
      </c>
      <c r="O1" s="108">
        <v>19</v>
      </c>
      <c r="P1" s="108">
        <v>20</v>
      </c>
      <c r="Q1" s="108">
        <v>21</v>
      </c>
      <c r="R1" s="108">
        <v>22</v>
      </c>
      <c r="S1" s="108">
        <v>23</v>
      </c>
      <c r="T1" s="108">
        <v>24</v>
      </c>
      <c r="U1" s="135">
        <v>25</v>
      </c>
    </row>
    <row r="2" spans="1:21" x14ac:dyDescent="0.25">
      <c r="A2" s="96" t="s">
        <v>93</v>
      </c>
      <c r="B2" s="2" t="s">
        <v>54</v>
      </c>
      <c r="C2" s="98">
        <v>1</v>
      </c>
      <c r="D2" s="98">
        <f ca="1">RANDBETWEEN(1,20)</f>
        <v>4</v>
      </c>
      <c r="E2" s="98">
        <f ca="1">D2+C2</f>
        <v>5</v>
      </c>
      <c r="F2" s="98" t="str">
        <f t="shared" ref="F2:U4" ca="1" si="0">IF($E2&gt;F$1-1,"Yes","No")</f>
        <v>No</v>
      </c>
      <c r="G2" s="2" t="str">
        <f t="shared" ca="1" si="0"/>
        <v>No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2" t="str">
        <f t="shared" ca="1" si="0"/>
        <v>No</v>
      </c>
      <c r="P2" s="2" t="str">
        <f t="shared" ca="1" si="0"/>
        <v>No</v>
      </c>
      <c r="Q2" s="2" t="str">
        <f t="shared" ca="1" si="0"/>
        <v>No</v>
      </c>
      <c r="R2" s="2" t="str">
        <f t="shared" ca="1" si="0"/>
        <v>No</v>
      </c>
      <c r="S2" s="2" t="str">
        <f t="shared" ca="1" si="0"/>
        <v>No</v>
      </c>
      <c r="T2" s="2" t="str">
        <f t="shared" ca="1" si="0"/>
        <v>No</v>
      </c>
      <c r="U2" s="32" t="str">
        <f t="shared" ca="1" si="0"/>
        <v>No</v>
      </c>
    </row>
    <row r="3" spans="1:21" x14ac:dyDescent="0.25">
      <c r="A3" s="96" t="s">
        <v>93</v>
      </c>
      <c r="B3" s="2" t="s">
        <v>55</v>
      </c>
      <c r="C3" s="98">
        <v>0</v>
      </c>
      <c r="D3" s="98">
        <f t="shared" ref="D3" ca="1" si="1">RANDBETWEEN(1,20)</f>
        <v>6</v>
      </c>
      <c r="E3" s="98">
        <f t="shared" ref="E3:E4" ca="1" si="2">D3+C3</f>
        <v>6</v>
      </c>
      <c r="F3" s="98" t="str">
        <f t="shared" ca="1" si="0"/>
        <v>No</v>
      </c>
      <c r="G3" s="2" t="str">
        <f t="shared" ca="1" si="0"/>
        <v>No</v>
      </c>
      <c r="H3" s="2" t="str">
        <f t="shared" ca="1" si="0"/>
        <v>No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2" t="str">
        <f t="shared" ca="1" si="0"/>
        <v>No</v>
      </c>
      <c r="P3" s="2" t="str">
        <f t="shared" ca="1" si="0"/>
        <v>No</v>
      </c>
      <c r="Q3" s="2" t="str">
        <f t="shared" ca="1" si="0"/>
        <v>No</v>
      </c>
      <c r="R3" s="2" t="str">
        <f t="shared" ca="1" si="0"/>
        <v>No</v>
      </c>
      <c r="S3" s="2" t="str">
        <f t="shared" ca="1" si="0"/>
        <v>No</v>
      </c>
      <c r="T3" s="2" t="str">
        <f t="shared" ca="1" si="0"/>
        <v>No</v>
      </c>
      <c r="U3" s="32" t="str">
        <f t="shared" ca="1" si="0"/>
        <v>No</v>
      </c>
    </row>
    <row r="4" spans="1:21" x14ac:dyDescent="0.25">
      <c r="A4" s="97" t="s">
        <v>93</v>
      </c>
      <c r="B4" s="78" t="s">
        <v>56</v>
      </c>
      <c r="C4" s="99">
        <v>4</v>
      </c>
      <c r="D4" s="99">
        <f t="shared" ref="D4" ca="1" si="3">RANDBETWEEN(1,20)</f>
        <v>8</v>
      </c>
      <c r="E4" s="99">
        <f t="shared" ca="1" si="2"/>
        <v>12</v>
      </c>
      <c r="F4" s="99" t="str">
        <f t="shared" ca="1" si="0"/>
        <v>Yes</v>
      </c>
      <c r="G4" s="78" t="str">
        <f t="shared" ca="1" si="0"/>
        <v>Yes</v>
      </c>
      <c r="H4" s="78" t="str">
        <f t="shared" ca="1" si="0"/>
        <v>Yes</v>
      </c>
      <c r="I4" s="78" t="str">
        <f t="shared" ca="1" si="0"/>
        <v>No</v>
      </c>
      <c r="J4" s="78" t="str">
        <f t="shared" ca="1" si="0"/>
        <v>No</v>
      </c>
      <c r="K4" s="78" t="str">
        <f t="shared" ca="1" si="0"/>
        <v>No</v>
      </c>
      <c r="L4" s="78" t="str">
        <f t="shared" ca="1" si="0"/>
        <v>No</v>
      </c>
      <c r="M4" s="78" t="str">
        <f t="shared" ca="1" si="0"/>
        <v>No</v>
      </c>
      <c r="N4" s="78" t="str">
        <f t="shared" ca="1" si="0"/>
        <v>No</v>
      </c>
      <c r="O4" s="78" t="str">
        <f t="shared" ca="1" si="0"/>
        <v>No</v>
      </c>
      <c r="P4" s="78" t="str">
        <f t="shared" ca="1" si="0"/>
        <v>No</v>
      </c>
      <c r="Q4" s="78" t="str">
        <f t="shared" ca="1" si="0"/>
        <v>No</v>
      </c>
      <c r="R4" s="78" t="str">
        <f t="shared" ca="1" si="0"/>
        <v>No</v>
      </c>
      <c r="S4" s="78" t="str">
        <f t="shared" ca="1" si="0"/>
        <v>No</v>
      </c>
      <c r="T4" s="78" t="str">
        <f t="shared" ca="1" si="0"/>
        <v>No</v>
      </c>
      <c r="U4" s="79" t="str">
        <f t="shared" ca="1" si="0"/>
        <v>No</v>
      </c>
    </row>
    <row r="5" spans="1:21" x14ac:dyDescent="0.25">
      <c r="A5" s="96" t="s">
        <v>94</v>
      </c>
      <c r="B5" s="2" t="s">
        <v>54</v>
      </c>
      <c r="C5" s="98">
        <v>4</v>
      </c>
      <c r="D5" s="98">
        <f ca="1">RANDBETWEEN(1,20)</f>
        <v>9</v>
      </c>
      <c r="E5" s="98">
        <f ca="1">D5+C5</f>
        <v>13</v>
      </c>
      <c r="F5" s="98" t="str">
        <f t="shared" ref="F5:U19" ca="1" si="4">IF($E5&gt;F$1-1,"Yes","No")</f>
        <v>Yes</v>
      </c>
      <c r="G5" s="2" t="str">
        <f t="shared" ca="1" si="4"/>
        <v>Yes</v>
      </c>
      <c r="H5" s="2" t="str">
        <f t="shared" ca="1" si="4"/>
        <v>Yes</v>
      </c>
      <c r="I5" s="2" t="str">
        <f t="shared" ca="1" si="4"/>
        <v>Yes</v>
      </c>
      <c r="J5" s="2" t="str">
        <f t="shared" ca="1" si="4"/>
        <v>No</v>
      </c>
      <c r="K5" s="2" t="str">
        <f t="shared" ca="1" si="4"/>
        <v>No</v>
      </c>
      <c r="L5" s="2" t="str">
        <f t="shared" ca="1" si="4"/>
        <v>No</v>
      </c>
      <c r="M5" s="2" t="str">
        <f t="shared" ca="1" si="4"/>
        <v>No</v>
      </c>
      <c r="N5" s="2" t="str">
        <f t="shared" ca="1" si="4"/>
        <v>No</v>
      </c>
      <c r="O5" s="2" t="str">
        <f t="shared" ca="1" si="4"/>
        <v>No</v>
      </c>
      <c r="P5" s="2" t="str">
        <f t="shared" ca="1" si="4"/>
        <v>No</v>
      </c>
      <c r="Q5" s="2" t="str">
        <f t="shared" ca="1" si="4"/>
        <v>No</v>
      </c>
      <c r="R5" s="2" t="str">
        <f t="shared" ca="1" si="4"/>
        <v>No</v>
      </c>
      <c r="S5" s="2" t="str">
        <f t="shared" ca="1" si="4"/>
        <v>No</v>
      </c>
      <c r="T5" s="2" t="str">
        <f t="shared" ca="1" si="4"/>
        <v>No</v>
      </c>
      <c r="U5" s="32" t="str">
        <f t="shared" ca="1" si="4"/>
        <v>No</v>
      </c>
    </row>
    <row r="6" spans="1:21" x14ac:dyDescent="0.25">
      <c r="A6" s="96" t="s">
        <v>94</v>
      </c>
      <c r="B6" s="2" t="s">
        <v>55</v>
      </c>
      <c r="C6" s="98">
        <v>5</v>
      </c>
      <c r="D6" s="98">
        <f t="shared" ref="D6:D33" ca="1" si="5">RANDBETWEEN(1,20)</f>
        <v>19</v>
      </c>
      <c r="E6" s="98">
        <f t="shared" ref="E6:E33" ca="1" si="6">D6+C6</f>
        <v>24</v>
      </c>
      <c r="F6" s="98" t="str">
        <f t="shared" ref="F6:U33" ca="1" si="7">IF($E6&gt;F$1-1,"Yes","No")</f>
        <v>Yes</v>
      </c>
      <c r="G6" s="2" t="str">
        <f t="shared" ca="1" si="7"/>
        <v>Yes</v>
      </c>
      <c r="H6" s="2" t="str">
        <f t="shared" ca="1" si="7"/>
        <v>Yes</v>
      </c>
      <c r="I6" s="2" t="str">
        <f t="shared" ca="1" si="7"/>
        <v>Yes</v>
      </c>
      <c r="J6" s="2" t="str">
        <f t="shared" ca="1" si="7"/>
        <v>Yes</v>
      </c>
      <c r="K6" s="2" t="str">
        <f t="shared" ca="1" si="7"/>
        <v>Yes</v>
      </c>
      <c r="L6" s="2" t="str">
        <f t="shared" ca="1" si="7"/>
        <v>Yes</v>
      </c>
      <c r="M6" s="2" t="str">
        <f t="shared" ca="1" si="7"/>
        <v>Yes</v>
      </c>
      <c r="N6" s="2" t="str">
        <f t="shared" ca="1" si="7"/>
        <v>Yes</v>
      </c>
      <c r="O6" s="2" t="str">
        <f t="shared" ca="1" si="4"/>
        <v>Yes</v>
      </c>
      <c r="P6" s="2" t="str">
        <f t="shared" ca="1" si="4"/>
        <v>Yes</v>
      </c>
      <c r="Q6" s="2" t="str">
        <f t="shared" ca="1" si="4"/>
        <v>Yes</v>
      </c>
      <c r="R6" s="2" t="str">
        <f t="shared" ca="1" si="4"/>
        <v>Yes</v>
      </c>
      <c r="S6" s="2" t="str">
        <f t="shared" ca="1" si="4"/>
        <v>Yes</v>
      </c>
      <c r="T6" s="2" t="str">
        <f t="shared" ca="1" si="4"/>
        <v>Yes</v>
      </c>
      <c r="U6" s="32" t="str">
        <f t="shared" ca="1" si="7"/>
        <v>No</v>
      </c>
    </row>
    <row r="7" spans="1:21" x14ac:dyDescent="0.25">
      <c r="A7" s="97" t="s">
        <v>94</v>
      </c>
      <c r="B7" s="78" t="s">
        <v>56</v>
      </c>
      <c r="C7" s="99">
        <v>4</v>
      </c>
      <c r="D7" s="99">
        <f t="shared" ca="1" si="5"/>
        <v>2</v>
      </c>
      <c r="E7" s="99">
        <f t="shared" ca="1" si="6"/>
        <v>6</v>
      </c>
      <c r="F7" s="99" t="str">
        <f t="shared" ca="1" si="7"/>
        <v>No</v>
      </c>
      <c r="G7" s="78" t="str">
        <f t="shared" ca="1" si="7"/>
        <v>No</v>
      </c>
      <c r="H7" s="78" t="str">
        <f t="shared" ca="1" si="7"/>
        <v>No</v>
      </c>
      <c r="I7" s="78" t="str">
        <f t="shared" ca="1" si="7"/>
        <v>No</v>
      </c>
      <c r="J7" s="78" t="str">
        <f t="shared" ca="1" si="7"/>
        <v>No</v>
      </c>
      <c r="K7" s="78" t="str">
        <f t="shared" ca="1" si="7"/>
        <v>No</v>
      </c>
      <c r="L7" s="78" t="str">
        <f t="shared" ca="1" si="7"/>
        <v>No</v>
      </c>
      <c r="M7" s="78" t="str">
        <f t="shared" ca="1" si="7"/>
        <v>No</v>
      </c>
      <c r="N7" s="78" t="str">
        <f t="shared" ca="1" si="7"/>
        <v>No</v>
      </c>
      <c r="O7" s="78" t="str">
        <f t="shared" ca="1" si="4"/>
        <v>No</v>
      </c>
      <c r="P7" s="78" t="str">
        <f t="shared" ca="1" si="4"/>
        <v>No</v>
      </c>
      <c r="Q7" s="78" t="str">
        <f t="shared" ca="1" si="4"/>
        <v>No</v>
      </c>
      <c r="R7" s="78" t="str">
        <f t="shared" ca="1" si="4"/>
        <v>No</v>
      </c>
      <c r="S7" s="78" t="str">
        <f t="shared" ca="1" si="4"/>
        <v>No</v>
      </c>
      <c r="T7" s="78" t="str">
        <f t="shared" ca="1" si="4"/>
        <v>No</v>
      </c>
      <c r="U7" s="79" t="str">
        <f t="shared" ca="1" si="7"/>
        <v>No</v>
      </c>
    </row>
    <row r="8" spans="1:21" ht="18.75" x14ac:dyDescent="0.25">
      <c r="A8" s="162" t="s">
        <v>97</v>
      </c>
      <c r="B8" s="2" t="s">
        <v>54</v>
      </c>
      <c r="C8" s="98">
        <v>1</v>
      </c>
      <c r="D8" s="98">
        <f ca="1">RANDBETWEEN(1,20)</f>
        <v>11</v>
      </c>
      <c r="E8" s="98">
        <f ca="1">D8+C8</f>
        <v>12</v>
      </c>
      <c r="F8" s="98" t="str">
        <f t="shared" ca="1" si="7"/>
        <v>Yes</v>
      </c>
      <c r="G8" s="2" t="str">
        <f t="shared" ca="1" si="7"/>
        <v>Yes</v>
      </c>
      <c r="H8" s="2" t="str">
        <f t="shared" ca="1" si="7"/>
        <v>Yes</v>
      </c>
      <c r="I8" s="2" t="str">
        <f t="shared" ca="1" si="7"/>
        <v>No</v>
      </c>
      <c r="J8" s="2" t="str">
        <f t="shared" ca="1" si="7"/>
        <v>No</v>
      </c>
      <c r="K8" s="2" t="str">
        <f t="shared" ca="1" si="7"/>
        <v>No</v>
      </c>
      <c r="L8" s="2" t="str">
        <f t="shared" ca="1" si="7"/>
        <v>No</v>
      </c>
      <c r="M8" s="2" t="str">
        <f t="shared" ca="1" si="7"/>
        <v>No</v>
      </c>
      <c r="N8" s="2" t="str">
        <f t="shared" ca="1" si="7"/>
        <v>No</v>
      </c>
      <c r="O8" s="2" t="str">
        <f t="shared" ca="1" si="4"/>
        <v>No</v>
      </c>
      <c r="P8" s="2" t="str">
        <f t="shared" ca="1" si="4"/>
        <v>No</v>
      </c>
      <c r="Q8" s="2" t="str">
        <f t="shared" ca="1" si="4"/>
        <v>No</v>
      </c>
      <c r="R8" s="2" t="str">
        <f t="shared" ca="1" si="4"/>
        <v>No</v>
      </c>
      <c r="S8" s="2" t="str">
        <f t="shared" ca="1" si="4"/>
        <v>No</v>
      </c>
      <c r="T8" s="2" t="str">
        <f t="shared" ca="1" si="4"/>
        <v>No</v>
      </c>
      <c r="U8" s="32" t="str">
        <f t="shared" ca="1" si="7"/>
        <v>No</v>
      </c>
    </row>
    <row r="9" spans="1:21" ht="18.75" x14ac:dyDescent="0.25">
      <c r="A9" s="163" t="s">
        <v>97</v>
      </c>
      <c r="B9" s="2" t="s">
        <v>55</v>
      </c>
      <c r="C9" s="98">
        <v>3</v>
      </c>
      <c r="D9" s="98">
        <f t="shared" ref="D9:D10" ca="1" si="8">RANDBETWEEN(1,20)</f>
        <v>7</v>
      </c>
      <c r="E9" s="98">
        <f t="shared" ref="E9:E10" ca="1" si="9">D9+C9</f>
        <v>10</v>
      </c>
      <c r="F9" s="98" t="str">
        <f t="shared" ca="1" si="7"/>
        <v>Yes</v>
      </c>
      <c r="G9" s="2" t="str">
        <f t="shared" ca="1" si="7"/>
        <v>No</v>
      </c>
      <c r="H9" s="2" t="str">
        <f t="shared" ca="1" si="7"/>
        <v>No</v>
      </c>
      <c r="I9" s="2" t="str">
        <f t="shared" ca="1" si="7"/>
        <v>No</v>
      </c>
      <c r="J9" s="2" t="str">
        <f t="shared" ca="1" si="7"/>
        <v>No</v>
      </c>
      <c r="K9" s="2" t="str">
        <f t="shared" ca="1" si="7"/>
        <v>No</v>
      </c>
      <c r="L9" s="2" t="str">
        <f t="shared" ca="1" si="7"/>
        <v>No</v>
      </c>
      <c r="M9" s="2" t="str">
        <f t="shared" ca="1" si="7"/>
        <v>No</v>
      </c>
      <c r="N9" s="2" t="str">
        <f t="shared" ca="1" si="7"/>
        <v>No</v>
      </c>
      <c r="O9" s="2" t="str">
        <f t="shared" ca="1" si="4"/>
        <v>No</v>
      </c>
      <c r="P9" s="2" t="str">
        <f t="shared" ca="1" si="4"/>
        <v>No</v>
      </c>
      <c r="Q9" s="2" t="str">
        <f t="shared" ca="1" si="4"/>
        <v>No</v>
      </c>
      <c r="R9" s="2" t="str">
        <f t="shared" ca="1" si="4"/>
        <v>No</v>
      </c>
      <c r="S9" s="2" t="str">
        <f t="shared" ca="1" si="4"/>
        <v>No</v>
      </c>
      <c r="T9" s="2" t="str">
        <f t="shared" ca="1" si="4"/>
        <v>No</v>
      </c>
      <c r="U9" s="32" t="str">
        <f t="shared" ca="1" si="7"/>
        <v>No</v>
      </c>
    </row>
    <row r="10" spans="1:21" ht="18.75" x14ac:dyDescent="0.25">
      <c r="A10" s="164" t="s">
        <v>97</v>
      </c>
      <c r="B10" s="78" t="s">
        <v>56</v>
      </c>
      <c r="C10" s="99">
        <v>2</v>
      </c>
      <c r="D10" s="99">
        <f t="shared" ca="1" si="8"/>
        <v>15</v>
      </c>
      <c r="E10" s="99">
        <f t="shared" ca="1" si="9"/>
        <v>17</v>
      </c>
      <c r="F10" s="99" t="str">
        <f t="shared" ca="1" si="7"/>
        <v>Yes</v>
      </c>
      <c r="G10" s="78" t="str">
        <f t="shared" ca="1" si="7"/>
        <v>Yes</v>
      </c>
      <c r="H10" s="78" t="str">
        <f t="shared" ca="1" si="7"/>
        <v>Yes</v>
      </c>
      <c r="I10" s="78" t="str">
        <f t="shared" ca="1" si="7"/>
        <v>Yes</v>
      </c>
      <c r="J10" s="78" t="str">
        <f t="shared" ca="1" si="7"/>
        <v>Yes</v>
      </c>
      <c r="K10" s="78" t="str">
        <f t="shared" ca="1" si="7"/>
        <v>Yes</v>
      </c>
      <c r="L10" s="78" t="str">
        <f t="shared" ca="1" si="7"/>
        <v>Yes</v>
      </c>
      <c r="M10" s="78" t="str">
        <f t="shared" ca="1" si="7"/>
        <v>Yes</v>
      </c>
      <c r="N10" s="78" t="str">
        <f t="shared" ca="1" si="7"/>
        <v>No</v>
      </c>
      <c r="O10" s="78" t="str">
        <f t="shared" ca="1" si="4"/>
        <v>No</v>
      </c>
      <c r="P10" s="78" t="str">
        <f t="shared" ca="1" si="4"/>
        <v>No</v>
      </c>
      <c r="Q10" s="78" t="str">
        <f t="shared" ca="1" si="4"/>
        <v>No</v>
      </c>
      <c r="R10" s="78" t="str">
        <f t="shared" ca="1" si="4"/>
        <v>No</v>
      </c>
      <c r="S10" s="78" t="str">
        <f t="shared" ca="1" si="4"/>
        <v>No</v>
      </c>
      <c r="T10" s="78" t="str">
        <f t="shared" ca="1" si="4"/>
        <v>No</v>
      </c>
      <c r="U10" s="79" t="str">
        <f t="shared" ca="1" si="7"/>
        <v>No</v>
      </c>
    </row>
    <row r="11" spans="1:21" ht="18.75" x14ac:dyDescent="0.25">
      <c r="A11" s="162" t="s">
        <v>99</v>
      </c>
      <c r="B11" s="2" t="s">
        <v>54</v>
      </c>
      <c r="C11" s="98">
        <v>1</v>
      </c>
      <c r="D11" s="98">
        <f ca="1">RANDBETWEEN(1,20)</f>
        <v>3</v>
      </c>
      <c r="E11" s="98">
        <f ca="1">D11+C11</f>
        <v>4</v>
      </c>
      <c r="F11" s="98" t="str">
        <f t="shared" ca="1" si="7"/>
        <v>No</v>
      </c>
      <c r="G11" s="2" t="str">
        <f t="shared" ca="1" si="7"/>
        <v>No</v>
      </c>
      <c r="H11" s="2" t="str">
        <f t="shared" ca="1" si="7"/>
        <v>No</v>
      </c>
      <c r="I11" s="2" t="str">
        <f t="shared" ca="1" si="7"/>
        <v>No</v>
      </c>
      <c r="J11" s="2" t="str">
        <f t="shared" ca="1" si="7"/>
        <v>No</v>
      </c>
      <c r="K11" s="2" t="str">
        <f t="shared" ca="1" si="7"/>
        <v>No</v>
      </c>
      <c r="L11" s="2" t="str">
        <f t="shared" ca="1" si="7"/>
        <v>No</v>
      </c>
      <c r="M11" s="2" t="str">
        <f t="shared" ca="1" si="7"/>
        <v>No</v>
      </c>
      <c r="N11" s="2" t="str">
        <f t="shared" ca="1" si="7"/>
        <v>No</v>
      </c>
      <c r="O11" s="2" t="str">
        <f t="shared" ca="1" si="4"/>
        <v>No</v>
      </c>
      <c r="P11" s="2" t="str">
        <f t="shared" ca="1" si="4"/>
        <v>No</v>
      </c>
      <c r="Q11" s="2" t="str">
        <f t="shared" ca="1" si="4"/>
        <v>No</v>
      </c>
      <c r="R11" s="2" t="str">
        <f t="shared" ca="1" si="4"/>
        <v>No</v>
      </c>
      <c r="S11" s="2" t="str">
        <f t="shared" ca="1" si="4"/>
        <v>No</v>
      </c>
      <c r="T11" s="2" t="str">
        <f t="shared" ca="1" si="4"/>
        <v>No</v>
      </c>
      <c r="U11" s="32" t="str">
        <f t="shared" ca="1" si="7"/>
        <v>No</v>
      </c>
    </row>
    <row r="12" spans="1:21" ht="18.75" x14ac:dyDescent="0.25">
      <c r="A12" s="163" t="s">
        <v>99</v>
      </c>
      <c r="B12" s="2" t="s">
        <v>55</v>
      </c>
      <c r="C12" s="98">
        <v>3</v>
      </c>
      <c r="D12" s="98">
        <f t="shared" ref="D12:D13" ca="1" si="10">RANDBETWEEN(1,20)</f>
        <v>19</v>
      </c>
      <c r="E12" s="98">
        <f t="shared" ref="E12:E13" ca="1" si="11">D12+C12</f>
        <v>22</v>
      </c>
      <c r="F12" s="98" t="str">
        <f t="shared" ca="1" si="7"/>
        <v>Yes</v>
      </c>
      <c r="G12" s="2" t="str">
        <f t="shared" ca="1" si="7"/>
        <v>Yes</v>
      </c>
      <c r="H12" s="2" t="str">
        <f t="shared" ca="1" si="7"/>
        <v>Yes</v>
      </c>
      <c r="I12" s="2" t="str">
        <f t="shared" ca="1" si="7"/>
        <v>Yes</v>
      </c>
      <c r="J12" s="2" t="str">
        <f t="shared" ca="1" si="7"/>
        <v>Yes</v>
      </c>
      <c r="K12" s="2" t="str">
        <f t="shared" ca="1" si="7"/>
        <v>Yes</v>
      </c>
      <c r="L12" s="2" t="str">
        <f t="shared" ca="1" si="7"/>
        <v>Yes</v>
      </c>
      <c r="M12" s="2" t="str">
        <f t="shared" ca="1" si="7"/>
        <v>Yes</v>
      </c>
      <c r="N12" s="2" t="str">
        <f t="shared" ca="1" si="7"/>
        <v>Yes</v>
      </c>
      <c r="O12" s="2" t="str">
        <f t="shared" ca="1" si="4"/>
        <v>Yes</v>
      </c>
      <c r="P12" s="2" t="str">
        <f t="shared" ca="1" si="4"/>
        <v>Yes</v>
      </c>
      <c r="Q12" s="2" t="str">
        <f t="shared" ca="1" si="4"/>
        <v>Yes</v>
      </c>
      <c r="R12" s="2" t="str">
        <f t="shared" ca="1" si="4"/>
        <v>Yes</v>
      </c>
      <c r="S12" s="2" t="str">
        <f t="shared" ca="1" si="4"/>
        <v>No</v>
      </c>
      <c r="T12" s="2" t="str">
        <f t="shared" ca="1" si="4"/>
        <v>No</v>
      </c>
      <c r="U12" s="32" t="str">
        <f t="shared" ca="1" si="7"/>
        <v>No</v>
      </c>
    </row>
    <row r="13" spans="1:21" ht="18.75" x14ac:dyDescent="0.25">
      <c r="A13" s="164" t="s">
        <v>99</v>
      </c>
      <c r="B13" s="78" t="s">
        <v>56</v>
      </c>
      <c r="C13" s="99">
        <v>2</v>
      </c>
      <c r="D13" s="99">
        <f t="shared" ca="1" si="10"/>
        <v>17</v>
      </c>
      <c r="E13" s="99">
        <f t="shared" ca="1" si="11"/>
        <v>19</v>
      </c>
      <c r="F13" s="99" t="str">
        <f t="shared" ca="1" si="7"/>
        <v>Yes</v>
      </c>
      <c r="G13" s="78" t="str">
        <f t="shared" ca="1" si="7"/>
        <v>Yes</v>
      </c>
      <c r="H13" s="78" t="str">
        <f t="shared" ca="1" si="7"/>
        <v>Yes</v>
      </c>
      <c r="I13" s="78" t="str">
        <f t="shared" ca="1" si="7"/>
        <v>Yes</v>
      </c>
      <c r="J13" s="78" t="str">
        <f t="shared" ca="1" si="7"/>
        <v>Yes</v>
      </c>
      <c r="K13" s="78" t="str">
        <f t="shared" ca="1" si="7"/>
        <v>Yes</v>
      </c>
      <c r="L13" s="78" t="str">
        <f t="shared" ca="1" si="7"/>
        <v>Yes</v>
      </c>
      <c r="M13" s="78" t="str">
        <f t="shared" ca="1" si="7"/>
        <v>Yes</v>
      </c>
      <c r="N13" s="78" t="str">
        <f t="shared" ca="1" si="7"/>
        <v>Yes</v>
      </c>
      <c r="O13" s="78" t="str">
        <f t="shared" ca="1" si="4"/>
        <v>Yes</v>
      </c>
      <c r="P13" s="78" t="str">
        <f t="shared" ca="1" si="4"/>
        <v>No</v>
      </c>
      <c r="Q13" s="78" t="str">
        <f t="shared" ca="1" si="4"/>
        <v>No</v>
      </c>
      <c r="R13" s="78" t="str">
        <f t="shared" ca="1" si="4"/>
        <v>No</v>
      </c>
      <c r="S13" s="78" t="str">
        <f t="shared" ca="1" si="4"/>
        <v>No</v>
      </c>
      <c r="T13" s="78" t="str">
        <f t="shared" ca="1" si="4"/>
        <v>No</v>
      </c>
      <c r="U13" s="79" t="str">
        <f t="shared" ca="1" si="7"/>
        <v>No</v>
      </c>
    </row>
    <row r="14" spans="1:21" ht="18.75" x14ac:dyDescent="0.25">
      <c r="A14" s="162" t="s">
        <v>110</v>
      </c>
      <c r="B14" s="2" t="s">
        <v>54</v>
      </c>
      <c r="C14" s="98">
        <v>1</v>
      </c>
      <c r="D14" s="98">
        <f ca="1">RANDBETWEEN(1,20)</f>
        <v>6</v>
      </c>
      <c r="E14" s="98">
        <f ca="1">D14+C14</f>
        <v>7</v>
      </c>
      <c r="F14" s="98" t="str">
        <f t="shared" ca="1" si="7"/>
        <v>No</v>
      </c>
      <c r="G14" s="2" t="str">
        <f t="shared" ca="1" si="7"/>
        <v>No</v>
      </c>
      <c r="H14" s="2" t="str">
        <f t="shared" ca="1" si="7"/>
        <v>No</v>
      </c>
      <c r="I14" s="2" t="str">
        <f t="shared" ca="1" si="7"/>
        <v>No</v>
      </c>
      <c r="J14" s="2" t="str">
        <f t="shared" ca="1" si="7"/>
        <v>No</v>
      </c>
      <c r="K14" s="2" t="str">
        <f t="shared" ca="1" si="7"/>
        <v>No</v>
      </c>
      <c r="L14" s="2" t="str">
        <f t="shared" ca="1" si="7"/>
        <v>No</v>
      </c>
      <c r="M14" s="2" t="str">
        <f t="shared" ca="1" si="7"/>
        <v>No</v>
      </c>
      <c r="N14" s="2" t="str">
        <f t="shared" ca="1" si="7"/>
        <v>No</v>
      </c>
      <c r="O14" s="2" t="str">
        <f t="shared" ca="1" si="4"/>
        <v>No</v>
      </c>
      <c r="P14" s="2" t="str">
        <f t="shared" ca="1" si="4"/>
        <v>No</v>
      </c>
      <c r="Q14" s="2" t="str">
        <f t="shared" ca="1" si="4"/>
        <v>No</v>
      </c>
      <c r="R14" s="2" t="str">
        <f t="shared" ca="1" si="4"/>
        <v>No</v>
      </c>
      <c r="S14" s="2" t="str">
        <f t="shared" ca="1" si="4"/>
        <v>No</v>
      </c>
      <c r="T14" s="2" t="str">
        <f t="shared" ca="1" si="4"/>
        <v>No</v>
      </c>
      <c r="U14" s="32" t="str">
        <f t="shared" ca="1" si="7"/>
        <v>No</v>
      </c>
    </row>
    <row r="15" spans="1:21" ht="18.75" x14ac:dyDescent="0.25">
      <c r="A15" s="163" t="s">
        <v>110</v>
      </c>
      <c r="B15" s="2" t="s">
        <v>55</v>
      </c>
      <c r="C15" s="98">
        <v>2</v>
      </c>
      <c r="D15" s="98">
        <f t="shared" ref="D15:D16" ca="1" si="12">RANDBETWEEN(1,20)</f>
        <v>8</v>
      </c>
      <c r="E15" s="98">
        <f t="shared" ref="E15:E16" ca="1" si="13">D15+C15</f>
        <v>10</v>
      </c>
      <c r="F15" s="98" t="str">
        <f t="shared" ca="1" si="7"/>
        <v>Yes</v>
      </c>
      <c r="G15" s="2" t="str">
        <f t="shared" ca="1" si="7"/>
        <v>No</v>
      </c>
      <c r="H15" s="2" t="str">
        <f t="shared" ca="1" si="7"/>
        <v>No</v>
      </c>
      <c r="I15" s="2" t="str">
        <f t="shared" ca="1" si="7"/>
        <v>No</v>
      </c>
      <c r="J15" s="2" t="str">
        <f t="shared" ca="1" si="7"/>
        <v>No</v>
      </c>
      <c r="K15" s="2" t="str">
        <f t="shared" ca="1" si="7"/>
        <v>No</v>
      </c>
      <c r="L15" s="2" t="str">
        <f t="shared" ca="1" si="7"/>
        <v>No</v>
      </c>
      <c r="M15" s="2" t="str">
        <f t="shared" ca="1" si="7"/>
        <v>No</v>
      </c>
      <c r="N15" s="2" t="str">
        <f t="shared" ca="1" si="7"/>
        <v>No</v>
      </c>
      <c r="O15" s="2" t="str">
        <f t="shared" ca="1" si="4"/>
        <v>No</v>
      </c>
      <c r="P15" s="2" t="str">
        <f t="shared" ca="1" si="4"/>
        <v>No</v>
      </c>
      <c r="Q15" s="2" t="str">
        <f t="shared" ca="1" si="4"/>
        <v>No</v>
      </c>
      <c r="R15" s="2" t="str">
        <f t="shared" ca="1" si="4"/>
        <v>No</v>
      </c>
      <c r="S15" s="2" t="str">
        <f t="shared" ca="1" si="4"/>
        <v>No</v>
      </c>
      <c r="T15" s="2" t="str">
        <f t="shared" ca="1" si="4"/>
        <v>No</v>
      </c>
      <c r="U15" s="32" t="str">
        <f t="shared" ca="1" si="7"/>
        <v>No</v>
      </c>
    </row>
    <row r="16" spans="1:21" ht="18.75" x14ac:dyDescent="0.25">
      <c r="A16" s="164" t="s">
        <v>110</v>
      </c>
      <c r="B16" s="78" t="s">
        <v>56</v>
      </c>
      <c r="C16" s="99">
        <v>3</v>
      </c>
      <c r="D16" s="99">
        <f t="shared" ca="1" si="12"/>
        <v>19</v>
      </c>
      <c r="E16" s="99">
        <f t="shared" ca="1" si="13"/>
        <v>22</v>
      </c>
      <c r="F16" s="99" t="str">
        <f t="shared" ca="1" si="7"/>
        <v>Yes</v>
      </c>
      <c r="G16" s="78" t="str">
        <f t="shared" ca="1" si="7"/>
        <v>Yes</v>
      </c>
      <c r="H16" s="78" t="str">
        <f t="shared" ca="1" si="7"/>
        <v>Yes</v>
      </c>
      <c r="I16" s="78" t="str">
        <f t="shared" ca="1" si="7"/>
        <v>Yes</v>
      </c>
      <c r="J16" s="78" t="str">
        <f t="shared" ca="1" si="7"/>
        <v>Yes</v>
      </c>
      <c r="K16" s="78" t="str">
        <f t="shared" ca="1" si="7"/>
        <v>Yes</v>
      </c>
      <c r="L16" s="78" t="str">
        <f t="shared" ca="1" si="7"/>
        <v>Yes</v>
      </c>
      <c r="M16" s="78" t="str">
        <f t="shared" ca="1" si="7"/>
        <v>Yes</v>
      </c>
      <c r="N16" s="78" t="str">
        <f t="shared" ca="1" si="7"/>
        <v>Yes</v>
      </c>
      <c r="O16" s="78" t="str">
        <f t="shared" ca="1" si="4"/>
        <v>Yes</v>
      </c>
      <c r="P16" s="78" t="str">
        <f t="shared" ca="1" si="4"/>
        <v>Yes</v>
      </c>
      <c r="Q16" s="78" t="str">
        <f t="shared" ca="1" si="4"/>
        <v>Yes</v>
      </c>
      <c r="R16" s="78" t="str">
        <f t="shared" ca="1" si="4"/>
        <v>Yes</v>
      </c>
      <c r="S16" s="78" t="str">
        <f t="shared" ca="1" si="4"/>
        <v>No</v>
      </c>
      <c r="T16" s="78" t="str">
        <f t="shared" ca="1" si="4"/>
        <v>No</v>
      </c>
      <c r="U16" s="79" t="str">
        <f t="shared" ca="1" si="7"/>
        <v>No</v>
      </c>
    </row>
    <row r="17" spans="1:21" ht="18.75" x14ac:dyDescent="0.25">
      <c r="A17" s="96" t="s">
        <v>112</v>
      </c>
      <c r="B17" s="2" t="s">
        <v>54</v>
      </c>
      <c r="C17" s="98">
        <v>1</v>
      </c>
      <c r="D17" s="98">
        <f ca="1">RANDBETWEEN(1,20)</f>
        <v>14</v>
      </c>
      <c r="E17" s="98">
        <f ca="1">D17+C17</f>
        <v>15</v>
      </c>
      <c r="F17" s="98" t="str">
        <f t="shared" ca="1" si="7"/>
        <v>Yes</v>
      </c>
      <c r="G17" s="2" t="str">
        <f t="shared" ca="1" si="7"/>
        <v>Yes</v>
      </c>
      <c r="H17" s="2" t="str">
        <f t="shared" ca="1" si="7"/>
        <v>Yes</v>
      </c>
      <c r="I17" s="2" t="str">
        <f t="shared" ca="1" si="7"/>
        <v>Yes</v>
      </c>
      <c r="J17" s="2" t="str">
        <f t="shared" ca="1" si="7"/>
        <v>Yes</v>
      </c>
      <c r="K17" s="2" t="str">
        <f t="shared" ca="1" si="7"/>
        <v>Yes</v>
      </c>
      <c r="L17" s="2" t="str">
        <f t="shared" ca="1" si="7"/>
        <v>No</v>
      </c>
      <c r="M17" s="2" t="str">
        <f t="shared" ca="1" si="7"/>
        <v>No</v>
      </c>
      <c r="N17" s="2" t="str">
        <f t="shared" ca="1" si="7"/>
        <v>No</v>
      </c>
      <c r="O17" s="2" t="str">
        <f t="shared" ca="1" si="4"/>
        <v>No</v>
      </c>
      <c r="P17" s="2" t="str">
        <f t="shared" ca="1" si="4"/>
        <v>No</v>
      </c>
      <c r="Q17" s="2" t="str">
        <f t="shared" ca="1" si="4"/>
        <v>No</v>
      </c>
      <c r="R17" s="2" t="str">
        <f t="shared" ca="1" si="4"/>
        <v>No</v>
      </c>
      <c r="S17" s="2" t="str">
        <f t="shared" ca="1" si="4"/>
        <v>No</v>
      </c>
      <c r="T17" s="2" t="str">
        <f t="shared" ca="1" si="4"/>
        <v>No</v>
      </c>
      <c r="U17" s="32" t="str">
        <f t="shared" ca="1" si="7"/>
        <v>No</v>
      </c>
    </row>
    <row r="18" spans="1:21" ht="18.75" x14ac:dyDescent="0.25">
      <c r="A18" s="96" t="s">
        <v>112</v>
      </c>
      <c r="B18" s="2" t="s">
        <v>55</v>
      </c>
      <c r="C18" s="98">
        <v>0</v>
      </c>
      <c r="D18" s="98">
        <f t="shared" ref="D18:D19" ca="1" si="14">RANDBETWEEN(1,20)</f>
        <v>8</v>
      </c>
      <c r="E18" s="98">
        <f t="shared" ref="E18:E19" ca="1" si="15">D18+C18</f>
        <v>8</v>
      </c>
      <c r="F18" s="98" t="str">
        <f t="shared" ca="1" si="7"/>
        <v>No</v>
      </c>
      <c r="G18" s="2" t="str">
        <f t="shared" ca="1" si="7"/>
        <v>No</v>
      </c>
      <c r="H18" s="2" t="str">
        <f t="shared" ca="1" si="7"/>
        <v>No</v>
      </c>
      <c r="I18" s="2" t="str">
        <f t="shared" ca="1" si="7"/>
        <v>No</v>
      </c>
      <c r="J18" s="2" t="str">
        <f t="shared" ca="1" si="7"/>
        <v>No</v>
      </c>
      <c r="K18" s="2" t="str">
        <f t="shared" ca="1" si="7"/>
        <v>No</v>
      </c>
      <c r="L18" s="2" t="str">
        <f t="shared" ca="1" si="7"/>
        <v>No</v>
      </c>
      <c r="M18" s="2" t="str">
        <f t="shared" ca="1" si="7"/>
        <v>No</v>
      </c>
      <c r="N18" s="2" t="str">
        <f t="shared" ca="1" si="7"/>
        <v>No</v>
      </c>
      <c r="O18" s="2" t="str">
        <f t="shared" ca="1" si="4"/>
        <v>No</v>
      </c>
      <c r="P18" s="2" t="str">
        <f t="shared" ca="1" si="4"/>
        <v>No</v>
      </c>
      <c r="Q18" s="2" t="str">
        <f t="shared" ca="1" si="4"/>
        <v>No</v>
      </c>
      <c r="R18" s="2" t="str">
        <f t="shared" ca="1" si="4"/>
        <v>No</v>
      </c>
      <c r="S18" s="2" t="str">
        <f t="shared" ca="1" si="4"/>
        <v>No</v>
      </c>
      <c r="T18" s="2" t="str">
        <f t="shared" ca="1" si="4"/>
        <v>No</v>
      </c>
      <c r="U18" s="32" t="str">
        <f t="shared" ca="1" si="7"/>
        <v>No</v>
      </c>
    </row>
    <row r="19" spans="1:21" ht="18.75" x14ac:dyDescent="0.25">
      <c r="A19" s="97" t="s">
        <v>112</v>
      </c>
      <c r="B19" s="78" t="s">
        <v>56</v>
      </c>
      <c r="C19" s="99">
        <v>4</v>
      </c>
      <c r="D19" s="99">
        <f t="shared" ca="1" si="14"/>
        <v>1</v>
      </c>
      <c r="E19" s="99">
        <f t="shared" ca="1" si="15"/>
        <v>5</v>
      </c>
      <c r="F19" s="99" t="str">
        <f t="shared" ca="1" si="7"/>
        <v>No</v>
      </c>
      <c r="G19" s="78" t="str">
        <f t="shared" ca="1" si="7"/>
        <v>No</v>
      </c>
      <c r="H19" s="78" t="str">
        <f t="shared" ca="1" si="7"/>
        <v>No</v>
      </c>
      <c r="I19" s="78" t="str">
        <f t="shared" ca="1" si="7"/>
        <v>No</v>
      </c>
      <c r="J19" s="78" t="str">
        <f t="shared" ca="1" si="7"/>
        <v>No</v>
      </c>
      <c r="K19" s="78" t="str">
        <f t="shared" ca="1" si="7"/>
        <v>No</v>
      </c>
      <c r="L19" s="78" t="str">
        <f t="shared" ca="1" si="7"/>
        <v>No</v>
      </c>
      <c r="M19" s="78" t="str">
        <f t="shared" ca="1" si="7"/>
        <v>No</v>
      </c>
      <c r="N19" s="78" t="str">
        <f t="shared" ca="1" si="7"/>
        <v>No</v>
      </c>
      <c r="O19" s="78" t="str">
        <f t="shared" ca="1" si="4"/>
        <v>No</v>
      </c>
      <c r="P19" s="78" t="str">
        <f t="shared" ca="1" si="4"/>
        <v>No</v>
      </c>
      <c r="Q19" s="78" t="str">
        <f t="shared" ca="1" si="4"/>
        <v>No</v>
      </c>
      <c r="R19" s="78" t="str">
        <f t="shared" ca="1" si="4"/>
        <v>No</v>
      </c>
      <c r="S19" s="78" t="str">
        <f t="shared" ca="1" si="4"/>
        <v>No</v>
      </c>
      <c r="T19" s="78" t="str">
        <f t="shared" ca="1" si="4"/>
        <v>No</v>
      </c>
      <c r="U19" s="79" t="str">
        <f t="shared" ca="1" si="7"/>
        <v>No</v>
      </c>
    </row>
    <row r="20" spans="1:21" ht="18.75" x14ac:dyDescent="0.25">
      <c r="A20" s="162" t="s">
        <v>111</v>
      </c>
      <c r="B20" s="2" t="s">
        <v>54</v>
      </c>
      <c r="C20" s="98">
        <v>1</v>
      </c>
      <c r="D20" s="98">
        <f ca="1">RANDBETWEEN(1,20)</f>
        <v>3</v>
      </c>
      <c r="E20" s="98">
        <f ca="1">D20+C20</f>
        <v>4</v>
      </c>
      <c r="F20" s="98" t="str">
        <f t="shared" ca="1" si="7"/>
        <v>No</v>
      </c>
      <c r="G20" s="2" t="str">
        <f t="shared" ca="1" si="7"/>
        <v>No</v>
      </c>
      <c r="H20" s="2" t="str">
        <f t="shared" ca="1" si="7"/>
        <v>No</v>
      </c>
      <c r="I20" s="2" t="str">
        <f t="shared" ca="1" si="7"/>
        <v>No</v>
      </c>
      <c r="J20" s="2" t="str">
        <f t="shared" ca="1" si="7"/>
        <v>No</v>
      </c>
      <c r="K20" s="2" t="str">
        <f t="shared" ref="F20:U33" ca="1" si="16">IF($E20&gt;K$1-1,"Yes","No")</f>
        <v>No</v>
      </c>
      <c r="L20" s="2" t="str">
        <f t="shared" ca="1" si="16"/>
        <v>No</v>
      </c>
      <c r="M20" s="2" t="str">
        <f t="shared" ca="1" si="16"/>
        <v>No</v>
      </c>
      <c r="N20" s="2" t="str">
        <f t="shared" ca="1" si="16"/>
        <v>No</v>
      </c>
      <c r="O20" s="2" t="str">
        <f t="shared" ca="1" si="16"/>
        <v>No</v>
      </c>
      <c r="P20" s="2" t="str">
        <f t="shared" ca="1" si="16"/>
        <v>No</v>
      </c>
      <c r="Q20" s="2" t="str">
        <f t="shared" ca="1" si="16"/>
        <v>No</v>
      </c>
      <c r="R20" s="2" t="str">
        <f t="shared" ca="1" si="16"/>
        <v>No</v>
      </c>
      <c r="S20" s="2" t="str">
        <f t="shared" ca="1" si="16"/>
        <v>No</v>
      </c>
      <c r="T20" s="2" t="str">
        <f t="shared" ca="1" si="16"/>
        <v>No</v>
      </c>
      <c r="U20" s="32" t="str">
        <f t="shared" ca="1" si="16"/>
        <v>No</v>
      </c>
    </row>
    <row r="21" spans="1:21" ht="18.75" x14ac:dyDescent="0.25">
      <c r="A21" s="163" t="s">
        <v>111</v>
      </c>
      <c r="B21" s="2" t="s">
        <v>55</v>
      </c>
      <c r="C21" s="98">
        <v>2</v>
      </c>
      <c r="D21" s="98">
        <f t="shared" ref="D21:D22" ca="1" si="17">RANDBETWEEN(1,20)</f>
        <v>12</v>
      </c>
      <c r="E21" s="98">
        <f t="shared" ref="E21:E22" ca="1" si="18">D21+C21</f>
        <v>14</v>
      </c>
      <c r="F21" s="98" t="str">
        <f t="shared" ca="1" si="16"/>
        <v>Yes</v>
      </c>
      <c r="G21" s="2" t="str">
        <f t="shared" ca="1" si="16"/>
        <v>Yes</v>
      </c>
      <c r="H21" s="2" t="str">
        <f t="shared" ca="1" si="16"/>
        <v>Yes</v>
      </c>
      <c r="I21" s="2" t="str">
        <f t="shared" ca="1" si="16"/>
        <v>Yes</v>
      </c>
      <c r="J21" s="2" t="str">
        <f t="shared" ca="1" si="16"/>
        <v>Yes</v>
      </c>
      <c r="K21" s="2" t="str">
        <f t="shared" ca="1" si="16"/>
        <v>No</v>
      </c>
      <c r="L21" s="2" t="str">
        <f t="shared" ca="1" si="16"/>
        <v>No</v>
      </c>
      <c r="M21" s="2" t="str">
        <f t="shared" ca="1" si="16"/>
        <v>No</v>
      </c>
      <c r="N21" s="2" t="str">
        <f t="shared" ca="1" si="16"/>
        <v>No</v>
      </c>
      <c r="O21" s="2" t="str">
        <f t="shared" ca="1" si="16"/>
        <v>No</v>
      </c>
      <c r="P21" s="2" t="str">
        <f t="shared" ca="1" si="16"/>
        <v>No</v>
      </c>
      <c r="Q21" s="2" t="str">
        <f t="shared" ca="1" si="16"/>
        <v>No</v>
      </c>
      <c r="R21" s="2" t="str">
        <f t="shared" ca="1" si="16"/>
        <v>No</v>
      </c>
      <c r="S21" s="2" t="str">
        <f t="shared" ca="1" si="16"/>
        <v>No</v>
      </c>
      <c r="T21" s="2" t="str">
        <f t="shared" ca="1" si="16"/>
        <v>No</v>
      </c>
      <c r="U21" s="32" t="str">
        <f t="shared" ca="1" si="16"/>
        <v>No</v>
      </c>
    </row>
    <row r="22" spans="1:21" ht="18.75" x14ac:dyDescent="0.25">
      <c r="A22" s="164" t="s">
        <v>111</v>
      </c>
      <c r="B22" s="78" t="s">
        <v>56</v>
      </c>
      <c r="C22" s="99">
        <v>3</v>
      </c>
      <c r="D22" s="99">
        <f t="shared" ca="1" si="17"/>
        <v>4</v>
      </c>
      <c r="E22" s="99">
        <f t="shared" ca="1" si="18"/>
        <v>7</v>
      </c>
      <c r="F22" s="99" t="str">
        <f t="shared" ca="1" si="16"/>
        <v>No</v>
      </c>
      <c r="G22" s="78" t="str">
        <f t="shared" ca="1" si="16"/>
        <v>No</v>
      </c>
      <c r="H22" s="78" t="str">
        <f t="shared" ca="1" si="16"/>
        <v>No</v>
      </c>
      <c r="I22" s="78" t="str">
        <f t="shared" ca="1" si="16"/>
        <v>No</v>
      </c>
      <c r="J22" s="78" t="str">
        <f t="shared" ca="1" si="16"/>
        <v>No</v>
      </c>
      <c r="K22" s="78" t="str">
        <f t="shared" ca="1" si="16"/>
        <v>No</v>
      </c>
      <c r="L22" s="78" t="str">
        <f t="shared" ca="1" si="16"/>
        <v>No</v>
      </c>
      <c r="M22" s="78" t="str">
        <f t="shared" ca="1" si="16"/>
        <v>No</v>
      </c>
      <c r="N22" s="78" t="str">
        <f t="shared" ca="1" si="16"/>
        <v>No</v>
      </c>
      <c r="O22" s="78" t="str">
        <f t="shared" ca="1" si="16"/>
        <v>No</v>
      </c>
      <c r="P22" s="78" t="str">
        <f t="shared" ca="1" si="16"/>
        <v>No</v>
      </c>
      <c r="Q22" s="78" t="str">
        <f t="shared" ca="1" si="16"/>
        <v>No</v>
      </c>
      <c r="R22" s="78" t="str">
        <f t="shared" ca="1" si="16"/>
        <v>No</v>
      </c>
      <c r="S22" s="78" t="str">
        <f t="shared" ca="1" si="16"/>
        <v>No</v>
      </c>
      <c r="T22" s="78" t="str">
        <f t="shared" ca="1" si="16"/>
        <v>No</v>
      </c>
      <c r="U22" s="79" t="str">
        <f t="shared" ca="1" si="16"/>
        <v>No</v>
      </c>
    </row>
    <row r="23" spans="1:21" x14ac:dyDescent="0.25">
      <c r="A23" s="94" t="s">
        <v>67</v>
      </c>
      <c r="B23" s="2" t="s">
        <v>54</v>
      </c>
      <c r="C23" s="98">
        <v>5</v>
      </c>
      <c r="D23" s="98">
        <f t="shared" ca="1" si="5"/>
        <v>14</v>
      </c>
      <c r="E23" s="98">
        <f t="shared" ca="1" si="6"/>
        <v>19</v>
      </c>
      <c r="F23" s="98" t="str">
        <f t="shared" ca="1" si="7"/>
        <v>Yes</v>
      </c>
      <c r="G23" s="2" t="str">
        <f t="shared" ca="1" si="7"/>
        <v>Yes</v>
      </c>
      <c r="H23" s="2" t="str">
        <f t="shared" ca="1" si="7"/>
        <v>Yes</v>
      </c>
      <c r="I23" s="2" t="str">
        <f t="shared" ca="1" si="7"/>
        <v>Yes</v>
      </c>
      <c r="J23" s="2" t="str">
        <f t="shared" ca="1" si="7"/>
        <v>Yes</v>
      </c>
      <c r="K23" s="2" t="str">
        <f t="shared" ca="1" si="7"/>
        <v>Yes</v>
      </c>
      <c r="L23" s="2" t="str">
        <f t="shared" ca="1" si="7"/>
        <v>Yes</v>
      </c>
      <c r="M23" s="2" t="str">
        <f t="shared" ca="1" si="7"/>
        <v>Yes</v>
      </c>
      <c r="N23" s="2" t="str">
        <f t="shared" ca="1" si="7"/>
        <v>Yes</v>
      </c>
      <c r="O23" s="2" t="str">
        <f t="shared" ca="1" si="16"/>
        <v>Yes</v>
      </c>
      <c r="P23" s="2" t="str">
        <f t="shared" ca="1" si="16"/>
        <v>No</v>
      </c>
      <c r="Q23" s="2" t="str">
        <f t="shared" ca="1" si="16"/>
        <v>No</v>
      </c>
      <c r="R23" s="2" t="str">
        <f t="shared" ca="1" si="16"/>
        <v>No</v>
      </c>
      <c r="S23" s="2" t="str">
        <f t="shared" ca="1" si="16"/>
        <v>No</v>
      </c>
      <c r="T23" s="2" t="str">
        <f t="shared" ca="1" si="16"/>
        <v>No</v>
      </c>
      <c r="U23" s="32" t="str">
        <f t="shared" ca="1" si="7"/>
        <v>No</v>
      </c>
    </row>
    <row r="24" spans="1:21" x14ac:dyDescent="0.25">
      <c r="A24" s="94" t="s">
        <v>67</v>
      </c>
      <c r="B24" s="2" t="s">
        <v>55</v>
      </c>
      <c r="C24" s="98">
        <v>5</v>
      </c>
      <c r="D24" s="98">
        <f t="shared" ca="1" si="5"/>
        <v>2</v>
      </c>
      <c r="E24" s="98">
        <f t="shared" ca="1" si="6"/>
        <v>7</v>
      </c>
      <c r="F24" s="98" t="str">
        <f t="shared" ca="1" si="7"/>
        <v>No</v>
      </c>
      <c r="G24" s="2" t="str">
        <f t="shared" ca="1" si="7"/>
        <v>No</v>
      </c>
      <c r="H24" s="2" t="str">
        <f t="shared" ca="1" si="7"/>
        <v>No</v>
      </c>
      <c r="I24" s="2" t="str">
        <f t="shared" ca="1" si="7"/>
        <v>No</v>
      </c>
      <c r="J24" s="2" t="str">
        <f t="shared" ca="1" si="7"/>
        <v>No</v>
      </c>
      <c r="K24" s="2" t="str">
        <f t="shared" ca="1" si="7"/>
        <v>No</v>
      </c>
      <c r="L24" s="2" t="str">
        <f t="shared" ca="1" si="7"/>
        <v>No</v>
      </c>
      <c r="M24" s="2" t="str">
        <f t="shared" ca="1" si="7"/>
        <v>No</v>
      </c>
      <c r="N24" s="2" t="str">
        <f t="shared" ca="1" si="7"/>
        <v>No</v>
      </c>
      <c r="O24" s="2" t="str">
        <f t="shared" ca="1" si="16"/>
        <v>No</v>
      </c>
      <c r="P24" s="2" t="str">
        <f t="shared" ca="1" si="16"/>
        <v>No</v>
      </c>
      <c r="Q24" s="2" t="str">
        <f t="shared" ca="1" si="16"/>
        <v>No</v>
      </c>
      <c r="R24" s="2" t="str">
        <f t="shared" ca="1" si="16"/>
        <v>No</v>
      </c>
      <c r="S24" s="2" t="str">
        <f t="shared" ca="1" si="16"/>
        <v>No</v>
      </c>
      <c r="T24" s="2" t="str">
        <f t="shared" ca="1" si="16"/>
        <v>No</v>
      </c>
      <c r="U24" s="32" t="str">
        <f t="shared" ca="1" si="7"/>
        <v>No</v>
      </c>
    </row>
    <row r="25" spans="1:21" x14ac:dyDescent="0.25">
      <c r="A25" s="95" t="s">
        <v>67</v>
      </c>
      <c r="B25" s="78" t="s">
        <v>56</v>
      </c>
      <c r="C25" s="99">
        <v>1</v>
      </c>
      <c r="D25" s="99">
        <f t="shared" ca="1" si="5"/>
        <v>9</v>
      </c>
      <c r="E25" s="99">
        <f t="shared" ca="1" si="6"/>
        <v>10</v>
      </c>
      <c r="F25" s="99" t="str">
        <f t="shared" ca="1" si="7"/>
        <v>Yes</v>
      </c>
      <c r="G25" s="78" t="str">
        <f t="shared" ca="1" si="7"/>
        <v>No</v>
      </c>
      <c r="H25" s="78" t="str">
        <f t="shared" ca="1" si="7"/>
        <v>No</v>
      </c>
      <c r="I25" s="78" t="str">
        <f t="shared" ca="1" si="7"/>
        <v>No</v>
      </c>
      <c r="J25" s="78" t="str">
        <f t="shared" ca="1" si="7"/>
        <v>No</v>
      </c>
      <c r="K25" s="78" t="str">
        <f t="shared" ca="1" si="7"/>
        <v>No</v>
      </c>
      <c r="L25" s="78" t="str">
        <f t="shared" ca="1" si="7"/>
        <v>No</v>
      </c>
      <c r="M25" s="78" t="str">
        <f t="shared" ca="1" si="7"/>
        <v>No</v>
      </c>
      <c r="N25" s="78" t="str">
        <f t="shared" ca="1" si="7"/>
        <v>No</v>
      </c>
      <c r="O25" s="78" t="str">
        <f t="shared" ca="1" si="16"/>
        <v>No</v>
      </c>
      <c r="P25" s="78" t="str">
        <f t="shared" ca="1" si="16"/>
        <v>No</v>
      </c>
      <c r="Q25" s="78" t="str">
        <f t="shared" ca="1" si="16"/>
        <v>No</v>
      </c>
      <c r="R25" s="78" t="str">
        <f t="shared" ca="1" si="16"/>
        <v>No</v>
      </c>
      <c r="S25" s="78" t="str">
        <f t="shared" ca="1" si="16"/>
        <v>No</v>
      </c>
      <c r="T25" s="78" t="str">
        <f t="shared" ca="1" si="16"/>
        <v>No</v>
      </c>
      <c r="U25" s="79" t="str">
        <f t="shared" ca="1" si="7"/>
        <v>No</v>
      </c>
    </row>
    <row r="26" spans="1:21" x14ac:dyDescent="0.25">
      <c r="A26" s="141" t="s">
        <v>80</v>
      </c>
      <c r="B26" s="2" t="s">
        <v>54</v>
      </c>
      <c r="C26" s="98">
        <v>4</v>
      </c>
      <c r="D26" s="98">
        <f t="shared" ca="1" si="5"/>
        <v>11</v>
      </c>
      <c r="E26" s="98">
        <f t="shared" ca="1" si="6"/>
        <v>15</v>
      </c>
      <c r="F26" s="98" t="str">
        <f t="shared" ca="1" si="7"/>
        <v>Yes</v>
      </c>
      <c r="G26" s="2" t="str">
        <f t="shared" ca="1" si="7"/>
        <v>Yes</v>
      </c>
      <c r="H26" s="2" t="str">
        <f t="shared" ca="1" si="7"/>
        <v>Yes</v>
      </c>
      <c r="I26" s="2" t="str">
        <f t="shared" ca="1" si="7"/>
        <v>Yes</v>
      </c>
      <c r="J26" s="2" t="str">
        <f t="shared" ca="1" si="7"/>
        <v>Yes</v>
      </c>
      <c r="K26" s="2" t="str">
        <f t="shared" ca="1" si="7"/>
        <v>Yes</v>
      </c>
      <c r="L26" s="2" t="str">
        <f t="shared" ca="1" si="7"/>
        <v>No</v>
      </c>
      <c r="M26" s="2" t="str">
        <f t="shared" ca="1" si="7"/>
        <v>No</v>
      </c>
      <c r="N26" s="2" t="str">
        <f t="shared" ca="1" si="7"/>
        <v>No</v>
      </c>
      <c r="O26" s="2" t="str">
        <f t="shared" ca="1" si="16"/>
        <v>No</v>
      </c>
      <c r="P26" s="2" t="str">
        <f t="shared" ca="1" si="16"/>
        <v>No</v>
      </c>
      <c r="Q26" s="2" t="str">
        <f t="shared" ca="1" si="16"/>
        <v>No</v>
      </c>
      <c r="R26" s="2" t="str">
        <f t="shared" ca="1" si="16"/>
        <v>No</v>
      </c>
      <c r="S26" s="2" t="str">
        <f t="shared" ca="1" si="16"/>
        <v>No</v>
      </c>
      <c r="T26" s="2" t="str">
        <f t="shared" ca="1" si="16"/>
        <v>No</v>
      </c>
      <c r="U26" s="32" t="str">
        <f t="shared" ca="1" si="7"/>
        <v>No</v>
      </c>
    </row>
    <row r="27" spans="1:21" x14ac:dyDescent="0.25">
      <c r="A27" s="141" t="s">
        <v>80</v>
      </c>
      <c r="B27" s="2" t="s">
        <v>55</v>
      </c>
      <c r="C27" s="98">
        <v>3</v>
      </c>
      <c r="D27" s="98">
        <f t="shared" ca="1" si="5"/>
        <v>12</v>
      </c>
      <c r="E27" s="98">
        <f t="shared" ca="1" si="6"/>
        <v>15</v>
      </c>
      <c r="F27" s="98" t="str">
        <f t="shared" ca="1" si="7"/>
        <v>Yes</v>
      </c>
      <c r="G27" s="2" t="str">
        <f t="shared" ca="1" si="7"/>
        <v>Yes</v>
      </c>
      <c r="H27" s="2" t="str">
        <f t="shared" ca="1" si="7"/>
        <v>Yes</v>
      </c>
      <c r="I27" s="2" t="str">
        <f t="shared" ca="1" si="7"/>
        <v>Yes</v>
      </c>
      <c r="J27" s="2" t="str">
        <f t="shared" ca="1" si="7"/>
        <v>Yes</v>
      </c>
      <c r="K27" s="2" t="str">
        <f t="shared" ca="1" si="7"/>
        <v>Yes</v>
      </c>
      <c r="L27" s="2" t="str">
        <f t="shared" ca="1" si="7"/>
        <v>No</v>
      </c>
      <c r="M27" s="2" t="str">
        <f t="shared" ca="1" si="7"/>
        <v>No</v>
      </c>
      <c r="N27" s="2" t="str">
        <f t="shared" ca="1" si="7"/>
        <v>No</v>
      </c>
      <c r="O27" s="2" t="str">
        <f t="shared" ca="1" si="16"/>
        <v>No</v>
      </c>
      <c r="P27" s="2" t="str">
        <f t="shared" ca="1" si="16"/>
        <v>No</v>
      </c>
      <c r="Q27" s="2" t="str">
        <f t="shared" ca="1" si="16"/>
        <v>No</v>
      </c>
      <c r="R27" s="2" t="str">
        <f t="shared" ca="1" si="16"/>
        <v>No</v>
      </c>
      <c r="S27" s="2" t="str">
        <f t="shared" ca="1" si="16"/>
        <v>No</v>
      </c>
      <c r="T27" s="2" t="str">
        <f t="shared" ca="1" si="16"/>
        <v>No</v>
      </c>
      <c r="U27" s="32" t="str">
        <f t="shared" ca="1" si="7"/>
        <v>No</v>
      </c>
    </row>
    <row r="28" spans="1:21" x14ac:dyDescent="0.25">
      <c r="A28" s="142" t="s">
        <v>80</v>
      </c>
      <c r="B28" s="78" t="s">
        <v>56</v>
      </c>
      <c r="C28" s="99">
        <v>2</v>
      </c>
      <c r="D28" s="99">
        <f t="shared" ca="1" si="5"/>
        <v>16</v>
      </c>
      <c r="E28" s="99">
        <f t="shared" ca="1" si="6"/>
        <v>18</v>
      </c>
      <c r="F28" s="99" t="str">
        <f t="shared" ca="1" si="7"/>
        <v>Yes</v>
      </c>
      <c r="G28" s="78" t="str">
        <f t="shared" ca="1" si="7"/>
        <v>Yes</v>
      </c>
      <c r="H28" s="78" t="str">
        <f t="shared" ca="1" si="7"/>
        <v>Yes</v>
      </c>
      <c r="I28" s="78" t="str">
        <f t="shared" ca="1" si="7"/>
        <v>Yes</v>
      </c>
      <c r="J28" s="78" t="str">
        <f t="shared" ca="1" si="7"/>
        <v>Yes</v>
      </c>
      <c r="K28" s="78" t="str">
        <f t="shared" ca="1" si="7"/>
        <v>Yes</v>
      </c>
      <c r="L28" s="78" t="str">
        <f t="shared" ca="1" si="7"/>
        <v>Yes</v>
      </c>
      <c r="M28" s="78" t="str">
        <f t="shared" ca="1" si="7"/>
        <v>Yes</v>
      </c>
      <c r="N28" s="78" t="str">
        <f t="shared" ca="1" si="7"/>
        <v>Yes</v>
      </c>
      <c r="O28" s="78" t="str">
        <f t="shared" ca="1" si="16"/>
        <v>No</v>
      </c>
      <c r="P28" s="78" t="str">
        <f t="shared" ca="1" si="16"/>
        <v>No</v>
      </c>
      <c r="Q28" s="78" t="str">
        <f t="shared" ca="1" si="16"/>
        <v>No</v>
      </c>
      <c r="R28" s="78" t="str">
        <f t="shared" ca="1" si="16"/>
        <v>No</v>
      </c>
      <c r="S28" s="78" t="str">
        <f t="shared" ca="1" si="16"/>
        <v>No</v>
      </c>
      <c r="T28" s="78" t="str">
        <f t="shared" ca="1" si="16"/>
        <v>No</v>
      </c>
      <c r="U28" s="79" t="str">
        <f t="shared" ca="1" si="7"/>
        <v>No</v>
      </c>
    </row>
    <row r="29" spans="1:21" x14ac:dyDescent="0.25">
      <c r="A29" s="141" t="s">
        <v>80</v>
      </c>
      <c r="B29" s="2" t="s">
        <v>81</v>
      </c>
      <c r="C29" s="98">
        <v>-5</v>
      </c>
      <c r="D29" s="98">
        <f t="shared" ca="1" si="5"/>
        <v>3</v>
      </c>
      <c r="E29" s="98">
        <f t="shared" ca="1" si="6"/>
        <v>-2</v>
      </c>
      <c r="F29" s="98" t="str">
        <f t="shared" ca="1" si="7"/>
        <v>No</v>
      </c>
      <c r="G29" s="2" t="str">
        <f t="shared" ca="1" si="7"/>
        <v>No</v>
      </c>
      <c r="H29" s="2" t="str">
        <f t="shared" ca="1" si="7"/>
        <v>No</v>
      </c>
      <c r="I29" s="2" t="str">
        <f t="shared" ca="1" si="7"/>
        <v>No</v>
      </c>
      <c r="J29" s="2" t="str">
        <f t="shared" ca="1" si="7"/>
        <v>No</v>
      </c>
      <c r="K29" s="2" t="str">
        <f t="shared" ca="1" si="7"/>
        <v>No</v>
      </c>
      <c r="L29" s="2" t="str">
        <f t="shared" ca="1" si="7"/>
        <v>No</v>
      </c>
      <c r="M29" s="2" t="str">
        <f t="shared" ca="1" si="7"/>
        <v>No</v>
      </c>
      <c r="N29" s="2" t="str">
        <f t="shared" ca="1" si="7"/>
        <v>No</v>
      </c>
      <c r="O29" s="2" t="str">
        <f t="shared" ca="1" si="16"/>
        <v>No</v>
      </c>
      <c r="P29" s="2" t="str">
        <f t="shared" ca="1" si="16"/>
        <v>No</v>
      </c>
      <c r="Q29" s="2" t="str">
        <f t="shared" ca="1" si="16"/>
        <v>No</v>
      </c>
      <c r="R29" s="2" t="str">
        <f t="shared" ca="1" si="16"/>
        <v>No</v>
      </c>
      <c r="S29" s="2" t="str">
        <f t="shared" ca="1" si="16"/>
        <v>No</v>
      </c>
      <c r="T29" s="2" t="str">
        <f t="shared" ca="1" si="16"/>
        <v>No</v>
      </c>
      <c r="U29" s="32" t="str">
        <f t="shared" ca="1" si="7"/>
        <v>No</v>
      </c>
    </row>
    <row r="30" spans="1:21" x14ac:dyDescent="0.25">
      <c r="A30" s="141" t="s">
        <v>80</v>
      </c>
      <c r="B30" s="2" t="s">
        <v>83</v>
      </c>
      <c r="C30" s="98">
        <v>2</v>
      </c>
      <c r="D30" s="98">
        <f t="shared" ca="1" si="5"/>
        <v>20</v>
      </c>
      <c r="E30" s="98">
        <f t="shared" ca="1" si="6"/>
        <v>22</v>
      </c>
      <c r="F30" s="98" t="str">
        <f t="shared" ca="1" si="7"/>
        <v>Yes</v>
      </c>
      <c r="G30" s="2" t="str">
        <f t="shared" ca="1" si="7"/>
        <v>Yes</v>
      </c>
      <c r="H30" s="2" t="str">
        <f t="shared" ca="1" si="7"/>
        <v>Yes</v>
      </c>
      <c r="I30" s="2" t="str">
        <f t="shared" ca="1" si="7"/>
        <v>Yes</v>
      </c>
      <c r="J30" s="2" t="str">
        <f t="shared" ca="1" si="7"/>
        <v>Yes</v>
      </c>
      <c r="K30" s="2" t="str">
        <f t="shared" ca="1" si="7"/>
        <v>Yes</v>
      </c>
      <c r="L30" s="2" t="str">
        <f t="shared" ca="1" si="7"/>
        <v>Yes</v>
      </c>
      <c r="M30" s="2" t="str">
        <f t="shared" ca="1" si="7"/>
        <v>Yes</v>
      </c>
      <c r="N30" s="2" t="str">
        <f t="shared" ca="1" si="7"/>
        <v>Yes</v>
      </c>
      <c r="O30" s="2" t="str">
        <f t="shared" ca="1" si="16"/>
        <v>Yes</v>
      </c>
      <c r="P30" s="2" t="str">
        <f t="shared" ca="1" si="16"/>
        <v>Yes</v>
      </c>
      <c r="Q30" s="2" t="str">
        <f t="shared" ca="1" si="16"/>
        <v>Yes</v>
      </c>
      <c r="R30" s="2" t="str">
        <f t="shared" ca="1" si="16"/>
        <v>Yes</v>
      </c>
      <c r="S30" s="2" t="str">
        <f t="shared" ca="1" si="16"/>
        <v>No</v>
      </c>
      <c r="T30" s="2" t="str">
        <f t="shared" ca="1" si="16"/>
        <v>No</v>
      </c>
      <c r="U30" s="32" t="str">
        <f t="shared" ca="1" si="7"/>
        <v>No</v>
      </c>
    </row>
    <row r="31" spans="1:21" x14ac:dyDescent="0.25">
      <c r="A31" s="141" t="s">
        <v>80</v>
      </c>
      <c r="B31" s="104" t="s">
        <v>82</v>
      </c>
      <c r="C31" s="98">
        <v>4</v>
      </c>
      <c r="D31" s="98">
        <f t="shared" ca="1" si="5"/>
        <v>18</v>
      </c>
      <c r="E31" s="98">
        <f t="shared" ca="1" si="6"/>
        <v>22</v>
      </c>
      <c r="F31" s="98" t="str">
        <f t="shared" ca="1" si="7"/>
        <v>Yes</v>
      </c>
      <c r="G31" s="104" t="str">
        <f t="shared" ca="1" si="7"/>
        <v>Yes</v>
      </c>
      <c r="H31" s="104" t="str">
        <f t="shared" ca="1" si="7"/>
        <v>Yes</v>
      </c>
      <c r="I31" s="104" t="str">
        <f t="shared" ca="1" si="7"/>
        <v>Yes</v>
      </c>
      <c r="J31" s="104" t="str">
        <f t="shared" ca="1" si="7"/>
        <v>Yes</v>
      </c>
      <c r="K31" s="104" t="str">
        <f t="shared" ca="1" si="7"/>
        <v>Yes</v>
      </c>
      <c r="L31" s="104" t="str">
        <f t="shared" ca="1" si="7"/>
        <v>Yes</v>
      </c>
      <c r="M31" s="104" t="str">
        <f t="shared" ca="1" si="7"/>
        <v>Yes</v>
      </c>
      <c r="N31" s="104" t="str">
        <f t="shared" ca="1" si="7"/>
        <v>Yes</v>
      </c>
      <c r="O31" s="104" t="str">
        <f t="shared" ca="1" si="16"/>
        <v>Yes</v>
      </c>
      <c r="P31" s="104" t="str">
        <f t="shared" ca="1" si="16"/>
        <v>Yes</v>
      </c>
      <c r="Q31" s="104" t="str">
        <f t="shared" ca="1" si="16"/>
        <v>Yes</v>
      </c>
      <c r="R31" s="104" t="str">
        <f t="shared" ca="1" si="16"/>
        <v>Yes</v>
      </c>
      <c r="S31" s="104" t="str">
        <f t="shared" ca="1" si="16"/>
        <v>No</v>
      </c>
      <c r="T31" s="104" t="str">
        <f t="shared" ca="1" si="16"/>
        <v>No</v>
      </c>
      <c r="U31" s="32" t="str">
        <f t="shared" ca="1" si="7"/>
        <v>No</v>
      </c>
    </row>
    <row r="32" spans="1:21" x14ac:dyDescent="0.25">
      <c r="A32" s="141" t="s">
        <v>80</v>
      </c>
      <c r="B32" s="104" t="s">
        <v>85</v>
      </c>
      <c r="C32" s="98">
        <v>-7</v>
      </c>
      <c r="D32" s="98">
        <f t="shared" ca="1" si="5"/>
        <v>9</v>
      </c>
      <c r="E32" s="98">
        <f t="shared" ca="1" si="6"/>
        <v>2</v>
      </c>
      <c r="F32" s="98" t="str">
        <f t="shared" ca="1" si="7"/>
        <v>No</v>
      </c>
      <c r="G32" s="104" t="str">
        <f t="shared" ca="1" si="7"/>
        <v>No</v>
      </c>
      <c r="H32" s="104" t="str">
        <f t="shared" ca="1" si="7"/>
        <v>No</v>
      </c>
      <c r="I32" s="104" t="str">
        <f t="shared" ca="1" si="7"/>
        <v>No</v>
      </c>
      <c r="J32" s="104" t="str">
        <f t="shared" ca="1" si="7"/>
        <v>No</v>
      </c>
      <c r="K32" s="104" t="str">
        <f t="shared" ca="1" si="7"/>
        <v>No</v>
      </c>
      <c r="L32" s="104" t="str">
        <f t="shared" ca="1" si="7"/>
        <v>No</v>
      </c>
      <c r="M32" s="104" t="str">
        <f t="shared" ca="1" si="7"/>
        <v>No</v>
      </c>
      <c r="N32" s="104" t="str">
        <f t="shared" ca="1" si="7"/>
        <v>No</v>
      </c>
      <c r="O32" s="104" t="str">
        <f t="shared" ca="1" si="16"/>
        <v>No</v>
      </c>
      <c r="P32" s="104" t="str">
        <f t="shared" ca="1" si="16"/>
        <v>No</v>
      </c>
      <c r="Q32" s="104" t="str">
        <f t="shared" ca="1" si="16"/>
        <v>No</v>
      </c>
      <c r="R32" s="104" t="str">
        <f t="shared" ca="1" si="16"/>
        <v>No</v>
      </c>
      <c r="S32" s="104" t="str">
        <f t="shared" ca="1" si="16"/>
        <v>No</v>
      </c>
      <c r="T32" s="104" t="str">
        <f t="shared" ca="1" si="16"/>
        <v>No</v>
      </c>
      <c r="U32" s="32" t="str">
        <f t="shared" ca="1" si="7"/>
        <v>No</v>
      </c>
    </row>
    <row r="33" spans="1:21" x14ac:dyDescent="0.25">
      <c r="A33" s="142" t="s">
        <v>80</v>
      </c>
      <c r="B33" s="78" t="s">
        <v>84</v>
      </c>
      <c r="C33" s="99">
        <v>2</v>
      </c>
      <c r="D33" s="99">
        <f t="shared" ca="1" si="5"/>
        <v>15</v>
      </c>
      <c r="E33" s="99">
        <f t="shared" ca="1" si="6"/>
        <v>17</v>
      </c>
      <c r="F33" s="99" t="str">
        <f t="shared" ca="1" si="7"/>
        <v>Yes</v>
      </c>
      <c r="G33" s="78" t="str">
        <f t="shared" ca="1" si="7"/>
        <v>Yes</v>
      </c>
      <c r="H33" s="78" t="str">
        <f t="shared" ca="1" si="7"/>
        <v>Yes</v>
      </c>
      <c r="I33" s="78" t="str">
        <f t="shared" ca="1" si="7"/>
        <v>Yes</v>
      </c>
      <c r="J33" s="78" t="str">
        <f t="shared" ca="1" si="7"/>
        <v>Yes</v>
      </c>
      <c r="K33" s="78" t="str">
        <f t="shared" ca="1" si="7"/>
        <v>Yes</v>
      </c>
      <c r="L33" s="78" t="str">
        <f t="shared" ca="1" si="7"/>
        <v>Yes</v>
      </c>
      <c r="M33" s="78" t="str">
        <f t="shared" ca="1" si="7"/>
        <v>Yes</v>
      </c>
      <c r="N33" s="78" t="str">
        <f t="shared" ca="1" si="7"/>
        <v>No</v>
      </c>
      <c r="O33" s="78" t="str">
        <f t="shared" ca="1" si="16"/>
        <v>No</v>
      </c>
      <c r="P33" s="78" t="str">
        <f t="shared" ca="1" si="16"/>
        <v>No</v>
      </c>
      <c r="Q33" s="78" t="str">
        <f t="shared" ca="1" si="16"/>
        <v>No</v>
      </c>
      <c r="R33" s="78" t="str">
        <f t="shared" ca="1" si="16"/>
        <v>No</v>
      </c>
      <c r="S33" s="78" t="str">
        <f t="shared" ca="1" si="16"/>
        <v>No</v>
      </c>
      <c r="T33" s="78" t="str">
        <f t="shared" ca="1" si="16"/>
        <v>No</v>
      </c>
      <c r="U33" s="79" t="str">
        <f t="shared" ca="1" si="7"/>
        <v>No</v>
      </c>
    </row>
  </sheetData>
  <sortState ref="A47:O50">
    <sortCondition ref="B47:B50"/>
  </sortState>
  <conditionalFormatting sqref="D34:D1048576">
    <cfRule type="cellIs" dxfId="139" priority="619" operator="equal">
      <formula>20</formula>
    </cfRule>
    <cfRule type="cellIs" dxfId="138" priority="620" operator="equal">
      <formula>1</formula>
    </cfRule>
  </conditionalFormatting>
  <conditionalFormatting sqref="F5:N7 U5:U7">
    <cfRule type="cellIs" dxfId="137" priority="417" operator="equal">
      <formula>"No"</formula>
    </cfRule>
    <cfRule type="cellIs" dxfId="136" priority="418" operator="equal">
      <formula>"Yes"</formula>
    </cfRule>
  </conditionalFormatting>
  <conditionalFormatting sqref="F2:N2 U2">
    <cfRule type="cellIs" dxfId="135" priority="325" operator="equal">
      <formula>"No"</formula>
    </cfRule>
    <cfRule type="cellIs" dxfId="134" priority="326" operator="equal">
      <formula>"Yes"</formula>
    </cfRule>
  </conditionalFormatting>
  <conditionalFormatting sqref="A2">
    <cfRule type="cellIs" dxfId="133" priority="321" operator="equal">
      <formula>"No"</formula>
    </cfRule>
    <cfRule type="cellIs" dxfId="132" priority="322" operator="equal">
      <formula>"Yes"</formula>
    </cfRule>
  </conditionalFormatting>
  <conditionalFormatting sqref="F3:N4 U3:U4">
    <cfRule type="cellIs" dxfId="131" priority="319" operator="equal">
      <formula>"No"</formula>
    </cfRule>
    <cfRule type="cellIs" dxfId="130" priority="320" operator="equal">
      <formula>"Yes"</formula>
    </cfRule>
  </conditionalFormatting>
  <conditionalFormatting sqref="A3:A4">
    <cfRule type="cellIs" dxfId="129" priority="315" operator="equal">
      <formula>"No"</formula>
    </cfRule>
    <cfRule type="cellIs" dxfId="128" priority="316" operator="equal">
      <formula>"Yes"</formula>
    </cfRule>
  </conditionalFormatting>
  <conditionalFormatting sqref="F23:N25 U23:U25">
    <cfRule type="cellIs" dxfId="127" priority="247" operator="equal">
      <formula>"No"</formula>
    </cfRule>
    <cfRule type="cellIs" dxfId="126" priority="248" operator="equal">
      <formula>"Yes"</formula>
    </cfRule>
  </conditionalFormatting>
  <conditionalFormatting sqref="F26:N26 F28:N28 F30:N30 U30 U28 U26">
    <cfRule type="cellIs" dxfId="125" priority="245" operator="equal">
      <formula>"No"</formula>
    </cfRule>
    <cfRule type="cellIs" dxfId="124" priority="246" operator="equal">
      <formula>"Yes"</formula>
    </cfRule>
  </conditionalFormatting>
  <conditionalFormatting sqref="F27:N27 U27">
    <cfRule type="cellIs" dxfId="123" priority="243" operator="equal">
      <formula>"No"</formula>
    </cfRule>
    <cfRule type="cellIs" dxfId="122" priority="244" operator="equal">
      <formula>"Yes"</formula>
    </cfRule>
  </conditionalFormatting>
  <conditionalFormatting sqref="F29:N29 U29">
    <cfRule type="cellIs" dxfId="121" priority="241" operator="equal">
      <formula>"No"</formula>
    </cfRule>
    <cfRule type="cellIs" dxfId="120" priority="242" operator="equal">
      <formula>"Yes"</formula>
    </cfRule>
  </conditionalFormatting>
  <conditionalFormatting sqref="F23:N25 U23:U25">
    <cfRule type="cellIs" dxfId="119" priority="229" operator="equal">
      <formula>"No"</formula>
    </cfRule>
    <cfRule type="cellIs" dxfId="118" priority="230" operator="equal">
      <formula>"Yes"</formula>
    </cfRule>
  </conditionalFormatting>
  <conditionalFormatting sqref="F5:N5 U5">
    <cfRule type="cellIs" dxfId="117" priority="227" operator="equal">
      <formula>"No"</formula>
    </cfRule>
    <cfRule type="cellIs" dxfId="116" priority="228" operator="equal">
      <formula>"Yes"</formula>
    </cfRule>
  </conditionalFormatting>
  <conditionalFormatting sqref="A5">
    <cfRule type="cellIs" dxfId="115" priority="225" operator="equal">
      <formula>"No"</formula>
    </cfRule>
    <cfRule type="cellIs" dxfId="114" priority="226" operator="equal">
      <formula>"Yes"</formula>
    </cfRule>
  </conditionalFormatting>
  <conditionalFormatting sqref="F6:N7 U6:U7">
    <cfRule type="cellIs" dxfId="113" priority="223" operator="equal">
      <formula>"No"</formula>
    </cfRule>
    <cfRule type="cellIs" dxfId="112" priority="224" operator="equal">
      <formula>"Yes"</formula>
    </cfRule>
  </conditionalFormatting>
  <conditionalFormatting sqref="A6:A7">
    <cfRule type="cellIs" dxfId="111" priority="221" operator="equal">
      <formula>"No"</formula>
    </cfRule>
    <cfRule type="cellIs" dxfId="110" priority="222" operator="equal">
      <formula>"Yes"</formula>
    </cfRule>
  </conditionalFormatting>
  <conditionalFormatting sqref="F26:N28 U26:U28">
    <cfRule type="cellIs" dxfId="109" priority="219" operator="equal">
      <formula>"No"</formula>
    </cfRule>
    <cfRule type="cellIs" dxfId="108" priority="220" operator="equal">
      <formula>"Yes"</formula>
    </cfRule>
  </conditionalFormatting>
  <conditionalFormatting sqref="F29:N29 F31:N31 F33:N33 U33 U31 U29">
    <cfRule type="cellIs" dxfId="107" priority="217" operator="equal">
      <formula>"No"</formula>
    </cfRule>
    <cfRule type="cellIs" dxfId="106" priority="218" operator="equal">
      <formula>"Yes"</formula>
    </cfRule>
  </conditionalFormatting>
  <conditionalFormatting sqref="F30:N30 U30">
    <cfRule type="cellIs" dxfId="105" priority="215" operator="equal">
      <formula>"No"</formula>
    </cfRule>
    <cfRule type="cellIs" dxfId="104" priority="216" operator="equal">
      <formula>"Yes"</formula>
    </cfRule>
  </conditionalFormatting>
  <conditionalFormatting sqref="F32:N32 U32">
    <cfRule type="cellIs" dxfId="103" priority="213" operator="equal">
      <formula>"No"</formula>
    </cfRule>
    <cfRule type="cellIs" dxfId="102" priority="214" operator="equal">
      <formula>"Yes"</formula>
    </cfRule>
  </conditionalFormatting>
  <conditionalFormatting sqref="F8:N8 U8">
    <cfRule type="cellIs" dxfId="101" priority="195" operator="equal">
      <formula>"No"</formula>
    </cfRule>
    <cfRule type="cellIs" dxfId="100" priority="196" operator="equal">
      <formula>"Yes"</formula>
    </cfRule>
  </conditionalFormatting>
  <conditionalFormatting sqref="A8">
    <cfRule type="cellIs" dxfId="99" priority="191" operator="equal">
      <formula>"No"</formula>
    </cfRule>
    <cfRule type="cellIs" dxfId="98" priority="192" operator="equal">
      <formula>"Yes"</formula>
    </cfRule>
  </conditionalFormatting>
  <conditionalFormatting sqref="F9:N10 U9:U10">
    <cfRule type="cellIs" dxfId="97" priority="189" operator="equal">
      <formula>"No"</formula>
    </cfRule>
    <cfRule type="cellIs" dxfId="96" priority="190" operator="equal">
      <formula>"Yes"</formula>
    </cfRule>
  </conditionalFormatting>
  <conditionalFormatting sqref="F11:N11 U11">
    <cfRule type="cellIs" dxfId="95" priority="183" operator="equal">
      <formula>"No"</formula>
    </cfRule>
    <cfRule type="cellIs" dxfId="94" priority="184" operator="equal">
      <formula>"Yes"</formula>
    </cfRule>
  </conditionalFormatting>
  <conditionalFormatting sqref="A11">
    <cfRule type="cellIs" dxfId="93" priority="179" operator="equal">
      <formula>"No"</formula>
    </cfRule>
    <cfRule type="cellIs" dxfId="92" priority="180" operator="equal">
      <formula>"Yes"</formula>
    </cfRule>
  </conditionalFormatting>
  <conditionalFormatting sqref="F12:N13 U12:U13">
    <cfRule type="cellIs" dxfId="91" priority="177" operator="equal">
      <formula>"No"</formula>
    </cfRule>
    <cfRule type="cellIs" dxfId="90" priority="178" operator="equal">
      <formula>"Yes"</formula>
    </cfRule>
  </conditionalFormatting>
  <conditionalFormatting sqref="A12:A13">
    <cfRule type="cellIs" dxfId="89" priority="173" operator="equal">
      <formula>"No"</formula>
    </cfRule>
    <cfRule type="cellIs" dxfId="88" priority="174" operator="equal">
      <formula>"Yes"</formula>
    </cfRule>
  </conditionalFormatting>
  <conditionalFormatting sqref="A9:A10">
    <cfRule type="cellIs" dxfId="87" priority="171" operator="equal">
      <formula>"No"</formula>
    </cfRule>
    <cfRule type="cellIs" dxfId="86" priority="172" operator="equal">
      <formula>"Yes"</formula>
    </cfRule>
  </conditionalFormatting>
  <conditionalFormatting sqref="F14:N14 U14">
    <cfRule type="cellIs" dxfId="85" priority="169" operator="equal">
      <formula>"No"</formula>
    </cfRule>
    <cfRule type="cellIs" dxfId="84" priority="170" operator="equal">
      <formula>"Yes"</formula>
    </cfRule>
  </conditionalFormatting>
  <conditionalFormatting sqref="F17:N17 U17">
    <cfRule type="cellIs" dxfId="83" priority="157" operator="equal">
      <formula>"No"</formula>
    </cfRule>
    <cfRule type="cellIs" dxfId="82" priority="158" operator="equal">
      <formula>"Yes"</formula>
    </cfRule>
  </conditionalFormatting>
  <conditionalFormatting sqref="F15:N16 U15:U16">
    <cfRule type="cellIs" dxfId="81" priority="163" operator="equal">
      <formula>"No"</formula>
    </cfRule>
    <cfRule type="cellIs" dxfId="80" priority="164" operator="equal">
      <formula>"Yes"</formula>
    </cfRule>
  </conditionalFormatting>
  <conditionalFormatting sqref="F18:N19 U18:U19">
    <cfRule type="cellIs" dxfId="79" priority="151" operator="equal">
      <formula>"No"</formula>
    </cfRule>
    <cfRule type="cellIs" dxfId="78" priority="152" operator="equal">
      <formula>"Yes"</formula>
    </cfRule>
  </conditionalFormatting>
  <conditionalFormatting sqref="A17">
    <cfRule type="cellIs" dxfId="77" priority="153" operator="equal">
      <formula>"No"</formula>
    </cfRule>
    <cfRule type="cellIs" dxfId="76" priority="154" operator="equal">
      <formula>"Yes"</formula>
    </cfRule>
  </conditionalFormatting>
  <conditionalFormatting sqref="A18:A19">
    <cfRule type="cellIs" dxfId="75" priority="147" operator="equal">
      <formula>"No"</formula>
    </cfRule>
    <cfRule type="cellIs" dxfId="74" priority="148" operator="equal">
      <formula>"Yes"</formula>
    </cfRule>
  </conditionalFormatting>
  <conditionalFormatting sqref="F20:N20 U20">
    <cfRule type="cellIs" dxfId="73" priority="145" operator="equal">
      <formula>"No"</formula>
    </cfRule>
    <cfRule type="cellIs" dxfId="72" priority="146" operator="equal">
      <formula>"Yes"</formula>
    </cfRule>
  </conditionalFormatting>
  <conditionalFormatting sqref="F21:N22 U21:U22">
    <cfRule type="cellIs" dxfId="71" priority="139" operator="equal">
      <formula>"No"</formula>
    </cfRule>
    <cfRule type="cellIs" dxfId="70" priority="140" operator="equal">
      <formula>"Yes"</formula>
    </cfRule>
  </conditionalFormatting>
  <conditionalFormatting sqref="A15:A16">
    <cfRule type="cellIs" dxfId="69" priority="131" operator="equal">
      <formula>"No"</formula>
    </cfRule>
    <cfRule type="cellIs" dxfId="68" priority="132" operator="equal">
      <formula>"Yes"</formula>
    </cfRule>
  </conditionalFormatting>
  <conditionalFormatting sqref="A14">
    <cfRule type="cellIs" dxfId="67" priority="133" operator="equal">
      <formula>"No"</formula>
    </cfRule>
    <cfRule type="cellIs" dxfId="66" priority="134" operator="equal">
      <formula>"Yes"</formula>
    </cfRule>
  </conditionalFormatting>
  <conditionalFormatting sqref="A20">
    <cfRule type="cellIs" dxfId="65" priority="129" operator="equal">
      <formula>"No"</formula>
    </cfRule>
    <cfRule type="cellIs" dxfId="64" priority="130" operator="equal">
      <formula>"Yes"</formula>
    </cfRule>
  </conditionalFormatting>
  <conditionalFormatting sqref="A21:A22">
    <cfRule type="cellIs" dxfId="63" priority="127" operator="equal">
      <formula>"No"</formula>
    </cfRule>
    <cfRule type="cellIs" dxfId="62" priority="128" operator="equal">
      <formula>"Yes"</formula>
    </cfRule>
  </conditionalFormatting>
  <conditionalFormatting sqref="O3:T4">
    <cfRule type="cellIs" dxfId="61" priority="81" operator="equal">
      <formula>"No"</formula>
    </cfRule>
    <cfRule type="cellIs" dxfId="60" priority="82" operator="equal">
      <formula>"Yes"</formula>
    </cfRule>
  </conditionalFormatting>
  <conditionalFormatting sqref="O23:T25">
    <cfRule type="cellIs" dxfId="59" priority="79" operator="equal">
      <formula>"No"</formula>
    </cfRule>
    <cfRule type="cellIs" dxfId="58" priority="80" operator="equal">
      <formula>"Yes"</formula>
    </cfRule>
  </conditionalFormatting>
  <conditionalFormatting sqref="O26:T26 O28:T28 O30:T30">
    <cfRule type="cellIs" dxfId="57" priority="77" operator="equal">
      <formula>"No"</formula>
    </cfRule>
    <cfRule type="cellIs" dxfId="56" priority="78" operator="equal">
      <formula>"Yes"</formula>
    </cfRule>
  </conditionalFormatting>
  <conditionalFormatting sqref="O5:T7">
    <cfRule type="cellIs" dxfId="55" priority="85" operator="equal">
      <formula>"No"</formula>
    </cfRule>
    <cfRule type="cellIs" dxfId="54" priority="86" operator="equal">
      <formula>"Yes"</formula>
    </cfRule>
  </conditionalFormatting>
  <conditionalFormatting sqref="O2:T2">
    <cfRule type="cellIs" dxfId="53" priority="83" operator="equal">
      <formula>"No"</formula>
    </cfRule>
    <cfRule type="cellIs" dxfId="52" priority="84" operator="equal">
      <formula>"Yes"</formula>
    </cfRule>
  </conditionalFormatting>
  <conditionalFormatting sqref="O27:T27">
    <cfRule type="cellIs" dxfId="51" priority="75" operator="equal">
      <formula>"No"</formula>
    </cfRule>
    <cfRule type="cellIs" dxfId="50" priority="76" operator="equal">
      <formula>"Yes"</formula>
    </cfRule>
  </conditionalFormatting>
  <conditionalFormatting sqref="O29:T29">
    <cfRule type="cellIs" dxfId="49" priority="73" operator="equal">
      <formula>"No"</formula>
    </cfRule>
    <cfRule type="cellIs" dxfId="48" priority="74" operator="equal">
      <formula>"Yes"</formula>
    </cfRule>
  </conditionalFormatting>
  <conditionalFormatting sqref="O23:T25">
    <cfRule type="cellIs" dxfId="47" priority="71" operator="equal">
      <formula>"No"</formula>
    </cfRule>
    <cfRule type="cellIs" dxfId="46" priority="72" operator="equal">
      <formula>"Yes"</formula>
    </cfRule>
  </conditionalFormatting>
  <conditionalFormatting sqref="O5:T5">
    <cfRule type="cellIs" dxfId="45" priority="69" operator="equal">
      <formula>"No"</formula>
    </cfRule>
    <cfRule type="cellIs" dxfId="44" priority="70" operator="equal">
      <formula>"Yes"</formula>
    </cfRule>
  </conditionalFormatting>
  <conditionalFormatting sqref="O6:T7">
    <cfRule type="cellIs" dxfId="43" priority="67" operator="equal">
      <formula>"No"</formula>
    </cfRule>
    <cfRule type="cellIs" dxfId="42" priority="68" operator="equal">
      <formula>"Yes"</formula>
    </cfRule>
  </conditionalFormatting>
  <conditionalFormatting sqref="O26:T28">
    <cfRule type="cellIs" dxfId="41" priority="65" operator="equal">
      <formula>"No"</formula>
    </cfRule>
    <cfRule type="cellIs" dxfId="40" priority="66" operator="equal">
      <formula>"Yes"</formula>
    </cfRule>
  </conditionalFormatting>
  <conditionalFormatting sqref="O29:T29 O31:T31 O33:T33">
    <cfRule type="cellIs" dxfId="39" priority="63" operator="equal">
      <formula>"No"</formula>
    </cfRule>
    <cfRule type="cellIs" dxfId="38" priority="64" operator="equal">
      <formula>"Yes"</formula>
    </cfRule>
  </conditionalFormatting>
  <conditionalFormatting sqref="O30:T30">
    <cfRule type="cellIs" dxfId="37" priority="61" operator="equal">
      <formula>"No"</formula>
    </cfRule>
    <cfRule type="cellIs" dxfId="36" priority="62" operator="equal">
      <formula>"Yes"</formula>
    </cfRule>
  </conditionalFormatting>
  <conditionalFormatting sqref="O32:T32">
    <cfRule type="cellIs" dxfId="35" priority="59" operator="equal">
      <formula>"No"</formula>
    </cfRule>
    <cfRule type="cellIs" dxfId="34" priority="60" operator="equal">
      <formula>"Yes"</formula>
    </cfRule>
  </conditionalFormatting>
  <conditionalFormatting sqref="O8:T8">
    <cfRule type="cellIs" dxfId="33" priority="57" operator="equal">
      <formula>"No"</formula>
    </cfRule>
    <cfRule type="cellIs" dxfId="32" priority="58" operator="equal">
      <formula>"Yes"</formula>
    </cfRule>
  </conditionalFormatting>
  <conditionalFormatting sqref="O9:T10">
    <cfRule type="cellIs" dxfId="31" priority="55" operator="equal">
      <formula>"No"</formula>
    </cfRule>
    <cfRule type="cellIs" dxfId="30" priority="56" operator="equal">
      <formula>"Yes"</formula>
    </cfRule>
  </conditionalFormatting>
  <conditionalFormatting sqref="O11:T11">
    <cfRule type="cellIs" dxfId="29" priority="53" operator="equal">
      <formula>"No"</formula>
    </cfRule>
    <cfRule type="cellIs" dxfId="28" priority="54" operator="equal">
      <formula>"Yes"</formula>
    </cfRule>
  </conditionalFormatting>
  <conditionalFormatting sqref="O12:T13">
    <cfRule type="cellIs" dxfId="27" priority="51" operator="equal">
      <formula>"No"</formula>
    </cfRule>
    <cfRule type="cellIs" dxfId="26" priority="52" operator="equal">
      <formula>"Yes"</formula>
    </cfRule>
  </conditionalFormatting>
  <conditionalFormatting sqref="O14:T14">
    <cfRule type="cellIs" dxfId="25" priority="49" operator="equal">
      <formula>"No"</formula>
    </cfRule>
    <cfRule type="cellIs" dxfId="24" priority="50" operator="equal">
      <formula>"Yes"</formula>
    </cfRule>
  </conditionalFormatting>
  <conditionalFormatting sqref="O17:T17">
    <cfRule type="cellIs" dxfId="23" priority="45" operator="equal">
      <formula>"No"</formula>
    </cfRule>
    <cfRule type="cellIs" dxfId="22" priority="46" operator="equal">
      <formula>"Yes"</formula>
    </cfRule>
  </conditionalFormatting>
  <conditionalFormatting sqref="O15:T16">
    <cfRule type="cellIs" dxfId="21" priority="47" operator="equal">
      <formula>"No"</formula>
    </cfRule>
    <cfRule type="cellIs" dxfId="20" priority="48" operator="equal">
      <formula>"Yes"</formula>
    </cfRule>
  </conditionalFormatting>
  <conditionalFormatting sqref="O18:T19">
    <cfRule type="cellIs" dxfId="19" priority="43" operator="equal">
      <formula>"No"</formula>
    </cfRule>
    <cfRule type="cellIs" dxfId="18" priority="44" operator="equal">
      <formula>"Yes"</formula>
    </cfRule>
  </conditionalFormatting>
  <conditionalFormatting sqref="O20:T20">
    <cfRule type="cellIs" dxfId="17" priority="41" operator="equal">
      <formula>"No"</formula>
    </cfRule>
    <cfRule type="cellIs" dxfId="16" priority="42" operator="equal">
      <formula>"Yes"</formula>
    </cfRule>
  </conditionalFormatting>
  <conditionalFormatting sqref="O21:T22">
    <cfRule type="cellIs" dxfId="15" priority="39" operator="equal">
      <formula>"No"</formula>
    </cfRule>
    <cfRule type="cellIs" dxfId="14" priority="40" operator="equal">
      <formula>"Yes"</formula>
    </cfRule>
  </conditionalFormatting>
  <conditionalFormatting sqref="D2:D33">
    <cfRule type="cellIs" dxfId="13" priority="11" operator="equal">
      <formula>20</formula>
    </cfRule>
    <cfRule type="cellIs" dxfId="12" priority="1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5.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2" width="8" style="2" customWidth="1"/>
    <col min="13" max="13" width="8.75" style="2" bestFit="1" customWidth="1"/>
    <col min="14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7" customFormat="1" ht="32.25" thickBot="1" x14ac:dyDescent="0.3">
      <c r="A2" s="24" t="s">
        <v>7</v>
      </c>
      <c r="B2" s="82" t="s">
        <v>57</v>
      </c>
      <c r="C2" s="113" t="s">
        <v>35</v>
      </c>
      <c r="D2" s="116" t="s">
        <v>36</v>
      </c>
      <c r="E2" s="72" t="s">
        <v>38</v>
      </c>
      <c r="F2" s="26" t="s">
        <v>39</v>
      </c>
      <c r="G2" s="49" t="s">
        <v>40</v>
      </c>
      <c r="H2" s="46" t="s">
        <v>41</v>
      </c>
      <c r="I2" s="43" t="s">
        <v>42</v>
      </c>
      <c r="J2" s="67" t="s">
        <v>43</v>
      </c>
      <c r="K2" s="25" t="s">
        <v>59</v>
      </c>
      <c r="L2" s="52" t="s">
        <v>44</v>
      </c>
      <c r="M2" s="58" t="s">
        <v>45</v>
      </c>
      <c r="N2" s="61" t="s">
        <v>46</v>
      </c>
      <c r="O2" s="64" t="s">
        <v>47</v>
      </c>
      <c r="P2" s="25" t="s">
        <v>48</v>
      </c>
      <c r="Q2" s="55" t="s">
        <v>49</v>
      </c>
      <c r="R2" s="26" t="s">
        <v>78</v>
      </c>
      <c r="S2" s="40" t="s">
        <v>58</v>
      </c>
      <c r="T2" s="88" t="s">
        <v>0</v>
      </c>
      <c r="U2" s="129" t="s">
        <v>37</v>
      </c>
      <c r="V2" s="125" t="s">
        <v>79</v>
      </c>
      <c r="W2" s="91" t="s">
        <v>50</v>
      </c>
    </row>
    <row r="3" spans="1:23" x14ac:dyDescent="0.25">
      <c r="A3" s="38" t="s">
        <v>62</v>
      </c>
      <c r="B3" s="83">
        <v>1</v>
      </c>
      <c r="C3" s="114" t="s">
        <v>51</v>
      </c>
      <c r="D3" s="117">
        <v>0</v>
      </c>
      <c r="E3" s="86"/>
      <c r="F3" s="29"/>
      <c r="G3" s="50"/>
      <c r="H3" s="47"/>
      <c r="I3" s="44"/>
      <c r="J3" s="68"/>
      <c r="K3" s="28"/>
      <c r="L3" s="53"/>
      <c r="M3" s="59"/>
      <c r="N3" s="62"/>
      <c r="O3" s="65"/>
      <c r="P3" s="28"/>
      <c r="Q3" s="56"/>
      <c r="R3" s="29">
        <f t="shared" ref="R3:R18" si="0">SUM(E3:Q3)</f>
        <v>0</v>
      </c>
      <c r="S3" s="41"/>
      <c r="T3" s="89"/>
      <c r="U3" s="130">
        <v>16</v>
      </c>
      <c r="V3" s="126">
        <f t="shared" ref="V3:V18" si="1">U3+T3-SUM(R3:S3)</f>
        <v>16</v>
      </c>
      <c r="W3" s="105">
        <f t="shared" ref="W3:W18" si="2">SMALL(U3:V3,1)</f>
        <v>16</v>
      </c>
    </row>
    <row r="4" spans="1:23" x14ac:dyDescent="0.25">
      <c r="A4" s="38" t="s">
        <v>53</v>
      </c>
      <c r="B4" s="83">
        <v>1</v>
      </c>
      <c r="C4" s="114" t="s">
        <v>51</v>
      </c>
      <c r="D4" s="117">
        <v>0</v>
      </c>
      <c r="E4" s="86"/>
      <c r="F4" s="29"/>
      <c r="G4" s="50"/>
      <c r="H4" s="47"/>
      <c r="I4" s="44"/>
      <c r="J4" s="68"/>
      <c r="K4" s="28"/>
      <c r="L4" s="53"/>
      <c r="M4" s="59"/>
      <c r="N4" s="62"/>
      <c r="O4" s="65"/>
      <c r="P4" s="28"/>
      <c r="Q4" s="56"/>
      <c r="R4" s="29">
        <f t="shared" si="0"/>
        <v>0</v>
      </c>
      <c r="S4" s="41"/>
      <c r="T4" s="89"/>
      <c r="U4" s="130">
        <v>24</v>
      </c>
      <c r="V4" s="127">
        <f t="shared" si="1"/>
        <v>24</v>
      </c>
      <c r="W4" s="92">
        <f t="shared" si="2"/>
        <v>24</v>
      </c>
    </row>
    <row r="5" spans="1:23" x14ac:dyDescent="0.25">
      <c r="A5" s="102" t="s">
        <v>67</v>
      </c>
      <c r="B5" s="103">
        <v>1</v>
      </c>
      <c r="C5" s="114" t="s">
        <v>51</v>
      </c>
      <c r="D5" s="117">
        <v>0</v>
      </c>
      <c r="E5" s="86"/>
      <c r="F5" s="29"/>
      <c r="G5" s="50"/>
      <c r="H5" s="47"/>
      <c r="I5" s="44"/>
      <c r="J5" s="68"/>
      <c r="K5" s="28"/>
      <c r="L5" s="53"/>
      <c r="M5" s="59"/>
      <c r="N5" s="62"/>
      <c r="O5" s="65"/>
      <c r="P5" s="28"/>
      <c r="Q5" s="56"/>
      <c r="R5" s="29">
        <f t="shared" si="0"/>
        <v>0</v>
      </c>
      <c r="S5" s="41"/>
      <c r="T5" s="89"/>
      <c r="U5" s="130">
        <v>13</v>
      </c>
      <c r="V5" s="127">
        <f t="shared" si="1"/>
        <v>13</v>
      </c>
      <c r="W5" s="92">
        <f t="shared" si="2"/>
        <v>13</v>
      </c>
    </row>
    <row r="6" spans="1:23" x14ac:dyDescent="0.25">
      <c r="A6" s="38" t="s">
        <v>87</v>
      </c>
      <c r="B6" s="83">
        <v>1</v>
      </c>
      <c r="C6" s="114" t="s">
        <v>51</v>
      </c>
      <c r="D6" s="117">
        <v>0</v>
      </c>
      <c r="E6" s="86"/>
      <c r="F6" s="29"/>
      <c r="G6" s="50"/>
      <c r="H6" s="47"/>
      <c r="I6" s="44"/>
      <c r="J6" s="68"/>
      <c r="K6" s="28"/>
      <c r="L6" s="53"/>
      <c r="M6" s="59"/>
      <c r="N6" s="62"/>
      <c r="O6" s="65"/>
      <c r="P6" s="28"/>
      <c r="Q6" s="56"/>
      <c r="R6" s="29">
        <f t="shared" si="0"/>
        <v>0</v>
      </c>
      <c r="S6" s="41"/>
      <c r="T6" s="89"/>
      <c r="U6" s="130">
        <v>14</v>
      </c>
      <c r="V6" s="127">
        <f t="shared" si="1"/>
        <v>14</v>
      </c>
      <c r="W6" s="92">
        <f t="shared" si="2"/>
        <v>14</v>
      </c>
    </row>
    <row r="7" spans="1:23" x14ac:dyDescent="0.25">
      <c r="A7" s="38" t="s">
        <v>61</v>
      </c>
      <c r="B7" s="83">
        <v>1</v>
      </c>
      <c r="C7" s="114" t="s">
        <v>51</v>
      </c>
      <c r="D7" s="117">
        <v>0</v>
      </c>
      <c r="E7" s="86"/>
      <c r="F7" s="29"/>
      <c r="G7" s="50"/>
      <c r="H7" s="47"/>
      <c r="I7" s="44"/>
      <c r="J7" s="68"/>
      <c r="K7" s="28"/>
      <c r="L7" s="53"/>
      <c r="M7" s="59"/>
      <c r="N7" s="62"/>
      <c r="O7" s="65"/>
      <c r="P7" s="28"/>
      <c r="Q7" s="56"/>
      <c r="R7" s="29">
        <f t="shared" si="0"/>
        <v>0</v>
      </c>
      <c r="S7" s="41"/>
      <c r="T7" s="89"/>
      <c r="U7" s="130">
        <v>26</v>
      </c>
      <c r="V7" s="127">
        <f t="shared" si="1"/>
        <v>26</v>
      </c>
      <c r="W7" s="92">
        <f t="shared" si="2"/>
        <v>26</v>
      </c>
    </row>
    <row r="8" spans="1:23" x14ac:dyDescent="0.25">
      <c r="A8" s="38" t="s">
        <v>89</v>
      </c>
      <c r="B8" s="83">
        <v>1</v>
      </c>
      <c r="C8" s="114" t="s">
        <v>51</v>
      </c>
      <c r="D8" s="117">
        <v>0</v>
      </c>
      <c r="E8" s="86"/>
      <c r="F8" s="29"/>
      <c r="G8" s="50"/>
      <c r="H8" s="47"/>
      <c r="I8" s="44"/>
      <c r="J8" s="68"/>
      <c r="K8" s="28"/>
      <c r="L8" s="53"/>
      <c r="M8" s="59"/>
      <c r="N8" s="62"/>
      <c r="O8" s="65"/>
      <c r="P8" s="28"/>
      <c r="Q8" s="56"/>
      <c r="R8" s="29">
        <f t="shared" si="0"/>
        <v>0</v>
      </c>
      <c r="S8" s="41"/>
      <c r="T8" s="89"/>
      <c r="U8" s="130">
        <v>21</v>
      </c>
      <c r="V8" s="127">
        <f t="shared" si="1"/>
        <v>21</v>
      </c>
      <c r="W8" s="92">
        <f t="shared" si="2"/>
        <v>21</v>
      </c>
    </row>
    <row r="9" spans="1:23" x14ac:dyDescent="0.25">
      <c r="A9" s="119" t="s">
        <v>60</v>
      </c>
      <c r="B9" s="120">
        <v>1</v>
      </c>
      <c r="C9" s="114" t="s">
        <v>51</v>
      </c>
      <c r="D9" s="117">
        <v>0</v>
      </c>
      <c r="E9" s="86"/>
      <c r="F9" s="29"/>
      <c r="G9" s="50"/>
      <c r="H9" s="47"/>
      <c r="I9" s="44"/>
      <c r="J9" s="68"/>
      <c r="K9" s="28"/>
      <c r="L9" s="53"/>
      <c r="M9" s="59"/>
      <c r="N9" s="62"/>
      <c r="O9" s="65"/>
      <c r="P9" s="28"/>
      <c r="Q9" s="56"/>
      <c r="R9" s="29">
        <f t="shared" si="0"/>
        <v>0</v>
      </c>
      <c r="S9" s="41"/>
      <c r="T9" s="89"/>
      <c r="U9" s="130">
        <v>18</v>
      </c>
      <c r="V9" s="127">
        <f t="shared" si="1"/>
        <v>18</v>
      </c>
      <c r="W9" s="92">
        <f t="shared" si="2"/>
        <v>18</v>
      </c>
    </row>
    <row r="10" spans="1:23" x14ac:dyDescent="0.25">
      <c r="A10" s="119" t="s">
        <v>80</v>
      </c>
      <c r="B10" s="120">
        <v>1</v>
      </c>
      <c r="C10" s="114" t="s">
        <v>51</v>
      </c>
      <c r="D10" s="117">
        <v>0</v>
      </c>
      <c r="E10" s="86"/>
      <c r="F10" s="29"/>
      <c r="G10" s="50"/>
      <c r="H10" s="47"/>
      <c r="I10" s="44"/>
      <c r="J10" s="68"/>
      <c r="K10" s="28"/>
      <c r="L10" s="53"/>
      <c r="M10" s="59"/>
      <c r="N10" s="62"/>
      <c r="O10" s="65"/>
      <c r="P10" s="28"/>
      <c r="Q10" s="56"/>
      <c r="R10" s="29">
        <f t="shared" si="0"/>
        <v>0</v>
      </c>
      <c r="S10" s="41"/>
      <c r="T10" s="89"/>
      <c r="U10" s="130">
        <v>21</v>
      </c>
      <c r="V10" s="127">
        <f t="shared" si="1"/>
        <v>21</v>
      </c>
      <c r="W10" s="92">
        <f t="shared" si="2"/>
        <v>21</v>
      </c>
    </row>
    <row r="11" spans="1:23" ht="18.75" x14ac:dyDescent="0.25">
      <c r="A11" s="165" t="s">
        <v>101</v>
      </c>
      <c r="B11" s="166">
        <v>2</v>
      </c>
      <c r="C11" s="114" t="s">
        <v>100</v>
      </c>
      <c r="D11" s="117">
        <v>5</v>
      </c>
      <c r="E11" s="167"/>
      <c r="F11" s="29"/>
      <c r="G11" s="168"/>
      <c r="H11" s="169"/>
      <c r="I11" s="170"/>
      <c r="J11" s="171"/>
      <c r="K11" s="172"/>
      <c r="L11" s="173"/>
      <c r="M11" s="174" t="s">
        <v>127</v>
      </c>
      <c r="N11" s="175"/>
      <c r="O11" s="176"/>
      <c r="P11" s="172"/>
      <c r="Q11" s="177"/>
      <c r="R11" s="29">
        <f t="shared" si="0"/>
        <v>0</v>
      </c>
      <c r="S11" s="178" t="s">
        <v>70</v>
      </c>
      <c r="T11" s="179"/>
      <c r="U11" s="130">
        <v>3</v>
      </c>
      <c r="V11" s="127">
        <f t="shared" si="1"/>
        <v>3</v>
      </c>
      <c r="W11" s="92">
        <f t="shared" ref="W11:W16" si="3">SMALL(U11:V11,1)</f>
        <v>3</v>
      </c>
    </row>
    <row r="12" spans="1:23" ht="18.75" x14ac:dyDescent="0.25">
      <c r="A12" s="165" t="s">
        <v>105</v>
      </c>
      <c r="B12" s="84">
        <v>2</v>
      </c>
      <c r="C12" s="114" t="s">
        <v>100</v>
      </c>
      <c r="D12" s="117">
        <v>5</v>
      </c>
      <c r="E12" s="167"/>
      <c r="F12" s="29"/>
      <c r="G12" s="168"/>
      <c r="H12" s="169"/>
      <c r="I12" s="170"/>
      <c r="J12" s="171"/>
      <c r="K12" s="172"/>
      <c r="L12" s="173"/>
      <c r="M12" s="174" t="s">
        <v>127</v>
      </c>
      <c r="N12" s="175"/>
      <c r="O12" s="176"/>
      <c r="P12" s="172"/>
      <c r="Q12" s="177"/>
      <c r="R12" s="29">
        <f t="shared" ref="R12" si="4">SUM(E12:Q12)</f>
        <v>0</v>
      </c>
      <c r="S12" s="178" t="s">
        <v>70</v>
      </c>
      <c r="T12" s="179"/>
      <c r="U12" s="130">
        <v>6</v>
      </c>
      <c r="V12" s="127">
        <f t="shared" si="1"/>
        <v>6</v>
      </c>
      <c r="W12" s="92">
        <f t="shared" ref="W12" si="5">SMALL(U12:V12,1)</f>
        <v>6</v>
      </c>
    </row>
    <row r="13" spans="1:23" ht="18.75" x14ac:dyDescent="0.25">
      <c r="A13" s="165" t="s">
        <v>106</v>
      </c>
      <c r="B13" s="84">
        <v>2</v>
      </c>
      <c r="C13" s="114" t="s">
        <v>100</v>
      </c>
      <c r="D13" s="117">
        <v>5</v>
      </c>
      <c r="E13" s="167"/>
      <c r="F13" s="29"/>
      <c r="G13" s="168"/>
      <c r="H13" s="169"/>
      <c r="I13" s="170"/>
      <c r="J13" s="171"/>
      <c r="K13" s="172"/>
      <c r="L13" s="173"/>
      <c r="M13" s="174" t="s">
        <v>127</v>
      </c>
      <c r="N13" s="175"/>
      <c r="O13" s="176"/>
      <c r="P13" s="172"/>
      <c r="Q13" s="177"/>
      <c r="R13" s="29">
        <f t="shared" ref="R13:R15" si="6">SUM(E13:Q13)</f>
        <v>0</v>
      </c>
      <c r="S13" s="178" t="s">
        <v>70</v>
      </c>
      <c r="T13" s="179"/>
      <c r="U13" s="130">
        <v>6</v>
      </c>
      <c r="V13" s="127">
        <f t="shared" si="1"/>
        <v>6</v>
      </c>
      <c r="W13" s="92">
        <f t="shared" ref="W13:W15" si="7">SMALL(U13:V13,1)</f>
        <v>6</v>
      </c>
    </row>
    <row r="14" spans="1:23" ht="18.75" x14ac:dyDescent="0.25">
      <c r="A14" s="165" t="s">
        <v>108</v>
      </c>
      <c r="B14" s="84">
        <v>2</v>
      </c>
      <c r="C14" s="195" t="s">
        <v>107</v>
      </c>
      <c r="D14" s="117">
        <v>0</v>
      </c>
      <c r="E14" s="167"/>
      <c r="F14" s="29"/>
      <c r="G14" s="168"/>
      <c r="H14" s="169"/>
      <c r="I14" s="170"/>
      <c r="J14" s="171"/>
      <c r="K14" s="172"/>
      <c r="L14" s="173"/>
      <c r="M14" s="174" t="s">
        <v>127</v>
      </c>
      <c r="N14" s="175"/>
      <c r="O14" s="176"/>
      <c r="P14" s="172"/>
      <c r="Q14" s="177"/>
      <c r="R14" s="29">
        <f t="shared" si="6"/>
        <v>0</v>
      </c>
      <c r="S14" s="178" t="s">
        <v>70</v>
      </c>
      <c r="T14" s="179"/>
      <c r="U14" s="130">
        <v>16</v>
      </c>
      <c r="V14" s="127">
        <f t="shared" si="1"/>
        <v>16</v>
      </c>
      <c r="W14" s="92">
        <f t="shared" si="7"/>
        <v>16</v>
      </c>
    </row>
    <row r="15" spans="1:23" ht="18.75" x14ac:dyDescent="0.25">
      <c r="A15" s="165" t="s">
        <v>109</v>
      </c>
      <c r="B15" s="84">
        <v>2</v>
      </c>
      <c r="C15" s="114" t="s">
        <v>100</v>
      </c>
      <c r="D15" s="117">
        <v>5</v>
      </c>
      <c r="E15" s="167">
        <v>2</v>
      </c>
      <c r="F15" s="29">
        <v>3</v>
      </c>
      <c r="G15" s="168"/>
      <c r="H15" s="169"/>
      <c r="I15" s="170"/>
      <c r="J15" s="171"/>
      <c r="K15" s="172"/>
      <c r="L15" s="173"/>
      <c r="M15" s="174" t="s">
        <v>122</v>
      </c>
      <c r="N15" s="175"/>
      <c r="O15" s="176"/>
      <c r="P15" s="172"/>
      <c r="Q15" s="177"/>
      <c r="R15" s="29">
        <f t="shared" si="6"/>
        <v>5</v>
      </c>
      <c r="S15" s="178" t="s">
        <v>70</v>
      </c>
      <c r="T15" s="179"/>
      <c r="U15" s="130">
        <v>3</v>
      </c>
      <c r="V15" s="127">
        <f t="shared" si="1"/>
        <v>-2</v>
      </c>
      <c r="W15" s="92">
        <f t="shared" si="7"/>
        <v>-2</v>
      </c>
    </row>
    <row r="16" spans="1:23" ht="18.75" x14ac:dyDescent="0.25">
      <c r="A16" s="165" t="s">
        <v>102</v>
      </c>
      <c r="B16" s="166">
        <v>2</v>
      </c>
      <c r="C16" s="114" t="s">
        <v>100</v>
      </c>
      <c r="D16" s="117">
        <v>5</v>
      </c>
      <c r="E16" s="86"/>
      <c r="F16" s="29"/>
      <c r="G16" s="50"/>
      <c r="H16" s="47"/>
      <c r="I16" s="44"/>
      <c r="J16" s="68"/>
      <c r="K16" s="28"/>
      <c r="L16" s="53"/>
      <c r="M16" s="59" t="s">
        <v>127</v>
      </c>
      <c r="N16" s="62"/>
      <c r="O16" s="65"/>
      <c r="P16" s="28"/>
      <c r="Q16" s="56"/>
      <c r="R16" s="29">
        <f t="shared" si="0"/>
        <v>0</v>
      </c>
      <c r="S16" s="41" t="s">
        <v>70</v>
      </c>
      <c r="T16" s="89"/>
      <c r="U16" s="130">
        <v>3</v>
      </c>
      <c r="V16" s="127">
        <f t="shared" si="1"/>
        <v>3</v>
      </c>
      <c r="W16" s="92">
        <f t="shared" si="3"/>
        <v>3</v>
      </c>
    </row>
    <row r="17" spans="1:23" x14ac:dyDescent="0.25">
      <c r="A17" s="39" t="s">
        <v>93</v>
      </c>
      <c r="B17" s="84">
        <v>3</v>
      </c>
      <c r="C17" s="114" t="s">
        <v>107</v>
      </c>
      <c r="D17" s="117">
        <v>5</v>
      </c>
      <c r="E17" s="86">
        <v>11</v>
      </c>
      <c r="F17" s="29">
        <v>2</v>
      </c>
      <c r="G17" s="50"/>
      <c r="H17" s="47"/>
      <c r="I17" s="44"/>
      <c r="J17" s="68"/>
      <c r="K17" s="28"/>
      <c r="L17" s="53"/>
      <c r="M17" s="59"/>
      <c r="N17" s="62"/>
      <c r="O17" s="65"/>
      <c r="P17" s="28"/>
      <c r="Q17" s="56"/>
      <c r="R17" s="29">
        <f t="shared" si="0"/>
        <v>13</v>
      </c>
      <c r="S17" s="41" t="s">
        <v>70</v>
      </c>
      <c r="T17" s="89"/>
      <c r="U17" s="130">
        <v>11</v>
      </c>
      <c r="V17" s="127">
        <f t="shared" si="1"/>
        <v>-2</v>
      </c>
      <c r="W17" s="92">
        <f t="shared" si="2"/>
        <v>-2</v>
      </c>
    </row>
    <row r="18" spans="1:23" ht="16.5" thickBot="1" x14ac:dyDescent="0.3">
      <c r="A18" s="73" t="s">
        <v>94</v>
      </c>
      <c r="B18" s="85">
        <v>3</v>
      </c>
      <c r="C18" s="115" t="s">
        <v>51</v>
      </c>
      <c r="D18" s="118">
        <v>0</v>
      </c>
      <c r="E18" s="87">
        <v>11</v>
      </c>
      <c r="F18" s="31">
        <v>1</v>
      </c>
      <c r="G18" s="51"/>
      <c r="H18" s="48"/>
      <c r="I18" s="45"/>
      <c r="J18" s="69"/>
      <c r="K18" s="30"/>
      <c r="L18" s="54"/>
      <c r="M18" s="60"/>
      <c r="N18" s="63"/>
      <c r="O18" s="66"/>
      <c r="P18" s="30"/>
      <c r="Q18" s="57"/>
      <c r="R18" s="31">
        <f t="shared" si="0"/>
        <v>12</v>
      </c>
      <c r="S18" s="42">
        <v>9</v>
      </c>
      <c r="T18" s="90"/>
      <c r="U18" s="131">
        <v>11</v>
      </c>
      <c r="V18" s="128">
        <f t="shared" si="1"/>
        <v>-10</v>
      </c>
      <c r="W18" s="93">
        <f t="shared" si="2"/>
        <v>-10</v>
      </c>
    </row>
  </sheetData>
  <sortState ref="A3:W19">
    <sortCondition ref="B3:B19"/>
    <sortCondition ref="A3:A19"/>
  </sortState>
  <conditionalFormatting sqref="W2">
    <cfRule type="cellIs" dxfId="11" priority="47" operator="lessThan">
      <formula>1</formula>
    </cfRule>
  </conditionalFormatting>
  <conditionalFormatting sqref="W17 W3:W10">
    <cfRule type="cellIs" dxfId="10" priority="39" stopIfTrue="1" operator="lessThan">
      <formula>0.5</formula>
    </cfRule>
  </conditionalFormatting>
  <conditionalFormatting sqref="W18">
    <cfRule type="cellIs" dxfId="9" priority="23" stopIfTrue="1" operator="lessThan">
      <formula>0.5</formula>
    </cfRule>
  </conditionalFormatting>
  <conditionalFormatting sqref="W17:W18 W3:W10">
    <cfRule type="cellIs" dxfId="8" priority="1093" operator="lessThan">
      <formula>$U3/2</formula>
    </cfRule>
  </conditionalFormatting>
  <conditionalFormatting sqref="W11:W12 W16">
    <cfRule type="cellIs" dxfId="7" priority="7" stopIfTrue="1" operator="lessThan">
      <formula>0.5</formula>
    </cfRule>
  </conditionalFormatting>
  <conditionalFormatting sqref="W11:W12 W16">
    <cfRule type="cellIs" dxfId="6" priority="8" operator="lessThan">
      <formula>$U11/2</formula>
    </cfRule>
  </conditionalFormatting>
  <conditionalFormatting sqref="W13:W14">
    <cfRule type="cellIs" dxfId="5" priority="5" stopIfTrue="1" operator="lessThan">
      <formula>0.5</formula>
    </cfRule>
  </conditionalFormatting>
  <conditionalFormatting sqref="W13:W14">
    <cfRule type="cellIs" dxfId="4" priority="6" operator="lessThan">
      <formula>$U13/2</formula>
    </cfRule>
  </conditionalFormatting>
  <conditionalFormatting sqref="W15">
    <cfRule type="cellIs" dxfId="3" priority="3" stopIfTrue="1" operator="lessThan">
      <formula>0.5</formula>
    </cfRule>
  </conditionalFormatting>
  <conditionalFormatting sqref="W15">
    <cfRule type="cellIs" dxfId="2" priority="4" operator="lessThan">
      <formula>$U15/2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43" t="s">
        <v>15</v>
      </c>
      <c r="C1" s="144" t="s">
        <v>16</v>
      </c>
      <c r="D1" s="144" t="s">
        <v>17</v>
      </c>
      <c r="E1" s="144" t="s">
        <v>18</v>
      </c>
      <c r="F1" s="144" t="s">
        <v>19</v>
      </c>
      <c r="G1" s="144" t="s">
        <v>20</v>
      </c>
      <c r="H1" s="145" t="s">
        <v>21</v>
      </c>
    </row>
    <row r="2" spans="1:16" x14ac:dyDescent="0.25">
      <c r="B2" s="146" t="s">
        <v>14</v>
      </c>
      <c r="C2" s="147">
        <f ca="1">RANDBETWEEN(1,3)</f>
        <v>2</v>
      </c>
      <c r="D2" s="147">
        <f ca="1">RANDBETWEEN(1,3)+RANDBETWEEN(1,3)</f>
        <v>5</v>
      </c>
      <c r="E2" s="147">
        <f ca="1">RANDBETWEEN(1,3)+RANDBETWEEN(1,3)+RANDBETWEEN(1,3)</f>
        <v>5</v>
      </c>
      <c r="F2" s="147">
        <f ca="1">RANDBETWEEN(1,3)+RANDBETWEEN(1,3)+RANDBETWEEN(1,3)+RANDBETWEEN(1,3)</f>
        <v>6</v>
      </c>
      <c r="G2" s="147">
        <f ca="1">RANDBETWEEN(1,3)+RANDBETWEEN(1,3)+RANDBETWEEN(1,3)+RANDBETWEEN(1,3)+RANDBETWEEN(1,3)</f>
        <v>10</v>
      </c>
      <c r="H2" s="14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25">
      <c r="B3" s="149" t="s">
        <v>13</v>
      </c>
      <c r="C3" s="150">
        <f ca="1">RANDBETWEEN(1,4)</f>
        <v>2</v>
      </c>
      <c r="D3" s="150">
        <f ca="1">RANDBETWEEN(1,4)+RANDBETWEEN(1,4)</f>
        <v>8</v>
      </c>
      <c r="E3" s="150">
        <f ca="1">RANDBETWEEN(1,4)+RANDBETWEEN(1,4)+RANDBETWEEN(1,4)</f>
        <v>5</v>
      </c>
      <c r="F3" s="150">
        <f ca="1">RANDBETWEEN(1,4)+RANDBETWEEN(1,4)+RANDBETWEEN(1,4)+RANDBETWEEN(1,4)</f>
        <v>10</v>
      </c>
      <c r="G3" s="150">
        <f ca="1">RANDBETWEEN(1,4)+RANDBETWEEN(1,4)+RANDBETWEEN(1,4)+RANDBETWEEN(1,4)+RANDBETWEEN(1,4)</f>
        <v>16</v>
      </c>
      <c r="H3" s="15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149" t="s">
        <v>12</v>
      </c>
      <c r="C4" s="150">
        <f ca="1">RANDBETWEEN(1,6)</f>
        <v>3</v>
      </c>
      <c r="D4" s="150">
        <f ca="1">RANDBETWEEN(1,6)+RANDBETWEEN(1,6)</f>
        <v>10</v>
      </c>
      <c r="E4" s="150">
        <f ca="1">RANDBETWEEN(1,6)+RANDBETWEEN(1,6)+RANDBETWEEN(1,6)</f>
        <v>7</v>
      </c>
      <c r="F4" s="150">
        <f ca="1">RANDBETWEEN(1,6)+RANDBETWEEN(1,6)+RANDBETWEEN(1,6)+RANDBETWEEN(1,6)</f>
        <v>17</v>
      </c>
      <c r="G4" s="150">
        <f ca="1">RANDBETWEEN(1,6)+RANDBETWEEN(1,6)+RANDBETWEEN(1,6)+RANDBETWEEN(1,6)+RANDBETWEEN(1,6)</f>
        <v>14</v>
      </c>
      <c r="H4" s="15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25">
      <c r="B5" s="149" t="s">
        <v>11</v>
      </c>
      <c r="C5" s="150">
        <f ca="1">RANDBETWEEN(1,8)</f>
        <v>7</v>
      </c>
      <c r="D5" s="150">
        <f ca="1">RANDBETWEEN(1,8)+RANDBETWEEN(1,8)</f>
        <v>10</v>
      </c>
      <c r="E5" s="150">
        <f ca="1">RANDBETWEEN(1,8)+RANDBETWEEN(1,8)+RANDBETWEEN(1,8)</f>
        <v>10</v>
      </c>
      <c r="F5" s="150">
        <f ca="1">RANDBETWEEN(1,8)+RANDBETWEEN(1,8)+RANDBETWEEN(1,8)+RANDBETWEEN(1,8)</f>
        <v>31</v>
      </c>
      <c r="G5" s="150">
        <f ca="1">RANDBETWEEN(1,8)+RANDBETWEEN(1,8)+RANDBETWEEN(1,8)+RANDBETWEEN(1,8)+RANDBETWEEN(1,8)</f>
        <v>22</v>
      </c>
      <c r="H5" s="15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25">
      <c r="B6" s="149" t="s">
        <v>10</v>
      </c>
      <c r="C6" s="150">
        <f ca="1">RANDBETWEEN(1,10)</f>
        <v>5</v>
      </c>
      <c r="D6" s="150">
        <f ca="1">RANDBETWEEN(1,10)+RANDBETWEEN(1,10)</f>
        <v>11</v>
      </c>
      <c r="E6" s="150">
        <f ca="1">RANDBETWEEN(1,10)+RANDBETWEEN(1,10)+RANDBETWEEN(1,10)</f>
        <v>24</v>
      </c>
      <c r="F6" s="150">
        <f ca="1">RANDBETWEEN(1,10)+RANDBETWEEN(1,10)+RANDBETWEEN(1,10)+RANDBETWEEN(1,10)</f>
        <v>24</v>
      </c>
      <c r="G6" s="150">
        <f ca="1">RANDBETWEEN(1,10)+RANDBETWEEN(1,10)+RANDBETWEEN(1,10)+RANDBETWEEN(1,10)+RANDBETWEEN(1,10)</f>
        <v>12</v>
      </c>
      <c r="H6" s="15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25">
      <c r="B7" s="149" t="s">
        <v>9</v>
      </c>
      <c r="C7" s="150">
        <f ca="1">RANDBETWEEN(1,12)</f>
        <v>12</v>
      </c>
      <c r="D7" s="150">
        <f ca="1">RANDBETWEEN(1,12)+RANDBETWEEN(1,12)</f>
        <v>13</v>
      </c>
      <c r="E7" s="150">
        <f ca="1">RANDBETWEEN(1,12)+RANDBETWEEN(1,12)+RANDBETWEEN(1,12)</f>
        <v>30</v>
      </c>
      <c r="F7" s="150">
        <f ca="1">RANDBETWEEN(1,12)+RANDBETWEEN(1,12)+RANDBETWEEN(1,12)+RANDBETWEEN(1,12)</f>
        <v>22</v>
      </c>
      <c r="G7" s="150">
        <f ca="1">RANDBETWEEN(1,12)+RANDBETWEEN(1,12)+RANDBETWEEN(1,12)+RANDBETWEEN(1,12)+RANDBETWEEN(1,12)</f>
        <v>35</v>
      </c>
      <c r="H7" s="151">
        <f ca="1">RANDBETWEEN(1,12)+RANDBETWEEN(1,12)+RANDBETWEEN(1,12)+RANDBETWEEN(1,12)+RANDBETWEEN(1,12)+RANDBETWEEN(1,12)</f>
        <v>23</v>
      </c>
      <c r="L7" s="1"/>
      <c r="M7" s="1"/>
      <c r="N7" s="1"/>
      <c r="O7" s="1"/>
      <c r="P7" s="1"/>
    </row>
    <row r="8" spans="1:16" x14ac:dyDescent="0.25">
      <c r="B8" s="149" t="s">
        <v>8</v>
      </c>
      <c r="C8" s="150">
        <f ca="1">RANDBETWEEN(1,20)</f>
        <v>13</v>
      </c>
      <c r="D8" s="150">
        <f ca="1">RANDBETWEEN(1,20)+RANDBETWEEN(1,20)</f>
        <v>9</v>
      </c>
      <c r="E8" s="150">
        <f ca="1">RANDBETWEEN(1,20)+RANDBETWEEN(1,20)+RANDBETWEEN(1,20)</f>
        <v>51</v>
      </c>
      <c r="F8" s="150">
        <f ca="1">RANDBETWEEN(1,20)+RANDBETWEEN(1,20)+RANDBETWEEN(1,20)+RANDBETWEEN(1,20)</f>
        <v>27</v>
      </c>
      <c r="G8" s="150">
        <f ca="1">RANDBETWEEN(1,20)+RANDBETWEEN(1,20)+RANDBETWEEN(1,20)+RANDBETWEEN(1,20)+RANDBETWEEN(1,20)</f>
        <v>60</v>
      </c>
      <c r="H8" s="151">
        <f ca="1">RANDBETWEEN(1,20)+RANDBETWEEN(1,20)+RANDBETWEEN(1,20)+RANDBETWEEN(1,20)+RANDBETWEEN(1,20)+RANDBETWEEN(1,20)</f>
        <v>30</v>
      </c>
      <c r="L8" s="1"/>
      <c r="M8" s="1"/>
      <c r="N8" s="1"/>
      <c r="O8" s="1"/>
      <c r="P8" s="1"/>
    </row>
    <row r="9" spans="1:16" ht="16.5" thickBot="1" x14ac:dyDescent="0.3">
      <c r="B9" s="152" t="s">
        <v>24</v>
      </c>
      <c r="C9" s="153">
        <f ca="1">RANDBETWEEN(1,100)</f>
        <v>7</v>
      </c>
      <c r="D9" s="153">
        <f ca="1">RANDBETWEEN(1,100)+RANDBETWEEN(1,100)</f>
        <v>63</v>
      </c>
      <c r="E9" s="153">
        <f ca="1">RANDBETWEEN(1,100)+RANDBETWEEN(1,100)+RANDBETWEEN(1,100)</f>
        <v>155</v>
      </c>
      <c r="F9" s="153">
        <f ca="1">RANDBETWEEN(1,100)+RANDBETWEEN(1,100)+RANDBETWEEN(1,100)+RANDBETWEEN(1,100)</f>
        <v>334</v>
      </c>
      <c r="G9" s="153">
        <f ca="1">RANDBETWEEN(1,100)+RANDBETWEEN(1,100)+RANDBETWEEN(1,100)+RANDBETWEEN(1,100)+RANDBETWEEN(1,100)</f>
        <v>206</v>
      </c>
      <c r="H9" s="154">
        <f ca="1">RANDBETWEEN(1,100)+RANDBETWEEN(1,100)+RANDBETWEEN(1,100)+RANDBETWEEN(1,100)+RANDBETWEEN(1,100)+RANDBETWEEN(1,100)</f>
        <v>293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2013-02-11T14:53:37Z</cp:lastPrinted>
  <dcterms:created xsi:type="dcterms:W3CDTF">2011-08-12T18:00:42Z</dcterms:created>
  <dcterms:modified xsi:type="dcterms:W3CDTF">2013-03-31T13:34:23Z</dcterms:modified>
</cp:coreProperties>
</file>