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8" r:id="rId2"/>
    <sheet name="Attacks" sheetId="6" r:id="rId3"/>
    <sheet name="Saves (allies)" sheetId="3" r:id="rId4"/>
    <sheet name="Saves (foes)" sheetId="7" r:id="rId5"/>
    <sheet name="hps" sheetId="5" r:id="rId6"/>
    <sheet name="Rolls" sheetId="4" r:id="rId7"/>
  </sheets>
  <externalReferences>
    <externalReference r:id="rId8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D10" i="1" l="1"/>
  <c r="V20" i="5" l="1"/>
  <c r="AA20" i="5" s="1"/>
  <c r="AB20" i="5" s="1"/>
  <c r="C21" i="5" l="1"/>
  <c r="D21" i="5"/>
  <c r="H36" i="6" l="1"/>
  <c r="I36" i="6" s="1"/>
  <c r="H35" i="6"/>
  <c r="I35" i="6" s="1"/>
  <c r="H34" i="6"/>
  <c r="I34" i="6" s="1"/>
  <c r="H33" i="6"/>
  <c r="I33" i="6" s="1"/>
  <c r="H37" i="6"/>
  <c r="I37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43" i="6" l="1"/>
  <c r="I43" i="6" s="1"/>
  <c r="H42" i="6"/>
  <c r="I42" i="6" s="1"/>
  <c r="V12" i="5"/>
  <c r="AA12" i="5" s="1"/>
  <c r="AB12" i="5" s="1"/>
  <c r="V11" i="5"/>
  <c r="AA11" i="5" s="1"/>
  <c r="AB11" i="5" s="1"/>
  <c r="D8" i="1" l="1"/>
  <c r="D14" i="1"/>
  <c r="D7" i="1"/>
  <c r="D15" i="1"/>
  <c r="E15" i="1" s="1"/>
  <c r="D6" i="1"/>
  <c r="D5" i="1"/>
  <c r="D13" i="1"/>
  <c r="D4" i="1"/>
  <c r="D3" i="1"/>
  <c r="D22" i="1"/>
  <c r="D2" i="1"/>
  <c r="D12" i="1"/>
  <c r="Z17" i="5"/>
  <c r="H41" i="6"/>
  <c r="I41" i="6" s="1"/>
  <c r="H40" i="6"/>
  <c r="I40" i="6" s="1"/>
  <c r="H39" i="6"/>
  <c r="I39" i="6" s="1"/>
  <c r="D21" i="1"/>
  <c r="D20" i="1"/>
  <c r="D19" i="1"/>
  <c r="D18" i="1"/>
  <c r="D17" i="1"/>
  <c r="D16" i="1"/>
  <c r="H38" i="6" l="1"/>
  <c r="I38" i="6" s="1"/>
  <c r="H22" i="6"/>
  <c r="I22" i="6" s="1"/>
  <c r="H21" i="6"/>
  <c r="I21" i="6" s="1"/>
  <c r="H20" i="6"/>
  <c r="I20" i="6" s="1"/>
  <c r="C14" i="1"/>
  <c r="H18" i="6"/>
  <c r="I18" i="6" s="1"/>
  <c r="H19" i="6"/>
  <c r="I19" i="6" s="1"/>
  <c r="H17" i="6"/>
  <c r="I17" i="6" s="1"/>
  <c r="H16" i="6"/>
  <c r="I16" i="6" s="1"/>
  <c r="H15" i="6"/>
  <c r="I15" i="6" s="1"/>
  <c r="C22" i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4" i="7"/>
  <c r="K4" i="7" s="1"/>
  <c r="J3" i="7"/>
  <c r="K3" i="7" s="1"/>
  <c r="J2" i="7"/>
  <c r="K2" i="7" s="1"/>
  <c r="H14" i="6"/>
  <c r="I14" i="6" s="1"/>
  <c r="H12" i="6"/>
  <c r="I12" i="6" s="1"/>
  <c r="H11" i="6"/>
  <c r="I11" i="6" s="1"/>
  <c r="H9" i="6" l="1"/>
  <c r="I9" i="6" s="1"/>
  <c r="Z8" i="5" l="1"/>
  <c r="J13" i="7" l="1"/>
  <c r="K13" i="7" s="1"/>
  <c r="J12" i="7"/>
  <c r="K12" i="7" s="1"/>
  <c r="J11" i="7"/>
  <c r="K11" i="7" s="1"/>
  <c r="J14" i="7"/>
  <c r="K14" i="7" s="1"/>
  <c r="J15" i="7"/>
  <c r="K15" i="7" s="1"/>
  <c r="J16" i="7"/>
  <c r="K16" i="7" s="1"/>
  <c r="V14" i="5"/>
  <c r="AA14" i="5" s="1"/>
  <c r="AB14" i="5" s="1"/>
  <c r="E17" i="1"/>
  <c r="D14" i="7" l="1"/>
  <c r="E14" i="7" s="1"/>
  <c r="D15" i="7"/>
  <c r="E15" i="7" s="1"/>
  <c r="D16" i="7"/>
  <c r="E16" i="7" s="1"/>
  <c r="E16" i="1"/>
  <c r="E13" i="1" l="1"/>
  <c r="E14" i="1"/>
  <c r="E12" i="1"/>
  <c r="E22" i="1"/>
  <c r="F19" i="8" l="1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E3" i="8"/>
  <c r="F2" i="8"/>
  <c r="E2" i="8"/>
  <c r="M13" i="1" l="1"/>
  <c r="E18" i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V21" i="5"/>
  <c r="AA21" i="5" s="1"/>
  <c r="AB21" i="5" s="1"/>
  <c r="V22" i="5"/>
  <c r="AA22" i="5" s="1"/>
  <c r="AB22" i="5" s="1"/>
  <c r="V17" i="5"/>
  <c r="AA17" i="5" s="1"/>
  <c r="AB17" i="5" s="1"/>
  <c r="V23" i="5"/>
  <c r="AA23" i="5" s="1"/>
  <c r="AB23" i="5" s="1"/>
  <c r="V19" i="5"/>
  <c r="AA19" i="5" s="1"/>
  <c r="AB19" i="5" s="1"/>
  <c r="V18" i="5"/>
  <c r="AA18" i="5" s="1"/>
  <c r="AB18" i="5" s="1"/>
  <c r="V15" i="5"/>
  <c r="AA15" i="5" s="1"/>
  <c r="AB15" i="5" s="1"/>
  <c r="Z5" i="5" l="1"/>
  <c r="H2" i="6" l="1"/>
  <c r="I2" i="6" s="1"/>
  <c r="H5" i="6"/>
  <c r="I5" i="6" s="1"/>
  <c r="B5" i="5" l="1"/>
  <c r="J11" i="3" l="1"/>
  <c r="K11" i="3" s="1"/>
  <c r="H10" i="6" l="1"/>
  <c r="I10" i="6" s="1"/>
  <c r="H8" i="6"/>
  <c r="H7" i="6"/>
  <c r="I7" i="6" l="1"/>
  <c r="I8" i="6"/>
  <c r="J2" i="3" l="1"/>
  <c r="K2" i="3" s="1"/>
  <c r="Z6" i="5" l="1"/>
  <c r="B2" i="5" l="1"/>
  <c r="H6" i="6" l="1"/>
  <c r="I6" i="6" s="1"/>
  <c r="Z4" i="5" l="1"/>
  <c r="V9" i="5" l="1"/>
  <c r="AA9" i="5" s="1"/>
  <c r="AB9" i="5" s="1"/>
  <c r="B4" i="5" l="1"/>
  <c r="D4" i="3" l="1"/>
  <c r="E4" i="3" s="1"/>
  <c r="D3" i="3"/>
  <c r="E3" i="3" s="1"/>
  <c r="D2" i="3"/>
  <c r="E2" i="3" l="1"/>
  <c r="D2" i="7"/>
  <c r="D3" i="7"/>
  <c r="D4" i="7"/>
  <c r="E4" i="7" s="1"/>
  <c r="E2" i="7" l="1"/>
  <c r="E3" i="7"/>
  <c r="J10" i="3" l="1"/>
  <c r="K10" i="3" s="1"/>
  <c r="E5" i="1" l="1"/>
  <c r="M14" i="1" l="1"/>
  <c r="M12" i="1"/>
  <c r="M20" i="1" s="1"/>
  <c r="J8" i="3" l="1"/>
  <c r="K8" i="3" s="1"/>
  <c r="J4" i="3"/>
  <c r="K4" i="3" s="1"/>
  <c r="J6" i="3"/>
  <c r="K6" i="3" s="1"/>
  <c r="V16" i="5" l="1"/>
  <c r="H6" i="4" l="1"/>
  <c r="D3" i="5" l="1"/>
  <c r="B3" i="5"/>
  <c r="D2" i="5" l="1"/>
  <c r="B6" i="5" l="1"/>
  <c r="D6" i="5"/>
  <c r="C6" i="5"/>
  <c r="E21" i="1" l="1"/>
  <c r="AA16" i="5" l="1"/>
  <c r="AB16" i="5" s="1"/>
  <c r="D4" i="5" l="1"/>
  <c r="C4" i="5"/>
  <c r="J3" i="3" l="1"/>
  <c r="K3" i="3" s="1"/>
  <c r="D4" i="4" l="1"/>
  <c r="D10" i="5" l="1"/>
  <c r="C10" i="5"/>
  <c r="B10" i="5"/>
  <c r="E20" i="1" l="1"/>
  <c r="V10" i="5"/>
  <c r="AA10" i="5" s="1"/>
  <c r="AB10" i="5" s="1"/>
  <c r="J9" i="3" l="1"/>
  <c r="K9" i="3" s="1"/>
  <c r="E4" i="1" l="1"/>
  <c r="E19" i="1"/>
  <c r="E8" i="1"/>
  <c r="E7" i="1"/>
  <c r="E6" i="1"/>
  <c r="E2" i="1"/>
  <c r="E3" i="1"/>
  <c r="V8" i="5"/>
  <c r="AA8" i="5" s="1"/>
  <c r="AB8" i="5" s="1"/>
  <c r="V7" i="5"/>
  <c r="AA7" i="5" s="1"/>
  <c r="AB7" i="5" s="1"/>
  <c r="D7" i="5"/>
  <c r="C7" i="5"/>
  <c r="B7" i="5"/>
  <c r="V6" i="5"/>
  <c r="AA6" i="5" s="1"/>
  <c r="AB6" i="5" s="1"/>
  <c r="V5" i="5"/>
  <c r="AA5" i="5" s="1"/>
  <c r="AB5" i="5" s="1"/>
  <c r="D5" i="5"/>
  <c r="C5" i="5"/>
  <c r="V4" i="5"/>
  <c r="AA4" i="5" s="1"/>
  <c r="AB4" i="5" s="1"/>
  <c r="V3" i="5"/>
  <c r="AA3" i="5" s="1"/>
  <c r="AB3" i="5" s="1"/>
  <c r="C3" i="5"/>
  <c r="V2" i="5"/>
  <c r="AA2" i="5" s="1"/>
  <c r="AB2" i="5" s="1"/>
  <c r="C2" i="5"/>
  <c r="J7" i="3" l="1"/>
  <c r="K7" i="3" s="1"/>
  <c r="J5" i="3" l="1"/>
  <c r="K5" i="3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4" i="1"/>
  <c r="I13" i="1"/>
  <c r="I15" i="1" s="1"/>
  <c r="I12" i="1"/>
  <c r="I16" i="1" l="1"/>
  <c r="M17" i="1" s="1"/>
  <c r="M16" i="1"/>
  <c r="M18" i="1"/>
</calcChain>
</file>

<file path=xl/comments1.xml><?xml version="1.0" encoding="utf-8"?>
<comments xmlns="http://schemas.openxmlformats.org/spreadsheetml/2006/main">
  <authors>
    <author>Alexis Álvarez</author>
  </authors>
  <commentList>
    <comment ref="G7" authorId="0">
      <text>
        <r>
          <rPr>
            <i/>
            <sz val="12"/>
            <color theme="1"/>
            <rFont val="Times New Roman"/>
            <family val="1"/>
          </rPr>
          <t>weapon focus (claw)</t>
        </r>
      </text>
    </comment>
    <comment ref="G8" authorId="0">
      <text>
        <r>
          <rPr>
            <i/>
            <sz val="12"/>
            <color theme="1"/>
            <rFont val="Times New Roman"/>
            <family val="1"/>
          </rPr>
          <t>weapon focus (claw)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X5" authorId="0">
      <text>
        <r>
          <rPr>
            <i/>
            <sz val="12"/>
            <color indexed="81"/>
            <rFont val="Times New Roman"/>
            <family val="1"/>
          </rPr>
          <t>divine power +10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Z6" authorId="0">
      <text>
        <r>
          <rPr>
            <i/>
            <sz val="12"/>
            <color indexed="81"/>
            <rFont val="Times New Roman"/>
            <family val="1"/>
          </rPr>
          <t>cloudkill -2</t>
        </r>
      </text>
    </comment>
    <comment ref="Z8" authorId="0">
      <text>
        <r>
          <rPr>
            <i/>
            <sz val="12"/>
            <color indexed="81"/>
            <rFont val="Times New Roman"/>
            <family val="1"/>
          </rPr>
          <t>baleful bolt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21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21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<sst xmlns="http://schemas.openxmlformats.org/spreadsheetml/2006/main" count="532" uniqueCount="191">
  <si>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</si>
  <si>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</si>
  <si>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</si>
  <si>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</si>
  <si>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</si>
  <si>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</si>
  <si>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</si>
  <si>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</si>
  <si>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</si>
  <si>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</si>
  <si>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</si>
  <si>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</si>
  <si>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</si>
  <si>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</si>
  <si>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</si>
  <si>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</si>
  <si>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</si>
  <si>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</si>
  <si>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</si>
  <si>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</si>
  <si>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</si>
  <si>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</si>
  <si>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</si>
  <si>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</si>
  <si>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</si>
  <si>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</si>
  <si>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</si>
  <si>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</si>
  <si>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</si>
  <si>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</si>
  <si>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</si>
  <si>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</si>
  <si>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</si>
  <si>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</si>
  <si>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</si>
  <si>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</si>
  <si>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</si>
  <si>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</si>
  <si>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</si>
  <si>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</si>
  <si>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</si>
  <si>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</si>
  <si>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</si>
  <si>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</si>
  <si>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</si>
  <si>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</si>
  <si>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</si>
  <si>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</si>
  <si>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</si>
  <si>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</si>
  <si>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</si>
  <si>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</si>
  <si>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</si>
  <si>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</si>
  <si>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</si>
  <si>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</si>
  <si>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</si>
  <si>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</si>
  <si>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</si>
  <si>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</si>
  <si>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</si>
  <si>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</si>
  <si>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</si>
  <si>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</si>
  <si>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</si>
  <si>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</si>
  <si>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</si>
  <si>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</si>
  <si>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</si>
  <si>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</si>
  <si>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</si>
  <si>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</si>
  <si>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</si>
  <si>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</si>
  <si>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</si>
  <si>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20’</t>
  </si>
  <si>
    <t>Move Silently</t>
  </si>
  <si>
    <t>Bite</t>
  </si>
  <si>
    <t>Bypass Spell Resistance</t>
  </si>
  <si>
    <t>Notes</t>
  </si>
  <si>
    <t>Listen</t>
  </si>
  <si>
    <t>Allisa</t>
  </si>
  <si>
    <t>Maiko</t>
  </si>
  <si>
    <t>Lauren</t>
  </si>
  <si>
    <t>Rook</t>
  </si>
  <si>
    <t>Fingers</t>
  </si>
  <si>
    <t>Sarge</t>
  </si>
  <si>
    <t>Mellion</t>
  </si>
  <si>
    <t>Stoneskin</t>
  </si>
  <si>
    <t>Valania</t>
  </si>
  <si>
    <t>Druid-Master of Many Forms</t>
  </si>
  <si>
    <t>Rogue-Trapsmith</t>
  </si>
  <si>
    <t>Duskblade</t>
  </si>
  <si>
    <t>Cleric-Rogue-Inquisitor</t>
  </si>
  <si>
    <t>Bard</t>
  </si>
  <si>
    <t>Warmage</t>
  </si>
  <si>
    <t>Wizard-Incantator</t>
  </si>
  <si>
    <t>Cloistered Cleric of Mystra</t>
  </si>
  <si>
    <t>Good/
Pos</t>
  </si>
  <si>
    <t>Vamp</t>
  </si>
  <si>
    <t>Temp</t>
  </si>
  <si>
    <t>Greater Dispel Magic</t>
  </si>
  <si>
    <t>Evil/
Neg</t>
  </si>
  <si>
    <t>Imm</t>
  </si>
  <si>
    <t>Magic/
Force</t>
  </si>
  <si>
    <t>Check</t>
  </si>
  <si>
    <t>30’/40’ fly</t>
  </si>
  <si>
    <t>6/120</t>
  </si>
  <si>
    <t>0/120</t>
  </si>
  <si>
    <t>10/120</t>
  </si>
  <si>
    <t>Samara</t>
  </si>
  <si>
    <t>Tumble</t>
  </si>
  <si>
    <t>Intimidate</t>
  </si>
  <si>
    <t>Skill</t>
  </si>
  <si>
    <t>Favored Soul-Divine Agent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</si>
  <si>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</si>
  <si>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</si>
  <si>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</si>
  <si>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</si>
  <si>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</si>
  <si>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</si>
  <si>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</si>
  <si>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</si>
  <si>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</si>
  <si>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þ</t>
  </si>
  <si>
    <t>q</t>
  </si>
  <si>
    <t>Bonespur</t>
  </si>
  <si>
    <t>Blackwing</t>
  </si>
  <si>
    <t>Sanguineous Drinker</t>
  </si>
  <si>
    <t>Serpentir</t>
  </si>
  <si>
    <t>Skeletal Archer</t>
  </si>
  <si>
    <t>Pincushion Jane</t>
  </si>
  <si>
    <t>Skeletal Archers</t>
  </si>
  <si>
    <t>bludgeon</t>
  </si>
  <si>
    <t>10’/40’ chg</t>
  </si>
  <si>
    <t>Zombie Swarm</t>
  </si>
  <si>
    <t>15’</t>
  </si>
  <si>
    <t>slashing</t>
  </si>
  <si>
    <t>Bone Scythe</t>
  </si>
  <si>
    <t>1d8+6/19-20</t>
  </si>
  <si>
    <t>Grapple</t>
  </si>
  <si>
    <t>Boneshard Blast</t>
  </si>
  <si>
    <t>+2d6</t>
  </si>
  <si>
    <t>2d6 (DC 10) w’in 10’</t>
  </si>
  <si>
    <t>Charge / Bull Rush</t>
  </si>
  <si>
    <t>Deathlock</t>
  </si>
  <si>
    <t>1d4</t>
  </si>
  <si>
    <t>MM V</t>
  </si>
  <si>
    <t>twelve</t>
  </si>
  <si>
    <t>seven</t>
  </si>
  <si>
    <t>30’/80’ fly</t>
  </si>
  <si>
    <t>Claw 1</t>
  </si>
  <si>
    <t>1d6+8</t>
  </si>
  <si>
    <t>Claw 2</t>
  </si>
  <si>
    <t>1d8+4</t>
  </si>
  <si>
    <t>20/120</t>
  </si>
  <si>
    <t>40’</t>
  </si>
  <si>
    <t>1d3+Blood Drain</t>
  </si>
  <si>
    <t>Blood Spray, Swift</t>
  </si>
  <si>
    <t>as Grease, DC 17</t>
  </si>
  <si>
    <t>5 points of damage dealt to self</t>
  </si>
  <si>
    <t>50’ / 10’ cl</t>
  </si>
  <si>
    <t>MM I</t>
  </si>
  <si>
    <t>MM II</t>
  </si>
  <si>
    <t>in house</t>
  </si>
  <si>
    <t>LM</t>
  </si>
  <si>
    <t>Claw 3</t>
  </si>
  <si>
    <t>Claw 4</t>
  </si>
  <si>
    <t>1d6+2</t>
  </si>
  <si>
    <t>Shortbow</t>
  </si>
  <si>
    <t>1d6</t>
  </si>
  <si>
    <t>The Impostor</t>
  </si>
  <si>
    <t>Slam</t>
  </si>
  <si>
    <t>Enervating Crush</t>
  </si>
  <si>
    <t>1d8</t>
  </si>
  <si>
    <t>1d6 + 1d4 Strength</t>
  </si>
  <si>
    <t>30’ f</t>
  </si>
  <si>
    <t>earth elemental 1</t>
  </si>
  <si>
    <t>earth elemental 2</t>
  </si>
  <si>
    <t>Earth Elemental</t>
  </si>
  <si>
    <t>Allisa (&amp; elem.)</t>
  </si>
  <si>
    <t>1d6+4</t>
  </si>
  <si>
    <t>Slam [Power Attack]</t>
  </si>
  <si>
    <t>9/120</t>
  </si>
  <si>
    <t>Serpentir 1</t>
  </si>
  <si>
    <t>Serpentir 2</t>
  </si>
  <si>
    <t>17/120</t>
  </si>
  <si>
    <t>Serpentirs</t>
  </si>
  <si>
    <t>Adversarial Party Composition</t>
  </si>
  <si>
    <t>19/120</t>
  </si>
  <si>
    <t>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</si>
</sst>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i/>
      <sz val="12"/>
      <color theme="0" tint="-0.249977111117893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hair">
        <color auto="1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9" fontId="3" fillId="0" borderId="0" applyFont="0" applyFill="0" applyBorder="0" applyAlignment="0" applyProtection="0"/>
    <xf numFmtId="0" fontId="21" fillId="0" borderId="0"/>
    <xf numFmtId="0" fontId="22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3" borderId="21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4" fillId="23" borderId="25" xfId="0" applyFont="1" applyFill="1" applyBorder="1" applyAlignment="1">
      <alignment horizontal="center"/>
    </xf>
    <xf numFmtId="0" fontId="14" fillId="21" borderId="8" xfId="0" applyFont="1" applyFill="1" applyBorder="1" applyAlignment="1">
      <alignment horizontal="center"/>
    </xf>
    <xf numFmtId="0" fontId="16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4" borderId="58" xfId="0" applyFont="1" applyFill="1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14" fillId="25" borderId="5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43" xfId="0" quotePrefix="1" applyFill="1" applyBorder="1" applyAlignment="1"/>
    <xf numFmtId="164" fontId="0" fillId="5" borderId="0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2" fillId="9" borderId="60" xfId="0" applyFont="1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17" fillId="26" borderId="35" xfId="0" applyFont="1" applyFill="1" applyBorder="1" applyAlignment="1">
      <alignment horizontal="center" vertical="center"/>
    </xf>
    <xf numFmtId="0" fontId="0" fillId="26" borderId="35" xfId="0" applyFill="1" applyBorder="1" applyAlignment="1">
      <alignment horizontal="center" vertical="center"/>
    </xf>
    <xf numFmtId="0" fontId="0" fillId="26" borderId="37" xfId="0" applyFill="1" applyBorder="1" applyAlignment="1">
      <alignment horizontal="center" vertical="center"/>
    </xf>
    <xf numFmtId="0" fontId="2" fillId="26" borderId="39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4" fillId="27" borderId="2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4" fillId="28" borderId="29" xfId="11" applyNumberFormat="1" applyFont="1" applyFill="1" applyBorder="1" applyAlignment="1">
      <alignment horizontal="center" vertical="center" shrinkToFit="1"/>
    </xf>
    <xf numFmtId="0" fontId="24" fillId="20" borderId="29" xfId="11" applyNumberFormat="1" applyFont="1" applyFill="1" applyBorder="1" applyAlignment="1">
      <alignment horizontal="center" vertical="center" shrinkToFit="1"/>
    </xf>
    <xf numFmtId="0" fontId="17" fillId="19" borderId="29" xfId="0" applyFont="1" applyFill="1" applyBorder="1" applyAlignment="1">
      <alignment horizontal="center" vertical="center"/>
    </xf>
    <xf numFmtId="0" fontId="14" fillId="21" borderId="29" xfId="0" applyFont="1" applyFill="1" applyBorder="1" applyAlignment="1">
      <alignment horizontal="center" vertical="center"/>
    </xf>
    <xf numFmtId="0" fontId="17" fillId="29" borderId="29" xfId="0" applyFont="1" applyFill="1" applyBorder="1" applyAlignment="1">
      <alignment horizontal="center" vertical="center"/>
    </xf>
    <xf numFmtId="0" fontId="14" fillId="18" borderId="29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7" fillId="7" borderId="29" xfId="0" applyFont="1" applyFill="1" applyBorder="1" applyAlignment="1">
      <alignment horizontal="center" vertical="center"/>
    </xf>
    <xf numFmtId="0" fontId="14" fillId="16" borderId="29" xfId="0" applyFont="1" applyFill="1" applyBorder="1" applyAlignment="1">
      <alignment horizontal="center" vertical="center"/>
    </xf>
    <xf numFmtId="0" fontId="14" fillId="16" borderId="64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4" fillId="28" borderId="64" xfId="11" applyNumberFormat="1" applyFont="1" applyFill="1" applyBorder="1" applyAlignment="1">
      <alignment horizontal="center" vertical="center" shrinkToFit="1"/>
    </xf>
    <xf numFmtId="0" fontId="24" fillId="20" borderId="64" xfId="11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6" fillId="21" borderId="8" xfId="0" applyFont="1" applyFill="1" applyBorder="1" applyAlignment="1">
      <alignment horizontal="center"/>
    </xf>
    <xf numFmtId="0" fontId="0" fillId="5" borderId="59" xfId="0" applyFill="1" applyBorder="1" applyAlignment="1">
      <alignment horizontal="center"/>
    </xf>
    <xf numFmtId="0" fontId="0" fillId="5" borderId="66" xfId="0" applyFill="1" applyBorder="1" applyAlignment="1">
      <alignment horizontal="center"/>
    </xf>
    <xf numFmtId="0" fontId="0" fillId="13" borderId="35" xfId="0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/>
    </xf>
    <xf numFmtId="0" fontId="0" fillId="13" borderId="42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2" fillId="13" borderId="29" xfId="0" applyFont="1" applyFill="1" applyBorder="1" applyAlignment="1">
      <alignment horizontal="center"/>
    </xf>
    <xf numFmtId="0" fontId="0" fillId="13" borderId="29" xfId="0" applyFont="1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13" borderId="65" xfId="0" applyFont="1" applyFill="1" applyBorder="1" applyAlignment="1">
      <alignment horizontal="center" vertical="center"/>
    </xf>
    <xf numFmtId="0" fontId="0" fillId="13" borderId="64" xfId="0" applyFill="1" applyBorder="1" applyAlignment="1">
      <alignment horizontal="center" vertical="center"/>
    </xf>
    <xf numFmtId="0" fontId="0" fillId="0" borderId="35" xfId="0" applyBorder="1" applyAlignment="1">
      <alignment horizontal="centerContinuous" vertical="center"/>
    </xf>
    <xf numFmtId="0" fontId="0" fillId="0" borderId="35" xfId="0" applyFont="1" applyBorder="1" applyAlignment="1">
      <alignment horizontal="centerContinuous" vertical="center"/>
    </xf>
    <xf numFmtId="0" fontId="2" fillId="0" borderId="35" xfId="0" applyFont="1" applyBorder="1" applyAlignment="1">
      <alignment horizontal="centerContinuous" vertical="center"/>
    </xf>
    <xf numFmtId="0" fontId="9" fillId="26" borderId="35" xfId="0" applyFont="1" applyFill="1" applyBorder="1" applyAlignment="1">
      <alignment horizontal="centerContinuous" vertical="center"/>
    </xf>
    <xf numFmtId="0" fontId="26" fillId="27" borderId="56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6" fillId="21" borderId="56" xfId="0" applyFont="1" applyFill="1" applyBorder="1" applyAlignment="1">
      <alignment horizont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31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8000"/>
      <color rgb="FFFF7C80"/>
      <color rgb="FFFF6600"/>
      <color rgb="FF00FF00"/>
      <color rgb="FFFF00FF"/>
      <color rgb="FF99FF99"/>
      <color rgb="FFCC0066"/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16</c:v>
                </c:pt>
                <c:pt idx="3">
                  <c:v>23</c:v>
                </c:pt>
                <c:pt idx="4">
                  <c:v>23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9</c:v>
                </c:pt>
                <c:pt idx="3">
                  <c:v>22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21</c:v>
                </c:pt>
                <c:pt idx="3">
                  <c:v>28</c:v>
                </c:pt>
                <c:pt idx="4">
                  <c:v>35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42</c:v>
                </c:pt>
                <c:pt idx="3">
                  <c:v>44</c:v>
                </c:pt>
                <c:pt idx="4">
                  <c:v>63</c:v>
                </c:pt>
                <c:pt idx="5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1840"/>
        <c:axId val="68773376"/>
        <c:axId val="68209280"/>
      </c:area3DChart>
      <c:catAx>
        <c:axId val="68771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773376"/>
        <c:crosses val="autoZero"/>
        <c:auto val="1"/>
        <c:lblAlgn val="ctr"/>
        <c:lblOffset val="100"/>
        <c:noMultiLvlLbl val="0"/>
      </c:catAx>
      <c:valAx>
        <c:axId val="6877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771840"/>
        <c:crosses val="autoZero"/>
        <c:crossBetween val="midCat"/>
      </c:valAx>
      <c:serAx>
        <c:axId val="68209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7733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16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9</c:v>
                </c:pt>
                <c:pt idx="5">
                  <c:v>21</c:v>
                </c:pt>
                <c:pt idx="6">
                  <c:v>42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23</c:v>
                </c:pt>
                <c:pt idx="4">
                  <c:v>22</c:v>
                </c:pt>
                <c:pt idx="5">
                  <c:v>28</c:v>
                </c:pt>
                <c:pt idx="6">
                  <c:v>44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20</c:v>
                </c:pt>
                <c:pt idx="3">
                  <c:v>23</c:v>
                </c:pt>
                <c:pt idx="4">
                  <c:v>19</c:v>
                </c:pt>
                <c:pt idx="5">
                  <c:v>35</c:v>
                </c:pt>
                <c:pt idx="6">
                  <c:v>63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20</c:v>
                </c:pt>
                <c:pt idx="3">
                  <c:v>21</c:v>
                </c:pt>
                <c:pt idx="4">
                  <c:v>23</c:v>
                </c:pt>
                <c:pt idx="5">
                  <c:v>30</c:v>
                </c:pt>
                <c:pt idx="6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6912"/>
        <c:axId val="69013504"/>
        <c:axId val="68765888"/>
      </c:area3DChart>
      <c:catAx>
        <c:axId val="6880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9013504"/>
        <c:crosses val="autoZero"/>
        <c:auto val="1"/>
        <c:lblAlgn val="ctr"/>
        <c:lblOffset val="100"/>
        <c:noMultiLvlLbl val="0"/>
      </c:catAx>
      <c:valAx>
        <c:axId val="6901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806912"/>
        <c:crosses val="autoZero"/>
        <c:crossBetween val="midCat"/>
      </c:valAx>
      <c:serAx>
        <c:axId val="68765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90135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11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16</c:v>
                </c:pt>
                <c:pt idx="3">
                  <c:v>23</c:v>
                </c:pt>
                <c:pt idx="4">
                  <c:v>23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9</c:v>
                </c:pt>
                <c:pt idx="3">
                  <c:v>22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16</c:v>
                </c:pt>
                <c:pt idx="2">
                  <c:v>21</c:v>
                </c:pt>
                <c:pt idx="3">
                  <c:v>28</c:v>
                </c:pt>
                <c:pt idx="4">
                  <c:v>35</c:v>
                </c:pt>
                <c:pt idx="5">
                  <c:v>30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42</c:v>
                </c:pt>
                <c:pt idx="3">
                  <c:v>44</c:v>
                </c:pt>
                <c:pt idx="4">
                  <c:v>63</c:v>
                </c:pt>
                <c:pt idx="5">
                  <c:v>51</c:v>
                </c:pt>
              </c:numCache>
            </c:numRef>
          </c:val>
        </c:ser>
        <c:bandFmts/>
        <c:axId val="69868544"/>
        <c:axId val="69886720"/>
        <c:axId val="68810944"/>
      </c:surface3DChart>
      <c:catAx>
        <c:axId val="6986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9886720"/>
        <c:crosses val="autoZero"/>
        <c:auto val="1"/>
        <c:lblAlgn val="ctr"/>
        <c:lblOffset val="100"/>
        <c:noMultiLvlLbl val="0"/>
      </c:catAx>
      <c:valAx>
        <c:axId val="6988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9868544"/>
        <c:crosses val="autoZero"/>
        <c:crossBetween val="midCat"/>
      </c:valAx>
      <c:serAx>
        <c:axId val="68810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98867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/>
  </sheetViews>
  <sheetFormatPr defaultRowHeight="15.6" x14ac:dyDescent="0.3"/>
  <cols>
    <col min="1" max="1" width="17.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10.09765625" style="21" bestFit="1" customWidth="1"/>
    <col min="7" max="7" width="1.09765625" customWidth="1"/>
    <col min="8" max="8" width="14.09765625" bestFit="1" customWidth="1"/>
    <col min="9" max="9" width="6.296875" bestFit="1" customWidth="1"/>
    <col min="10" max="10" width="24.5" bestFit="1" customWidth="1"/>
    <col min="11" max="11" width="1.3984375" customWidth="1"/>
    <col min="12" max="12" width="19.59765625" bestFit="1" customWidth="1"/>
    <col min="13" max="13" width="4.8984375" bestFit="1" customWidth="1"/>
    <col min="14" max="14" width="7.3984375" bestFit="1" customWidth="1"/>
  </cols>
  <sheetData>
    <row r="1" spans="1:14" s="98" customFormat="1" ht="31.8" thickBot="1" x14ac:dyDescent="0.35">
      <c r="A1" s="96" t="s">
        <v>0</v>
      </c>
      <c r="B1" s="96" t="s">
        <v>1</v>
      </c>
      <c r="C1" s="96" t="s">
        <v>2</v>
      </c>
      <c r="D1" s="97" t="s">
        <v>3</v>
      </c>
      <c r="E1" s="96" t="s">
        <v>4</v>
      </c>
      <c r="F1" s="96" t="s">
        <v>5</v>
      </c>
      <c r="H1" s="99" t="s">
        <v>21</v>
      </c>
      <c r="I1" s="99"/>
      <c r="J1" s="99"/>
      <c r="K1" s="99"/>
      <c r="L1" s="99" t="s">
        <v>188</v>
      </c>
      <c r="M1" s="99"/>
      <c r="N1" s="99"/>
    </row>
    <row r="2" spans="1:14" ht="16.8" thickTop="1" thickBot="1" x14ac:dyDescent="0.35">
      <c r="A2" s="85" t="s">
        <v>83</v>
      </c>
      <c r="B2" s="85">
        <v>1</v>
      </c>
      <c r="C2" s="74">
        <v>4</v>
      </c>
      <c r="D2" s="116">
        <f t="shared" ref="D2:D8" ca="1" si="0">RANDBETWEEN(1,20)</f>
        <v>6</v>
      </c>
      <c r="E2" s="74">
        <f t="shared" ref="E2:E8" ca="1" si="1">SUM(C2:D2)</f>
        <v>10</v>
      </c>
      <c r="F2" s="74" t="s">
        <v>6</v>
      </c>
      <c r="H2" s="79" t="s">
        <v>0</v>
      </c>
      <c r="I2" s="80" t="s">
        <v>22</v>
      </c>
      <c r="J2" s="81" t="s">
        <v>23</v>
      </c>
      <c r="L2" s="90" t="s">
        <v>0</v>
      </c>
      <c r="M2" s="91" t="s">
        <v>22</v>
      </c>
      <c r="N2" s="92" t="s">
        <v>69</v>
      </c>
    </row>
    <row r="3" spans="1:14" x14ac:dyDescent="0.3">
      <c r="A3" s="85" t="s">
        <v>180</v>
      </c>
      <c r="B3" s="85">
        <v>1</v>
      </c>
      <c r="C3" s="74">
        <v>3</v>
      </c>
      <c r="D3" s="116">
        <f t="shared" ca="1" si="0"/>
        <v>7</v>
      </c>
      <c r="E3" s="74">
        <f t="shared" ca="1" si="1"/>
        <v>10</v>
      </c>
      <c r="F3" s="74" t="s">
        <v>6</v>
      </c>
      <c r="H3" s="82" t="s">
        <v>81</v>
      </c>
      <c r="I3" s="83">
        <v>12</v>
      </c>
      <c r="J3" s="84" t="s">
        <v>90</v>
      </c>
      <c r="L3" s="93" t="s">
        <v>127</v>
      </c>
      <c r="M3" s="75">
        <v>8</v>
      </c>
      <c r="N3" s="94" t="s">
        <v>147</v>
      </c>
    </row>
    <row r="4" spans="1:14" x14ac:dyDescent="0.3">
      <c r="A4" s="85" t="s">
        <v>85</v>
      </c>
      <c r="B4" s="85">
        <v>1</v>
      </c>
      <c r="C4" s="74">
        <v>4</v>
      </c>
      <c r="D4" s="116">
        <f t="shared" ca="1" si="0"/>
        <v>10</v>
      </c>
      <c r="E4" s="74">
        <f t="shared" ca="1" si="1"/>
        <v>14</v>
      </c>
      <c r="F4" s="74" t="s">
        <v>6</v>
      </c>
      <c r="H4" s="82" t="s">
        <v>85</v>
      </c>
      <c r="I4" s="85">
        <v>12</v>
      </c>
      <c r="J4" s="84" t="s">
        <v>91</v>
      </c>
      <c r="L4" s="93" t="s">
        <v>126</v>
      </c>
      <c r="M4" s="75">
        <v>3</v>
      </c>
      <c r="N4" s="94" t="s">
        <v>147</v>
      </c>
    </row>
    <row r="5" spans="1:14" x14ac:dyDescent="0.3">
      <c r="A5" s="85" t="s">
        <v>110</v>
      </c>
      <c r="B5" s="85">
        <v>1</v>
      </c>
      <c r="C5" s="74">
        <v>0</v>
      </c>
      <c r="D5" s="116">
        <f t="shared" ca="1" si="0"/>
        <v>9</v>
      </c>
      <c r="E5" s="74">
        <f t="shared" ca="1" si="1"/>
        <v>9</v>
      </c>
      <c r="F5" s="74" t="s">
        <v>6</v>
      </c>
      <c r="H5" s="82" t="s">
        <v>83</v>
      </c>
      <c r="I5" s="85">
        <v>12</v>
      </c>
      <c r="J5" s="84" t="s">
        <v>92</v>
      </c>
      <c r="L5" s="93" t="s">
        <v>128</v>
      </c>
      <c r="M5" s="75">
        <v>5</v>
      </c>
      <c r="N5" s="94" t="s">
        <v>147</v>
      </c>
    </row>
    <row r="6" spans="1:14" x14ac:dyDescent="0.3">
      <c r="A6" s="85" t="s">
        <v>84</v>
      </c>
      <c r="B6" s="85">
        <v>1</v>
      </c>
      <c r="C6" s="74">
        <v>-1</v>
      </c>
      <c r="D6" s="116">
        <f t="shared" ca="1" si="0"/>
        <v>13</v>
      </c>
      <c r="E6" s="74">
        <f t="shared" ca="1" si="1"/>
        <v>12</v>
      </c>
      <c r="F6" s="74" t="s">
        <v>75</v>
      </c>
      <c r="H6" s="82" t="s">
        <v>110</v>
      </c>
      <c r="I6" s="85">
        <v>12</v>
      </c>
      <c r="J6" s="84" t="s">
        <v>114</v>
      </c>
      <c r="L6" s="93" t="s">
        <v>187</v>
      </c>
      <c r="M6" s="75">
        <v>4</v>
      </c>
      <c r="N6" s="94" t="s">
        <v>147</v>
      </c>
    </row>
    <row r="7" spans="1:14" x14ac:dyDescent="0.3">
      <c r="A7" s="85" t="s">
        <v>82</v>
      </c>
      <c r="B7" s="85">
        <v>1</v>
      </c>
      <c r="C7" s="74">
        <v>6</v>
      </c>
      <c r="D7" s="116">
        <f t="shared" ca="1" si="0"/>
        <v>18</v>
      </c>
      <c r="E7" s="74">
        <f t="shared" ca="1" si="1"/>
        <v>24</v>
      </c>
      <c r="F7" s="74" t="s">
        <v>6</v>
      </c>
      <c r="H7" s="82" t="s">
        <v>82</v>
      </c>
      <c r="I7" s="85">
        <v>9</v>
      </c>
      <c r="J7" s="84" t="s">
        <v>94</v>
      </c>
      <c r="L7" s="93" t="s">
        <v>132</v>
      </c>
      <c r="M7" s="75">
        <v>1</v>
      </c>
      <c r="N7" s="94" t="s">
        <v>162</v>
      </c>
    </row>
    <row r="8" spans="1:14" x14ac:dyDescent="0.3">
      <c r="A8" s="85" t="s">
        <v>86</v>
      </c>
      <c r="B8" s="85">
        <v>1</v>
      </c>
      <c r="C8" s="74">
        <v>2</v>
      </c>
      <c r="D8" s="116">
        <f t="shared" ca="1" si="0"/>
        <v>1</v>
      </c>
      <c r="E8" s="74">
        <f t="shared" ca="1" si="1"/>
        <v>3</v>
      </c>
      <c r="F8" s="74" t="s">
        <v>6</v>
      </c>
      <c r="H8" s="225" t="s">
        <v>87</v>
      </c>
      <c r="I8" s="226" t="s">
        <v>148</v>
      </c>
      <c r="J8" s="227" t="s">
        <v>96</v>
      </c>
      <c r="L8" s="93" t="s">
        <v>131</v>
      </c>
      <c r="M8" s="75">
        <v>3</v>
      </c>
      <c r="N8" s="94" t="s">
        <v>163</v>
      </c>
    </row>
    <row r="9" spans="1:14" x14ac:dyDescent="0.3">
      <c r="H9" s="82" t="s">
        <v>84</v>
      </c>
      <c r="I9" s="85">
        <v>10</v>
      </c>
      <c r="J9" s="84" t="s">
        <v>93</v>
      </c>
      <c r="L9" s="93" t="s">
        <v>135</v>
      </c>
      <c r="M9" s="75">
        <v>5</v>
      </c>
      <c r="N9" s="94" t="s">
        <v>164</v>
      </c>
    </row>
    <row r="10" spans="1:14" x14ac:dyDescent="0.3">
      <c r="D10" s="116">
        <f ca="1">RANDBETWEEN(1,20)</f>
        <v>17</v>
      </c>
      <c r="H10" s="82" t="s">
        <v>86</v>
      </c>
      <c r="I10" s="85">
        <v>10</v>
      </c>
      <c r="J10" s="84" t="s">
        <v>95</v>
      </c>
      <c r="L10" s="93" t="s">
        <v>145</v>
      </c>
      <c r="M10" s="75">
        <v>3</v>
      </c>
      <c r="N10" s="94" t="s">
        <v>165</v>
      </c>
    </row>
    <row r="11" spans="1:14" ht="16.2" thickBot="1" x14ac:dyDescent="0.35">
      <c r="H11" s="225" t="s">
        <v>89</v>
      </c>
      <c r="I11" s="226" t="s">
        <v>149</v>
      </c>
      <c r="J11" s="227" t="s">
        <v>97</v>
      </c>
      <c r="L11" s="220" t="s">
        <v>171</v>
      </c>
      <c r="M11" s="178">
        <v>8</v>
      </c>
      <c r="N11" s="221" t="s">
        <v>190</v>
      </c>
    </row>
    <row r="12" spans="1:14" x14ac:dyDescent="0.3">
      <c r="A12" s="197" t="s">
        <v>187</v>
      </c>
      <c r="B12" s="75">
        <v>2</v>
      </c>
      <c r="C12" s="74">
        <v>9</v>
      </c>
      <c r="D12" s="116">
        <f ca="1">RANDBETWEEN(1,20)</f>
        <v>8</v>
      </c>
      <c r="E12" s="74">
        <f ca="1">SUM(C12:D12)</f>
        <v>17</v>
      </c>
      <c r="F12" s="74" t="s">
        <v>161</v>
      </c>
      <c r="H12" s="111" t="s">
        <v>24</v>
      </c>
      <c r="I12" s="86">
        <f>AVERAGE(I3:I11)</f>
        <v>11</v>
      </c>
      <c r="J12" s="87"/>
      <c r="L12" s="114" t="s">
        <v>25</v>
      </c>
      <c r="M12" s="177">
        <f>SUM(M3:M11)</f>
        <v>40</v>
      </c>
      <c r="N12" s="94"/>
    </row>
    <row r="13" spans="1:14" x14ac:dyDescent="0.3">
      <c r="A13" s="197" t="s">
        <v>131</v>
      </c>
      <c r="B13" s="75">
        <v>2</v>
      </c>
      <c r="C13" s="74">
        <v>3</v>
      </c>
      <c r="D13" s="116">
        <f ca="1">RANDBETWEEN(1,20)</f>
        <v>19</v>
      </c>
      <c r="E13" s="74">
        <f ca="1">SUM(C13:D13)</f>
        <v>22</v>
      </c>
      <c r="F13" s="74" t="s">
        <v>176</v>
      </c>
      <c r="H13" s="112" t="s">
        <v>25</v>
      </c>
      <c r="I13" s="88">
        <f>SUM(I3:I11)</f>
        <v>77</v>
      </c>
      <c r="J13" s="84"/>
      <c r="L13" s="114" t="s">
        <v>24</v>
      </c>
      <c r="M13" s="177">
        <f>AVERAGE(M3:M11)</f>
        <v>4.4444444444444446</v>
      </c>
      <c r="N13" s="94"/>
    </row>
    <row r="14" spans="1:14" ht="16.2" thickBot="1" x14ac:dyDescent="0.35">
      <c r="A14" s="197" t="s">
        <v>132</v>
      </c>
      <c r="B14" s="75">
        <v>2</v>
      </c>
      <c r="C14" s="74">
        <f>1+4</f>
        <v>5</v>
      </c>
      <c r="D14" s="116">
        <f ca="1">RANDBETWEEN(1,20)</f>
        <v>8</v>
      </c>
      <c r="E14" s="74">
        <f ca="1">SUM(C14:D14)</f>
        <v>13</v>
      </c>
      <c r="F14" s="74" t="s">
        <v>6</v>
      </c>
      <c r="H14" s="112" t="s">
        <v>26</v>
      </c>
      <c r="I14" s="88">
        <f>COUNT(I3:I11)</f>
        <v>7</v>
      </c>
      <c r="J14" s="176"/>
      <c r="L14" s="115" t="s">
        <v>26</v>
      </c>
      <c r="M14" s="106">
        <f>COUNT(M3:M11)</f>
        <v>9</v>
      </c>
      <c r="N14" s="95"/>
    </row>
    <row r="15" spans="1:14" ht="16.2" thickTop="1" x14ac:dyDescent="0.3">
      <c r="A15" s="197" t="s">
        <v>171</v>
      </c>
      <c r="B15" s="75">
        <v>2</v>
      </c>
      <c r="C15" s="74">
        <v>1</v>
      </c>
      <c r="D15" s="116">
        <f ca="1">RANDBETWEEN(1,20)</f>
        <v>7</v>
      </c>
      <c r="E15" s="74">
        <f ca="1">SUM(C15:D15)</f>
        <v>8</v>
      </c>
      <c r="F15" s="74" t="s">
        <v>75</v>
      </c>
      <c r="H15" s="112" t="s">
        <v>28</v>
      </c>
      <c r="I15" s="107">
        <f>I13/4</f>
        <v>19.25</v>
      </c>
      <c r="J15" s="84" t="s">
        <v>29</v>
      </c>
    </row>
    <row r="16" spans="1:14" ht="16.2" thickBot="1" x14ac:dyDescent="0.35">
      <c r="A16" s="197" t="s">
        <v>135</v>
      </c>
      <c r="B16" s="75">
        <v>2</v>
      </c>
      <c r="C16" s="74">
        <v>-1</v>
      </c>
      <c r="D16" s="116">
        <f t="shared" ref="D16:D21" ca="1" si="2">RANDBETWEEN(1,20)</f>
        <v>4</v>
      </c>
      <c r="E16" s="74">
        <f t="shared" ref="E16" ca="1" si="3">SUM(C16:D16)</f>
        <v>3</v>
      </c>
      <c r="F16" s="74" t="s">
        <v>136</v>
      </c>
      <c r="H16" s="113" t="s">
        <v>30</v>
      </c>
      <c r="I16" s="108">
        <f>I15*2</f>
        <v>38.5</v>
      </c>
      <c r="J16" s="89" t="s">
        <v>31</v>
      </c>
      <c r="L16" s="78" t="s">
        <v>32</v>
      </c>
      <c r="M16" s="109">
        <f>I15</f>
        <v>19.25</v>
      </c>
      <c r="N16" s="131"/>
    </row>
    <row r="17" spans="1:14" ht="16.2" thickTop="1" x14ac:dyDescent="0.3">
      <c r="A17" s="197" t="s">
        <v>145</v>
      </c>
      <c r="B17" s="75">
        <v>2</v>
      </c>
      <c r="C17" s="74">
        <v>6</v>
      </c>
      <c r="D17" s="116">
        <f t="shared" ca="1" si="2"/>
        <v>14</v>
      </c>
      <c r="E17" s="74">
        <f t="shared" ref="E17:E22" ca="1" si="4">SUM(C17:D17)</f>
        <v>20</v>
      </c>
      <c r="F17" s="74" t="s">
        <v>6</v>
      </c>
      <c r="H17" s="131"/>
      <c r="I17" s="131"/>
      <c r="J17" s="131"/>
      <c r="L17" s="78" t="s">
        <v>33</v>
      </c>
      <c r="M17" s="109">
        <f>I16</f>
        <v>38.5</v>
      </c>
      <c r="N17" s="131"/>
    </row>
    <row r="18" spans="1:14" x14ac:dyDescent="0.3">
      <c r="A18" s="197" t="s">
        <v>126</v>
      </c>
      <c r="B18" s="75">
        <v>2</v>
      </c>
      <c r="C18" s="74">
        <v>1</v>
      </c>
      <c r="D18" s="116">
        <f t="shared" ca="1" si="2"/>
        <v>11</v>
      </c>
      <c r="E18" s="74">
        <f t="shared" ca="1" si="4"/>
        <v>12</v>
      </c>
      <c r="F18" s="74" t="s">
        <v>134</v>
      </c>
      <c r="L18" s="78" t="s">
        <v>34</v>
      </c>
      <c r="M18" s="109">
        <f>I13</f>
        <v>77</v>
      </c>
      <c r="N18" s="131"/>
    </row>
    <row r="19" spans="1:14" x14ac:dyDescent="0.3">
      <c r="A19" s="85" t="s">
        <v>87</v>
      </c>
      <c r="B19" s="85">
        <v>1</v>
      </c>
      <c r="C19" s="74">
        <v>0</v>
      </c>
      <c r="D19" s="116">
        <f t="shared" ca="1" si="2"/>
        <v>4</v>
      </c>
      <c r="E19" s="74">
        <f t="shared" ca="1" si="4"/>
        <v>4</v>
      </c>
      <c r="F19" s="74" t="s">
        <v>6</v>
      </c>
      <c r="N19" s="131"/>
    </row>
    <row r="20" spans="1:14" x14ac:dyDescent="0.3">
      <c r="A20" s="85" t="s">
        <v>89</v>
      </c>
      <c r="B20" s="85">
        <v>1</v>
      </c>
      <c r="C20" s="74">
        <v>1</v>
      </c>
      <c r="D20" s="116">
        <f t="shared" ca="1" si="2"/>
        <v>18</v>
      </c>
      <c r="E20" s="74">
        <f t="shared" ca="1" si="4"/>
        <v>19</v>
      </c>
      <c r="F20" s="74" t="s">
        <v>106</v>
      </c>
      <c r="L20" s="15" t="s">
        <v>35</v>
      </c>
      <c r="M20" s="109">
        <f>M12</f>
        <v>40</v>
      </c>
    </row>
    <row r="21" spans="1:14" x14ac:dyDescent="0.3">
      <c r="A21" s="197" t="s">
        <v>127</v>
      </c>
      <c r="B21" s="75">
        <v>2</v>
      </c>
      <c r="C21" s="74">
        <v>7</v>
      </c>
      <c r="D21" s="116">
        <f t="shared" ca="1" si="2"/>
        <v>16</v>
      </c>
      <c r="E21" s="74">
        <f t="shared" ca="1" si="4"/>
        <v>23</v>
      </c>
      <c r="F21" s="74" t="s">
        <v>150</v>
      </c>
    </row>
    <row r="22" spans="1:14" x14ac:dyDescent="0.3">
      <c r="A22" s="197" t="s">
        <v>128</v>
      </c>
      <c r="B22" s="75">
        <v>2</v>
      </c>
      <c r="C22" s="74">
        <f>2+4</f>
        <v>6</v>
      </c>
      <c r="D22" s="116">
        <f ca="1">RANDBETWEEN(1,20)</f>
        <v>17</v>
      </c>
      <c r="E22" s="74">
        <f t="shared" ca="1" si="4"/>
        <v>23</v>
      </c>
      <c r="F22" s="74" t="s">
        <v>156</v>
      </c>
    </row>
  </sheetData>
  <sortState ref="A2:F13">
    <sortCondition descending="1" ref="E2:E13"/>
    <sortCondition descending="1" ref="C2:C13"/>
  </sortState>
  <conditionalFormatting sqref="M20">
    <cfRule type="cellIs" dxfId="311" priority="1434" operator="greaterThan">
      <formula>$M$18</formula>
    </cfRule>
    <cfRule type="cellIs" dxfId="310" priority="1435" operator="between">
      <formula>$M$17</formula>
      <formula>$M$18</formula>
    </cfRule>
    <cfRule type="cellIs" dxfId="309" priority="1436" operator="between">
      <formula>$M$16</formula>
      <formula>$M$17</formula>
    </cfRule>
    <cfRule type="cellIs" dxfId="308" priority="1437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143" bestFit="1" customWidth="1"/>
    <col min="2" max="2" width="18.59765625" style="143" bestFit="1" customWidth="1"/>
    <col min="3" max="3" width="7.296875" style="143" bestFit="1" customWidth="1"/>
    <col min="4" max="4" width="3.59765625" style="143" bestFit="1" customWidth="1"/>
    <col min="5" max="5" width="8.5" style="143" bestFit="1" customWidth="1"/>
    <col min="6" max="6" width="9.796875" style="143" bestFit="1" customWidth="1"/>
    <col min="7" max="7" width="7.296875" style="218" bestFit="1" customWidth="1"/>
    <col min="8" max="8" width="7.296875" style="218" customWidth="1"/>
    <col min="9" max="16384" width="8.796875" style="143"/>
  </cols>
  <sheetData>
    <row r="1" spans="1:11" s="199" customFormat="1" ht="31.2" x14ac:dyDescent="0.3">
      <c r="A1" s="198" t="s">
        <v>115</v>
      </c>
      <c r="B1" s="198" t="s">
        <v>116</v>
      </c>
      <c r="C1" s="198" t="s">
        <v>117</v>
      </c>
      <c r="D1" s="198" t="s">
        <v>118</v>
      </c>
      <c r="E1" s="198" t="s">
        <v>119</v>
      </c>
      <c r="F1" s="198" t="s">
        <v>120</v>
      </c>
      <c r="G1" s="198" t="s">
        <v>121</v>
      </c>
      <c r="H1" s="198" t="s">
        <v>122</v>
      </c>
      <c r="J1" s="199" t="s">
        <v>123</v>
      </c>
      <c r="K1" s="200">
        <v>595</v>
      </c>
    </row>
    <row r="2" spans="1:11" ht="16.8" x14ac:dyDescent="0.3">
      <c r="A2" s="201" t="s">
        <v>81</v>
      </c>
      <c r="B2" s="202"/>
      <c r="C2" s="203">
        <v>500</v>
      </c>
      <c r="D2" s="203">
        <v>10</v>
      </c>
      <c r="E2" s="203">
        <f>D2*100</f>
        <v>1000</v>
      </c>
      <c r="F2" s="203">
        <f t="shared" ref="F2:F19" si="0">E2+C2</f>
        <v>1500</v>
      </c>
      <c r="G2" s="204" t="s">
        <v>124</v>
      </c>
      <c r="H2" s="205" t="s">
        <v>125</v>
      </c>
    </row>
    <row r="3" spans="1:11" ht="16.8" x14ac:dyDescent="0.3">
      <c r="A3" s="201" t="s">
        <v>81</v>
      </c>
      <c r="B3" s="202"/>
      <c r="C3" s="203">
        <v>500</v>
      </c>
      <c r="D3" s="203">
        <v>10</v>
      </c>
      <c r="E3" s="203">
        <f>D3*10</f>
        <v>100</v>
      </c>
      <c r="F3" s="203">
        <f t="shared" si="0"/>
        <v>600</v>
      </c>
      <c r="G3" s="204" t="s">
        <v>124</v>
      </c>
      <c r="H3" s="205" t="s">
        <v>125</v>
      </c>
    </row>
    <row r="4" spans="1:11" ht="16.8" x14ac:dyDescent="0.3">
      <c r="A4" s="206" t="s">
        <v>85</v>
      </c>
      <c r="B4" s="202"/>
      <c r="C4" s="203">
        <v>500</v>
      </c>
      <c r="D4" s="203"/>
      <c r="E4" s="203">
        <f>D4</f>
        <v>0</v>
      </c>
      <c r="F4" s="203">
        <f t="shared" si="0"/>
        <v>500</v>
      </c>
      <c r="G4" s="204" t="s">
        <v>124</v>
      </c>
      <c r="H4" s="205" t="s">
        <v>125</v>
      </c>
    </row>
    <row r="5" spans="1:11" ht="16.8" x14ac:dyDescent="0.3">
      <c r="A5" s="206" t="s">
        <v>85</v>
      </c>
      <c r="B5" s="202"/>
      <c r="C5" s="203">
        <v>500</v>
      </c>
      <c r="D5" s="203"/>
      <c r="E5" s="203">
        <f>D5*600</f>
        <v>0</v>
      </c>
      <c r="F5" s="203">
        <f t="shared" si="0"/>
        <v>500</v>
      </c>
      <c r="G5" s="204" t="s">
        <v>124</v>
      </c>
      <c r="H5" s="205" t="s">
        <v>125</v>
      </c>
    </row>
    <row r="6" spans="1:11" ht="16.8" x14ac:dyDescent="0.3">
      <c r="A6" s="207" t="s">
        <v>87</v>
      </c>
      <c r="B6" s="229"/>
      <c r="C6" s="230"/>
      <c r="D6" s="230"/>
      <c r="E6" s="203">
        <f t="shared" ref="E6:E19" si="1">D6</f>
        <v>0</v>
      </c>
      <c r="F6" s="203">
        <f t="shared" si="0"/>
        <v>0</v>
      </c>
      <c r="G6" s="204" t="s">
        <v>124</v>
      </c>
      <c r="H6" s="205" t="s">
        <v>125</v>
      </c>
    </row>
    <row r="7" spans="1:11" ht="16.8" x14ac:dyDescent="0.3">
      <c r="A7" s="207" t="s">
        <v>87</v>
      </c>
      <c r="B7" s="229"/>
      <c r="C7" s="230"/>
      <c r="D7" s="230"/>
      <c r="E7" s="203">
        <f t="shared" si="1"/>
        <v>0</v>
      </c>
      <c r="F7" s="203">
        <f t="shared" si="0"/>
        <v>0</v>
      </c>
      <c r="G7" s="204" t="s">
        <v>124</v>
      </c>
      <c r="H7" s="205" t="s">
        <v>125</v>
      </c>
    </row>
    <row r="8" spans="1:11" ht="16.8" x14ac:dyDescent="0.3">
      <c r="A8" s="208" t="s">
        <v>83</v>
      </c>
      <c r="B8" s="202"/>
      <c r="C8" s="203">
        <v>500</v>
      </c>
      <c r="D8" s="203">
        <v>12</v>
      </c>
      <c r="E8" s="203">
        <f t="shared" si="1"/>
        <v>12</v>
      </c>
      <c r="F8" s="203">
        <f t="shared" si="0"/>
        <v>512</v>
      </c>
      <c r="G8" s="204" t="s">
        <v>124</v>
      </c>
      <c r="H8" s="205" t="s">
        <v>125</v>
      </c>
    </row>
    <row r="9" spans="1:11" ht="16.8" x14ac:dyDescent="0.3">
      <c r="A9" s="208" t="s">
        <v>83</v>
      </c>
      <c r="B9" s="202"/>
      <c r="C9" s="203">
        <v>500</v>
      </c>
      <c r="D9" s="203">
        <v>12</v>
      </c>
      <c r="E9" s="203">
        <f t="shared" si="1"/>
        <v>12</v>
      </c>
      <c r="F9" s="203">
        <f t="shared" si="0"/>
        <v>512</v>
      </c>
      <c r="G9" s="204" t="s">
        <v>124</v>
      </c>
      <c r="H9" s="205" t="s">
        <v>125</v>
      </c>
    </row>
    <row r="10" spans="1:11" ht="16.8" x14ac:dyDescent="0.3">
      <c r="A10" s="209" t="s">
        <v>82</v>
      </c>
      <c r="B10" s="202"/>
      <c r="C10" s="203">
        <v>500</v>
      </c>
      <c r="D10" s="203">
        <v>9</v>
      </c>
      <c r="E10" s="203">
        <f t="shared" si="1"/>
        <v>9</v>
      </c>
      <c r="F10" s="203">
        <f t="shared" si="0"/>
        <v>509</v>
      </c>
      <c r="G10" s="204" t="s">
        <v>124</v>
      </c>
      <c r="H10" s="205" t="s">
        <v>125</v>
      </c>
    </row>
    <row r="11" spans="1:11" ht="16.8" x14ac:dyDescent="0.3">
      <c r="A11" s="209" t="s">
        <v>82</v>
      </c>
      <c r="B11" s="202"/>
      <c r="C11" s="203">
        <v>500</v>
      </c>
      <c r="D11" s="203">
        <v>9</v>
      </c>
      <c r="E11" s="203">
        <f t="shared" si="1"/>
        <v>9</v>
      </c>
      <c r="F11" s="203">
        <f t="shared" si="0"/>
        <v>509</v>
      </c>
      <c r="G11" s="204" t="s">
        <v>124</v>
      </c>
      <c r="H11" s="205" t="s">
        <v>125</v>
      </c>
    </row>
    <row r="12" spans="1:11" ht="16.8" x14ac:dyDescent="0.3">
      <c r="A12" s="210" t="s">
        <v>84</v>
      </c>
      <c r="B12" s="202"/>
      <c r="C12" s="203">
        <v>500</v>
      </c>
      <c r="D12" s="203">
        <v>10</v>
      </c>
      <c r="E12" s="203">
        <f t="shared" si="1"/>
        <v>10</v>
      </c>
      <c r="F12" s="203">
        <f t="shared" si="0"/>
        <v>510</v>
      </c>
      <c r="G12" s="204" t="s">
        <v>124</v>
      </c>
      <c r="H12" s="205" t="s">
        <v>125</v>
      </c>
    </row>
    <row r="13" spans="1:11" ht="16.8" x14ac:dyDescent="0.3">
      <c r="A13" s="210" t="s">
        <v>84</v>
      </c>
      <c r="B13" s="202"/>
      <c r="C13" s="203">
        <v>500</v>
      </c>
      <c r="D13" s="203">
        <v>10</v>
      </c>
      <c r="E13" s="203">
        <f t="shared" si="1"/>
        <v>10</v>
      </c>
      <c r="F13" s="203">
        <f t="shared" si="0"/>
        <v>510</v>
      </c>
      <c r="G13" s="204" t="s">
        <v>124</v>
      </c>
      <c r="H13" s="205" t="s">
        <v>125</v>
      </c>
    </row>
    <row r="14" spans="1:11" ht="16.8" x14ac:dyDescent="0.3">
      <c r="A14" s="211" t="s">
        <v>110</v>
      </c>
      <c r="B14" s="202"/>
      <c r="C14" s="203">
        <v>500</v>
      </c>
      <c r="D14" s="203">
        <v>5</v>
      </c>
      <c r="E14" s="203">
        <f t="shared" si="1"/>
        <v>5</v>
      </c>
      <c r="F14" s="203">
        <f t="shared" si="0"/>
        <v>505</v>
      </c>
      <c r="G14" s="204" t="s">
        <v>124</v>
      </c>
      <c r="H14" s="205" t="s">
        <v>125</v>
      </c>
    </row>
    <row r="15" spans="1:11" ht="16.8" x14ac:dyDescent="0.3">
      <c r="A15" s="211" t="s">
        <v>110</v>
      </c>
      <c r="B15" s="202"/>
      <c r="C15" s="203">
        <v>500</v>
      </c>
      <c r="D15" s="203">
        <v>5</v>
      </c>
      <c r="E15" s="203">
        <f t="shared" si="1"/>
        <v>5</v>
      </c>
      <c r="F15" s="203">
        <f t="shared" si="0"/>
        <v>505</v>
      </c>
      <c r="G15" s="204" t="s">
        <v>124</v>
      </c>
      <c r="H15" s="205" t="s">
        <v>125</v>
      </c>
    </row>
    <row r="16" spans="1:11" ht="16.8" x14ac:dyDescent="0.3">
      <c r="A16" s="212" t="s">
        <v>86</v>
      </c>
      <c r="B16" s="202"/>
      <c r="C16" s="203">
        <v>500</v>
      </c>
      <c r="D16" s="203">
        <v>9</v>
      </c>
      <c r="E16" s="203">
        <f t="shared" si="1"/>
        <v>9</v>
      </c>
      <c r="F16" s="203">
        <f t="shared" si="0"/>
        <v>509</v>
      </c>
      <c r="G16" s="204" t="s">
        <v>124</v>
      </c>
      <c r="H16" s="205" t="s">
        <v>125</v>
      </c>
    </row>
    <row r="17" spans="1:8" ht="16.8" x14ac:dyDescent="0.3">
      <c r="A17" s="212" t="s">
        <v>86</v>
      </c>
      <c r="B17" s="202"/>
      <c r="C17" s="203">
        <v>500</v>
      </c>
      <c r="D17" s="203">
        <v>9</v>
      </c>
      <c r="E17" s="203">
        <f t="shared" si="1"/>
        <v>9</v>
      </c>
      <c r="F17" s="203">
        <f t="shared" si="0"/>
        <v>509</v>
      </c>
      <c r="G17" s="204" t="s">
        <v>124</v>
      </c>
      <c r="H17" s="205" t="s">
        <v>125</v>
      </c>
    </row>
    <row r="18" spans="1:8" ht="16.8" x14ac:dyDescent="0.3">
      <c r="A18" s="213" t="s">
        <v>89</v>
      </c>
      <c r="B18" s="229"/>
      <c r="C18" s="230"/>
      <c r="D18" s="203"/>
      <c r="E18" s="203">
        <f t="shared" si="1"/>
        <v>0</v>
      </c>
      <c r="F18" s="203">
        <f t="shared" si="0"/>
        <v>0</v>
      </c>
      <c r="G18" s="204" t="s">
        <v>124</v>
      </c>
      <c r="H18" s="205" t="s">
        <v>125</v>
      </c>
    </row>
    <row r="19" spans="1:8" ht="16.8" x14ac:dyDescent="0.3">
      <c r="A19" s="214" t="s">
        <v>89</v>
      </c>
      <c r="B19" s="231"/>
      <c r="C19" s="232"/>
      <c r="D19" s="215"/>
      <c r="E19" s="215">
        <f t="shared" si="1"/>
        <v>0</v>
      </c>
      <c r="F19" s="215">
        <f t="shared" si="0"/>
        <v>0</v>
      </c>
      <c r="G19" s="216" t="s">
        <v>124</v>
      </c>
      <c r="H19" s="217" t="s">
        <v>125</v>
      </c>
    </row>
  </sheetData>
  <conditionalFormatting sqref="G12:G13 H12 G2:H9">
    <cfRule type="cellIs" dxfId="307" priority="62" stopIfTrue="1" operator="equal">
      <formula>"þ"</formula>
    </cfRule>
  </conditionalFormatting>
  <conditionalFormatting sqref="G8:H8">
    <cfRule type="cellIs" dxfId="306" priority="61" stopIfTrue="1" operator="equal">
      <formula>"þ"</formula>
    </cfRule>
  </conditionalFormatting>
  <conditionalFormatting sqref="F2:F9 F12:F13">
    <cfRule type="cellIs" dxfId="305" priority="60" operator="lessThan">
      <formula>$K$1</formula>
    </cfRule>
  </conditionalFormatting>
  <conditionalFormatting sqref="H13">
    <cfRule type="cellIs" dxfId="304" priority="59" stopIfTrue="1" operator="equal">
      <formula>"þ"</formula>
    </cfRule>
  </conditionalFormatting>
  <conditionalFormatting sqref="H13">
    <cfRule type="cellIs" dxfId="303" priority="58" stopIfTrue="1" operator="equal">
      <formula>"þ"</formula>
    </cfRule>
  </conditionalFormatting>
  <conditionalFormatting sqref="F13">
    <cfRule type="cellIs" dxfId="302" priority="57" operator="lessThan">
      <formula>$K$1</formula>
    </cfRule>
  </conditionalFormatting>
  <conditionalFormatting sqref="H13">
    <cfRule type="cellIs" dxfId="301" priority="56" stopIfTrue="1" operator="equal">
      <formula>"þ"</formula>
    </cfRule>
  </conditionalFormatting>
  <conditionalFormatting sqref="H13">
    <cfRule type="cellIs" dxfId="300" priority="55" stopIfTrue="1" operator="equal">
      <formula>"þ"</formula>
    </cfRule>
  </conditionalFormatting>
  <conditionalFormatting sqref="F13">
    <cfRule type="cellIs" dxfId="299" priority="54" operator="lessThan">
      <formula>$K$1</formula>
    </cfRule>
  </conditionalFormatting>
  <conditionalFormatting sqref="H13">
    <cfRule type="cellIs" dxfId="298" priority="53" stopIfTrue="1" operator="equal">
      <formula>"þ"</formula>
    </cfRule>
  </conditionalFormatting>
  <conditionalFormatting sqref="H13">
    <cfRule type="cellIs" dxfId="297" priority="52" stopIfTrue="1" operator="equal">
      <formula>"þ"</formula>
    </cfRule>
  </conditionalFormatting>
  <conditionalFormatting sqref="F13">
    <cfRule type="cellIs" dxfId="296" priority="51" operator="lessThan">
      <formula>$K$1</formula>
    </cfRule>
  </conditionalFormatting>
  <conditionalFormatting sqref="F14">
    <cfRule type="cellIs" dxfId="295" priority="50" operator="lessThan">
      <formula>$K$1</formula>
    </cfRule>
  </conditionalFormatting>
  <conditionalFormatting sqref="H14">
    <cfRule type="cellIs" dxfId="294" priority="49" stopIfTrue="1" operator="equal">
      <formula>"þ"</formula>
    </cfRule>
  </conditionalFormatting>
  <conditionalFormatting sqref="H14">
    <cfRule type="cellIs" dxfId="293" priority="48" stopIfTrue="1" operator="equal">
      <formula>"þ"</formula>
    </cfRule>
  </conditionalFormatting>
  <conditionalFormatting sqref="F14">
    <cfRule type="cellIs" dxfId="292" priority="47" operator="lessThan">
      <formula>$K$1</formula>
    </cfRule>
  </conditionalFormatting>
  <conditionalFormatting sqref="H14">
    <cfRule type="cellIs" dxfId="291" priority="46" stopIfTrue="1" operator="equal">
      <formula>"þ"</formula>
    </cfRule>
  </conditionalFormatting>
  <conditionalFormatting sqref="H14">
    <cfRule type="cellIs" dxfId="290" priority="45" stopIfTrue="1" operator="equal">
      <formula>"þ"</formula>
    </cfRule>
  </conditionalFormatting>
  <conditionalFormatting sqref="F14">
    <cfRule type="cellIs" dxfId="289" priority="44" operator="lessThan">
      <formula>$K$1</formula>
    </cfRule>
  </conditionalFormatting>
  <conditionalFormatting sqref="H14">
    <cfRule type="cellIs" dxfId="288" priority="43" stopIfTrue="1" operator="equal">
      <formula>"þ"</formula>
    </cfRule>
  </conditionalFormatting>
  <conditionalFormatting sqref="H14">
    <cfRule type="cellIs" dxfId="287" priority="42" stopIfTrue="1" operator="equal">
      <formula>"þ"</formula>
    </cfRule>
  </conditionalFormatting>
  <conditionalFormatting sqref="F14">
    <cfRule type="cellIs" dxfId="286" priority="41" operator="lessThan">
      <formula>$K$1</formula>
    </cfRule>
  </conditionalFormatting>
  <conditionalFormatting sqref="G14">
    <cfRule type="cellIs" dxfId="285" priority="40" stopIfTrue="1" operator="equal">
      <formula>"þ"</formula>
    </cfRule>
  </conditionalFormatting>
  <conditionalFormatting sqref="G19">
    <cfRule type="cellIs" dxfId="284" priority="7" stopIfTrue="1" operator="equal">
      <formula>"þ"</formula>
    </cfRule>
  </conditionalFormatting>
  <conditionalFormatting sqref="F15:F16">
    <cfRule type="cellIs" dxfId="283" priority="39" operator="lessThan">
      <formula>$K$1</formula>
    </cfRule>
  </conditionalFormatting>
  <conditionalFormatting sqref="H15:H16">
    <cfRule type="cellIs" dxfId="282" priority="38" stopIfTrue="1" operator="equal">
      <formula>"þ"</formula>
    </cfRule>
  </conditionalFormatting>
  <conditionalFormatting sqref="H15:H16">
    <cfRule type="cellIs" dxfId="281" priority="37" stopIfTrue="1" operator="equal">
      <formula>"þ"</formula>
    </cfRule>
  </conditionalFormatting>
  <conditionalFormatting sqref="F15:F16">
    <cfRule type="cellIs" dxfId="280" priority="36" operator="lessThan">
      <formula>$K$1</formula>
    </cfRule>
  </conditionalFormatting>
  <conditionalFormatting sqref="H15:H16">
    <cfRule type="cellIs" dxfId="279" priority="35" stopIfTrue="1" operator="equal">
      <formula>"þ"</formula>
    </cfRule>
  </conditionalFormatting>
  <conditionalFormatting sqref="H15:H16">
    <cfRule type="cellIs" dxfId="278" priority="34" stopIfTrue="1" operator="equal">
      <formula>"þ"</formula>
    </cfRule>
  </conditionalFormatting>
  <conditionalFormatting sqref="F15:F16">
    <cfRule type="cellIs" dxfId="277" priority="33" operator="lessThan">
      <formula>$K$1</formula>
    </cfRule>
  </conditionalFormatting>
  <conditionalFormatting sqref="H15:H16">
    <cfRule type="cellIs" dxfId="276" priority="32" stopIfTrue="1" operator="equal">
      <formula>"þ"</formula>
    </cfRule>
  </conditionalFormatting>
  <conditionalFormatting sqref="H15:H16">
    <cfRule type="cellIs" dxfId="275" priority="31" stopIfTrue="1" operator="equal">
      <formula>"þ"</formula>
    </cfRule>
  </conditionalFormatting>
  <conditionalFormatting sqref="F15:F16">
    <cfRule type="cellIs" dxfId="274" priority="30" operator="lessThan">
      <formula>$K$1</formula>
    </cfRule>
  </conditionalFormatting>
  <conditionalFormatting sqref="G15:G16">
    <cfRule type="cellIs" dxfId="273" priority="29" stopIfTrue="1" operator="equal">
      <formula>"þ"</formula>
    </cfRule>
  </conditionalFormatting>
  <conditionalFormatting sqref="F17:F18">
    <cfRule type="cellIs" dxfId="272" priority="28" operator="lessThan">
      <formula>$K$1</formula>
    </cfRule>
  </conditionalFormatting>
  <conditionalFormatting sqref="H17:H18">
    <cfRule type="cellIs" dxfId="271" priority="27" stopIfTrue="1" operator="equal">
      <formula>"þ"</formula>
    </cfRule>
  </conditionalFormatting>
  <conditionalFormatting sqref="H17:H18">
    <cfRule type="cellIs" dxfId="270" priority="26" stopIfTrue="1" operator="equal">
      <formula>"þ"</formula>
    </cfRule>
  </conditionalFormatting>
  <conditionalFormatting sqref="F17:F18">
    <cfRule type="cellIs" dxfId="269" priority="25" operator="lessThan">
      <formula>$K$1</formula>
    </cfRule>
  </conditionalFormatting>
  <conditionalFormatting sqref="H17:H18">
    <cfRule type="cellIs" dxfId="268" priority="24" stopIfTrue="1" operator="equal">
      <formula>"þ"</formula>
    </cfRule>
  </conditionalFormatting>
  <conditionalFormatting sqref="H17:H18">
    <cfRule type="cellIs" dxfId="267" priority="23" stopIfTrue="1" operator="equal">
      <formula>"þ"</formula>
    </cfRule>
  </conditionalFormatting>
  <conditionalFormatting sqref="F17:F18">
    <cfRule type="cellIs" dxfId="266" priority="22" operator="lessThan">
      <formula>$K$1</formula>
    </cfRule>
  </conditionalFormatting>
  <conditionalFormatting sqref="H17:H18">
    <cfRule type="cellIs" dxfId="265" priority="21" stopIfTrue="1" operator="equal">
      <formula>"þ"</formula>
    </cfRule>
  </conditionalFormatting>
  <conditionalFormatting sqref="H17:H18">
    <cfRule type="cellIs" dxfId="264" priority="20" stopIfTrue="1" operator="equal">
      <formula>"þ"</formula>
    </cfRule>
  </conditionalFormatting>
  <conditionalFormatting sqref="F17:F18">
    <cfRule type="cellIs" dxfId="263" priority="19" operator="lessThan">
      <formula>$K$1</formula>
    </cfRule>
  </conditionalFormatting>
  <conditionalFormatting sqref="G17:G18">
    <cfRule type="cellIs" dxfId="262" priority="18" stopIfTrue="1" operator="equal">
      <formula>"þ"</formula>
    </cfRule>
  </conditionalFormatting>
  <conditionalFormatting sqref="F19">
    <cfRule type="cellIs" dxfId="261" priority="17" operator="lessThan">
      <formula>$K$1</formula>
    </cfRule>
  </conditionalFormatting>
  <conditionalFormatting sqref="H19">
    <cfRule type="cellIs" dxfId="260" priority="16" stopIfTrue="1" operator="equal">
      <formula>"þ"</formula>
    </cfRule>
  </conditionalFormatting>
  <conditionalFormatting sqref="H19">
    <cfRule type="cellIs" dxfId="259" priority="15" stopIfTrue="1" operator="equal">
      <formula>"þ"</formula>
    </cfRule>
  </conditionalFormatting>
  <conditionalFormatting sqref="F19">
    <cfRule type="cellIs" dxfId="258" priority="14" operator="lessThan">
      <formula>$K$1</formula>
    </cfRule>
  </conditionalFormatting>
  <conditionalFormatting sqref="H19">
    <cfRule type="cellIs" dxfId="257" priority="13" stopIfTrue="1" operator="equal">
      <formula>"þ"</formula>
    </cfRule>
  </conditionalFormatting>
  <conditionalFormatting sqref="H19">
    <cfRule type="cellIs" dxfId="256" priority="12" stopIfTrue="1" operator="equal">
      <formula>"þ"</formula>
    </cfRule>
  </conditionalFormatting>
  <conditionalFormatting sqref="F19">
    <cfRule type="cellIs" dxfId="255" priority="11" operator="lessThan">
      <formula>$K$1</formula>
    </cfRule>
  </conditionalFormatting>
  <conditionalFormatting sqref="H19">
    <cfRule type="cellIs" dxfId="254" priority="10" stopIfTrue="1" operator="equal">
      <formula>"þ"</formula>
    </cfRule>
  </conditionalFormatting>
  <conditionalFormatting sqref="H19">
    <cfRule type="cellIs" dxfId="253" priority="9" stopIfTrue="1" operator="equal">
      <formula>"þ"</formula>
    </cfRule>
  </conditionalFormatting>
  <conditionalFormatting sqref="F19">
    <cfRule type="cellIs" dxfId="252" priority="8" operator="lessThan">
      <formula>$K$1</formula>
    </cfRule>
  </conditionalFormatting>
  <conditionalFormatting sqref="G10:H11">
    <cfRule type="cellIs" dxfId="251" priority="6" stopIfTrue="1" operator="equal">
      <formula>"þ"</formula>
    </cfRule>
  </conditionalFormatting>
  <conditionalFormatting sqref="F10:F11">
    <cfRule type="cellIs" dxfId="250" priority="5" operator="lessThan">
      <formula>$K$1</formula>
    </cfRule>
  </conditionalFormatting>
  <conditionalFormatting sqref="E19">
    <cfRule type="cellIs" dxfId="249" priority="4" operator="lessThan">
      <formula>$K$1</formula>
    </cfRule>
  </conditionalFormatting>
  <conditionalFormatting sqref="E19">
    <cfRule type="cellIs" dxfId="248" priority="3" operator="lessThan">
      <formula>$K$1</formula>
    </cfRule>
  </conditionalFormatting>
  <conditionalFormatting sqref="E19">
    <cfRule type="cellIs" dxfId="247" priority="2" operator="lessThan">
      <formula>$K$1</formula>
    </cfRule>
  </conditionalFormatting>
  <conditionalFormatting sqref="E19">
    <cfRule type="cellIs" dxfId="246" priority="1" operator="lessThan">
      <formula>$K$1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5" style="143" bestFit="1" customWidth="1"/>
    <col min="2" max="2" width="17.796875" style="143" bestFit="1" customWidth="1"/>
    <col min="3" max="3" width="18.59765625" style="143" bestFit="1" customWidth="1"/>
    <col min="4" max="4" width="4.8984375" style="143" bestFit="1" customWidth="1"/>
    <col min="5" max="5" width="5.796875" style="143" bestFit="1" customWidth="1"/>
    <col min="6" max="6" width="3.8984375" style="143" bestFit="1" customWidth="1"/>
    <col min="7" max="7" width="7.09765625" style="143" bestFit="1" customWidth="1"/>
    <col min="8" max="8" width="3.8984375" style="143" bestFit="1" customWidth="1"/>
    <col min="9" max="9" width="5.3984375" style="143" bestFit="1" customWidth="1"/>
    <col min="10" max="10" width="14.5" style="136" bestFit="1" customWidth="1"/>
    <col min="11" max="16384" width="8.796875" style="136"/>
  </cols>
  <sheetData>
    <row r="1" spans="1:10" ht="16.2" thickBot="1" x14ac:dyDescent="0.35">
      <c r="A1" s="132" t="s">
        <v>0</v>
      </c>
      <c r="B1" s="133" t="s">
        <v>36</v>
      </c>
      <c r="C1" s="133" t="s">
        <v>37</v>
      </c>
      <c r="D1" s="196" t="s">
        <v>38</v>
      </c>
      <c r="E1" s="133" t="s">
        <v>39</v>
      </c>
      <c r="F1" s="133" t="s">
        <v>40</v>
      </c>
      <c r="G1" s="133" t="s">
        <v>41</v>
      </c>
      <c r="H1" s="134" t="s">
        <v>3</v>
      </c>
      <c r="I1" s="135" t="s">
        <v>27</v>
      </c>
      <c r="J1" s="135" t="s">
        <v>79</v>
      </c>
    </row>
    <row r="2" spans="1:10" x14ac:dyDescent="0.3">
      <c r="A2" s="137" t="s">
        <v>126</v>
      </c>
      <c r="B2" s="138" t="s">
        <v>138</v>
      </c>
      <c r="C2" s="138" t="s">
        <v>139</v>
      </c>
      <c r="D2" s="193">
        <v>2</v>
      </c>
      <c r="E2" s="138">
        <v>3</v>
      </c>
      <c r="F2" s="138">
        <v>0</v>
      </c>
      <c r="G2" s="138">
        <v>2</v>
      </c>
      <c r="H2" s="139">
        <f t="shared" ref="H2:H43" ca="1" si="0">RANDBETWEEN(1,20)</f>
        <v>8</v>
      </c>
      <c r="I2" s="138">
        <f t="shared" ref="I2:I5" ca="1" si="1">SUM(D2:H2)</f>
        <v>15</v>
      </c>
      <c r="J2" s="171"/>
    </row>
    <row r="3" spans="1:10" x14ac:dyDescent="0.3">
      <c r="A3" s="137" t="s">
        <v>126</v>
      </c>
      <c r="B3" s="138" t="s">
        <v>144</v>
      </c>
      <c r="C3" s="164" t="s">
        <v>142</v>
      </c>
      <c r="D3" s="222"/>
      <c r="E3" s="222"/>
      <c r="F3" s="222"/>
      <c r="G3" s="222"/>
      <c r="H3" s="223"/>
      <c r="I3" s="222"/>
      <c r="J3" s="222"/>
    </row>
    <row r="4" spans="1:10" x14ac:dyDescent="0.3">
      <c r="A4" s="137" t="s">
        <v>126</v>
      </c>
      <c r="B4" s="138" t="s">
        <v>141</v>
      </c>
      <c r="C4" s="138" t="s">
        <v>143</v>
      </c>
      <c r="D4" s="222"/>
      <c r="E4" s="222"/>
      <c r="F4" s="222"/>
      <c r="G4" s="222"/>
      <c r="H4" s="223"/>
      <c r="I4" s="222"/>
      <c r="J4" s="222"/>
    </row>
    <row r="5" spans="1:10" x14ac:dyDescent="0.3">
      <c r="A5" s="140" t="s">
        <v>126</v>
      </c>
      <c r="B5" s="141" t="s">
        <v>140</v>
      </c>
      <c r="C5" s="141" t="s">
        <v>140</v>
      </c>
      <c r="D5" s="195">
        <v>2</v>
      </c>
      <c r="E5" s="141">
        <v>8</v>
      </c>
      <c r="F5" s="141">
        <v>0</v>
      </c>
      <c r="G5" s="141">
        <v>0</v>
      </c>
      <c r="H5" s="142">
        <f t="shared" ca="1" si="0"/>
        <v>12</v>
      </c>
      <c r="I5" s="141">
        <f t="shared" ca="1" si="1"/>
        <v>22</v>
      </c>
      <c r="J5" s="172"/>
    </row>
    <row r="6" spans="1:10" x14ac:dyDescent="0.3">
      <c r="A6" s="140" t="s">
        <v>145</v>
      </c>
      <c r="B6" s="141" t="s">
        <v>77</v>
      </c>
      <c r="C6" s="141" t="s">
        <v>146</v>
      </c>
      <c r="D6" s="195">
        <v>1</v>
      </c>
      <c r="E6" s="141">
        <v>0</v>
      </c>
      <c r="F6" s="141">
        <v>0</v>
      </c>
      <c r="G6" s="141">
        <v>0</v>
      </c>
      <c r="H6" s="142">
        <f t="shared" ca="1" si="0"/>
        <v>5</v>
      </c>
      <c r="I6" s="141">
        <f t="shared" ref="I6" ca="1" si="2">SUM(D6:H6)</f>
        <v>6</v>
      </c>
      <c r="J6" s="172"/>
    </row>
    <row r="7" spans="1:10" x14ac:dyDescent="0.3">
      <c r="A7" s="137" t="s">
        <v>127</v>
      </c>
      <c r="B7" s="138" t="s">
        <v>151</v>
      </c>
      <c r="C7" s="138" t="s">
        <v>152</v>
      </c>
      <c r="D7" s="194">
        <v>6</v>
      </c>
      <c r="E7" s="138">
        <v>6</v>
      </c>
      <c r="F7" s="138">
        <v>0</v>
      </c>
      <c r="G7" s="138">
        <v>1</v>
      </c>
      <c r="H7" s="139">
        <f t="shared" ca="1" si="0"/>
        <v>12</v>
      </c>
      <c r="I7" s="138">
        <f t="shared" ref="I7:I10" ca="1" si="3">SUM(D7:H7)</f>
        <v>25</v>
      </c>
      <c r="J7" s="171"/>
    </row>
    <row r="8" spans="1:10" x14ac:dyDescent="0.3">
      <c r="A8" s="137" t="s">
        <v>127</v>
      </c>
      <c r="B8" s="138" t="s">
        <v>153</v>
      </c>
      <c r="C8" s="138" t="s">
        <v>152</v>
      </c>
      <c r="D8" s="194">
        <v>6</v>
      </c>
      <c r="E8" s="138">
        <v>6</v>
      </c>
      <c r="F8" s="138">
        <v>0</v>
      </c>
      <c r="G8" s="138">
        <v>1</v>
      </c>
      <c r="H8" s="139">
        <f t="shared" ca="1" si="0"/>
        <v>6</v>
      </c>
      <c r="I8" s="138">
        <f t="shared" ca="1" si="3"/>
        <v>19</v>
      </c>
      <c r="J8" s="171"/>
    </row>
    <row r="9" spans="1:10" x14ac:dyDescent="0.3">
      <c r="A9" s="137" t="s">
        <v>127</v>
      </c>
      <c r="B9" s="138" t="s">
        <v>77</v>
      </c>
      <c r="C9" s="138" t="s">
        <v>154</v>
      </c>
      <c r="D9" s="194">
        <v>6</v>
      </c>
      <c r="E9" s="138">
        <v>2</v>
      </c>
      <c r="F9" s="138">
        <v>0</v>
      </c>
      <c r="G9" s="138">
        <v>0</v>
      </c>
      <c r="H9" s="139">
        <f t="shared" ca="1" si="0"/>
        <v>5</v>
      </c>
      <c r="I9" s="138">
        <f t="shared" ref="I9" ca="1" si="4">SUM(D9:H9)</f>
        <v>13</v>
      </c>
      <c r="J9" s="171"/>
    </row>
    <row r="10" spans="1:10" x14ac:dyDescent="0.3">
      <c r="A10" s="140" t="s">
        <v>127</v>
      </c>
      <c r="B10" s="141" t="s">
        <v>140</v>
      </c>
      <c r="C10" s="141" t="s">
        <v>140</v>
      </c>
      <c r="D10" s="195">
        <v>6</v>
      </c>
      <c r="E10" s="141">
        <v>12</v>
      </c>
      <c r="F10" s="141">
        <v>0</v>
      </c>
      <c r="G10" s="141">
        <v>0</v>
      </c>
      <c r="H10" s="142">
        <f t="shared" ca="1" si="0"/>
        <v>13</v>
      </c>
      <c r="I10" s="141">
        <f t="shared" ca="1" si="3"/>
        <v>31</v>
      </c>
      <c r="J10" s="172"/>
    </row>
    <row r="11" spans="1:10" x14ac:dyDescent="0.3">
      <c r="A11" s="137" t="s">
        <v>128</v>
      </c>
      <c r="B11" s="138" t="s">
        <v>151</v>
      </c>
      <c r="C11" s="138" t="s">
        <v>157</v>
      </c>
      <c r="D11" s="194">
        <v>5</v>
      </c>
      <c r="E11" s="138">
        <v>3</v>
      </c>
      <c r="F11" s="138">
        <v>0</v>
      </c>
      <c r="G11" s="138">
        <v>0</v>
      </c>
      <c r="H11" s="139">
        <f t="shared" ca="1" si="0"/>
        <v>19</v>
      </c>
      <c r="I11" s="138">
        <f t="shared" ref="I11:I38" ca="1" si="5">SUM(D11:H11)</f>
        <v>27</v>
      </c>
      <c r="J11" s="171"/>
    </row>
    <row r="12" spans="1:10" x14ac:dyDescent="0.3">
      <c r="A12" s="137" t="s">
        <v>128</v>
      </c>
      <c r="B12" s="138" t="s">
        <v>153</v>
      </c>
      <c r="C12" s="138" t="s">
        <v>157</v>
      </c>
      <c r="D12" s="194">
        <v>5</v>
      </c>
      <c r="E12" s="138">
        <v>3</v>
      </c>
      <c r="F12" s="138">
        <v>0</v>
      </c>
      <c r="G12" s="138">
        <v>0</v>
      </c>
      <c r="H12" s="139">
        <f t="shared" ca="1" si="0"/>
        <v>5</v>
      </c>
      <c r="I12" s="138">
        <f t="shared" ca="1" si="5"/>
        <v>13</v>
      </c>
      <c r="J12" s="171"/>
    </row>
    <row r="13" spans="1:10" x14ac:dyDescent="0.3">
      <c r="A13" s="137" t="s">
        <v>128</v>
      </c>
      <c r="B13" s="138" t="s">
        <v>158</v>
      </c>
      <c r="C13" s="138" t="s">
        <v>159</v>
      </c>
      <c r="D13" s="236" t="s">
        <v>160</v>
      </c>
      <c r="E13" s="235"/>
      <c r="F13" s="233"/>
      <c r="G13" s="233"/>
      <c r="H13" s="233"/>
      <c r="I13" s="233"/>
      <c r="J13" s="234"/>
    </row>
    <row r="14" spans="1:10" x14ac:dyDescent="0.3">
      <c r="A14" s="140" t="s">
        <v>128</v>
      </c>
      <c r="B14" s="141" t="s">
        <v>140</v>
      </c>
      <c r="C14" s="141" t="s">
        <v>140</v>
      </c>
      <c r="D14" s="195">
        <v>5</v>
      </c>
      <c r="E14" s="141">
        <v>3</v>
      </c>
      <c r="F14" s="141">
        <v>0</v>
      </c>
      <c r="G14" s="141">
        <v>0</v>
      </c>
      <c r="H14" s="142">
        <f t="shared" ca="1" si="0"/>
        <v>10</v>
      </c>
      <c r="I14" s="141">
        <f t="shared" ca="1" si="5"/>
        <v>18</v>
      </c>
      <c r="J14" s="172"/>
    </row>
    <row r="15" spans="1:10" x14ac:dyDescent="0.3">
      <c r="A15" s="137" t="s">
        <v>129</v>
      </c>
      <c r="B15" s="138" t="s">
        <v>151</v>
      </c>
      <c r="C15" s="138" t="s">
        <v>168</v>
      </c>
      <c r="D15" s="194">
        <v>4</v>
      </c>
      <c r="E15" s="138">
        <v>1</v>
      </c>
      <c r="F15" s="138">
        <v>0</v>
      </c>
      <c r="G15" s="138">
        <v>0</v>
      </c>
      <c r="H15" s="139">
        <f t="shared" ca="1" si="0"/>
        <v>20</v>
      </c>
      <c r="I15" s="138">
        <f t="shared" ca="1" si="5"/>
        <v>25</v>
      </c>
      <c r="J15" s="171"/>
    </row>
    <row r="16" spans="1:10" x14ac:dyDescent="0.3">
      <c r="A16" s="137" t="s">
        <v>129</v>
      </c>
      <c r="B16" s="138" t="s">
        <v>153</v>
      </c>
      <c r="C16" s="138" t="s">
        <v>168</v>
      </c>
      <c r="D16" s="194">
        <v>4</v>
      </c>
      <c r="E16" s="138">
        <v>1</v>
      </c>
      <c r="F16" s="138">
        <v>0</v>
      </c>
      <c r="G16" s="138">
        <v>0</v>
      </c>
      <c r="H16" s="139">
        <f t="shared" ca="1" si="0"/>
        <v>18</v>
      </c>
      <c r="I16" s="138">
        <f t="shared" ca="1" si="5"/>
        <v>23</v>
      </c>
      <c r="J16" s="171"/>
    </row>
    <row r="17" spans="1:10" x14ac:dyDescent="0.3">
      <c r="A17" s="137" t="s">
        <v>129</v>
      </c>
      <c r="B17" s="138" t="s">
        <v>166</v>
      </c>
      <c r="C17" s="138" t="s">
        <v>168</v>
      </c>
      <c r="D17" s="194">
        <v>4</v>
      </c>
      <c r="E17" s="138">
        <v>1</v>
      </c>
      <c r="F17" s="138">
        <v>0</v>
      </c>
      <c r="G17" s="138">
        <v>0</v>
      </c>
      <c r="H17" s="139">
        <f t="shared" ca="1" si="0"/>
        <v>2</v>
      </c>
      <c r="I17" s="138">
        <f t="shared" ca="1" si="5"/>
        <v>7</v>
      </c>
      <c r="J17" s="171"/>
    </row>
    <row r="18" spans="1:10" x14ac:dyDescent="0.3">
      <c r="A18" s="137" t="s">
        <v>129</v>
      </c>
      <c r="B18" s="138" t="s">
        <v>167</v>
      </c>
      <c r="C18" s="138" t="s">
        <v>168</v>
      </c>
      <c r="D18" s="194">
        <v>4</v>
      </c>
      <c r="E18" s="138">
        <v>1</v>
      </c>
      <c r="F18" s="138">
        <v>0</v>
      </c>
      <c r="G18" s="138">
        <v>0</v>
      </c>
      <c r="H18" s="139">
        <f t="shared" ca="1" si="0"/>
        <v>11</v>
      </c>
      <c r="I18" s="138">
        <f t="shared" ref="I18" ca="1" si="6">SUM(D18:H18)</f>
        <v>16</v>
      </c>
      <c r="J18" s="171"/>
    </row>
    <row r="19" spans="1:10" x14ac:dyDescent="0.3">
      <c r="A19" s="140" t="s">
        <v>129</v>
      </c>
      <c r="B19" s="141" t="s">
        <v>140</v>
      </c>
      <c r="C19" s="141" t="s">
        <v>140</v>
      </c>
      <c r="D19" s="195">
        <v>4</v>
      </c>
      <c r="E19" s="141">
        <v>6</v>
      </c>
      <c r="F19" s="141">
        <v>0</v>
      </c>
      <c r="G19" s="141">
        <v>0</v>
      </c>
      <c r="H19" s="142">
        <f t="shared" ca="1" si="0"/>
        <v>9</v>
      </c>
      <c r="I19" s="141">
        <f t="shared" ca="1" si="5"/>
        <v>19</v>
      </c>
      <c r="J19" s="172"/>
    </row>
    <row r="20" spans="1:10" x14ac:dyDescent="0.3">
      <c r="A20" s="137" t="s">
        <v>130</v>
      </c>
      <c r="B20" s="138" t="s">
        <v>151</v>
      </c>
      <c r="C20" s="138" t="s">
        <v>152</v>
      </c>
      <c r="D20" s="194">
        <v>0</v>
      </c>
      <c r="E20" s="138">
        <v>1</v>
      </c>
      <c r="F20" s="138">
        <v>0</v>
      </c>
      <c r="G20" s="138">
        <v>0</v>
      </c>
      <c r="H20" s="139">
        <f t="shared" ca="1" si="0"/>
        <v>13</v>
      </c>
      <c r="I20" s="138">
        <f t="shared" ca="1" si="5"/>
        <v>14</v>
      </c>
      <c r="J20" s="171"/>
    </row>
    <row r="21" spans="1:10" x14ac:dyDescent="0.3">
      <c r="A21" s="137" t="s">
        <v>130</v>
      </c>
      <c r="B21" s="138" t="s">
        <v>153</v>
      </c>
      <c r="C21" s="138" t="s">
        <v>152</v>
      </c>
      <c r="D21" s="194">
        <v>0</v>
      </c>
      <c r="E21" s="138">
        <v>1</v>
      </c>
      <c r="F21" s="138">
        <v>0</v>
      </c>
      <c r="G21" s="138">
        <v>0</v>
      </c>
      <c r="H21" s="139">
        <f t="shared" ca="1" si="0"/>
        <v>2</v>
      </c>
      <c r="I21" s="138">
        <f t="shared" ca="1" si="5"/>
        <v>3</v>
      </c>
      <c r="J21" s="171"/>
    </row>
    <row r="22" spans="1:10" x14ac:dyDescent="0.3">
      <c r="A22" s="137" t="s">
        <v>130</v>
      </c>
      <c r="B22" s="138" t="s">
        <v>169</v>
      </c>
      <c r="C22" s="138" t="s">
        <v>170</v>
      </c>
      <c r="D22" s="194">
        <v>0</v>
      </c>
      <c r="E22" s="138">
        <v>1</v>
      </c>
      <c r="F22" s="138">
        <v>0</v>
      </c>
      <c r="G22" s="138">
        <v>0</v>
      </c>
      <c r="H22" s="139">
        <f t="shared" ca="1" si="0"/>
        <v>7</v>
      </c>
      <c r="I22" s="138">
        <f t="shared" ca="1" si="5"/>
        <v>8</v>
      </c>
      <c r="J22" s="171" t="s">
        <v>83</v>
      </c>
    </row>
    <row r="23" spans="1:10" x14ac:dyDescent="0.3">
      <c r="A23" s="137" t="s">
        <v>130</v>
      </c>
      <c r="B23" s="138" t="s">
        <v>169</v>
      </c>
      <c r="C23" s="138" t="s">
        <v>170</v>
      </c>
      <c r="D23" s="194">
        <v>0</v>
      </c>
      <c r="E23" s="138">
        <v>1</v>
      </c>
      <c r="F23" s="138">
        <v>0</v>
      </c>
      <c r="G23" s="138">
        <v>0</v>
      </c>
      <c r="H23" s="139">
        <f t="shared" ca="1" si="0"/>
        <v>17</v>
      </c>
      <c r="I23" s="138">
        <f t="shared" ref="I23:I37" ca="1" si="7">SUM(D23:H23)</f>
        <v>18</v>
      </c>
      <c r="J23" s="171" t="s">
        <v>83</v>
      </c>
    </row>
    <row r="24" spans="1:10" x14ac:dyDescent="0.3">
      <c r="A24" s="137" t="s">
        <v>130</v>
      </c>
      <c r="B24" s="138" t="s">
        <v>169</v>
      </c>
      <c r="C24" s="138" t="s">
        <v>170</v>
      </c>
      <c r="D24" s="194">
        <v>0</v>
      </c>
      <c r="E24" s="138">
        <v>1</v>
      </c>
      <c r="F24" s="138">
        <v>0</v>
      </c>
      <c r="G24" s="138">
        <v>0</v>
      </c>
      <c r="H24" s="139">
        <f t="shared" ca="1" si="0"/>
        <v>3</v>
      </c>
      <c r="I24" s="138">
        <f t="shared" ca="1" si="7"/>
        <v>4</v>
      </c>
      <c r="J24" s="171" t="s">
        <v>83</v>
      </c>
    </row>
    <row r="25" spans="1:10" x14ac:dyDescent="0.3">
      <c r="A25" s="137" t="s">
        <v>130</v>
      </c>
      <c r="B25" s="138" t="s">
        <v>169</v>
      </c>
      <c r="C25" s="138" t="s">
        <v>170</v>
      </c>
      <c r="D25" s="194">
        <v>0</v>
      </c>
      <c r="E25" s="138">
        <v>1</v>
      </c>
      <c r="F25" s="138">
        <v>0</v>
      </c>
      <c r="G25" s="138">
        <v>0</v>
      </c>
      <c r="H25" s="139">
        <f t="shared" ca="1" si="0"/>
        <v>12</v>
      </c>
      <c r="I25" s="138">
        <f t="shared" ca="1" si="7"/>
        <v>13</v>
      </c>
      <c r="J25" s="171" t="s">
        <v>84</v>
      </c>
    </row>
    <row r="26" spans="1:10" x14ac:dyDescent="0.3">
      <c r="A26" s="137" t="s">
        <v>130</v>
      </c>
      <c r="B26" s="138" t="s">
        <v>169</v>
      </c>
      <c r="C26" s="138" t="s">
        <v>170</v>
      </c>
      <c r="D26" s="194">
        <v>0</v>
      </c>
      <c r="E26" s="138">
        <v>1</v>
      </c>
      <c r="F26" s="138">
        <v>0</v>
      </c>
      <c r="G26" s="138">
        <v>0</v>
      </c>
      <c r="H26" s="139">
        <f t="shared" ca="1" si="0"/>
        <v>20</v>
      </c>
      <c r="I26" s="138">
        <f t="shared" ca="1" si="7"/>
        <v>21</v>
      </c>
      <c r="J26" s="171" t="s">
        <v>84</v>
      </c>
    </row>
    <row r="27" spans="1:10" x14ac:dyDescent="0.3">
      <c r="A27" s="137" t="s">
        <v>130</v>
      </c>
      <c r="B27" s="138" t="s">
        <v>169</v>
      </c>
      <c r="C27" s="138" t="s">
        <v>170</v>
      </c>
      <c r="D27" s="194">
        <v>0</v>
      </c>
      <c r="E27" s="138">
        <v>1</v>
      </c>
      <c r="F27" s="138">
        <v>0</v>
      </c>
      <c r="G27" s="138">
        <v>0</v>
      </c>
      <c r="H27" s="139">
        <f t="shared" ca="1" si="0"/>
        <v>11</v>
      </c>
      <c r="I27" s="138">
        <f t="shared" ca="1" si="7"/>
        <v>12</v>
      </c>
      <c r="J27" s="171" t="s">
        <v>84</v>
      </c>
    </row>
    <row r="28" spans="1:10" x14ac:dyDescent="0.3">
      <c r="A28" s="137" t="s">
        <v>130</v>
      </c>
      <c r="B28" s="138" t="s">
        <v>169</v>
      </c>
      <c r="C28" s="138" t="s">
        <v>170</v>
      </c>
      <c r="D28" s="194">
        <v>0</v>
      </c>
      <c r="E28" s="138">
        <v>1</v>
      </c>
      <c r="F28" s="138">
        <v>0</v>
      </c>
      <c r="G28" s="138">
        <v>0</v>
      </c>
      <c r="H28" s="139">
        <f t="shared" ca="1" si="0"/>
        <v>16</v>
      </c>
      <c r="I28" s="138">
        <f t="shared" ca="1" si="7"/>
        <v>17</v>
      </c>
      <c r="J28" s="171" t="s">
        <v>81</v>
      </c>
    </row>
    <row r="29" spans="1:10" x14ac:dyDescent="0.3">
      <c r="A29" s="137" t="s">
        <v>130</v>
      </c>
      <c r="B29" s="138" t="s">
        <v>169</v>
      </c>
      <c r="C29" s="138" t="s">
        <v>170</v>
      </c>
      <c r="D29" s="194">
        <v>0</v>
      </c>
      <c r="E29" s="138">
        <v>1</v>
      </c>
      <c r="F29" s="138">
        <v>0</v>
      </c>
      <c r="G29" s="138">
        <v>0</v>
      </c>
      <c r="H29" s="139">
        <f t="shared" ca="1" si="0"/>
        <v>16</v>
      </c>
      <c r="I29" s="138">
        <f t="shared" ca="1" si="7"/>
        <v>17</v>
      </c>
      <c r="J29" s="171" t="s">
        <v>81</v>
      </c>
    </row>
    <row r="30" spans="1:10" x14ac:dyDescent="0.3">
      <c r="A30" s="137" t="s">
        <v>130</v>
      </c>
      <c r="B30" s="138" t="s">
        <v>169</v>
      </c>
      <c r="C30" s="138" t="s">
        <v>170</v>
      </c>
      <c r="D30" s="194">
        <v>0</v>
      </c>
      <c r="E30" s="138">
        <v>1</v>
      </c>
      <c r="F30" s="138">
        <v>0</v>
      </c>
      <c r="G30" s="138">
        <v>0</v>
      </c>
      <c r="H30" s="139">
        <f t="shared" ca="1" si="0"/>
        <v>1</v>
      </c>
      <c r="I30" s="138">
        <f t="shared" ca="1" si="7"/>
        <v>2</v>
      </c>
      <c r="J30" s="171" t="s">
        <v>81</v>
      </c>
    </row>
    <row r="31" spans="1:10" x14ac:dyDescent="0.3">
      <c r="A31" s="137" t="s">
        <v>130</v>
      </c>
      <c r="B31" s="138" t="s">
        <v>169</v>
      </c>
      <c r="C31" s="138" t="s">
        <v>170</v>
      </c>
      <c r="D31" s="194">
        <v>0</v>
      </c>
      <c r="E31" s="138">
        <v>1</v>
      </c>
      <c r="F31" s="138">
        <v>0</v>
      </c>
      <c r="G31" s="138">
        <v>0</v>
      </c>
      <c r="H31" s="139">
        <f t="shared" ca="1" si="0"/>
        <v>10</v>
      </c>
      <c r="I31" s="138">
        <f t="shared" ca="1" si="7"/>
        <v>11</v>
      </c>
      <c r="J31" s="171" t="s">
        <v>81</v>
      </c>
    </row>
    <row r="32" spans="1:10" x14ac:dyDescent="0.3">
      <c r="A32" s="137" t="s">
        <v>130</v>
      </c>
      <c r="B32" s="138" t="s">
        <v>169</v>
      </c>
      <c r="C32" s="138" t="s">
        <v>170</v>
      </c>
      <c r="D32" s="194">
        <v>0</v>
      </c>
      <c r="E32" s="138">
        <v>1</v>
      </c>
      <c r="F32" s="138">
        <v>0</v>
      </c>
      <c r="G32" s="138">
        <v>0</v>
      </c>
      <c r="H32" s="139">
        <f t="shared" ca="1" si="0"/>
        <v>7</v>
      </c>
      <c r="I32" s="138">
        <f t="shared" ca="1" si="7"/>
        <v>8</v>
      </c>
      <c r="J32" s="171" t="s">
        <v>82</v>
      </c>
    </row>
    <row r="33" spans="1:10" x14ac:dyDescent="0.3">
      <c r="A33" s="137" t="s">
        <v>130</v>
      </c>
      <c r="B33" s="138" t="s">
        <v>169</v>
      </c>
      <c r="C33" s="138" t="s">
        <v>170</v>
      </c>
      <c r="D33" s="194">
        <v>0</v>
      </c>
      <c r="E33" s="138">
        <v>1</v>
      </c>
      <c r="F33" s="138">
        <v>0</v>
      </c>
      <c r="G33" s="138">
        <v>0</v>
      </c>
      <c r="H33" s="139">
        <f t="shared" ca="1" si="0"/>
        <v>1</v>
      </c>
      <c r="I33" s="138">
        <f t="shared" ref="I33:I36" ca="1" si="8">SUM(D33:H33)</f>
        <v>2</v>
      </c>
      <c r="J33" s="171" t="s">
        <v>82</v>
      </c>
    </row>
    <row r="34" spans="1:10" x14ac:dyDescent="0.3">
      <c r="A34" s="137" t="s">
        <v>130</v>
      </c>
      <c r="B34" s="138" t="s">
        <v>169</v>
      </c>
      <c r="C34" s="138" t="s">
        <v>170</v>
      </c>
      <c r="D34" s="194">
        <v>0</v>
      </c>
      <c r="E34" s="138">
        <v>1</v>
      </c>
      <c r="F34" s="138">
        <v>0</v>
      </c>
      <c r="G34" s="138">
        <v>0</v>
      </c>
      <c r="H34" s="139">
        <f t="shared" ca="1" si="0"/>
        <v>7</v>
      </c>
      <c r="I34" s="138">
        <f t="shared" ca="1" si="8"/>
        <v>8</v>
      </c>
      <c r="J34" s="171" t="s">
        <v>110</v>
      </c>
    </row>
    <row r="35" spans="1:10" x14ac:dyDescent="0.3">
      <c r="A35" s="137" t="s">
        <v>130</v>
      </c>
      <c r="B35" s="138" t="s">
        <v>169</v>
      </c>
      <c r="C35" s="138" t="s">
        <v>170</v>
      </c>
      <c r="D35" s="194">
        <v>0</v>
      </c>
      <c r="E35" s="138">
        <v>1</v>
      </c>
      <c r="F35" s="138">
        <v>0</v>
      </c>
      <c r="G35" s="138">
        <v>0</v>
      </c>
      <c r="H35" s="139">
        <f t="shared" ca="1" si="0"/>
        <v>5</v>
      </c>
      <c r="I35" s="138">
        <f t="shared" ca="1" si="8"/>
        <v>6</v>
      </c>
      <c r="J35" s="171" t="s">
        <v>110</v>
      </c>
    </row>
    <row r="36" spans="1:10" x14ac:dyDescent="0.3">
      <c r="A36" s="137" t="s">
        <v>130</v>
      </c>
      <c r="B36" s="138" t="s">
        <v>169</v>
      </c>
      <c r="C36" s="138" t="s">
        <v>170</v>
      </c>
      <c r="D36" s="194">
        <v>0</v>
      </c>
      <c r="E36" s="138">
        <v>1</v>
      </c>
      <c r="F36" s="138">
        <v>0</v>
      </c>
      <c r="G36" s="138">
        <v>0</v>
      </c>
      <c r="H36" s="139">
        <f t="shared" ca="1" si="0"/>
        <v>15</v>
      </c>
      <c r="I36" s="138">
        <f t="shared" ca="1" si="8"/>
        <v>16</v>
      </c>
      <c r="J36" s="171" t="s">
        <v>110</v>
      </c>
    </row>
    <row r="37" spans="1:10" x14ac:dyDescent="0.3">
      <c r="A37" s="137" t="s">
        <v>130</v>
      </c>
      <c r="B37" s="138" t="s">
        <v>169</v>
      </c>
      <c r="C37" s="138" t="s">
        <v>170</v>
      </c>
      <c r="D37" s="194">
        <v>0</v>
      </c>
      <c r="E37" s="138">
        <v>1</v>
      </c>
      <c r="F37" s="138">
        <v>0</v>
      </c>
      <c r="G37" s="138">
        <v>0</v>
      </c>
      <c r="H37" s="139">
        <f t="shared" ca="1" si="0"/>
        <v>14</v>
      </c>
      <c r="I37" s="138">
        <f t="shared" ca="1" si="7"/>
        <v>15</v>
      </c>
      <c r="J37" s="171" t="s">
        <v>110</v>
      </c>
    </row>
    <row r="38" spans="1:10" x14ac:dyDescent="0.3">
      <c r="A38" s="140" t="s">
        <v>130</v>
      </c>
      <c r="B38" s="141" t="s">
        <v>140</v>
      </c>
      <c r="C38" s="141" t="s">
        <v>140</v>
      </c>
      <c r="D38" s="195">
        <v>0</v>
      </c>
      <c r="E38" s="141">
        <v>1</v>
      </c>
      <c r="F38" s="141">
        <v>0</v>
      </c>
      <c r="G38" s="141">
        <v>0</v>
      </c>
      <c r="H38" s="142">
        <f t="shared" ca="1" si="0"/>
        <v>9</v>
      </c>
      <c r="I38" s="141">
        <f t="shared" ca="1" si="5"/>
        <v>10</v>
      </c>
      <c r="J38" s="172"/>
    </row>
    <row r="39" spans="1:10" x14ac:dyDescent="0.3">
      <c r="A39" s="137" t="s">
        <v>131</v>
      </c>
      <c r="B39" s="138" t="s">
        <v>172</v>
      </c>
      <c r="C39" s="138" t="s">
        <v>174</v>
      </c>
      <c r="D39" s="194">
        <v>1</v>
      </c>
      <c r="E39" s="138">
        <v>1</v>
      </c>
      <c r="F39" s="138">
        <v>0</v>
      </c>
      <c r="G39" s="138">
        <v>0</v>
      </c>
      <c r="H39" s="139">
        <f t="shared" ca="1" si="0"/>
        <v>2</v>
      </c>
      <c r="I39" s="138">
        <f t="shared" ref="I39:I41" ca="1" si="9">SUM(D39:H39)</f>
        <v>4</v>
      </c>
      <c r="J39" s="171"/>
    </row>
    <row r="40" spans="1:10" x14ac:dyDescent="0.3">
      <c r="A40" s="137" t="s">
        <v>131</v>
      </c>
      <c r="B40" s="138" t="s">
        <v>173</v>
      </c>
      <c r="C40" s="138" t="s">
        <v>175</v>
      </c>
      <c r="D40" s="194">
        <v>1</v>
      </c>
      <c r="E40" s="138">
        <v>1</v>
      </c>
      <c r="F40" s="138">
        <v>0</v>
      </c>
      <c r="G40" s="138">
        <v>0</v>
      </c>
      <c r="H40" s="139">
        <f t="shared" ca="1" si="0"/>
        <v>3</v>
      </c>
      <c r="I40" s="138">
        <f t="shared" ca="1" si="9"/>
        <v>5</v>
      </c>
      <c r="J40" s="171"/>
    </row>
    <row r="41" spans="1:10" x14ac:dyDescent="0.3">
      <c r="A41" s="140" t="s">
        <v>131</v>
      </c>
      <c r="B41" s="141" t="s">
        <v>140</v>
      </c>
      <c r="C41" s="141" t="s">
        <v>140</v>
      </c>
      <c r="D41" s="195">
        <v>1</v>
      </c>
      <c r="E41" s="141">
        <v>1</v>
      </c>
      <c r="F41" s="141">
        <v>0</v>
      </c>
      <c r="G41" s="141">
        <v>0</v>
      </c>
      <c r="H41" s="142">
        <f t="shared" ca="1" si="0"/>
        <v>9</v>
      </c>
      <c r="I41" s="141">
        <f t="shared" ca="1" si="9"/>
        <v>11</v>
      </c>
      <c r="J41" s="172"/>
    </row>
    <row r="42" spans="1:10" x14ac:dyDescent="0.3">
      <c r="A42" s="239" t="s">
        <v>179</v>
      </c>
      <c r="B42" s="138" t="s">
        <v>182</v>
      </c>
      <c r="C42" s="138" t="s">
        <v>181</v>
      </c>
      <c r="D42" s="194">
        <v>1</v>
      </c>
      <c r="E42" s="138">
        <v>4</v>
      </c>
      <c r="F42" s="138">
        <v>0</v>
      </c>
      <c r="G42" s="138">
        <v>0</v>
      </c>
      <c r="H42" s="139">
        <f t="shared" ca="1" si="0"/>
        <v>3</v>
      </c>
      <c r="I42" s="138">
        <f t="shared" ref="I42:I43" ca="1" si="10">SUM(D42:H42)</f>
        <v>8</v>
      </c>
      <c r="J42" s="171"/>
    </row>
    <row r="43" spans="1:10" x14ac:dyDescent="0.3">
      <c r="A43" s="240" t="s">
        <v>179</v>
      </c>
      <c r="B43" s="141" t="s">
        <v>140</v>
      </c>
      <c r="C43" s="141" t="s">
        <v>140</v>
      </c>
      <c r="D43" s="195">
        <v>1</v>
      </c>
      <c r="E43" s="141">
        <v>-1</v>
      </c>
      <c r="F43" s="141">
        <v>0</v>
      </c>
      <c r="G43" s="141">
        <v>0</v>
      </c>
      <c r="H43" s="142">
        <f t="shared" ca="1" si="0"/>
        <v>16</v>
      </c>
      <c r="I43" s="141">
        <f t="shared" ca="1" si="10"/>
        <v>16</v>
      </c>
      <c r="J43" s="172"/>
    </row>
  </sheetData>
  <conditionalFormatting sqref="H2 H5:H6">
    <cfRule type="cellIs" dxfId="245" priority="245" operator="equal">
      <formula>20</formula>
    </cfRule>
    <cfRule type="cellIs" dxfId="244" priority="246" operator="equal">
      <formula>1</formula>
    </cfRule>
  </conditionalFormatting>
  <conditionalFormatting sqref="H7">
    <cfRule type="cellIs" dxfId="243" priority="239" operator="equal">
      <formula>1</formula>
    </cfRule>
    <cfRule type="cellIs" dxfId="242" priority="240" operator="equal">
      <formula>19</formula>
    </cfRule>
    <cfRule type="cellIs" dxfId="241" priority="241" operator="equal">
      <formula>20</formula>
    </cfRule>
  </conditionalFormatting>
  <conditionalFormatting sqref="H8">
    <cfRule type="cellIs" dxfId="240" priority="221" operator="equal">
      <formula>1</formula>
    </cfRule>
    <cfRule type="cellIs" dxfId="239" priority="222" operator="equal">
      <formula>19</formula>
    </cfRule>
    <cfRule type="cellIs" dxfId="238" priority="223" operator="equal">
      <formula>20</formula>
    </cfRule>
  </conditionalFormatting>
  <conditionalFormatting sqref="H8">
    <cfRule type="cellIs" dxfId="237" priority="224" operator="equal">
      <formula>1</formula>
    </cfRule>
    <cfRule type="cellIs" dxfId="236" priority="225" operator="equal">
      <formula>19</formula>
    </cfRule>
    <cfRule type="cellIs" dxfId="235" priority="226" operator="equal">
      <formula>20</formula>
    </cfRule>
  </conditionalFormatting>
  <conditionalFormatting sqref="H8">
    <cfRule type="cellIs" dxfId="234" priority="215" operator="equal">
      <formula>1</formula>
    </cfRule>
    <cfRule type="cellIs" dxfId="233" priority="216" operator="equal">
      <formula>19</formula>
    </cfRule>
    <cfRule type="cellIs" dxfId="232" priority="217" operator="equal">
      <formula>20</formula>
    </cfRule>
  </conditionalFormatting>
  <conditionalFormatting sqref="H8">
    <cfRule type="cellIs" dxfId="231" priority="218" operator="equal">
      <formula>1</formula>
    </cfRule>
    <cfRule type="cellIs" dxfId="230" priority="219" operator="equal">
      <formula>19</formula>
    </cfRule>
    <cfRule type="cellIs" dxfId="229" priority="220" operator="equal">
      <formula>20</formula>
    </cfRule>
  </conditionalFormatting>
  <conditionalFormatting sqref="H10">
    <cfRule type="cellIs" dxfId="228" priority="233" operator="equal">
      <formula>1</formula>
    </cfRule>
    <cfRule type="cellIs" dxfId="227" priority="234" operator="equal">
      <formula>19</formula>
    </cfRule>
    <cfRule type="cellIs" dxfId="226" priority="235" operator="equal">
      <formula>20</formula>
    </cfRule>
  </conditionalFormatting>
  <conditionalFormatting sqref="H10">
    <cfRule type="cellIs" dxfId="225" priority="236" operator="equal">
      <formula>1</formula>
    </cfRule>
    <cfRule type="cellIs" dxfId="224" priority="237" operator="equal">
      <formula>19</formula>
    </cfRule>
    <cfRule type="cellIs" dxfId="223" priority="238" operator="equal">
      <formula>20</formula>
    </cfRule>
  </conditionalFormatting>
  <conditionalFormatting sqref="H10">
    <cfRule type="cellIs" dxfId="222" priority="227" operator="equal">
      <formula>1</formula>
    </cfRule>
    <cfRule type="cellIs" dxfId="221" priority="228" operator="equal">
      <formula>19</formula>
    </cfRule>
    <cfRule type="cellIs" dxfId="220" priority="229" operator="equal">
      <formula>20</formula>
    </cfRule>
  </conditionalFormatting>
  <conditionalFormatting sqref="H10">
    <cfRule type="cellIs" dxfId="219" priority="230" operator="equal">
      <formula>1</formula>
    </cfRule>
    <cfRule type="cellIs" dxfId="218" priority="231" operator="equal">
      <formula>19</formula>
    </cfRule>
    <cfRule type="cellIs" dxfId="217" priority="232" operator="equal">
      <formula>20</formula>
    </cfRule>
  </conditionalFormatting>
  <conditionalFormatting sqref="H4">
    <cfRule type="cellIs" dxfId="216" priority="198" operator="equal">
      <formula>20</formula>
    </cfRule>
    <cfRule type="cellIs" dxfId="215" priority="199" operator="equal">
      <formula>1</formula>
    </cfRule>
  </conditionalFormatting>
  <conditionalFormatting sqref="H3">
    <cfRule type="cellIs" dxfId="214" priority="196" operator="equal">
      <formula>20</formula>
    </cfRule>
    <cfRule type="cellIs" dxfId="213" priority="197" operator="equal">
      <formula>1</formula>
    </cfRule>
  </conditionalFormatting>
  <conditionalFormatting sqref="H9">
    <cfRule type="cellIs" dxfId="212" priority="190" operator="equal">
      <formula>1</formula>
    </cfRule>
    <cfRule type="cellIs" dxfId="211" priority="191" operator="equal">
      <formula>19</formula>
    </cfRule>
    <cfRule type="cellIs" dxfId="210" priority="192" operator="equal">
      <formula>20</formula>
    </cfRule>
  </conditionalFormatting>
  <conditionalFormatting sqref="H9">
    <cfRule type="cellIs" dxfId="209" priority="193" operator="equal">
      <formula>1</formula>
    </cfRule>
    <cfRule type="cellIs" dxfId="208" priority="194" operator="equal">
      <formula>19</formula>
    </cfRule>
    <cfRule type="cellIs" dxfId="207" priority="195" operator="equal">
      <formula>20</formula>
    </cfRule>
  </conditionalFormatting>
  <conditionalFormatting sqref="H9">
    <cfRule type="cellIs" dxfId="206" priority="184" operator="equal">
      <formula>1</formula>
    </cfRule>
    <cfRule type="cellIs" dxfId="205" priority="185" operator="equal">
      <formula>19</formula>
    </cfRule>
    <cfRule type="cellIs" dxfId="204" priority="186" operator="equal">
      <formula>20</formula>
    </cfRule>
  </conditionalFormatting>
  <conditionalFormatting sqref="H9">
    <cfRule type="cellIs" dxfId="203" priority="187" operator="equal">
      <formula>1</formula>
    </cfRule>
    <cfRule type="cellIs" dxfId="202" priority="188" operator="equal">
      <formula>19</formula>
    </cfRule>
    <cfRule type="cellIs" dxfId="201" priority="189" operator="equal">
      <formula>20</formula>
    </cfRule>
  </conditionalFormatting>
  <conditionalFormatting sqref="H11">
    <cfRule type="cellIs" dxfId="200" priority="181" operator="equal">
      <formula>1</formula>
    </cfRule>
    <cfRule type="cellIs" dxfId="199" priority="182" operator="equal">
      <formula>19</formula>
    </cfRule>
    <cfRule type="cellIs" dxfId="198" priority="183" operator="equal">
      <formula>20</formula>
    </cfRule>
  </conditionalFormatting>
  <conditionalFormatting sqref="H12">
    <cfRule type="cellIs" dxfId="197" priority="163" operator="equal">
      <formula>1</formula>
    </cfRule>
    <cfRule type="cellIs" dxfId="196" priority="164" operator="equal">
      <formula>19</formula>
    </cfRule>
    <cfRule type="cellIs" dxfId="195" priority="165" operator="equal">
      <formula>20</formula>
    </cfRule>
  </conditionalFormatting>
  <conditionalFormatting sqref="H12">
    <cfRule type="cellIs" dxfId="194" priority="166" operator="equal">
      <formula>1</formula>
    </cfRule>
    <cfRule type="cellIs" dxfId="193" priority="167" operator="equal">
      <formula>19</formula>
    </cfRule>
    <cfRule type="cellIs" dxfId="192" priority="168" operator="equal">
      <formula>20</formula>
    </cfRule>
  </conditionalFormatting>
  <conditionalFormatting sqref="H12">
    <cfRule type="cellIs" dxfId="191" priority="157" operator="equal">
      <formula>1</formula>
    </cfRule>
    <cfRule type="cellIs" dxfId="190" priority="158" operator="equal">
      <formula>19</formula>
    </cfRule>
    <cfRule type="cellIs" dxfId="189" priority="159" operator="equal">
      <formula>20</formula>
    </cfRule>
  </conditionalFormatting>
  <conditionalFormatting sqref="H12">
    <cfRule type="cellIs" dxfId="188" priority="160" operator="equal">
      <formula>1</formula>
    </cfRule>
    <cfRule type="cellIs" dxfId="187" priority="161" operator="equal">
      <formula>19</formula>
    </cfRule>
    <cfRule type="cellIs" dxfId="186" priority="162" operator="equal">
      <formula>20</formula>
    </cfRule>
  </conditionalFormatting>
  <conditionalFormatting sqref="H14">
    <cfRule type="cellIs" dxfId="185" priority="175" operator="equal">
      <formula>1</formula>
    </cfRule>
    <cfRule type="cellIs" dxfId="184" priority="176" operator="equal">
      <formula>19</formula>
    </cfRule>
    <cfRule type="cellIs" dxfId="183" priority="177" operator="equal">
      <formula>20</formula>
    </cfRule>
  </conditionalFormatting>
  <conditionalFormatting sqref="H14">
    <cfRule type="cellIs" dxfId="182" priority="178" operator="equal">
      <formula>1</formula>
    </cfRule>
    <cfRule type="cellIs" dxfId="181" priority="179" operator="equal">
      <formula>19</formula>
    </cfRule>
    <cfRule type="cellIs" dxfId="180" priority="180" operator="equal">
      <formula>20</formula>
    </cfRule>
  </conditionalFormatting>
  <conditionalFormatting sqref="H14">
    <cfRule type="cellIs" dxfId="179" priority="169" operator="equal">
      <formula>1</formula>
    </cfRule>
    <cfRule type="cellIs" dxfId="178" priority="170" operator="equal">
      <formula>19</formula>
    </cfRule>
    <cfRule type="cellIs" dxfId="177" priority="171" operator="equal">
      <formula>20</formula>
    </cfRule>
  </conditionalFormatting>
  <conditionalFormatting sqref="H14">
    <cfRule type="cellIs" dxfId="176" priority="172" operator="equal">
      <formula>1</formula>
    </cfRule>
    <cfRule type="cellIs" dxfId="175" priority="173" operator="equal">
      <formula>19</formula>
    </cfRule>
    <cfRule type="cellIs" dxfId="174" priority="174" operator="equal">
      <formula>20</formula>
    </cfRule>
  </conditionalFormatting>
  <conditionalFormatting sqref="H17:H18">
    <cfRule type="cellIs" dxfId="173" priority="112" operator="equal">
      <formula>1</formula>
    </cfRule>
    <cfRule type="cellIs" dxfId="172" priority="113" operator="equal">
      <formula>19</formula>
    </cfRule>
    <cfRule type="cellIs" dxfId="171" priority="114" operator="equal">
      <formula>20</formula>
    </cfRule>
  </conditionalFormatting>
  <conditionalFormatting sqref="H17:H18">
    <cfRule type="cellIs" dxfId="170" priority="115" operator="equal">
      <formula>1</formula>
    </cfRule>
    <cfRule type="cellIs" dxfId="169" priority="116" operator="equal">
      <formula>19</formula>
    </cfRule>
    <cfRule type="cellIs" dxfId="168" priority="117" operator="equal">
      <formula>20</formula>
    </cfRule>
  </conditionalFormatting>
  <conditionalFormatting sqref="H17:H18">
    <cfRule type="cellIs" dxfId="167" priority="106" operator="equal">
      <formula>1</formula>
    </cfRule>
    <cfRule type="cellIs" dxfId="166" priority="107" operator="equal">
      <formula>19</formula>
    </cfRule>
    <cfRule type="cellIs" dxfId="165" priority="108" operator="equal">
      <formula>20</formula>
    </cfRule>
  </conditionalFormatting>
  <conditionalFormatting sqref="H17:H18">
    <cfRule type="cellIs" dxfId="164" priority="109" operator="equal">
      <formula>1</formula>
    </cfRule>
    <cfRule type="cellIs" dxfId="163" priority="110" operator="equal">
      <formula>19</formula>
    </cfRule>
    <cfRule type="cellIs" dxfId="162" priority="111" operator="equal">
      <formula>20</formula>
    </cfRule>
  </conditionalFormatting>
  <conditionalFormatting sqref="H15">
    <cfRule type="cellIs" dxfId="161" priority="142" operator="equal">
      <formula>1</formula>
    </cfRule>
    <cfRule type="cellIs" dxfId="160" priority="143" operator="equal">
      <formula>19</formula>
    </cfRule>
    <cfRule type="cellIs" dxfId="159" priority="144" operator="equal">
      <formula>20</formula>
    </cfRule>
  </conditionalFormatting>
  <conditionalFormatting sqref="H16">
    <cfRule type="cellIs" dxfId="158" priority="124" operator="equal">
      <formula>1</formula>
    </cfRule>
    <cfRule type="cellIs" dxfId="157" priority="125" operator="equal">
      <formula>19</formula>
    </cfRule>
    <cfRule type="cellIs" dxfId="156" priority="126" operator="equal">
      <formula>20</formula>
    </cfRule>
  </conditionalFormatting>
  <conditionalFormatting sqref="H16">
    <cfRule type="cellIs" dxfId="155" priority="127" operator="equal">
      <formula>1</formula>
    </cfRule>
    <cfRule type="cellIs" dxfId="154" priority="128" operator="equal">
      <formula>19</formula>
    </cfRule>
    <cfRule type="cellIs" dxfId="153" priority="129" operator="equal">
      <formula>20</formula>
    </cfRule>
  </conditionalFormatting>
  <conditionalFormatting sqref="H16">
    <cfRule type="cellIs" dxfId="152" priority="118" operator="equal">
      <formula>1</formula>
    </cfRule>
    <cfRule type="cellIs" dxfId="151" priority="119" operator="equal">
      <formula>19</formula>
    </cfRule>
    <cfRule type="cellIs" dxfId="150" priority="120" operator="equal">
      <formula>20</formula>
    </cfRule>
  </conditionalFormatting>
  <conditionalFormatting sqref="H16">
    <cfRule type="cellIs" dxfId="149" priority="121" operator="equal">
      <formula>1</formula>
    </cfRule>
    <cfRule type="cellIs" dxfId="148" priority="122" operator="equal">
      <formula>19</formula>
    </cfRule>
    <cfRule type="cellIs" dxfId="147" priority="123" operator="equal">
      <formula>20</formula>
    </cfRule>
  </conditionalFormatting>
  <conditionalFormatting sqref="H19">
    <cfRule type="cellIs" dxfId="146" priority="136" operator="equal">
      <formula>1</formula>
    </cfRule>
    <cfRule type="cellIs" dxfId="145" priority="137" operator="equal">
      <formula>19</formula>
    </cfRule>
    <cfRule type="cellIs" dxfId="144" priority="138" operator="equal">
      <formula>20</formula>
    </cfRule>
  </conditionalFormatting>
  <conditionalFormatting sqref="H19">
    <cfRule type="cellIs" dxfId="143" priority="139" operator="equal">
      <formula>1</formula>
    </cfRule>
    <cfRule type="cellIs" dxfId="142" priority="140" operator="equal">
      <formula>19</formula>
    </cfRule>
    <cfRule type="cellIs" dxfId="141" priority="141" operator="equal">
      <formula>20</formula>
    </cfRule>
  </conditionalFormatting>
  <conditionalFormatting sqref="H19">
    <cfRule type="cellIs" dxfId="140" priority="130" operator="equal">
      <formula>1</formula>
    </cfRule>
    <cfRule type="cellIs" dxfId="139" priority="131" operator="equal">
      <formula>19</formula>
    </cfRule>
    <cfRule type="cellIs" dxfId="138" priority="132" operator="equal">
      <formula>20</formula>
    </cfRule>
  </conditionalFormatting>
  <conditionalFormatting sqref="H19">
    <cfRule type="cellIs" dxfId="137" priority="133" operator="equal">
      <formula>1</formula>
    </cfRule>
    <cfRule type="cellIs" dxfId="136" priority="134" operator="equal">
      <formula>19</formula>
    </cfRule>
    <cfRule type="cellIs" dxfId="135" priority="135" operator="equal">
      <formula>20</formula>
    </cfRule>
  </conditionalFormatting>
  <conditionalFormatting sqref="H22:H37">
    <cfRule type="cellIs" dxfId="134" priority="73" operator="equal">
      <formula>1</formula>
    </cfRule>
    <cfRule type="cellIs" dxfId="133" priority="74" operator="equal">
      <formula>19</formula>
    </cfRule>
    <cfRule type="cellIs" dxfId="132" priority="75" operator="equal">
      <formula>20</formula>
    </cfRule>
  </conditionalFormatting>
  <conditionalFormatting sqref="H22:H37">
    <cfRule type="cellIs" dxfId="131" priority="76" operator="equal">
      <formula>1</formula>
    </cfRule>
    <cfRule type="cellIs" dxfId="130" priority="77" operator="equal">
      <formula>19</formula>
    </cfRule>
    <cfRule type="cellIs" dxfId="129" priority="78" operator="equal">
      <formula>20</formula>
    </cfRule>
  </conditionalFormatting>
  <conditionalFormatting sqref="H22:H37">
    <cfRule type="cellIs" dxfId="128" priority="67" operator="equal">
      <formula>1</formula>
    </cfRule>
    <cfRule type="cellIs" dxfId="127" priority="68" operator="equal">
      <formula>19</formula>
    </cfRule>
    <cfRule type="cellIs" dxfId="126" priority="69" operator="equal">
      <formula>20</formula>
    </cfRule>
  </conditionalFormatting>
  <conditionalFormatting sqref="H22:H37">
    <cfRule type="cellIs" dxfId="125" priority="70" operator="equal">
      <formula>1</formula>
    </cfRule>
    <cfRule type="cellIs" dxfId="124" priority="71" operator="equal">
      <formula>19</formula>
    </cfRule>
    <cfRule type="cellIs" dxfId="123" priority="72" operator="equal">
      <formula>20</formula>
    </cfRule>
  </conditionalFormatting>
  <conditionalFormatting sqref="H20">
    <cfRule type="cellIs" dxfId="122" priority="103" operator="equal">
      <formula>1</formula>
    </cfRule>
    <cfRule type="cellIs" dxfId="121" priority="104" operator="equal">
      <formula>19</formula>
    </cfRule>
    <cfRule type="cellIs" dxfId="120" priority="105" operator="equal">
      <formula>20</formula>
    </cfRule>
  </conditionalFormatting>
  <conditionalFormatting sqref="H21">
    <cfRule type="cellIs" dxfId="119" priority="85" operator="equal">
      <formula>1</formula>
    </cfRule>
    <cfRule type="cellIs" dxfId="118" priority="86" operator="equal">
      <formula>19</formula>
    </cfRule>
    <cfRule type="cellIs" dxfId="117" priority="87" operator="equal">
      <formula>20</formula>
    </cfRule>
  </conditionalFormatting>
  <conditionalFormatting sqref="H21">
    <cfRule type="cellIs" dxfId="116" priority="88" operator="equal">
      <formula>1</formula>
    </cfRule>
    <cfRule type="cellIs" dxfId="115" priority="89" operator="equal">
      <formula>19</formula>
    </cfRule>
    <cfRule type="cellIs" dxfId="114" priority="90" operator="equal">
      <formula>20</formula>
    </cfRule>
  </conditionalFormatting>
  <conditionalFormatting sqref="H21">
    <cfRule type="cellIs" dxfId="113" priority="79" operator="equal">
      <formula>1</formula>
    </cfRule>
    <cfRule type="cellIs" dxfId="112" priority="80" operator="equal">
      <formula>19</formula>
    </cfRule>
    <cfRule type="cellIs" dxfId="111" priority="81" operator="equal">
      <formula>20</formula>
    </cfRule>
  </conditionalFormatting>
  <conditionalFormatting sqref="H21">
    <cfRule type="cellIs" dxfId="110" priority="82" operator="equal">
      <formula>1</formula>
    </cfRule>
    <cfRule type="cellIs" dxfId="109" priority="83" operator="equal">
      <formula>19</formula>
    </cfRule>
    <cfRule type="cellIs" dxfId="108" priority="84" operator="equal">
      <formula>20</formula>
    </cfRule>
  </conditionalFormatting>
  <conditionalFormatting sqref="H38">
    <cfRule type="cellIs" dxfId="107" priority="97" operator="equal">
      <formula>1</formula>
    </cfRule>
    <cfRule type="cellIs" dxfId="106" priority="98" operator="equal">
      <formula>19</formula>
    </cfRule>
    <cfRule type="cellIs" dxfId="105" priority="99" operator="equal">
      <formula>20</formula>
    </cfRule>
  </conditionalFormatting>
  <conditionalFormatting sqref="H38">
    <cfRule type="cellIs" dxfId="104" priority="100" operator="equal">
      <formula>1</formula>
    </cfRule>
    <cfRule type="cellIs" dxfId="103" priority="101" operator="equal">
      <formula>19</formula>
    </cfRule>
    <cfRule type="cellIs" dxfId="102" priority="102" operator="equal">
      <formula>20</formula>
    </cfRule>
  </conditionalFormatting>
  <conditionalFormatting sqref="H38">
    <cfRule type="cellIs" dxfId="101" priority="91" operator="equal">
      <formula>1</formula>
    </cfRule>
    <cfRule type="cellIs" dxfId="100" priority="92" operator="equal">
      <formula>19</formula>
    </cfRule>
    <cfRule type="cellIs" dxfId="99" priority="93" operator="equal">
      <formula>20</formula>
    </cfRule>
  </conditionalFormatting>
  <conditionalFormatting sqref="H38">
    <cfRule type="cellIs" dxfId="98" priority="94" operator="equal">
      <formula>1</formula>
    </cfRule>
    <cfRule type="cellIs" dxfId="97" priority="95" operator="equal">
      <formula>19</formula>
    </cfRule>
    <cfRule type="cellIs" dxfId="96" priority="96" operator="equal">
      <formula>20</formula>
    </cfRule>
  </conditionalFormatting>
  <conditionalFormatting sqref="H40">
    <cfRule type="cellIs" dxfId="95" priority="34" operator="equal">
      <formula>1</formula>
    </cfRule>
    <cfRule type="cellIs" dxfId="94" priority="35" operator="equal">
      <formula>19</formula>
    </cfRule>
    <cfRule type="cellIs" dxfId="93" priority="36" operator="equal">
      <formula>20</formula>
    </cfRule>
  </conditionalFormatting>
  <conditionalFormatting sqref="H40">
    <cfRule type="cellIs" dxfId="92" priority="37" operator="equal">
      <formula>1</formula>
    </cfRule>
    <cfRule type="cellIs" dxfId="91" priority="38" operator="equal">
      <formula>19</formula>
    </cfRule>
    <cfRule type="cellIs" dxfId="90" priority="39" operator="equal">
      <formula>20</formula>
    </cfRule>
  </conditionalFormatting>
  <conditionalFormatting sqref="H40">
    <cfRule type="cellIs" dxfId="89" priority="28" operator="equal">
      <formula>1</formula>
    </cfRule>
    <cfRule type="cellIs" dxfId="88" priority="29" operator="equal">
      <formula>19</formula>
    </cfRule>
    <cfRule type="cellIs" dxfId="87" priority="30" operator="equal">
      <formula>20</formula>
    </cfRule>
  </conditionalFormatting>
  <conditionalFormatting sqref="H40">
    <cfRule type="cellIs" dxfId="86" priority="31" operator="equal">
      <formula>1</formula>
    </cfRule>
    <cfRule type="cellIs" dxfId="85" priority="32" operator="equal">
      <formula>19</formula>
    </cfRule>
    <cfRule type="cellIs" dxfId="84" priority="33" operator="equal">
      <formula>20</formula>
    </cfRule>
  </conditionalFormatting>
  <conditionalFormatting sqref="H39">
    <cfRule type="cellIs" dxfId="83" priority="64" operator="equal">
      <formula>1</formula>
    </cfRule>
    <cfRule type="cellIs" dxfId="82" priority="65" operator="equal">
      <formula>19</formula>
    </cfRule>
    <cfRule type="cellIs" dxfId="81" priority="66" operator="equal">
      <formula>20</formula>
    </cfRule>
  </conditionalFormatting>
  <conditionalFormatting sqref="H41">
    <cfRule type="cellIs" dxfId="80" priority="58" operator="equal">
      <formula>1</formula>
    </cfRule>
    <cfRule type="cellIs" dxfId="79" priority="59" operator="equal">
      <formula>19</formula>
    </cfRule>
    <cfRule type="cellIs" dxfId="78" priority="60" operator="equal">
      <formula>20</formula>
    </cfRule>
  </conditionalFormatting>
  <conditionalFormatting sqref="H41">
    <cfRule type="cellIs" dxfId="77" priority="61" operator="equal">
      <formula>1</formula>
    </cfRule>
    <cfRule type="cellIs" dxfId="76" priority="62" operator="equal">
      <formula>19</formula>
    </cfRule>
    <cfRule type="cellIs" dxfId="75" priority="63" operator="equal">
      <formula>20</formula>
    </cfRule>
  </conditionalFormatting>
  <conditionalFormatting sqref="H41">
    <cfRule type="cellIs" dxfId="74" priority="52" operator="equal">
      <formula>1</formula>
    </cfRule>
    <cfRule type="cellIs" dxfId="73" priority="53" operator="equal">
      <formula>19</formula>
    </cfRule>
    <cfRule type="cellIs" dxfId="72" priority="54" operator="equal">
      <formula>20</formula>
    </cfRule>
  </conditionalFormatting>
  <conditionalFormatting sqref="H41">
    <cfRule type="cellIs" dxfId="71" priority="55" operator="equal">
      <formula>1</formula>
    </cfRule>
    <cfRule type="cellIs" dxfId="70" priority="56" operator="equal">
      <formula>19</formula>
    </cfRule>
    <cfRule type="cellIs" dxfId="69" priority="57" operator="equal">
      <formula>20</formula>
    </cfRule>
  </conditionalFormatting>
  <conditionalFormatting sqref="H42">
    <cfRule type="cellIs" dxfId="68" priority="25" operator="equal">
      <formula>1</formula>
    </cfRule>
    <cfRule type="cellIs" dxfId="67" priority="26" operator="equal">
      <formula>19</formula>
    </cfRule>
    <cfRule type="cellIs" dxfId="66" priority="27" operator="equal">
      <formula>20</formula>
    </cfRule>
  </conditionalFormatting>
  <conditionalFormatting sqref="H43">
    <cfRule type="cellIs" dxfId="65" priority="19" operator="equal">
      <formula>1</formula>
    </cfRule>
    <cfRule type="cellIs" dxfId="64" priority="20" operator="equal">
      <formula>19</formula>
    </cfRule>
    <cfRule type="cellIs" dxfId="63" priority="21" operator="equal">
      <formula>20</formula>
    </cfRule>
  </conditionalFormatting>
  <conditionalFormatting sqref="H43">
    <cfRule type="cellIs" dxfId="62" priority="22" operator="equal">
      <formula>1</formula>
    </cfRule>
    <cfRule type="cellIs" dxfId="61" priority="23" operator="equal">
      <formula>19</formula>
    </cfRule>
    <cfRule type="cellIs" dxfId="60" priority="24" operator="equal">
      <formula>20</formula>
    </cfRule>
  </conditionalFormatting>
  <conditionalFormatting sqref="H43">
    <cfRule type="cellIs" dxfId="59" priority="13" operator="equal">
      <formula>1</formula>
    </cfRule>
    <cfRule type="cellIs" dxfId="58" priority="14" operator="equal">
      <formula>19</formula>
    </cfRule>
    <cfRule type="cellIs" dxfId="57" priority="15" operator="equal">
      <formula>20</formula>
    </cfRule>
  </conditionalFormatting>
  <conditionalFormatting sqref="H43">
    <cfRule type="cellIs" dxfId="56" priority="16" operator="equal">
      <formula>1</formula>
    </cfRule>
    <cfRule type="cellIs" dxfId="55" priority="17" operator="equal">
      <formula>19</formula>
    </cfRule>
    <cfRule type="cellIs" dxfId="54" priority="18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Normal="100" workbookViewId="0"/>
  </sheetViews>
  <sheetFormatPr defaultColWidth="3.8984375" defaultRowHeight="15.6" x14ac:dyDescent="0.3"/>
  <cols>
    <col min="1" max="1" width="13.5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20.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0" t="s">
        <v>0</v>
      </c>
      <c r="B1" s="120" t="s">
        <v>68</v>
      </c>
      <c r="C1" s="120" t="s">
        <v>42</v>
      </c>
      <c r="D1" s="119" t="s">
        <v>3</v>
      </c>
      <c r="E1" s="120" t="s">
        <v>43</v>
      </c>
      <c r="G1" s="120" t="s">
        <v>0</v>
      </c>
      <c r="H1" s="120" t="s">
        <v>105</v>
      </c>
      <c r="I1" s="120" t="s">
        <v>42</v>
      </c>
      <c r="J1" s="119" t="s">
        <v>3</v>
      </c>
      <c r="K1" s="120" t="s">
        <v>43</v>
      </c>
    </row>
    <row r="2" spans="1:11" x14ac:dyDescent="0.3">
      <c r="A2" s="71" t="s">
        <v>179</v>
      </c>
      <c r="B2" s="127" t="s">
        <v>44</v>
      </c>
      <c r="C2" s="72">
        <v>4</v>
      </c>
      <c r="D2" s="117">
        <f t="shared" ref="D2:D4" ca="1" si="0">RANDBETWEEN(1,20)</f>
        <v>20</v>
      </c>
      <c r="E2" s="72">
        <f t="shared" ref="E2:E4" ca="1" si="1">D2+C2</f>
        <v>24</v>
      </c>
      <c r="G2" s="76"/>
      <c r="H2" s="128" t="s">
        <v>78</v>
      </c>
      <c r="I2" s="125"/>
      <c r="J2" s="118">
        <f t="shared" ref="J2:J11" ca="1" si="2">RANDBETWEEN(1,20)</f>
        <v>6</v>
      </c>
      <c r="K2" s="77">
        <f t="shared" ref="K2:K11" ca="1" si="3">J2+I2</f>
        <v>6</v>
      </c>
    </row>
    <row r="3" spans="1:11" x14ac:dyDescent="0.3">
      <c r="A3" s="73" t="s">
        <v>179</v>
      </c>
      <c r="B3" s="127" t="s">
        <v>45</v>
      </c>
      <c r="C3" s="74">
        <v>-1</v>
      </c>
      <c r="D3" s="116">
        <f t="shared" ca="1" si="0"/>
        <v>16</v>
      </c>
      <c r="E3" s="74">
        <f t="shared" ca="1" si="1"/>
        <v>15</v>
      </c>
      <c r="G3" s="76"/>
      <c r="H3" s="128" t="s">
        <v>73</v>
      </c>
      <c r="I3" s="125"/>
      <c r="J3" s="118">
        <f t="shared" ca="1" si="2"/>
        <v>13</v>
      </c>
      <c r="K3" s="77">
        <f t="shared" ca="1" si="3"/>
        <v>13</v>
      </c>
    </row>
    <row r="4" spans="1:11" x14ac:dyDescent="0.3">
      <c r="A4" s="76" t="s">
        <v>179</v>
      </c>
      <c r="B4" s="128" t="s">
        <v>46</v>
      </c>
      <c r="C4" s="77">
        <v>0</v>
      </c>
      <c r="D4" s="118">
        <f t="shared" ca="1" si="0"/>
        <v>15</v>
      </c>
      <c r="E4" s="77">
        <f t="shared" ca="1" si="1"/>
        <v>15</v>
      </c>
      <c r="G4" s="76"/>
      <c r="H4" s="128" t="s">
        <v>72</v>
      </c>
      <c r="I4" s="125"/>
      <c r="J4" s="118">
        <f t="shared" ca="1" si="2"/>
        <v>12</v>
      </c>
      <c r="K4" s="77">
        <f t="shared" ca="1" si="3"/>
        <v>12</v>
      </c>
    </row>
    <row r="5" spans="1:11" x14ac:dyDescent="0.3">
      <c r="G5" s="76"/>
      <c r="H5" s="128" t="s">
        <v>101</v>
      </c>
      <c r="I5" s="125"/>
      <c r="J5" s="118">
        <f t="shared" ca="1" si="2"/>
        <v>18</v>
      </c>
      <c r="K5" s="77">
        <f t="shared" ca="1" si="3"/>
        <v>18</v>
      </c>
    </row>
    <row r="6" spans="1:11" x14ac:dyDescent="0.3">
      <c r="G6" s="182"/>
      <c r="H6" s="186" t="s">
        <v>112</v>
      </c>
      <c r="I6" s="187"/>
      <c r="J6" s="184">
        <f t="shared" ca="1" si="2"/>
        <v>6</v>
      </c>
      <c r="K6" s="185">
        <f t="shared" ca="1" si="3"/>
        <v>6</v>
      </c>
    </row>
    <row r="7" spans="1:11" x14ac:dyDescent="0.3">
      <c r="G7" s="182"/>
      <c r="H7" s="186" t="s">
        <v>80</v>
      </c>
      <c r="I7" s="187"/>
      <c r="J7" s="184">
        <f t="shared" ca="1" si="2"/>
        <v>5</v>
      </c>
      <c r="K7" s="185">
        <f t="shared" ca="1" si="3"/>
        <v>5</v>
      </c>
    </row>
    <row r="8" spans="1:11" x14ac:dyDescent="0.3">
      <c r="G8" s="182"/>
      <c r="H8" s="183" t="s">
        <v>76</v>
      </c>
      <c r="I8" s="183"/>
      <c r="J8" s="184">
        <f t="shared" ca="1" si="2"/>
        <v>6</v>
      </c>
      <c r="K8" s="185">
        <f t="shared" ca="1" si="3"/>
        <v>6</v>
      </c>
    </row>
    <row r="9" spans="1:11" x14ac:dyDescent="0.3">
      <c r="G9" s="76"/>
      <c r="H9" s="173" t="s">
        <v>71</v>
      </c>
      <c r="I9" s="173"/>
      <c r="J9" s="118">
        <f t="shared" ca="1" si="2"/>
        <v>8</v>
      </c>
      <c r="K9" s="77">
        <f t="shared" ca="1" si="3"/>
        <v>8</v>
      </c>
    </row>
    <row r="10" spans="1:11" x14ac:dyDescent="0.3">
      <c r="G10" s="76"/>
      <c r="H10" s="191" t="s">
        <v>74</v>
      </c>
      <c r="I10" s="192"/>
      <c r="J10" s="118">
        <f t="shared" ca="1" si="2"/>
        <v>7</v>
      </c>
      <c r="K10" s="77">
        <f t="shared" ca="1" si="3"/>
        <v>7</v>
      </c>
    </row>
    <row r="11" spans="1:11" x14ac:dyDescent="0.3">
      <c r="G11" s="76"/>
      <c r="H11" s="128" t="s">
        <v>111</v>
      </c>
      <c r="I11" s="125"/>
      <c r="J11" s="118">
        <f t="shared" ca="1" si="2"/>
        <v>10</v>
      </c>
      <c r="K11" s="77">
        <f t="shared" ca="1" si="3"/>
        <v>10</v>
      </c>
    </row>
  </sheetData>
  <sortState ref="H2:I15">
    <sortCondition ref="H2:H15"/>
  </sortState>
  <conditionalFormatting sqref="G6">
    <cfRule type="cellIs" dxfId="53" priority="129" operator="equal">
      <formula>"No"</formula>
    </cfRule>
    <cfRule type="cellIs" dxfId="52" priority="130" operator="equal">
      <formula>"Yes"</formula>
    </cfRule>
  </conditionalFormatting>
  <conditionalFormatting sqref="G6">
    <cfRule type="cellIs" dxfId="51" priority="135" operator="equal">
      <formula>"No"</formula>
    </cfRule>
    <cfRule type="cellIs" dxfId="50" priority="136" operator="equal">
      <formula>"Yes"</formula>
    </cfRule>
  </conditionalFormatting>
  <conditionalFormatting sqref="G6">
    <cfRule type="cellIs" dxfId="49" priority="133" operator="equal">
      <formula>"No"</formula>
    </cfRule>
    <cfRule type="cellIs" dxfId="48" priority="134" operator="equal">
      <formula>"Yes"</formula>
    </cfRule>
  </conditionalFormatting>
  <conditionalFormatting sqref="G6">
    <cfRule type="cellIs" dxfId="47" priority="131" operator="equal">
      <formula>"No"</formula>
    </cfRule>
    <cfRule type="cellIs" dxfId="46" priority="132" operator="equal">
      <formula>"Yes"</formula>
    </cfRule>
  </conditionalFormatting>
  <conditionalFormatting sqref="G7">
    <cfRule type="cellIs" dxfId="45" priority="121" operator="equal">
      <formula>"No"</formula>
    </cfRule>
    <cfRule type="cellIs" dxfId="44" priority="122" operator="equal">
      <formula>"Yes"</formula>
    </cfRule>
  </conditionalFormatting>
  <conditionalFormatting sqref="G7">
    <cfRule type="cellIs" dxfId="43" priority="127" operator="equal">
      <formula>"No"</formula>
    </cfRule>
    <cfRule type="cellIs" dxfId="42" priority="128" operator="equal">
      <formula>"Yes"</formula>
    </cfRule>
  </conditionalFormatting>
  <conditionalFormatting sqref="G7">
    <cfRule type="cellIs" dxfId="41" priority="125" operator="equal">
      <formula>"No"</formula>
    </cfRule>
    <cfRule type="cellIs" dxfId="40" priority="126" operator="equal">
      <formula>"Yes"</formula>
    </cfRule>
  </conditionalFormatting>
  <conditionalFormatting sqref="G7">
    <cfRule type="cellIs" dxfId="39" priority="123" operator="equal">
      <formula>"No"</formula>
    </cfRule>
    <cfRule type="cellIs" dxfId="38" priority="124" operator="equal">
      <formula>"Yes"</formula>
    </cfRule>
  </conditionalFormatting>
  <conditionalFormatting sqref="G10">
    <cfRule type="cellIs" dxfId="37" priority="9" operator="equal">
      <formula>"No"</formula>
    </cfRule>
    <cfRule type="cellIs" dxfId="36" priority="10" operator="equal">
      <formula>"Yes"</formula>
    </cfRule>
  </conditionalFormatting>
  <conditionalFormatting sqref="G10">
    <cfRule type="cellIs" dxfId="35" priority="15" operator="equal">
      <formula>"No"</formula>
    </cfRule>
    <cfRule type="cellIs" dxfId="34" priority="16" operator="equal">
      <formula>"Yes"</formula>
    </cfRule>
  </conditionalFormatting>
  <conditionalFormatting sqref="G10">
    <cfRule type="cellIs" dxfId="33" priority="13" operator="equal">
      <formula>"No"</formula>
    </cfRule>
    <cfRule type="cellIs" dxfId="32" priority="14" operator="equal">
      <formula>"Yes"</formula>
    </cfRule>
  </conditionalFormatting>
  <conditionalFormatting sqref="G10">
    <cfRule type="cellIs" dxfId="31" priority="11" operator="equal">
      <formula>"No"</formula>
    </cfRule>
    <cfRule type="cellIs" dxfId="30" priority="12" operator="equal">
      <formula>"Yes"</formula>
    </cfRule>
  </conditionalFormatting>
  <conditionalFormatting sqref="G11">
    <cfRule type="cellIs" dxfId="29" priority="1" operator="equal">
      <formula>"No"</formula>
    </cfRule>
    <cfRule type="cellIs" dxfId="28" priority="2" operator="equal">
      <formula>"Yes"</formula>
    </cfRule>
  </conditionalFormatting>
  <conditionalFormatting sqref="G11">
    <cfRule type="cellIs" dxfId="27" priority="7" operator="equal">
      <formula>"No"</formula>
    </cfRule>
    <cfRule type="cellIs" dxfId="26" priority="8" operator="equal">
      <formula>"Yes"</formula>
    </cfRule>
  </conditionalFormatting>
  <conditionalFormatting sqref="G11">
    <cfRule type="cellIs" dxfId="25" priority="5" operator="equal">
      <formula>"No"</formula>
    </cfRule>
    <cfRule type="cellIs" dxfId="24" priority="6" operator="equal">
      <formula>"Yes"</formula>
    </cfRule>
  </conditionalFormatting>
  <conditionalFormatting sqref="G11">
    <cfRule type="cellIs" dxfId="23" priority="3" operator="equal">
      <formula>"No"</formula>
    </cfRule>
    <cfRule type="cellIs" dxfId="2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zoomScaleNormal="100" workbookViewId="0"/>
  </sheetViews>
  <sheetFormatPr defaultColWidth="3.8984375" defaultRowHeight="15.6" x14ac:dyDescent="0.3"/>
  <cols>
    <col min="1" max="1" width="17.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7.5" style="21" bestFit="1" customWidth="1"/>
    <col min="8" max="8" width="8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5" s="24" customFormat="1" x14ac:dyDescent="0.3">
      <c r="A1" s="120" t="s">
        <v>0</v>
      </c>
      <c r="B1" s="120" t="s">
        <v>68</v>
      </c>
      <c r="C1" s="120" t="s">
        <v>42</v>
      </c>
      <c r="D1" s="119" t="s">
        <v>3</v>
      </c>
      <c r="E1" s="120" t="s">
        <v>43</v>
      </c>
      <c r="F1" s="21"/>
      <c r="G1" s="120" t="s">
        <v>0</v>
      </c>
      <c r="H1" s="120" t="s">
        <v>68</v>
      </c>
      <c r="I1" s="120" t="s">
        <v>42</v>
      </c>
      <c r="J1" s="119" t="s">
        <v>3</v>
      </c>
      <c r="K1" s="120" t="s">
        <v>43</v>
      </c>
      <c r="L1" s="21"/>
      <c r="M1" s="21"/>
      <c r="N1" s="21"/>
      <c r="O1" s="21"/>
    </row>
    <row r="2" spans="1:15" x14ac:dyDescent="0.3">
      <c r="A2" s="126" t="s">
        <v>145</v>
      </c>
      <c r="B2" s="127" t="s">
        <v>44</v>
      </c>
      <c r="C2" s="72">
        <v>1</v>
      </c>
      <c r="D2" s="117">
        <f t="shared" ref="D2:D13" ca="1" si="0">RANDBETWEEN(1,20)</f>
        <v>11</v>
      </c>
      <c r="E2" s="72">
        <f t="shared" ref="E2:E4" ca="1" si="1">D2+C2</f>
        <v>12</v>
      </c>
      <c r="G2" s="126" t="s">
        <v>128</v>
      </c>
      <c r="H2" s="127" t="s">
        <v>44</v>
      </c>
      <c r="I2" s="72">
        <v>3</v>
      </c>
      <c r="J2" s="117">
        <f t="shared" ref="J2:J10" ca="1" si="2">RANDBETWEEN(1,20)</f>
        <v>5</v>
      </c>
      <c r="K2" s="72">
        <f t="shared" ref="K2:K4" ca="1" si="3">J2+I2</f>
        <v>8</v>
      </c>
    </row>
    <row r="3" spans="1:15" x14ac:dyDescent="0.3">
      <c r="A3" s="75" t="s">
        <v>145</v>
      </c>
      <c r="B3" s="127" t="s">
        <v>45</v>
      </c>
      <c r="C3" s="74">
        <v>3</v>
      </c>
      <c r="D3" s="116">
        <f t="shared" ca="1" si="0"/>
        <v>4</v>
      </c>
      <c r="E3" s="74">
        <f t="shared" ca="1" si="1"/>
        <v>7</v>
      </c>
      <c r="G3" s="75" t="s">
        <v>128</v>
      </c>
      <c r="H3" s="127" t="s">
        <v>45</v>
      </c>
      <c r="I3" s="74">
        <v>7</v>
      </c>
      <c r="J3" s="116">
        <f t="shared" ca="1" si="2"/>
        <v>13</v>
      </c>
      <c r="K3" s="74">
        <f t="shared" ca="1" si="3"/>
        <v>20</v>
      </c>
    </row>
    <row r="4" spans="1:15" x14ac:dyDescent="0.3">
      <c r="A4" s="124" t="s">
        <v>145</v>
      </c>
      <c r="B4" s="128" t="s">
        <v>46</v>
      </c>
      <c r="C4" s="77">
        <v>4</v>
      </c>
      <c r="D4" s="118">
        <f t="shared" ca="1" si="0"/>
        <v>16</v>
      </c>
      <c r="E4" s="77">
        <f t="shared" ca="1" si="1"/>
        <v>20</v>
      </c>
      <c r="G4" s="124" t="s">
        <v>128</v>
      </c>
      <c r="H4" s="128" t="s">
        <v>46</v>
      </c>
      <c r="I4" s="77">
        <v>7</v>
      </c>
      <c r="J4" s="118">
        <f t="shared" ca="1" si="2"/>
        <v>9</v>
      </c>
      <c r="K4" s="77">
        <f t="shared" ca="1" si="3"/>
        <v>16</v>
      </c>
    </row>
    <row r="5" spans="1:15" x14ac:dyDescent="0.3">
      <c r="A5" s="126" t="s">
        <v>126</v>
      </c>
      <c r="B5" s="127" t="s">
        <v>44</v>
      </c>
      <c r="C5" s="72">
        <v>1</v>
      </c>
      <c r="D5" s="117">
        <f t="shared" ca="1" si="0"/>
        <v>8</v>
      </c>
      <c r="E5" s="72">
        <f t="shared" ref="E5:E13" ca="1" si="4">D5+C5</f>
        <v>9</v>
      </c>
      <c r="G5" s="126" t="s">
        <v>129</v>
      </c>
      <c r="H5" s="127" t="s">
        <v>44</v>
      </c>
      <c r="I5" s="72">
        <v>2</v>
      </c>
      <c r="J5" s="117">
        <f t="shared" ca="1" si="2"/>
        <v>7</v>
      </c>
      <c r="K5" s="72">
        <f t="shared" ref="K5:K10" ca="1" si="5">J5+I5</f>
        <v>9</v>
      </c>
    </row>
    <row r="6" spans="1:15" x14ac:dyDescent="0.3">
      <c r="A6" s="75" t="s">
        <v>126</v>
      </c>
      <c r="B6" s="127" t="s">
        <v>45</v>
      </c>
      <c r="C6" s="74">
        <v>2</v>
      </c>
      <c r="D6" s="116">
        <f t="shared" ca="1" si="0"/>
        <v>11</v>
      </c>
      <c r="E6" s="74">
        <f t="shared" ca="1" si="4"/>
        <v>13</v>
      </c>
      <c r="G6" s="75" t="s">
        <v>129</v>
      </c>
      <c r="H6" s="127" t="s">
        <v>45</v>
      </c>
      <c r="I6" s="74">
        <v>7</v>
      </c>
      <c r="J6" s="116">
        <f t="shared" ca="1" si="2"/>
        <v>12</v>
      </c>
      <c r="K6" s="74">
        <f t="shared" ca="1" si="5"/>
        <v>19</v>
      </c>
    </row>
    <row r="7" spans="1:15" x14ac:dyDescent="0.3">
      <c r="A7" s="124" t="s">
        <v>126</v>
      </c>
      <c r="B7" s="128" t="s">
        <v>46</v>
      </c>
      <c r="C7" s="77">
        <v>4</v>
      </c>
      <c r="D7" s="118">
        <f t="shared" ca="1" si="0"/>
        <v>16</v>
      </c>
      <c r="E7" s="77">
        <f t="shared" ca="1" si="4"/>
        <v>20</v>
      </c>
      <c r="G7" s="124" t="s">
        <v>129</v>
      </c>
      <c r="H7" s="128" t="s">
        <v>46</v>
      </c>
      <c r="I7" s="77">
        <v>9</v>
      </c>
      <c r="J7" s="118">
        <f t="shared" ca="1" si="2"/>
        <v>17</v>
      </c>
      <c r="K7" s="77">
        <f t="shared" ca="1" si="5"/>
        <v>26</v>
      </c>
    </row>
    <row r="8" spans="1:15" x14ac:dyDescent="0.3">
      <c r="A8" s="126" t="s">
        <v>131</v>
      </c>
      <c r="B8" s="127" t="s">
        <v>44</v>
      </c>
      <c r="C8" s="72">
        <v>4</v>
      </c>
      <c r="D8" s="117">
        <f t="shared" ca="1" si="0"/>
        <v>15</v>
      </c>
      <c r="E8" s="72">
        <f t="shared" ca="1" si="4"/>
        <v>19</v>
      </c>
      <c r="G8" s="126" t="s">
        <v>171</v>
      </c>
      <c r="H8" s="127" t="s">
        <v>44</v>
      </c>
      <c r="I8" s="72">
        <v>3</v>
      </c>
      <c r="J8" s="117">
        <f t="shared" ca="1" si="2"/>
        <v>3</v>
      </c>
      <c r="K8" s="72">
        <f t="shared" ca="1" si="5"/>
        <v>6</v>
      </c>
    </row>
    <row r="9" spans="1:15" x14ac:dyDescent="0.3">
      <c r="A9" s="75" t="s">
        <v>131</v>
      </c>
      <c r="B9" s="127" t="s">
        <v>45</v>
      </c>
      <c r="C9" s="74">
        <v>3</v>
      </c>
      <c r="D9" s="116">
        <f t="shared" ca="1" si="0"/>
        <v>2</v>
      </c>
      <c r="E9" s="74">
        <f t="shared" ca="1" si="4"/>
        <v>5</v>
      </c>
      <c r="G9" s="75" t="s">
        <v>171</v>
      </c>
      <c r="H9" s="127" t="s">
        <v>45</v>
      </c>
      <c r="I9" s="74">
        <v>6</v>
      </c>
      <c r="J9" s="116">
        <f t="shared" ca="1" si="2"/>
        <v>2</v>
      </c>
      <c r="K9" s="74">
        <f t="shared" ca="1" si="5"/>
        <v>8</v>
      </c>
    </row>
    <row r="10" spans="1:15" x14ac:dyDescent="0.3">
      <c r="A10" s="124" t="s">
        <v>131</v>
      </c>
      <c r="B10" s="128" t="s">
        <v>46</v>
      </c>
      <c r="C10" s="77">
        <v>8</v>
      </c>
      <c r="D10" s="118">
        <f t="shared" ca="1" si="0"/>
        <v>15</v>
      </c>
      <c r="E10" s="77">
        <f t="shared" ca="1" si="4"/>
        <v>23</v>
      </c>
      <c r="G10" s="124" t="s">
        <v>171</v>
      </c>
      <c r="H10" s="128" t="s">
        <v>46</v>
      </c>
      <c r="I10" s="77">
        <v>4</v>
      </c>
      <c r="J10" s="118">
        <f t="shared" ca="1" si="2"/>
        <v>13</v>
      </c>
      <c r="K10" s="77">
        <f t="shared" ca="1" si="5"/>
        <v>17</v>
      </c>
    </row>
    <row r="11" spans="1:15" x14ac:dyDescent="0.3">
      <c r="A11" s="126" t="s">
        <v>130</v>
      </c>
      <c r="B11" s="127" t="s">
        <v>44</v>
      </c>
      <c r="C11" s="72">
        <v>0</v>
      </c>
      <c r="D11" s="117">
        <f t="shared" ca="1" si="0"/>
        <v>11</v>
      </c>
      <c r="E11" s="72">
        <f t="shared" ca="1" si="4"/>
        <v>11</v>
      </c>
      <c r="G11" s="126" t="s">
        <v>127</v>
      </c>
      <c r="H11" s="127" t="s">
        <v>44</v>
      </c>
      <c r="I11" s="72">
        <v>4</v>
      </c>
      <c r="J11" s="117">
        <f ca="1">RANDBETWEEN(1,20)</f>
        <v>2</v>
      </c>
      <c r="K11" s="72">
        <f ca="1">J11+I11</f>
        <v>6</v>
      </c>
    </row>
    <row r="12" spans="1:15" x14ac:dyDescent="0.3">
      <c r="A12" s="75" t="s">
        <v>130</v>
      </c>
      <c r="B12" s="127" t="s">
        <v>45</v>
      </c>
      <c r="C12" s="74">
        <v>1</v>
      </c>
      <c r="D12" s="116">
        <f t="shared" ca="1" si="0"/>
        <v>7</v>
      </c>
      <c r="E12" s="74">
        <f t="shared" ca="1" si="4"/>
        <v>8</v>
      </c>
      <c r="G12" s="75" t="s">
        <v>127</v>
      </c>
      <c r="H12" s="127" t="s">
        <v>45</v>
      </c>
      <c r="I12" s="74">
        <v>9</v>
      </c>
      <c r="J12" s="116">
        <f ca="1">RANDBETWEEN(1,20)</f>
        <v>10</v>
      </c>
      <c r="K12" s="74">
        <f ca="1">J12+I12</f>
        <v>19</v>
      </c>
    </row>
    <row r="13" spans="1:15" x14ac:dyDescent="0.3">
      <c r="A13" s="124" t="s">
        <v>130</v>
      </c>
      <c r="B13" s="128" t="s">
        <v>46</v>
      </c>
      <c r="C13" s="77">
        <v>2</v>
      </c>
      <c r="D13" s="118">
        <f t="shared" ca="1" si="0"/>
        <v>8</v>
      </c>
      <c r="E13" s="77">
        <f t="shared" ca="1" si="4"/>
        <v>10</v>
      </c>
      <c r="G13" s="124" t="s">
        <v>127</v>
      </c>
      <c r="H13" s="128" t="s">
        <v>46</v>
      </c>
      <c r="I13" s="77">
        <v>10</v>
      </c>
      <c r="J13" s="118">
        <f ca="1">RANDBETWEEN(1,20)</f>
        <v>8</v>
      </c>
      <c r="K13" s="77">
        <f ca="1">J13+I13</f>
        <v>18</v>
      </c>
    </row>
    <row r="14" spans="1:15" x14ac:dyDescent="0.3">
      <c r="A14" s="126" t="s">
        <v>135</v>
      </c>
      <c r="B14" s="127" t="s">
        <v>44</v>
      </c>
      <c r="C14" s="72">
        <v>6</v>
      </c>
      <c r="D14" s="117">
        <f t="shared" ref="D14:D16" ca="1" si="6">RANDBETWEEN(1,20)</f>
        <v>2</v>
      </c>
      <c r="E14" s="72">
        <f t="shared" ref="E14:E16" ca="1" si="7">D14+C14</f>
        <v>8</v>
      </c>
      <c r="G14" s="188" t="s">
        <v>135</v>
      </c>
      <c r="H14" s="189" t="s">
        <v>80</v>
      </c>
      <c r="I14" s="185">
        <v>0</v>
      </c>
      <c r="J14" s="184">
        <f t="shared" ref="J14:J15" ca="1" si="8">RANDBETWEEN(1,20)</f>
        <v>3</v>
      </c>
      <c r="K14" s="185">
        <f t="shared" ref="K14:K15" ca="1" si="9">J14+I14</f>
        <v>3</v>
      </c>
    </row>
    <row r="15" spans="1:15" x14ac:dyDescent="0.3">
      <c r="A15" s="75" t="s">
        <v>135</v>
      </c>
      <c r="B15" s="127" t="s">
        <v>45</v>
      </c>
      <c r="C15" s="74">
        <v>0</v>
      </c>
      <c r="D15" s="116">
        <f t="shared" ca="1" si="6"/>
        <v>14</v>
      </c>
      <c r="E15" s="74">
        <f t="shared" ca="1" si="7"/>
        <v>14</v>
      </c>
      <c r="G15" s="188" t="s">
        <v>130</v>
      </c>
      <c r="H15" s="189" t="s">
        <v>80</v>
      </c>
      <c r="I15" s="185">
        <v>1</v>
      </c>
      <c r="J15" s="184">
        <f t="shared" ca="1" si="8"/>
        <v>3</v>
      </c>
      <c r="K15" s="185">
        <f t="shared" ca="1" si="9"/>
        <v>4</v>
      </c>
    </row>
    <row r="16" spans="1:15" x14ac:dyDescent="0.3">
      <c r="A16" s="124" t="s">
        <v>135</v>
      </c>
      <c r="B16" s="128" t="s">
        <v>46</v>
      </c>
      <c r="C16" s="77">
        <v>1</v>
      </c>
      <c r="D16" s="118">
        <f t="shared" ca="1" si="6"/>
        <v>15</v>
      </c>
      <c r="E16" s="77">
        <f t="shared" ca="1" si="7"/>
        <v>16</v>
      </c>
      <c r="G16" s="188"/>
      <c r="H16" s="185" t="s">
        <v>113</v>
      </c>
      <c r="I16" s="185"/>
      <c r="J16" s="184">
        <f ca="1">RANDBETWEEN(1,20)</f>
        <v>10</v>
      </c>
      <c r="K16" s="185">
        <f ca="1">J16+I16</f>
        <v>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8.5976562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9.5" style="2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" style="21" bestFit="1" customWidth="1"/>
    <col min="16" max="17" width="6.09765625" style="21" bestFit="1" customWidth="1"/>
    <col min="18" max="18" width="5" style="21" bestFit="1" customWidth="1"/>
    <col min="19" max="19" width="5.796875" style="21" bestFit="1" customWidth="1"/>
    <col min="20" max="20" width="6.6992187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44" t="s">
        <v>48</v>
      </c>
      <c r="C1" s="145" t="s">
        <v>47</v>
      </c>
      <c r="D1" s="146" t="s">
        <v>49</v>
      </c>
      <c r="E1" s="121" t="s">
        <v>70</v>
      </c>
      <c r="F1" s="100" t="s">
        <v>50</v>
      </c>
      <c r="G1" s="101"/>
      <c r="H1" s="52" t="s">
        <v>51</v>
      </c>
      <c r="I1" s="16" t="s">
        <v>52</v>
      </c>
      <c r="J1" s="18" t="s">
        <v>53</v>
      </c>
      <c r="K1" s="25" t="s">
        <v>54</v>
      </c>
      <c r="L1" s="28" t="s">
        <v>55</v>
      </c>
      <c r="M1" s="31" t="s">
        <v>56</v>
      </c>
      <c r="N1" s="37" t="s">
        <v>57</v>
      </c>
      <c r="O1" s="40" t="s">
        <v>102</v>
      </c>
      <c r="P1" s="162" t="s">
        <v>98</v>
      </c>
      <c r="Q1" s="43" t="s">
        <v>58</v>
      </c>
      <c r="R1" s="46" t="s">
        <v>59</v>
      </c>
      <c r="S1" s="49" t="s">
        <v>99</v>
      </c>
      <c r="T1" s="34" t="s">
        <v>104</v>
      </c>
      <c r="U1" s="56" t="s">
        <v>60</v>
      </c>
      <c r="V1" s="59" t="s">
        <v>61</v>
      </c>
      <c r="W1" s="65" t="s">
        <v>62</v>
      </c>
      <c r="X1" s="165" t="s">
        <v>100</v>
      </c>
      <c r="Y1" s="68" t="s">
        <v>63</v>
      </c>
      <c r="Z1" s="63" t="s">
        <v>64</v>
      </c>
      <c r="AA1" s="59" t="s">
        <v>65</v>
      </c>
      <c r="AB1" s="62" t="s">
        <v>66</v>
      </c>
      <c r="AD1" s="163" t="s">
        <v>88</v>
      </c>
    </row>
    <row r="2" spans="1:30" ht="16.2" thickTop="1" x14ac:dyDescent="0.3">
      <c r="A2" s="168" t="s">
        <v>81</v>
      </c>
      <c r="B2" s="155">
        <f>13+2</f>
        <v>15</v>
      </c>
      <c r="C2" s="152">
        <f>18+4</f>
        <v>22</v>
      </c>
      <c r="D2" s="151">
        <f>21+4+2</f>
        <v>27</v>
      </c>
      <c r="E2" s="122">
        <v>0</v>
      </c>
      <c r="F2" s="102" t="s">
        <v>67</v>
      </c>
      <c r="G2" s="103">
        <v>0</v>
      </c>
      <c r="H2" s="53"/>
      <c r="I2" s="19"/>
      <c r="J2" s="20"/>
      <c r="K2" s="26"/>
      <c r="L2" s="29"/>
      <c r="M2" s="32"/>
      <c r="N2" s="38"/>
      <c r="O2" s="41">
        <v>15</v>
      </c>
      <c r="P2" s="153"/>
      <c r="Q2" s="44"/>
      <c r="R2" s="47"/>
      <c r="S2" s="50"/>
      <c r="T2" s="35"/>
      <c r="U2" s="57"/>
      <c r="V2" s="60">
        <f t="shared" ref="V2:V7" si="0">SUM(H2:U2)</f>
        <v>15</v>
      </c>
      <c r="W2" s="66"/>
      <c r="X2" s="166"/>
      <c r="Y2" s="69">
        <v>15</v>
      </c>
      <c r="Z2" s="64">
        <v>72</v>
      </c>
      <c r="AA2" s="61">
        <f t="shared" ref="AA2:AA10" si="1">SUM(Y2:Z2)-(V2+W2)</f>
        <v>72</v>
      </c>
      <c r="AB2" s="110">
        <f t="shared" ref="AB2:AB12" si="2">SMALL(Z2:AA2,1)+X2</f>
        <v>72</v>
      </c>
      <c r="AD2" s="174" t="s">
        <v>183</v>
      </c>
    </row>
    <row r="3" spans="1:30" x14ac:dyDescent="0.3">
      <c r="A3" s="169" t="s">
        <v>82</v>
      </c>
      <c r="B3" s="155">
        <f>12+2</f>
        <v>14</v>
      </c>
      <c r="C3" s="147">
        <f>17</f>
        <v>17</v>
      </c>
      <c r="D3" s="151">
        <f>19+2</f>
        <v>21</v>
      </c>
      <c r="E3" s="123">
        <v>0</v>
      </c>
      <c r="F3" s="104" t="s">
        <v>67</v>
      </c>
      <c r="G3" s="105">
        <v>0</v>
      </c>
      <c r="H3" s="54"/>
      <c r="I3" s="22"/>
      <c r="J3" s="23"/>
      <c r="K3" s="27"/>
      <c r="L3" s="30"/>
      <c r="M3" s="33"/>
      <c r="N3" s="39"/>
      <c r="O3" s="42">
        <v>56</v>
      </c>
      <c r="P3" s="154"/>
      <c r="Q3" s="179" t="s">
        <v>103</v>
      </c>
      <c r="R3" s="48"/>
      <c r="S3" s="51"/>
      <c r="T3" s="36"/>
      <c r="U3" s="57"/>
      <c r="V3" s="60">
        <f t="shared" si="0"/>
        <v>56</v>
      </c>
      <c r="W3" s="67"/>
      <c r="X3" s="167"/>
      <c r="Y3" s="70">
        <v>56</v>
      </c>
      <c r="Z3" s="64">
        <v>54</v>
      </c>
      <c r="AA3" s="61">
        <f t="shared" si="1"/>
        <v>54</v>
      </c>
      <c r="AB3" s="110">
        <f t="shared" si="2"/>
        <v>54</v>
      </c>
      <c r="AD3" s="174" t="s">
        <v>107</v>
      </c>
    </row>
    <row r="4" spans="1:30" x14ac:dyDescent="0.3">
      <c r="A4" s="169" t="s">
        <v>83</v>
      </c>
      <c r="B4" s="155">
        <f>10+4</f>
        <v>14</v>
      </c>
      <c r="C4" s="152">
        <f>21+4</f>
        <v>25</v>
      </c>
      <c r="D4" s="151">
        <f>21+4</f>
        <v>25</v>
      </c>
      <c r="E4" s="123">
        <v>0</v>
      </c>
      <c r="F4" s="104" t="s">
        <v>67</v>
      </c>
      <c r="G4" s="105">
        <v>0</v>
      </c>
      <c r="H4" s="54"/>
      <c r="I4" s="22">
        <v>1</v>
      </c>
      <c r="J4" s="156">
        <v>22</v>
      </c>
      <c r="K4" s="27"/>
      <c r="L4" s="30"/>
      <c r="M4" s="33"/>
      <c r="N4" s="39"/>
      <c r="O4" s="42">
        <v>51</v>
      </c>
      <c r="P4" s="154"/>
      <c r="Q4" s="179" t="s">
        <v>103</v>
      </c>
      <c r="R4" s="48"/>
      <c r="S4" s="51">
        <v>94</v>
      </c>
      <c r="T4" s="36">
        <v>13</v>
      </c>
      <c r="U4" s="57"/>
      <c r="V4" s="60">
        <f t="shared" si="0"/>
        <v>181</v>
      </c>
      <c r="W4" s="67"/>
      <c r="X4" s="167"/>
      <c r="Y4" s="70">
        <v>142</v>
      </c>
      <c r="Z4" s="64">
        <f>114</f>
        <v>114</v>
      </c>
      <c r="AA4" s="61">
        <f t="shared" si="1"/>
        <v>75</v>
      </c>
      <c r="AB4" s="110">
        <f t="shared" si="2"/>
        <v>75</v>
      </c>
      <c r="AD4" s="174" t="s">
        <v>189</v>
      </c>
    </row>
    <row r="5" spans="1:30" x14ac:dyDescent="0.3">
      <c r="A5" s="169" t="s">
        <v>84</v>
      </c>
      <c r="B5" s="157">
        <f>10</f>
        <v>10</v>
      </c>
      <c r="C5" s="158">
        <f>21</f>
        <v>21</v>
      </c>
      <c r="D5" s="159">
        <f>21</f>
        <v>21</v>
      </c>
      <c r="E5" s="123">
        <v>0</v>
      </c>
      <c r="F5" s="104" t="s">
        <v>67</v>
      </c>
      <c r="G5" s="105">
        <v>0</v>
      </c>
      <c r="H5" s="54"/>
      <c r="I5" s="22"/>
      <c r="J5" s="23"/>
      <c r="K5" s="160"/>
      <c r="L5" s="30"/>
      <c r="M5" s="33"/>
      <c r="N5" s="39"/>
      <c r="O5" s="42"/>
      <c r="P5" s="154"/>
      <c r="Q5" s="45"/>
      <c r="R5" s="180" t="s">
        <v>103</v>
      </c>
      <c r="S5" s="51"/>
      <c r="T5" s="36"/>
      <c r="U5" s="57"/>
      <c r="V5" s="60">
        <f t="shared" si="0"/>
        <v>0</v>
      </c>
      <c r="W5" s="67"/>
      <c r="X5" s="167">
        <v>10</v>
      </c>
      <c r="Y5" s="70"/>
      <c r="Z5" s="64">
        <f>59+10</f>
        <v>69</v>
      </c>
      <c r="AA5" s="61">
        <f t="shared" si="1"/>
        <v>69</v>
      </c>
      <c r="AB5" s="110">
        <f t="shared" si="2"/>
        <v>79</v>
      </c>
      <c r="AD5" s="174" t="s">
        <v>186</v>
      </c>
    </row>
    <row r="6" spans="1:30" x14ac:dyDescent="0.3">
      <c r="A6" s="168" t="s">
        <v>85</v>
      </c>
      <c r="B6" s="149">
        <f>14</f>
        <v>14</v>
      </c>
      <c r="C6" s="161">
        <f>15</f>
        <v>15</v>
      </c>
      <c r="D6" s="148">
        <f>19</f>
        <v>19</v>
      </c>
      <c r="E6" s="123">
        <v>0</v>
      </c>
      <c r="F6" s="104" t="s">
        <v>67</v>
      </c>
      <c r="G6" s="105">
        <v>0</v>
      </c>
      <c r="H6" s="54">
        <v>25</v>
      </c>
      <c r="I6" s="22"/>
      <c r="J6" s="23">
        <v>4</v>
      </c>
      <c r="K6" s="27"/>
      <c r="L6" s="30"/>
      <c r="M6" s="33"/>
      <c r="N6" s="39"/>
      <c r="O6" s="42">
        <v>16</v>
      </c>
      <c r="P6" s="154"/>
      <c r="Q6" s="179" t="s">
        <v>103</v>
      </c>
      <c r="R6" s="48"/>
      <c r="S6" s="51"/>
      <c r="T6" s="36">
        <v>17</v>
      </c>
      <c r="U6" s="57"/>
      <c r="V6" s="60">
        <f t="shared" si="0"/>
        <v>62</v>
      </c>
      <c r="W6" s="67"/>
      <c r="X6" s="167"/>
      <c r="Y6" s="70">
        <v>52</v>
      </c>
      <c r="Z6" s="190">
        <f>66-12</f>
        <v>54</v>
      </c>
      <c r="AA6" s="61">
        <f t="shared" si="1"/>
        <v>44</v>
      </c>
      <c r="AB6" s="110">
        <f t="shared" si="2"/>
        <v>44</v>
      </c>
      <c r="AD6" s="174" t="s">
        <v>155</v>
      </c>
    </row>
    <row r="7" spans="1:30" x14ac:dyDescent="0.3">
      <c r="A7" s="169" t="s">
        <v>86</v>
      </c>
      <c r="B7" s="149">
        <f>12</f>
        <v>12</v>
      </c>
      <c r="C7" s="150">
        <f>18</f>
        <v>18</v>
      </c>
      <c r="D7" s="148">
        <f>20</f>
        <v>20</v>
      </c>
      <c r="E7" s="123">
        <v>0</v>
      </c>
      <c r="F7" s="104" t="s">
        <v>67</v>
      </c>
      <c r="G7" s="105">
        <v>0</v>
      </c>
      <c r="H7" s="54"/>
      <c r="I7" s="22"/>
      <c r="J7" s="23"/>
      <c r="K7" s="27"/>
      <c r="L7" s="30"/>
      <c r="M7" s="33"/>
      <c r="N7" s="39"/>
      <c r="O7" s="42">
        <v>30</v>
      </c>
      <c r="P7" s="154"/>
      <c r="Q7" s="45"/>
      <c r="R7" s="48"/>
      <c r="S7" s="51"/>
      <c r="T7" s="36">
        <v>8</v>
      </c>
      <c r="U7" s="57"/>
      <c r="V7" s="60">
        <f t="shared" si="0"/>
        <v>38</v>
      </c>
      <c r="W7" s="67"/>
      <c r="X7" s="167"/>
      <c r="Y7" s="70">
        <v>30</v>
      </c>
      <c r="Z7" s="64">
        <v>55</v>
      </c>
      <c r="AA7" s="61">
        <f t="shared" si="1"/>
        <v>47</v>
      </c>
      <c r="AB7" s="110">
        <f t="shared" si="2"/>
        <v>47</v>
      </c>
      <c r="AD7" s="174" t="s">
        <v>109</v>
      </c>
    </row>
    <row r="8" spans="1:30" x14ac:dyDescent="0.3">
      <c r="A8" s="228" t="s">
        <v>87</v>
      </c>
      <c r="B8" s="149">
        <v>10</v>
      </c>
      <c r="C8" s="150">
        <v>22</v>
      </c>
      <c r="D8" s="148">
        <v>22</v>
      </c>
      <c r="E8" s="123">
        <v>0</v>
      </c>
      <c r="F8" s="104" t="s">
        <v>67</v>
      </c>
      <c r="G8" s="105">
        <v>0</v>
      </c>
      <c r="H8" s="54"/>
      <c r="I8" s="22"/>
      <c r="J8" s="23"/>
      <c r="K8" s="27"/>
      <c r="L8" s="30"/>
      <c r="M8" s="33"/>
      <c r="N8" s="39"/>
      <c r="O8" s="42">
        <v>64</v>
      </c>
      <c r="P8" s="224" t="s">
        <v>103</v>
      </c>
      <c r="Q8" s="45"/>
      <c r="R8" s="48"/>
      <c r="S8" s="51"/>
      <c r="T8" s="36"/>
      <c r="U8" s="57"/>
      <c r="V8" s="60">
        <f t="shared" ref="V8" si="3">SUM(H8:U8)</f>
        <v>64</v>
      </c>
      <c r="W8" s="67"/>
      <c r="X8" s="167"/>
      <c r="Y8" s="70">
        <v>64</v>
      </c>
      <c r="Z8" s="64">
        <f>72</f>
        <v>72</v>
      </c>
      <c r="AA8" s="61">
        <f t="shared" si="1"/>
        <v>72</v>
      </c>
      <c r="AB8" s="110">
        <f t="shared" si="2"/>
        <v>72</v>
      </c>
      <c r="AD8" s="174" t="s">
        <v>108</v>
      </c>
    </row>
    <row r="9" spans="1:30" x14ac:dyDescent="0.3">
      <c r="A9" s="169" t="s">
        <v>110</v>
      </c>
      <c r="B9" s="149">
        <v>10</v>
      </c>
      <c r="C9" s="150">
        <v>15</v>
      </c>
      <c r="D9" s="148">
        <v>15</v>
      </c>
      <c r="E9" s="123">
        <v>0</v>
      </c>
      <c r="F9" s="104" t="s">
        <v>67</v>
      </c>
      <c r="G9" s="105">
        <v>0</v>
      </c>
      <c r="H9" s="54">
        <v>6</v>
      </c>
      <c r="I9" s="22">
        <v>2</v>
      </c>
      <c r="J9" s="23"/>
      <c r="K9" s="27"/>
      <c r="L9" s="30"/>
      <c r="M9" s="33"/>
      <c r="N9" s="39"/>
      <c r="O9" s="42"/>
      <c r="P9" s="224" t="s">
        <v>103</v>
      </c>
      <c r="Q9" s="45"/>
      <c r="R9" s="180" t="s">
        <v>103</v>
      </c>
      <c r="S9" s="51"/>
      <c r="T9" s="36"/>
      <c r="U9" s="57"/>
      <c r="V9" s="60">
        <f t="shared" ref="V9" si="4">SUM(H9:U9)</f>
        <v>8</v>
      </c>
      <c r="W9" s="67"/>
      <c r="X9" s="167"/>
      <c r="Y9" s="70"/>
      <c r="Z9" s="64">
        <v>87</v>
      </c>
      <c r="AA9" s="61">
        <f t="shared" ref="AA9" si="5">SUM(Y9:Z9)-(V9+W9)</f>
        <v>79</v>
      </c>
      <c r="AB9" s="110">
        <f t="shared" ref="AB9" si="6">SMALL(Z9:AA9,1)+X9</f>
        <v>79</v>
      </c>
      <c r="AD9" s="174"/>
    </row>
    <row r="10" spans="1:30" x14ac:dyDescent="0.3">
      <c r="A10" s="228" t="s">
        <v>89</v>
      </c>
      <c r="B10" s="155">
        <f>10+3</f>
        <v>13</v>
      </c>
      <c r="C10" s="152">
        <f>14+3</f>
        <v>17</v>
      </c>
      <c r="D10" s="151">
        <f>15+3</f>
        <v>18</v>
      </c>
      <c r="E10" s="123">
        <v>0</v>
      </c>
      <c r="F10" s="104" t="s">
        <v>67</v>
      </c>
      <c r="G10" s="105">
        <v>0</v>
      </c>
      <c r="H10" s="54"/>
      <c r="I10" s="22"/>
      <c r="J10" s="23">
        <v>8</v>
      </c>
      <c r="K10" s="27"/>
      <c r="L10" s="30"/>
      <c r="M10" s="33"/>
      <c r="N10" s="39"/>
      <c r="O10" s="42">
        <v>36</v>
      </c>
      <c r="P10" s="224" t="s">
        <v>103</v>
      </c>
      <c r="Q10" s="45"/>
      <c r="R10" s="48"/>
      <c r="S10" s="51"/>
      <c r="T10" s="36"/>
      <c r="U10" s="58"/>
      <c r="V10" s="60">
        <f t="shared" ref="V10" si="7">SUM(H10:U10)</f>
        <v>44</v>
      </c>
      <c r="W10" s="67"/>
      <c r="X10" s="167"/>
      <c r="Y10" s="70">
        <v>47</v>
      </c>
      <c r="Z10" s="64">
        <v>45</v>
      </c>
      <c r="AA10" s="61">
        <f t="shared" si="1"/>
        <v>48</v>
      </c>
      <c r="AB10" s="110">
        <f t="shared" si="2"/>
        <v>45</v>
      </c>
      <c r="AD10" s="174" t="s">
        <v>108</v>
      </c>
    </row>
    <row r="11" spans="1:30" x14ac:dyDescent="0.3">
      <c r="A11" s="238" t="s">
        <v>177</v>
      </c>
      <c r="B11" s="149">
        <v>10</v>
      </c>
      <c r="C11" s="150">
        <v>17</v>
      </c>
      <c r="D11" s="148">
        <v>17</v>
      </c>
      <c r="E11" s="123">
        <v>0</v>
      </c>
      <c r="F11" s="104" t="s">
        <v>67</v>
      </c>
      <c r="G11" s="105">
        <v>0</v>
      </c>
      <c r="H11" s="54"/>
      <c r="I11" s="22">
        <v>16</v>
      </c>
      <c r="J11" s="23"/>
      <c r="K11" s="27"/>
      <c r="L11" s="30"/>
      <c r="M11" s="33"/>
      <c r="N11" s="39"/>
      <c r="O11" s="42"/>
      <c r="P11" s="224" t="s">
        <v>103</v>
      </c>
      <c r="Q11" s="45"/>
      <c r="R11" s="180" t="s">
        <v>103</v>
      </c>
      <c r="S11" s="51"/>
      <c r="T11" s="36"/>
      <c r="U11" s="57"/>
      <c r="V11" s="60">
        <f t="shared" ref="V11:V12" si="8">SUM(H11:U11)</f>
        <v>16</v>
      </c>
      <c r="W11" s="67"/>
      <c r="X11" s="167"/>
      <c r="Y11" s="70"/>
      <c r="Z11" s="64">
        <v>11</v>
      </c>
      <c r="AA11" s="61">
        <f t="shared" ref="AA11:AA12" si="9">SUM(Y11:Z11)-(V11+W11)</f>
        <v>-5</v>
      </c>
      <c r="AB11" s="110">
        <f t="shared" si="2"/>
        <v>-5</v>
      </c>
      <c r="AD11" s="174"/>
    </row>
    <row r="12" spans="1:30" x14ac:dyDescent="0.3">
      <c r="A12" s="238" t="s">
        <v>178</v>
      </c>
      <c r="B12" s="149">
        <v>10</v>
      </c>
      <c r="C12" s="150">
        <v>17</v>
      </c>
      <c r="D12" s="148">
        <v>17</v>
      </c>
      <c r="E12" s="123">
        <v>0</v>
      </c>
      <c r="F12" s="104" t="s">
        <v>67</v>
      </c>
      <c r="G12" s="105">
        <v>0</v>
      </c>
      <c r="H12" s="54"/>
      <c r="I12" s="22">
        <v>18</v>
      </c>
      <c r="J12" s="23"/>
      <c r="K12" s="27"/>
      <c r="L12" s="30"/>
      <c r="M12" s="33"/>
      <c r="N12" s="39"/>
      <c r="O12" s="42"/>
      <c r="P12" s="224" t="s">
        <v>103</v>
      </c>
      <c r="Q12" s="45"/>
      <c r="R12" s="180" t="s">
        <v>103</v>
      </c>
      <c r="S12" s="51"/>
      <c r="T12" s="36"/>
      <c r="U12" s="57"/>
      <c r="V12" s="60">
        <f t="shared" si="8"/>
        <v>18</v>
      </c>
      <c r="W12" s="67"/>
      <c r="X12" s="167"/>
      <c r="Y12" s="70"/>
      <c r="Z12" s="64">
        <v>11</v>
      </c>
      <c r="AA12" s="61">
        <f t="shared" si="9"/>
        <v>-7</v>
      </c>
      <c r="AB12" s="110">
        <f t="shared" si="2"/>
        <v>-7</v>
      </c>
      <c r="AD12" s="174"/>
    </row>
    <row r="14" spans="1:30" x14ac:dyDescent="0.3">
      <c r="A14" s="170" t="s">
        <v>127</v>
      </c>
      <c r="B14" s="149">
        <v>12</v>
      </c>
      <c r="C14" s="150">
        <v>17</v>
      </c>
      <c r="D14" s="148">
        <v>20</v>
      </c>
      <c r="E14" s="123">
        <v>0</v>
      </c>
      <c r="F14" s="104" t="s">
        <v>133</v>
      </c>
      <c r="G14" s="105">
        <v>0</v>
      </c>
      <c r="H14" s="54">
        <v>10</v>
      </c>
      <c r="I14" s="22"/>
      <c r="J14" s="23"/>
      <c r="K14" s="241" t="s">
        <v>103</v>
      </c>
      <c r="L14" s="130"/>
      <c r="M14" s="33"/>
      <c r="N14" s="39"/>
      <c r="O14" s="181" t="s">
        <v>103</v>
      </c>
      <c r="P14" s="154">
        <v>6</v>
      </c>
      <c r="Q14" s="45"/>
      <c r="R14" s="48"/>
      <c r="S14" s="51"/>
      <c r="T14" s="36">
        <v>70</v>
      </c>
      <c r="U14" s="58"/>
      <c r="V14" s="60">
        <f t="shared" ref="V14:V23" si="10">SUM(H14:U14)</f>
        <v>86</v>
      </c>
      <c r="W14" s="67"/>
      <c r="X14" s="167"/>
      <c r="Y14" s="70"/>
      <c r="Z14" s="64">
        <v>78</v>
      </c>
      <c r="AA14" s="61">
        <f t="shared" ref="AA14:AA23" si="11">SUM(Y14:Z14)-(V14+W14)</f>
        <v>-8</v>
      </c>
      <c r="AB14" s="110">
        <f t="shared" ref="AB14:AB23" si="12">SMALL(Z14:AA14,1)+X14</f>
        <v>-8</v>
      </c>
      <c r="AD14" s="174"/>
    </row>
    <row r="15" spans="1:30" x14ac:dyDescent="0.3">
      <c r="A15" s="170" t="s">
        <v>126</v>
      </c>
      <c r="B15" s="149">
        <v>10</v>
      </c>
      <c r="C15" s="150">
        <v>13</v>
      </c>
      <c r="D15" s="148">
        <v>14</v>
      </c>
      <c r="E15" s="123">
        <v>0</v>
      </c>
      <c r="F15" s="104" t="s">
        <v>133</v>
      </c>
      <c r="G15" s="105">
        <v>5</v>
      </c>
      <c r="H15" s="54">
        <v>9</v>
      </c>
      <c r="I15" s="22"/>
      <c r="J15" s="23"/>
      <c r="K15" s="219" t="s">
        <v>103</v>
      </c>
      <c r="L15" s="130"/>
      <c r="M15" s="33"/>
      <c r="N15" s="39"/>
      <c r="O15" s="181" t="s">
        <v>103</v>
      </c>
      <c r="P15" s="154">
        <v>5</v>
      </c>
      <c r="Q15" s="45"/>
      <c r="R15" s="180" t="s">
        <v>103</v>
      </c>
      <c r="S15" s="51"/>
      <c r="T15" s="36">
        <v>70</v>
      </c>
      <c r="U15" s="58"/>
      <c r="V15" s="60">
        <f t="shared" si="10"/>
        <v>84</v>
      </c>
      <c r="W15" s="67"/>
      <c r="X15" s="167"/>
      <c r="Y15" s="70"/>
      <c r="Z15" s="64">
        <v>26</v>
      </c>
      <c r="AA15" s="61">
        <f t="shared" si="11"/>
        <v>-58</v>
      </c>
      <c r="AB15" s="110">
        <f t="shared" si="12"/>
        <v>-58</v>
      </c>
      <c r="AD15" s="174"/>
    </row>
    <row r="16" spans="1:30" x14ac:dyDescent="0.3">
      <c r="A16" s="170" t="s">
        <v>145</v>
      </c>
      <c r="B16" s="149">
        <v>12</v>
      </c>
      <c r="C16" s="150">
        <v>11</v>
      </c>
      <c r="D16" s="148">
        <v>13</v>
      </c>
      <c r="E16" s="123">
        <v>0</v>
      </c>
      <c r="F16" s="104" t="s">
        <v>67</v>
      </c>
      <c r="G16" s="105">
        <v>0</v>
      </c>
      <c r="H16" s="54"/>
      <c r="I16" s="22">
        <v>12</v>
      </c>
      <c r="J16" s="23"/>
      <c r="K16" s="129"/>
      <c r="L16" s="130"/>
      <c r="M16" s="33"/>
      <c r="N16" s="39"/>
      <c r="O16" s="181" t="s">
        <v>103</v>
      </c>
      <c r="P16" s="154">
        <v>11</v>
      </c>
      <c r="Q16" s="45"/>
      <c r="R16" s="48"/>
      <c r="S16" s="51"/>
      <c r="T16" s="36"/>
      <c r="U16" s="58"/>
      <c r="V16" s="60">
        <f t="shared" si="10"/>
        <v>23</v>
      </c>
      <c r="W16" s="67"/>
      <c r="X16" s="167"/>
      <c r="Y16" s="70"/>
      <c r="Z16" s="64">
        <v>19</v>
      </c>
      <c r="AA16" s="61">
        <f t="shared" si="11"/>
        <v>-4</v>
      </c>
      <c r="AB16" s="110">
        <f t="shared" si="12"/>
        <v>-4</v>
      </c>
      <c r="AD16" s="174"/>
    </row>
    <row r="17" spans="1:30" x14ac:dyDescent="0.3">
      <c r="A17" s="170" t="s">
        <v>131</v>
      </c>
      <c r="B17" s="149">
        <v>14</v>
      </c>
      <c r="C17" s="150">
        <v>14</v>
      </c>
      <c r="D17" s="148">
        <v>17</v>
      </c>
      <c r="E17" s="123">
        <v>0</v>
      </c>
      <c r="F17" s="104" t="s">
        <v>67</v>
      </c>
      <c r="G17" s="105">
        <v>0</v>
      </c>
      <c r="H17" s="54">
        <v>95</v>
      </c>
      <c r="I17" s="22"/>
      <c r="J17" s="23"/>
      <c r="K17" s="241" t="s">
        <v>103</v>
      </c>
      <c r="L17" s="237" t="s">
        <v>103</v>
      </c>
      <c r="M17" s="33"/>
      <c r="N17" s="39"/>
      <c r="O17" s="181" t="s">
        <v>103</v>
      </c>
      <c r="P17" s="154"/>
      <c r="Q17" s="45"/>
      <c r="R17" s="48"/>
      <c r="S17" s="51"/>
      <c r="T17" s="36"/>
      <c r="U17" s="58"/>
      <c r="V17" s="60">
        <f t="shared" si="10"/>
        <v>95</v>
      </c>
      <c r="W17" s="67"/>
      <c r="X17" s="167"/>
      <c r="Y17" s="70"/>
      <c r="Z17" s="64">
        <f>17*2</f>
        <v>34</v>
      </c>
      <c r="AA17" s="61">
        <f t="shared" si="11"/>
        <v>-61</v>
      </c>
      <c r="AB17" s="110">
        <f t="shared" si="12"/>
        <v>-61</v>
      </c>
      <c r="AD17" s="174"/>
    </row>
    <row r="18" spans="1:30" x14ac:dyDescent="0.3">
      <c r="A18" s="170" t="s">
        <v>128</v>
      </c>
      <c r="B18" s="149">
        <v>12</v>
      </c>
      <c r="C18" s="150">
        <v>14</v>
      </c>
      <c r="D18" s="148">
        <v>16</v>
      </c>
      <c r="E18" s="123">
        <v>0</v>
      </c>
      <c r="F18" s="104" t="s">
        <v>67</v>
      </c>
      <c r="G18" s="105">
        <v>0</v>
      </c>
      <c r="H18" s="54">
        <v>28</v>
      </c>
      <c r="I18" s="22"/>
      <c r="J18" s="23"/>
      <c r="K18" s="129"/>
      <c r="L18" s="130">
        <v>5</v>
      </c>
      <c r="M18" s="33"/>
      <c r="N18" s="39"/>
      <c r="O18" s="181" t="s">
        <v>103</v>
      </c>
      <c r="P18" s="154"/>
      <c r="Q18" s="45"/>
      <c r="R18" s="48"/>
      <c r="S18" s="51"/>
      <c r="T18" s="36">
        <v>46</v>
      </c>
      <c r="U18" s="58"/>
      <c r="V18" s="60">
        <f t="shared" si="10"/>
        <v>79</v>
      </c>
      <c r="W18" s="67"/>
      <c r="X18" s="167"/>
      <c r="Y18" s="70"/>
      <c r="Z18" s="64">
        <v>75</v>
      </c>
      <c r="AA18" s="61">
        <f t="shared" si="11"/>
        <v>-4</v>
      </c>
      <c r="AB18" s="110">
        <f t="shared" si="12"/>
        <v>-4</v>
      </c>
      <c r="AD18" s="174"/>
    </row>
    <row r="19" spans="1:30" x14ac:dyDescent="0.3">
      <c r="A19" s="170" t="s">
        <v>184</v>
      </c>
      <c r="B19" s="149">
        <v>14</v>
      </c>
      <c r="C19" s="150">
        <v>10</v>
      </c>
      <c r="D19" s="148">
        <v>15</v>
      </c>
      <c r="E19" s="123">
        <v>0</v>
      </c>
      <c r="F19" s="104" t="s">
        <v>133</v>
      </c>
      <c r="G19" s="105">
        <v>5</v>
      </c>
      <c r="H19" s="54">
        <v>30</v>
      </c>
      <c r="I19" s="22">
        <v>5</v>
      </c>
      <c r="J19" s="23"/>
      <c r="K19" s="27"/>
      <c r="L19" s="130">
        <v>5</v>
      </c>
      <c r="M19" s="33"/>
      <c r="N19" s="39"/>
      <c r="O19" s="181" t="s">
        <v>103</v>
      </c>
      <c r="P19" s="154"/>
      <c r="Q19" s="45"/>
      <c r="R19" s="48"/>
      <c r="S19" s="51"/>
      <c r="T19" s="36">
        <v>25</v>
      </c>
      <c r="U19" s="58"/>
      <c r="V19" s="60">
        <f t="shared" si="10"/>
        <v>65</v>
      </c>
      <c r="W19" s="67"/>
      <c r="X19" s="167"/>
      <c r="Y19" s="70"/>
      <c r="Z19" s="64">
        <v>52</v>
      </c>
      <c r="AA19" s="61">
        <f t="shared" si="11"/>
        <v>-13</v>
      </c>
      <c r="AB19" s="110">
        <f t="shared" si="12"/>
        <v>-13</v>
      </c>
      <c r="AD19" s="174"/>
    </row>
    <row r="20" spans="1:30" x14ac:dyDescent="0.3">
      <c r="A20" s="170" t="s">
        <v>185</v>
      </c>
      <c r="B20" s="149">
        <v>14</v>
      </c>
      <c r="C20" s="150">
        <v>10</v>
      </c>
      <c r="D20" s="148">
        <v>15</v>
      </c>
      <c r="E20" s="123">
        <v>0</v>
      </c>
      <c r="F20" s="104" t="s">
        <v>133</v>
      </c>
      <c r="G20" s="105">
        <v>5</v>
      </c>
      <c r="H20" s="54">
        <v>29</v>
      </c>
      <c r="I20" s="22"/>
      <c r="J20" s="23"/>
      <c r="K20" s="129"/>
      <c r="L20" s="130">
        <v>39</v>
      </c>
      <c r="M20" s="33"/>
      <c r="N20" s="39"/>
      <c r="O20" s="181" t="s">
        <v>103</v>
      </c>
      <c r="P20" s="154">
        <v>7</v>
      </c>
      <c r="Q20" s="45"/>
      <c r="R20" s="48"/>
      <c r="S20" s="51"/>
      <c r="T20" s="36"/>
      <c r="U20" s="58"/>
      <c r="V20" s="60">
        <f t="shared" si="10"/>
        <v>75</v>
      </c>
      <c r="W20" s="67"/>
      <c r="X20" s="167"/>
      <c r="Y20" s="70"/>
      <c r="Z20" s="64">
        <v>52</v>
      </c>
      <c r="AA20" s="61">
        <f t="shared" si="11"/>
        <v>-23</v>
      </c>
      <c r="AB20" s="110">
        <f t="shared" si="12"/>
        <v>-23</v>
      </c>
      <c r="AD20" s="174"/>
    </row>
    <row r="21" spans="1:30" x14ac:dyDescent="0.3">
      <c r="A21" s="170" t="s">
        <v>171</v>
      </c>
      <c r="B21" s="149">
        <v>13</v>
      </c>
      <c r="C21" s="152">
        <f>14+4</f>
        <v>18</v>
      </c>
      <c r="D21" s="151">
        <f>17+4</f>
        <v>21</v>
      </c>
      <c r="E21" s="123">
        <v>0</v>
      </c>
      <c r="F21" s="104" t="s">
        <v>67</v>
      </c>
      <c r="G21" s="105">
        <v>0</v>
      </c>
      <c r="H21" s="54"/>
      <c r="I21" s="22"/>
      <c r="J21" s="23"/>
      <c r="K21" s="129"/>
      <c r="L21" s="130"/>
      <c r="M21" s="33">
        <v>26</v>
      </c>
      <c r="N21" s="39">
        <v>28</v>
      </c>
      <c r="O21" s="181" t="s">
        <v>103</v>
      </c>
      <c r="P21" s="154"/>
      <c r="Q21" s="45"/>
      <c r="R21" s="48"/>
      <c r="S21" s="51"/>
      <c r="T21" s="36"/>
      <c r="U21" s="58"/>
      <c r="V21" s="60">
        <f t="shared" si="10"/>
        <v>54</v>
      </c>
      <c r="W21" s="67"/>
      <c r="X21" s="167"/>
      <c r="Y21" s="70"/>
      <c r="Z21" s="64">
        <v>40</v>
      </c>
      <c r="AA21" s="61">
        <f t="shared" si="11"/>
        <v>-14</v>
      </c>
      <c r="AB21" s="110">
        <f t="shared" si="12"/>
        <v>-14</v>
      </c>
      <c r="AD21" s="174"/>
    </row>
    <row r="22" spans="1:30" x14ac:dyDescent="0.3">
      <c r="A22" s="170" t="s">
        <v>135</v>
      </c>
      <c r="B22" s="149">
        <v>10</v>
      </c>
      <c r="C22" s="150">
        <v>10</v>
      </c>
      <c r="D22" s="148">
        <v>10</v>
      </c>
      <c r="E22" s="123">
        <v>0</v>
      </c>
      <c r="F22" s="104" t="s">
        <v>137</v>
      </c>
      <c r="G22" s="105">
        <v>5</v>
      </c>
      <c r="H22" s="54"/>
      <c r="I22" s="22"/>
      <c r="J22" s="23">
        <v>65</v>
      </c>
      <c r="K22" s="129"/>
      <c r="L22" s="130"/>
      <c r="M22" s="33"/>
      <c r="N22" s="39"/>
      <c r="O22" s="181" t="s">
        <v>103</v>
      </c>
      <c r="P22" s="154"/>
      <c r="Q22" s="45"/>
      <c r="R22" s="48"/>
      <c r="S22" s="51"/>
      <c r="T22" s="36"/>
      <c r="U22" s="58"/>
      <c r="V22" s="60">
        <f t="shared" si="10"/>
        <v>65</v>
      </c>
      <c r="W22" s="67"/>
      <c r="X22" s="167"/>
      <c r="Y22" s="70"/>
      <c r="Z22" s="64">
        <v>30</v>
      </c>
      <c r="AA22" s="61">
        <f t="shared" si="11"/>
        <v>-35</v>
      </c>
      <c r="AB22" s="110">
        <f t="shared" si="12"/>
        <v>-35</v>
      </c>
      <c r="AD22" s="174"/>
    </row>
    <row r="23" spans="1:30" x14ac:dyDescent="0.3">
      <c r="A23" s="170" t="s">
        <v>130</v>
      </c>
      <c r="B23" s="149">
        <v>11</v>
      </c>
      <c r="C23" s="150">
        <v>14</v>
      </c>
      <c r="D23" s="148">
        <v>15</v>
      </c>
      <c r="E23" s="123">
        <v>0</v>
      </c>
      <c r="F23" s="104" t="s">
        <v>133</v>
      </c>
      <c r="G23" s="105">
        <v>5</v>
      </c>
      <c r="H23" s="54"/>
      <c r="I23" s="22"/>
      <c r="J23" s="23"/>
      <c r="K23" s="27"/>
      <c r="L23" s="130"/>
      <c r="M23" s="33"/>
      <c r="N23" s="39"/>
      <c r="O23" s="181" t="s">
        <v>103</v>
      </c>
      <c r="P23" s="154"/>
      <c r="Q23" s="45"/>
      <c r="R23" s="48"/>
      <c r="S23" s="51"/>
      <c r="T23" s="36"/>
      <c r="U23" s="58"/>
      <c r="V23" s="60">
        <f t="shared" si="10"/>
        <v>0</v>
      </c>
      <c r="W23" s="67"/>
      <c r="X23" s="167"/>
      <c r="Y23" s="70"/>
      <c r="Z23" s="64">
        <v>6</v>
      </c>
      <c r="AA23" s="61">
        <f t="shared" si="11"/>
        <v>6</v>
      </c>
      <c r="AB23" s="110">
        <f t="shared" si="12"/>
        <v>6</v>
      </c>
      <c r="AD23" s="174"/>
    </row>
  </sheetData>
  <sortState ref="A14:AD23">
    <sortCondition ref="A14:A23"/>
  </sortState>
  <conditionalFormatting sqref="AB2:AB8 AB15:AB16 AB10 AB19:AB20 AB22">
    <cfRule type="cellIs" dxfId="21" priority="49" stopIfTrue="1" operator="lessThan">
      <formula>0.5</formula>
    </cfRule>
    <cfRule type="cellIs" dxfId="20" priority="50" operator="lessThan">
      <formula>0.5*Z2</formula>
    </cfRule>
  </conditionalFormatting>
  <conditionalFormatting sqref="AB14:AB17 AB21">
    <cfRule type="cellIs" dxfId="19" priority="43" stopIfTrue="1" operator="lessThan">
      <formula>0.5</formula>
    </cfRule>
    <cfRule type="cellIs" dxfId="18" priority="44" operator="lessThan">
      <formula>0.5*Z14</formula>
    </cfRule>
  </conditionalFormatting>
  <conditionalFormatting sqref="AB9">
    <cfRule type="cellIs" dxfId="17" priority="19" stopIfTrue="1" operator="lessThan">
      <formula>0.5</formula>
    </cfRule>
    <cfRule type="cellIs" dxfId="16" priority="20" operator="lessThan">
      <formula>0.5*Z9</formula>
    </cfRule>
  </conditionalFormatting>
  <conditionalFormatting sqref="AB19">
    <cfRule type="cellIs" dxfId="15" priority="17" stopIfTrue="1" operator="lessThan">
      <formula>0.5</formula>
    </cfRule>
    <cfRule type="cellIs" dxfId="14" priority="18" operator="lessThan">
      <formula>0.5*Z19</formula>
    </cfRule>
  </conditionalFormatting>
  <conditionalFormatting sqref="AB20">
    <cfRule type="cellIs" dxfId="13" priority="15" stopIfTrue="1" operator="lessThan">
      <formula>0.5</formula>
    </cfRule>
    <cfRule type="cellIs" dxfId="12" priority="16" operator="lessThan">
      <formula>0.5*Z20</formula>
    </cfRule>
  </conditionalFormatting>
  <conditionalFormatting sqref="AB21">
    <cfRule type="cellIs" dxfId="11" priority="11" stopIfTrue="1" operator="lessThan">
      <formula>0.5</formula>
    </cfRule>
    <cfRule type="cellIs" dxfId="10" priority="12" operator="lessThan">
      <formula>0.5*Z21</formula>
    </cfRule>
  </conditionalFormatting>
  <conditionalFormatting sqref="AB17">
    <cfRule type="cellIs" dxfId="9" priority="9" stopIfTrue="1" operator="lessThan">
      <formula>0.5</formula>
    </cfRule>
    <cfRule type="cellIs" dxfId="8" priority="10" operator="lessThan">
      <formula>0.5*Z17</formula>
    </cfRule>
  </conditionalFormatting>
  <conditionalFormatting sqref="AB23">
    <cfRule type="cellIs" dxfId="7" priority="7" stopIfTrue="1" operator="lessThan">
      <formula>0.5</formula>
    </cfRule>
    <cfRule type="cellIs" dxfId="6" priority="8" operator="lessThan">
      <formula>0.5*Z23</formula>
    </cfRule>
  </conditionalFormatting>
  <conditionalFormatting sqref="AB11:AB12">
    <cfRule type="cellIs" dxfId="5" priority="5" stopIfTrue="1" operator="lessThan">
      <formula>0.5</formula>
    </cfRule>
    <cfRule type="cellIs" dxfId="4" priority="6" operator="lessThan">
      <formula>0.5*Z11</formula>
    </cfRule>
  </conditionalFormatting>
  <conditionalFormatting sqref="AB18">
    <cfRule type="cellIs" dxfId="3" priority="3" stopIfTrue="1" operator="lessThan">
      <formula>0.5</formula>
    </cfRule>
    <cfRule type="cellIs" dxfId="2" priority="4" operator="lessThan">
      <formula>0.5*Z18</formula>
    </cfRule>
  </conditionalFormatting>
  <conditionalFormatting sqref="AB18">
    <cfRule type="cellIs" dxfId="1" priority="1" stopIfTrue="1" operator="lessThan">
      <formula>0.5</formula>
    </cfRule>
    <cfRule type="cellIs" dxfId="0" priority="2" operator="lessThan">
      <formula>0.5*Z18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4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7</v>
      </c>
      <c r="E4" s="10">
        <f ca="1">RANDBETWEEN(1,6)+RANDBETWEEN(1,6)+RANDBETWEEN(1,6)</f>
        <v>11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4</v>
      </c>
      <c r="E5" s="10">
        <f ca="1">RANDBETWEEN(1,8)+RANDBETWEEN(1,8)+RANDBETWEEN(1,8)</f>
        <v>16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4</v>
      </c>
      <c r="D6" s="10">
        <f ca="1">RANDBETWEEN(1,10)+RANDBETWEEN(1,10)</f>
        <v>16</v>
      </c>
      <c r="E6" s="10">
        <f ca="1">RANDBETWEEN(1,10)+RANDBETWEEN(1,10)+RANDBETWEEN(1,10)</f>
        <v>9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19</v>
      </c>
      <c r="H6" s="11">
        <f ca="1">RANDBETWEEN(1,10)+RANDBETWEEN(1,10)+RANDBETWEEN(1,10)+RANDBETWEEN(1,10)+RANDBETWEEN(1,10)+RANDBETWEEN(1,10)</f>
        <v>23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7</v>
      </c>
      <c r="D7" s="10">
        <f ca="1">RANDBETWEEN(1,12)+RANDBETWEEN(1,12)</f>
        <v>16</v>
      </c>
      <c r="E7" s="10">
        <f ca="1">RANDBETWEEN(1,12)+RANDBETWEEN(1,12)+RANDBETWEEN(1,12)</f>
        <v>21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35</v>
      </c>
      <c r="H7" s="11">
        <f ca="1">RANDBETWEEN(1,12)+RANDBETWEEN(1,12)+RANDBETWEEN(1,12)+RANDBETWEEN(1,12)+RANDBETWEEN(1,12)+RANDBETWEEN(1,12)</f>
        <v>30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12</v>
      </c>
      <c r="D8" s="10">
        <f ca="1">RANDBETWEEN(1,20)+RANDBETWEEN(1,20)</f>
        <v>11</v>
      </c>
      <c r="E8" s="10">
        <f ca="1">RANDBETWEEN(1,20)+RANDBETWEEN(1,20)+RANDBETWEEN(1,20)</f>
        <v>42</v>
      </c>
      <c r="F8" s="10">
        <f ca="1">RANDBETWEEN(1,20)+RANDBETWEEN(1,20)+RANDBETWEEN(1,20)+RANDBETWEEN(1,20)</f>
        <v>44</v>
      </c>
      <c r="G8" s="10">
        <f ca="1">RANDBETWEEN(1,20)+RANDBETWEEN(1,20)+RANDBETWEEN(1,20)+RANDBETWEEN(1,20)+RANDBETWEEN(1,20)</f>
        <v>63</v>
      </c>
      <c r="H8" s="11">
        <f ca="1">RANDBETWEEN(1,20)+RANDBETWEEN(1,20)+RANDBETWEEN(1,20)+RANDBETWEEN(1,20)+RANDBETWEEN(1,20)+RANDBETWEEN(1,20)</f>
        <v>51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</v>
      </c>
      <c r="D9" s="13">
        <f ca="1">RANDBETWEEN(1,100)+RANDBETWEEN(1,100)</f>
        <v>31</v>
      </c>
      <c r="E9" s="13">
        <f ca="1">RANDBETWEEN(1,100)+RANDBETWEEN(1,100)+RANDBETWEEN(1,100)</f>
        <v>190</v>
      </c>
      <c r="F9" s="13">
        <f ca="1">RANDBETWEEN(1,100)+RANDBETWEEN(1,100)+RANDBETWEEN(1,100)+RANDBETWEEN(1,100)</f>
        <v>164</v>
      </c>
      <c r="G9" s="13">
        <f ca="1">RANDBETWEEN(1,100)+RANDBETWEEN(1,100)+RANDBETWEEN(1,100)+RANDBETWEEN(1,100)+RANDBETWEEN(1,100)</f>
        <v>306</v>
      </c>
      <c r="H9" s="14">
        <f ca="1">RANDBETWEEN(1,100)+RANDBETWEEN(1,100)+RANDBETWEEN(1,100)+RANDBETWEEN(1,100)+RANDBETWEEN(1,100)+RANDBETWEEN(1,100)</f>
        <v>424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175"/>
      <c r="U27" s="175"/>
      <c r="V27" s="175"/>
    </row>
    <row r="28" spans="1:22" x14ac:dyDescent="0.3">
      <c r="A28" s="1"/>
      <c r="C28" s="1"/>
      <c r="D28" s="1"/>
      <c r="E28" s="1"/>
      <c r="F28" s="1"/>
      <c r="T28" s="175"/>
      <c r="U28" s="175"/>
      <c r="V28" s="175"/>
    </row>
    <row r="29" spans="1:22" x14ac:dyDescent="0.3">
      <c r="A29" s="1"/>
      <c r="C29" s="1"/>
      <c r="D29" s="1"/>
      <c r="E29" s="1"/>
      <c r="F29" s="1"/>
      <c r="Q29" s="175"/>
      <c r="R29" s="175"/>
      <c r="S29" s="175"/>
      <c r="T29" s="175"/>
      <c r="U29" s="175"/>
      <c r="V29" s="17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Spells</vt:lpstr>
      <vt:lpstr>Attacks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2018-09-07T07:26:26Z</dcterms:modified>
</cp:coreProperties>
</file>