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11505" yWindow="4905" windowWidth="11445" windowHeight="4935"/>
  </bookViews>
  <sheets>
    <sheet name="Initiative" sheetId="13" r:id="rId1"/>
    <sheet name="Saves" sheetId="10" r:id="rId2"/>
    <sheet name="Attacks" sheetId="3" r:id="rId3"/>
    <sheet name="HPs" sheetId="14" r:id="rId4"/>
    <sheet name="Rolls" sheetId="12" r:id="rId5"/>
  </sheets>
  <calcPr calcId="145621"/>
</workbook>
</file>

<file path=xl/calcChain.xml><?xml version="1.0" encoding="utf-8"?>
<calcChain xmlns="http://schemas.openxmlformats.org/spreadsheetml/2006/main">
  <c r="R6" i="3" l="1"/>
  <c r="D2" i="13"/>
  <c r="D3" i="13"/>
  <c r="D4" i="13"/>
  <c r="D5" i="13"/>
  <c r="D6" i="13"/>
  <c r="D7" i="13"/>
  <c r="D8" i="13"/>
  <c r="R5" i="3" l="1"/>
  <c r="S5" i="3" s="1"/>
  <c r="E5" i="3"/>
  <c r="F5" i="3" s="1"/>
  <c r="J5" i="3" s="1"/>
  <c r="R4" i="3"/>
  <c r="S4" i="3" s="1"/>
  <c r="E4" i="3"/>
  <c r="F4" i="3" s="1"/>
  <c r="O4" i="3" s="1"/>
  <c r="AB5" i="3" l="1"/>
  <c r="Z5" i="3"/>
  <c r="X5" i="3"/>
  <c r="V5" i="3"/>
  <c r="T5" i="3"/>
  <c r="AA5" i="3"/>
  <c r="Y5" i="3"/>
  <c r="W5" i="3"/>
  <c r="U5" i="3"/>
  <c r="H5" i="3"/>
  <c r="L5" i="3"/>
  <c r="N5" i="3"/>
  <c r="G5" i="3"/>
  <c r="I5" i="3"/>
  <c r="K5" i="3"/>
  <c r="M5" i="3"/>
  <c r="O5" i="3"/>
  <c r="AB4" i="3"/>
  <c r="Z4" i="3"/>
  <c r="X4" i="3"/>
  <c r="V4" i="3"/>
  <c r="T4" i="3"/>
  <c r="AA4" i="3"/>
  <c r="Y4" i="3"/>
  <c r="W4" i="3"/>
  <c r="U4" i="3"/>
  <c r="H4" i="3"/>
  <c r="J4" i="3"/>
  <c r="L4" i="3"/>
  <c r="N4" i="3"/>
  <c r="G4" i="3"/>
  <c r="I4" i="3"/>
  <c r="K4" i="3"/>
  <c r="M4" i="3"/>
  <c r="D8" i="10" l="1"/>
  <c r="D22" i="10"/>
  <c r="E22" i="10" s="1"/>
  <c r="D21" i="10"/>
  <c r="E21" i="10" s="1"/>
  <c r="D20" i="10"/>
  <c r="E20" i="10" s="1"/>
  <c r="D19" i="10"/>
  <c r="E19" i="10" s="1"/>
  <c r="D18" i="10"/>
  <c r="E18" i="10" s="1"/>
  <c r="D17" i="10"/>
  <c r="E17" i="10" s="1"/>
  <c r="D16" i="10"/>
  <c r="E16" i="10" s="1"/>
  <c r="D15" i="10"/>
  <c r="E15" i="10" s="1"/>
  <c r="D14" i="10"/>
  <c r="E14" i="10" s="1"/>
  <c r="D13" i="10"/>
  <c r="E13" i="10" s="1"/>
  <c r="D12" i="10"/>
  <c r="E12" i="10" s="1"/>
  <c r="D11" i="10"/>
  <c r="E11" i="10" s="1"/>
  <c r="O12" i="10" l="1"/>
  <c r="M12" i="10"/>
  <c r="K12" i="10"/>
  <c r="I12" i="10"/>
  <c r="G12" i="10"/>
  <c r="N12" i="10"/>
  <c r="L12" i="10"/>
  <c r="J12" i="10"/>
  <c r="H12" i="10"/>
  <c r="F12" i="10"/>
  <c r="O14" i="10"/>
  <c r="M14" i="10"/>
  <c r="K14" i="10"/>
  <c r="I14" i="10"/>
  <c r="G14" i="10"/>
  <c r="N14" i="10"/>
  <c r="L14" i="10"/>
  <c r="J14" i="10"/>
  <c r="H14" i="10"/>
  <c r="F14" i="10"/>
  <c r="O16" i="10"/>
  <c r="M16" i="10"/>
  <c r="K16" i="10"/>
  <c r="I16" i="10"/>
  <c r="G16" i="10"/>
  <c r="N16" i="10"/>
  <c r="L16" i="10"/>
  <c r="J16" i="10"/>
  <c r="H16" i="10"/>
  <c r="F16" i="10"/>
  <c r="O18" i="10"/>
  <c r="M18" i="10"/>
  <c r="K18" i="10"/>
  <c r="I18" i="10"/>
  <c r="G18" i="10"/>
  <c r="N18" i="10"/>
  <c r="L18" i="10"/>
  <c r="J18" i="10"/>
  <c r="H18" i="10"/>
  <c r="F18" i="10"/>
  <c r="O20" i="10"/>
  <c r="M20" i="10"/>
  <c r="K20" i="10"/>
  <c r="I20" i="10"/>
  <c r="G20" i="10"/>
  <c r="N20" i="10"/>
  <c r="L20" i="10"/>
  <c r="J20" i="10"/>
  <c r="H20" i="10"/>
  <c r="F20" i="10"/>
  <c r="O22" i="10"/>
  <c r="M22" i="10"/>
  <c r="K22" i="10"/>
  <c r="I22" i="10"/>
  <c r="G22" i="10"/>
  <c r="N22" i="10"/>
  <c r="L22" i="10"/>
  <c r="J22" i="10"/>
  <c r="H22" i="10"/>
  <c r="F22" i="10"/>
  <c r="O11" i="10"/>
  <c r="M11" i="10"/>
  <c r="K11" i="10"/>
  <c r="I11" i="10"/>
  <c r="G11" i="10"/>
  <c r="N11" i="10"/>
  <c r="L11" i="10"/>
  <c r="J11" i="10"/>
  <c r="H11" i="10"/>
  <c r="F11" i="10"/>
  <c r="O13" i="10"/>
  <c r="M13" i="10"/>
  <c r="K13" i="10"/>
  <c r="I13" i="10"/>
  <c r="G13" i="10"/>
  <c r="N13" i="10"/>
  <c r="L13" i="10"/>
  <c r="J13" i="10"/>
  <c r="H13" i="10"/>
  <c r="F13" i="10"/>
  <c r="O15" i="10"/>
  <c r="M15" i="10"/>
  <c r="K15" i="10"/>
  <c r="I15" i="10"/>
  <c r="G15" i="10"/>
  <c r="N15" i="10"/>
  <c r="L15" i="10"/>
  <c r="J15" i="10"/>
  <c r="H15" i="10"/>
  <c r="F15" i="10"/>
  <c r="O17" i="10"/>
  <c r="M17" i="10"/>
  <c r="K17" i="10"/>
  <c r="I17" i="10"/>
  <c r="G17" i="10"/>
  <c r="N17" i="10"/>
  <c r="L17" i="10"/>
  <c r="J17" i="10"/>
  <c r="H17" i="10"/>
  <c r="F17" i="10"/>
  <c r="O19" i="10"/>
  <c r="M19" i="10"/>
  <c r="K19" i="10"/>
  <c r="I19" i="10"/>
  <c r="G19" i="10"/>
  <c r="N19" i="10"/>
  <c r="L19" i="10"/>
  <c r="J19" i="10"/>
  <c r="H19" i="10"/>
  <c r="F19" i="10"/>
  <c r="O21" i="10"/>
  <c r="M21" i="10"/>
  <c r="K21" i="10"/>
  <c r="I21" i="10"/>
  <c r="G21" i="10"/>
  <c r="N21" i="10"/>
  <c r="L21" i="10"/>
  <c r="J21" i="10"/>
  <c r="H21" i="10"/>
  <c r="F21" i="10"/>
  <c r="R9" i="3" l="1"/>
  <c r="S9" i="3" s="1"/>
  <c r="E9" i="3"/>
  <c r="F9" i="3" s="1"/>
  <c r="N9" i="3" s="1"/>
  <c r="R8" i="3"/>
  <c r="S8" i="3" s="1"/>
  <c r="E8" i="3"/>
  <c r="F8" i="3" s="1"/>
  <c r="N8" i="3" s="1"/>
  <c r="R7" i="3"/>
  <c r="S7" i="3" s="1"/>
  <c r="E7" i="3"/>
  <c r="F7" i="3" s="1"/>
  <c r="N7" i="3" s="1"/>
  <c r="D10" i="10"/>
  <c r="E10" i="10" s="1"/>
  <c r="D9" i="10"/>
  <c r="E9" i="10" s="1"/>
  <c r="E8" i="10"/>
  <c r="D7" i="10"/>
  <c r="E7" i="10" s="1"/>
  <c r="D6" i="10"/>
  <c r="E6" i="10" s="1"/>
  <c r="D5" i="10"/>
  <c r="E5" i="10" s="1"/>
  <c r="D4" i="10"/>
  <c r="E4" i="10" s="1"/>
  <c r="D3" i="10"/>
  <c r="E3" i="10" s="1"/>
  <c r="D2" i="10"/>
  <c r="E2" i="10" s="1"/>
  <c r="AB9" i="3" l="1"/>
  <c r="Z9" i="3"/>
  <c r="X9" i="3"/>
  <c r="V9" i="3"/>
  <c r="T9" i="3"/>
  <c r="AA9" i="3"/>
  <c r="Y9" i="3"/>
  <c r="W9" i="3"/>
  <c r="U9" i="3"/>
  <c r="AB8" i="3"/>
  <c r="Z8" i="3"/>
  <c r="X8" i="3"/>
  <c r="V8" i="3"/>
  <c r="T8" i="3"/>
  <c r="AA8" i="3"/>
  <c r="Y8" i="3"/>
  <c r="W8" i="3"/>
  <c r="U8" i="3"/>
  <c r="AB7" i="3"/>
  <c r="Z7" i="3"/>
  <c r="X7" i="3"/>
  <c r="V7" i="3"/>
  <c r="T7" i="3"/>
  <c r="AA7" i="3"/>
  <c r="Y7" i="3"/>
  <c r="W7" i="3"/>
  <c r="U7" i="3"/>
  <c r="G7" i="3"/>
  <c r="I7" i="3"/>
  <c r="K7" i="3"/>
  <c r="M7" i="3"/>
  <c r="O7" i="3"/>
  <c r="G8" i="3"/>
  <c r="I8" i="3"/>
  <c r="K8" i="3"/>
  <c r="M8" i="3"/>
  <c r="O8" i="3"/>
  <c r="G9" i="3"/>
  <c r="I9" i="3"/>
  <c r="K9" i="3"/>
  <c r="M9" i="3"/>
  <c r="O9" i="3"/>
  <c r="H7" i="3"/>
  <c r="J7" i="3"/>
  <c r="L7" i="3"/>
  <c r="H8" i="3"/>
  <c r="J8" i="3"/>
  <c r="L8" i="3"/>
  <c r="H9" i="3"/>
  <c r="J9" i="3"/>
  <c r="L9" i="3"/>
  <c r="O8" i="10"/>
  <c r="M8" i="10"/>
  <c r="K8" i="10"/>
  <c r="I8" i="10"/>
  <c r="G8" i="10"/>
  <c r="N8" i="10"/>
  <c r="L8" i="10"/>
  <c r="J8" i="10"/>
  <c r="H8" i="10"/>
  <c r="F8" i="10"/>
  <c r="O10" i="10"/>
  <c r="M10" i="10"/>
  <c r="K10" i="10"/>
  <c r="I10" i="10"/>
  <c r="G10" i="10"/>
  <c r="N10" i="10"/>
  <c r="L10" i="10"/>
  <c r="J10" i="10"/>
  <c r="H10" i="10"/>
  <c r="F10" i="10"/>
  <c r="O9" i="10"/>
  <c r="M9" i="10"/>
  <c r="K9" i="10"/>
  <c r="I9" i="10"/>
  <c r="G9" i="10"/>
  <c r="N9" i="10"/>
  <c r="L9" i="10"/>
  <c r="J9" i="10"/>
  <c r="H9" i="10"/>
  <c r="F9" i="10"/>
  <c r="O2" i="10"/>
  <c r="M2" i="10"/>
  <c r="K2" i="10"/>
  <c r="I2" i="10"/>
  <c r="G2" i="10"/>
  <c r="N2" i="10"/>
  <c r="L2" i="10"/>
  <c r="J2" i="10"/>
  <c r="F2" i="10"/>
  <c r="H2" i="10"/>
  <c r="O4" i="10"/>
  <c r="M4" i="10"/>
  <c r="K4" i="10"/>
  <c r="I4" i="10"/>
  <c r="G4" i="10"/>
  <c r="N4" i="10"/>
  <c r="L4" i="10"/>
  <c r="J4" i="10"/>
  <c r="H4" i="10"/>
  <c r="F4" i="10"/>
  <c r="O6" i="10"/>
  <c r="M6" i="10"/>
  <c r="K6" i="10"/>
  <c r="I6" i="10"/>
  <c r="G6" i="10"/>
  <c r="N6" i="10"/>
  <c r="L6" i="10"/>
  <c r="J6" i="10"/>
  <c r="H6" i="10"/>
  <c r="F6" i="10"/>
  <c r="O3" i="10"/>
  <c r="M3" i="10"/>
  <c r="K3" i="10"/>
  <c r="I3" i="10"/>
  <c r="G3" i="10"/>
  <c r="L3" i="10"/>
  <c r="H3" i="10"/>
  <c r="F3" i="10"/>
  <c r="N3" i="10"/>
  <c r="J3" i="10"/>
  <c r="O5" i="10"/>
  <c r="M5" i="10"/>
  <c r="K5" i="10"/>
  <c r="I5" i="10"/>
  <c r="G5" i="10"/>
  <c r="N5" i="10"/>
  <c r="L5" i="10"/>
  <c r="J5" i="10"/>
  <c r="H5" i="10"/>
  <c r="F5" i="10"/>
  <c r="O7" i="10"/>
  <c r="M7" i="10"/>
  <c r="K7" i="10"/>
  <c r="I7" i="10"/>
  <c r="G7" i="10"/>
  <c r="N7" i="10"/>
  <c r="L7" i="10"/>
  <c r="J7" i="10"/>
  <c r="H7" i="10"/>
  <c r="F7" i="10"/>
  <c r="S8" i="14" l="1"/>
  <c r="W8" i="14" s="1"/>
  <c r="X8" i="14" s="1"/>
  <c r="E4" i="13"/>
  <c r="E5" i="13" l="1"/>
  <c r="S7" i="14"/>
  <c r="W7" i="14" s="1"/>
  <c r="X7" i="14" s="1"/>
  <c r="S6" i="3" l="1"/>
  <c r="AB6" i="3" s="1"/>
  <c r="E6" i="3"/>
  <c r="F6" i="3" s="1"/>
  <c r="N6" i="3" l="1"/>
  <c r="L6" i="3"/>
  <c r="J6" i="3"/>
  <c r="H6" i="3"/>
  <c r="O6" i="3"/>
  <c r="M6" i="3"/>
  <c r="K6" i="3"/>
  <c r="I6" i="3"/>
  <c r="G6" i="3"/>
  <c r="U6" i="3"/>
  <c r="W6" i="3"/>
  <c r="Y6" i="3"/>
  <c r="AA6" i="3"/>
  <c r="T6" i="3"/>
  <c r="V6" i="3"/>
  <c r="X6" i="3"/>
  <c r="Z6" i="3"/>
  <c r="E2" i="13" l="1"/>
  <c r="E8" i="13"/>
  <c r="E3" i="13"/>
  <c r="E6" i="13"/>
  <c r="S3" i="14" l="1"/>
  <c r="W3" i="14" s="1"/>
  <c r="X3" i="14" s="1"/>
  <c r="S4" i="14"/>
  <c r="W4" i="14" s="1"/>
  <c r="X4" i="14" s="1"/>
  <c r="S6" i="14"/>
  <c r="W6" i="14" s="1"/>
  <c r="X6" i="14" s="1"/>
  <c r="S5" i="14"/>
  <c r="W5" i="14" s="1"/>
  <c r="X5" i="14" s="1"/>
  <c r="S9" i="14"/>
  <c r="W9" i="14" s="1"/>
  <c r="X9" i="14" s="1"/>
  <c r="E7" i="13" l="1"/>
  <c r="R10" i="3" l="1"/>
  <c r="S10" i="3" s="1"/>
  <c r="E10" i="3"/>
  <c r="F10" i="3" s="1"/>
  <c r="O10" i="3" s="1"/>
  <c r="AB10" i="3" l="1"/>
  <c r="Z10" i="3"/>
  <c r="X10" i="3"/>
  <c r="V10" i="3"/>
  <c r="T10" i="3"/>
  <c r="AA10" i="3"/>
  <c r="Y10" i="3"/>
  <c r="W10" i="3"/>
  <c r="U10" i="3"/>
  <c r="H10" i="3"/>
  <c r="J10" i="3"/>
  <c r="L10" i="3"/>
  <c r="N10" i="3"/>
  <c r="G10" i="3"/>
  <c r="I10" i="3"/>
  <c r="K10" i="3"/>
  <c r="M10" i="3"/>
  <c r="C4" i="12" l="1"/>
  <c r="G9" i="12" l="1"/>
  <c r="F9" i="12"/>
  <c r="E9" i="12"/>
  <c r="D9" i="12"/>
  <c r="C9" i="12"/>
  <c r="B9" i="12"/>
  <c r="G8" i="12"/>
  <c r="F8" i="12"/>
  <c r="E8" i="12"/>
  <c r="D8" i="12"/>
  <c r="C8" i="12"/>
  <c r="B8" i="12"/>
  <c r="G7" i="12"/>
  <c r="F7" i="12"/>
  <c r="E7" i="12"/>
  <c r="D7" i="12"/>
  <c r="C7" i="12"/>
  <c r="B7" i="12"/>
  <c r="G6" i="12"/>
  <c r="F6" i="12"/>
  <c r="E6" i="12"/>
  <c r="D6" i="12"/>
  <c r="C6" i="12"/>
  <c r="B6" i="12"/>
  <c r="G5" i="12"/>
  <c r="F5" i="12"/>
  <c r="E5" i="12"/>
  <c r="D5" i="12"/>
  <c r="C5" i="12"/>
  <c r="B5" i="12"/>
  <c r="G4" i="12"/>
  <c r="F4" i="12"/>
  <c r="E4" i="12"/>
  <c r="D4" i="12"/>
  <c r="B4" i="12"/>
  <c r="G3" i="12"/>
  <c r="F3" i="12"/>
  <c r="E3" i="12"/>
  <c r="D3" i="12"/>
  <c r="C3" i="12"/>
  <c r="B3" i="12"/>
  <c r="G2" i="12"/>
  <c r="F2" i="12"/>
  <c r="E2" i="12"/>
  <c r="D2" i="12"/>
  <c r="C2" i="12"/>
  <c r="B2" i="12"/>
</calcChain>
</file>

<file path=xl/sharedStrings.xml><?xml version="1.0" encoding="utf-8"?>
<sst xmlns="http://schemas.openxmlformats.org/spreadsheetml/2006/main" count="141" uniqueCount="78">
  <si>
    <t>Healing</t>
  </si>
  <si>
    <t>Roll</t>
  </si>
  <si>
    <t>Save</t>
  </si>
  <si>
    <t>BAB</t>
  </si>
  <si>
    <t>d20</t>
  </si>
  <si>
    <t>Total</t>
  </si>
  <si>
    <t>Str. Mod.</t>
  </si>
  <si>
    <t>Bonus</t>
  </si>
  <si>
    <t>Dex. Mod</t>
  </si>
  <si>
    <t>Character</t>
  </si>
  <si>
    <t>d20 roll</t>
  </si>
  <si>
    <t>d12 roll</t>
  </si>
  <si>
    <t>d10 roll</t>
  </si>
  <si>
    <t>d8 roll</t>
  </si>
  <si>
    <t>d6 roll</t>
  </si>
  <si>
    <t>d4 roll</t>
  </si>
  <si>
    <t>d3 roll</t>
  </si>
  <si>
    <t>Die Type</t>
  </si>
  <si>
    <t>1d</t>
  </si>
  <si>
    <t>2d</t>
  </si>
  <si>
    <t>3d</t>
  </si>
  <si>
    <t>4d</t>
  </si>
  <si>
    <t>5d</t>
  </si>
  <si>
    <t>6d</t>
  </si>
  <si>
    <t>Ranks</t>
  </si>
  <si>
    <t>Check/Save vs…</t>
  </si>
  <si>
    <t>d100 roll</t>
  </si>
  <si>
    <t>Initiative</t>
  </si>
  <si>
    <t>Modified Roll</t>
  </si>
  <si>
    <t>Order</t>
  </si>
  <si>
    <t>Hit-Point Tally</t>
  </si>
  <si>
    <t>Damage Reduction</t>
  </si>
  <si>
    <t>DR</t>
  </si>
  <si>
    <t>HPs</t>
  </si>
  <si>
    <t>Melee</t>
  </si>
  <si>
    <t>Ranged</t>
  </si>
  <si>
    <t>Fire</t>
  </si>
  <si>
    <t>Cold</t>
  </si>
  <si>
    <t>Acid</t>
  </si>
  <si>
    <t>Electric</t>
  </si>
  <si>
    <t>Evil</t>
  </si>
  <si>
    <t>Good</t>
  </si>
  <si>
    <t>Chaos</t>
  </si>
  <si>
    <t>Law</t>
  </si>
  <si>
    <t>Silver</t>
  </si>
  <si>
    <t>Magic</t>
  </si>
  <si>
    <t>Current HPs</t>
  </si>
  <si>
    <t>none</t>
  </si>
  <si>
    <t>Armor Class</t>
  </si>
  <si>
    <t>Fortitude</t>
  </si>
  <si>
    <t>Reflex</t>
  </si>
  <si>
    <t>Will</t>
  </si>
  <si>
    <t>Group</t>
  </si>
  <si>
    <t>Bloodloss</t>
  </si>
  <si>
    <t>Sonic</t>
  </si>
  <si>
    <t>Luna</t>
  </si>
  <si>
    <t>Character &amp; Attack Type</t>
  </si>
  <si>
    <t>Total Damage</t>
  </si>
  <si>
    <t>Calcul. Total</t>
  </si>
  <si>
    <t>Zanzarah</t>
  </si>
  <si>
    <t>“Marquis” Erection</t>
  </si>
  <si>
    <t>Drakerider Kinshasa</t>
  </si>
  <si>
    <t>Frightful Khaldûn</t>
  </si>
  <si>
    <t>Gnömunch the Only</t>
  </si>
  <si>
    <t>Oozemaster Splooge</t>
  </si>
  <si>
    <r>
      <rPr>
        <b/>
        <sz val="12"/>
        <color theme="1"/>
        <rFont val="Times New Roman"/>
        <family val="1"/>
      </rPr>
      <t xml:space="preserve">Zanzarah </t>
    </r>
    <r>
      <rPr>
        <sz val="12"/>
        <color theme="1"/>
        <rFont val="Times New Roman"/>
        <family val="1"/>
      </rPr>
      <t>(talons)</t>
    </r>
  </si>
  <si>
    <r>
      <rPr>
        <b/>
        <sz val="12"/>
        <color theme="1"/>
        <rFont val="Times New Roman"/>
        <family val="1"/>
      </rPr>
      <t xml:space="preserve">Luna </t>
    </r>
    <r>
      <rPr>
        <sz val="12"/>
        <color theme="1"/>
        <rFont val="Times New Roman"/>
        <family val="1"/>
      </rPr>
      <t>(claws &amp; bite [r])</t>
    </r>
  </si>
  <si>
    <t>Oozemaster Splooge (Acidic Burst Ranseur)</t>
  </si>
  <si>
    <t>Drakerider Kinshasa (Longsword, Longbow)</t>
  </si>
  <si>
    <t>Gnömunch the Only (Shortspear, Sling)</t>
  </si>
  <si>
    <t>“Marquis” Erection (Rapier, Shortbow)</t>
  </si>
  <si>
    <t>FFL</t>
  </si>
  <si>
    <t>"M"</t>
  </si>
  <si>
    <t>F</t>
  </si>
  <si>
    <t>Z/O</t>
  </si>
  <si>
    <t>D/G</t>
  </si>
  <si>
    <t>Nonlethal</t>
  </si>
  <si>
    <t>Frightful Khaldûn (Morningstar, Shortbow)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</si>
</sst>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2"/>
      <color theme="1"/>
      <name val="Times New Roman"/>
      <family val="2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  <font>
      <sz val="12"/>
      <color theme="1"/>
      <name val="Times New Roman"/>
      <family val="2"/>
    </font>
    <font>
      <b/>
      <sz val="12"/>
      <color rgb="FF00B050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color rgb="FFFF0000"/>
      <name val="Times New Roman"/>
      <family val="1"/>
    </font>
    <font>
      <i/>
      <sz val="12"/>
      <color rgb="FF00B050"/>
      <name val="Times New Roman"/>
      <family val="1"/>
    </font>
    <font>
      <i/>
      <sz val="12"/>
      <color theme="1"/>
      <name val="Times New Roman"/>
      <family val="1"/>
    </font>
    <font>
      <b/>
      <sz val="12"/>
      <color rgb="FFFF0000"/>
      <name val="Times New Roman"/>
      <family val="1"/>
    </font>
    <font>
      <sz val="12"/>
      <color rgb="FFFF0000"/>
      <name val="Times New Roman"/>
      <family val="1"/>
    </font>
    <font>
      <b/>
      <sz val="12"/>
      <color theme="0"/>
      <name val="Times New Roman"/>
      <family val="1"/>
    </font>
    <font>
      <sz val="12"/>
      <color theme="0"/>
      <name val="Times New Roman"/>
      <family val="1"/>
    </font>
  </fonts>
  <fills count="1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theme="7" tint="0.59999389629810485"/>
        <bgColor indexed="64"/>
      </patternFill>
    </fill>
  </fills>
  <borders count="6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double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double">
        <color auto="1"/>
      </right>
      <top/>
      <bottom style="hair">
        <color auto="1"/>
      </bottom>
      <diagonal/>
    </border>
    <border>
      <left style="double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 style="double">
        <color auto="1"/>
      </right>
      <top style="double">
        <color auto="1"/>
      </top>
      <bottom style="medium">
        <color auto="1"/>
      </bottom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/>
      <right style="thick">
        <color auto="1"/>
      </right>
      <top/>
      <bottom/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auto="1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thin">
        <color indexed="64"/>
      </right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medium">
        <color auto="1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ck">
        <color auto="1"/>
      </left>
      <right/>
      <top/>
      <bottom style="medium">
        <color indexed="64"/>
      </bottom>
      <diagonal/>
    </border>
    <border>
      <left/>
      <right style="thick">
        <color auto="1"/>
      </right>
      <top/>
      <bottom style="medium">
        <color indexed="64"/>
      </bottom>
      <diagonal/>
    </border>
    <border>
      <left style="thin">
        <color indexed="64"/>
      </left>
      <right style="medium">
        <color auto="1"/>
      </right>
      <top/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ck">
        <color auto="1"/>
      </left>
      <right/>
      <top style="medium">
        <color indexed="64"/>
      </top>
      <bottom/>
      <diagonal/>
    </border>
    <border>
      <left/>
      <right style="thick">
        <color auto="1"/>
      </right>
      <top style="medium">
        <color indexed="64"/>
      </top>
      <bottom/>
      <diagonal/>
    </border>
  </borders>
  <cellStyleXfs count="5">
    <xf numFmtId="0" fontId="0" fillId="0" borderId="0"/>
    <xf numFmtId="0" fontId="4" fillId="0" borderId="0"/>
    <xf numFmtId="0" fontId="6" fillId="0" borderId="0"/>
    <xf numFmtId="0" fontId="8" fillId="0" borderId="0"/>
    <xf numFmtId="0" fontId="3" fillId="0" borderId="0"/>
  </cellStyleXfs>
  <cellXfs count="155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Continuous"/>
    </xf>
    <xf numFmtId="0" fontId="1" fillId="0" borderId="0" xfId="0" applyFont="1" applyAlignment="1"/>
    <xf numFmtId="0" fontId="7" fillId="0" borderId="2" xfId="2" applyFont="1" applyBorder="1" applyAlignment="1">
      <alignment horizontal="center"/>
    </xf>
    <xf numFmtId="0" fontId="6" fillId="0" borderId="3" xfId="2" applyBorder="1" applyAlignment="1">
      <alignment horizontal="center"/>
    </xf>
    <xf numFmtId="0" fontId="6" fillId="0" borderId="4" xfId="2" applyBorder="1" applyAlignment="1">
      <alignment horizontal="center"/>
    </xf>
    <xf numFmtId="0" fontId="7" fillId="0" borderId="5" xfId="2" applyFont="1" applyBorder="1" applyAlignment="1">
      <alignment horizontal="center"/>
    </xf>
    <xf numFmtId="0" fontId="6" fillId="0" borderId="6" xfId="2" applyBorder="1" applyAlignment="1">
      <alignment horizontal="center"/>
    </xf>
    <xf numFmtId="0" fontId="6" fillId="0" borderId="7" xfId="2" applyBorder="1" applyAlignment="1">
      <alignment horizontal="center"/>
    </xf>
    <xf numFmtId="0" fontId="7" fillId="0" borderId="8" xfId="2" applyFont="1" applyBorder="1" applyAlignment="1">
      <alignment horizontal="center"/>
    </xf>
    <xf numFmtId="0" fontId="6" fillId="0" borderId="9" xfId="2" applyBorder="1" applyAlignment="1">
      <alignment horizontal="center"/>
    </xf>
    <xf numFmtId="0" fontId="6" fillId="0" borderId="10" xfId="2" applyBorder="1" applyAlignment="1">
      <alignment horizontal="center"/>
    </xf>
    <xf numFmtId="0" fontId="7" fillId="0" borderId="11" xfId="2" applyFont="1" applyBorder="1" applyAlignment="1">
      <alignment horizontal="center"/>
    </xf>
    <xf numFmtId="0" fontId="7" fillId="0" borderId="12" xfId="2" applyFont="1" applyBorder="1" applyAlignment="1">
      <alignment horizontal="center"/>
    </xf>
    <xf numFmtId="0" fontId="7" fillId="0" borderId="13" xfId="2" applyFont="1" applyBorder="1" applyAlignment="1">
      <alignment horizontal="center"/>
    </xf>
    <xf numFmtId="0" fontId="1" fillId="0" borderId="14" xfId="0" applyFont="1" applyBorder="1" applyAlignment="1"/>
    <xf numFmtId="0" fontId="2" fillId="0" borderId="14" xfId="0" applyFont="1" applyBorder="1" applyAlignment="1">
      <alignment horizontal="center"/>
    </xf>
    <xf numFmtId="0" fontId="1" fillId="0" borderId="0" xfId="1" applyFont="1" applyAlignment="1">
      <alignment horizontal="center"/>
    </xf>
    <xf numFmtId="0" fontId="2" fillId="0" borderId="0" xfId="1" applyFont="1" applyAlignment="1">
      <alignment horizontal="center"/>
    </xf>
    <xf numFmtId="0" fontId="11" fillId="0" borderId="0" xfId="1" applyFont="1" applyAlignment="1">
      <alignment horizontal="center"/>
    </xf>
    <xf numFmtId="0" fontId="1" fillId="0" borderId="18" xfId="0" applyFont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2" borderId="3" xfId="0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2" borderId="22" xfId="0" applyFont="1" applyFill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10" fillId="6" borderId="0" xfId="1" applyFont="1" applyFill="1" applyAlignment="1">
      <alignment horizontal="center"/>
    </xf>
    <xf numFmtId="0" fontId="1" fillId="0" borderId="0" xfId="0" applyFont="1" applyAlignment="1">
      <alignment horizontal="centerContinuous" wrapText="1"/>
    </xf>
    <xf numFmtId="0" fontId="1" fillId="0" borderId="23" xfId="0" applyFont="1" applyBorder="1" applyAlignment="1">
      <alignment horizontal="centerContinuous" wrapText="1"/>
    </xf>
    <xf numFmtId="0" fontId="7" fillId="8" borderId="20" xfId="0" applyFont="1" applyFill="1" applyBorder="1" applyAlignment="1">
      <alignment horizontal="center"/>
    </xf>
    <xf numFmtId="0" fontId="12" fillId="11" borderId="19" xfId="0" applyFont="1" applyFill="1" applyBorder="1" applyAlignment="1">
      <alignment horizontal="center" vertical="center" wrapText="1"/>
    </xf>
    <xf numFmtId="0" fontId="13" fillId="11" borderId="3" xfId="0" applyFont="1" applyFill="1" applyBorder="1" applyAlignment="1">
      <alignment horizontal="center"/>
    </xf>
    <xf numFmtId="0" fontId="13" fillId="11" borderId="22" xfId="0" applyFont="1" applyFill="1" applyBorder="1" applyAlignment="1">
      <alignment horizontal="center"/>
    </xf>
    <xf numFmtId="0" fontId="1" fillId="10" borderId="19" xfId="0" applyFont="1" applyFill="1" applyBorder="1" applyAlignment="1">
      <alignment horizontal="center" vertical="center" wrapText="1"/>
    </xf>
    <xf numFmtId="0" fontId="2" fillId="10" borderId="3" xfId="0" applyFont="1" applyFill="1" applyBorder="1" applyAlignment="1">
      <alignment horizontal="center"/>
    </xf>
    <xf numFmtId="0" fontId="2" fillId="10" borderId="22" xfId="0" applyFont="1" applyFill="1" applyBorder="1" applyAlignment="1">
      <alignment horizontal="center"/>
    </xf>
    <xf numFmtId="0" fontId="1" fillId="12" borderId="19" xfId="0" applyFont="1" applyFill="1" applyBorder="1" applyAlignment="1">
      <alignment horizontal="center" vertical="center" wrapText="1"/>
    </xf>
    <xf numFmtId="0" fontId="2" fillId="12" borderId="3" xfId="0" applyFont="1" applyFill="1" applyBorder="1" applyAlignment="1">
      <alignment horizontal="center"/>
    </xf>
    <xf numFmtId="0" fontId="2" fillId="12" borderId="22" xfId="0" applyFont="1" applyFill="1" applyBorder="1" applyAlignment="1">
      <alignment horizontal="center"/>
    </xf>
    <xf numFmtId="0" fontId="1" fillId="13" borderId="19" xfId="0" applyFont="1" applyFill="1" applyBorder="1" applyAlignment="1">
      <alignment horizontal="center" vertical="center" wrapText="1"/>
    </xf>
    <xf numFmtId="0" fontId="2" fillId="13" borderId="3" xfId="0" applyFont="1" applyFill="1" applyBorder="1" applyAlignment="1">
      <alignment horizontal="center"/>
    </xf>
    <xf numFmtId="0" fontId="2" fillId="13" borderId="22" xfId="0" applyFont="1" applyFill="1" applyBorder="1" applyAlignment="1">
      <alignment horizontal="center"/>
    </xf>
    <xf numFmtId="0" fontId="1" fillId="8" borderId="19" xfId="0" applyFont="1" applyFill="1" applyBorder="1" applyAlignment="1">
      <alignment horizontal="center" vertical="center" wrapText="1"/>
    </xf>
    <xf numFmtId="0" fontId="2" fillId="8" borderId="3" xfId="0" applyFont="1" applyFill="1" applyBorder="1" applyAlignment="1">
      <alignment horizontal="center"/>
    </xf>
    <xf numFmtId="0" fontId="2" fillId="8" borderId="22" xfId="0" applyFont="1" applyFill="1" applyBorder="1" applyAlignment="1">
      <alignment horizontal="center"/>
    </xf>
    <xf numFmtId="0" fontId="1" fillId="15" borderId="19" xfId="0" applyFont="1" applyFill="1" applyBorder="1" applyAlignment="1">
      <alignment horizontal="center" vertical="center" wrapText="1"/>
    </xf>
    <xf numFmtId="0" fontId="2" fillId="15" borderId="3" xfId="0" applyFont="1" applyFill="1" applyBorder="1" applyAlignment="1">
      <alignment horizontal="center"/>
    </xf>
    <xf numFmtId="0" fontId="2" fillId="15" borderId="22" xfId="0" applyFont="1" applyFill="1" applyBorder="1" applyAlignment="1">
      <alignment horizontal="center"/>
    </xf>
    <xf numFmtId="0" fontId="1" fillId="16" borderId="19" xfId="0" applyFont="1" applyFill="1" applyBorder="1" applyAlignment="1">
      <alignment horizontal="center" vertical="center" wrapText="1"/>
    </xf>
    <xf numFmtId="0" fontId="2" fillId="16" borderId="3" xfId="0" applyFont="1" applyFill="1" applyBorder="1" applyAlignment="1">
      <alignment horizontal="center"/>
    </xf>
    <xf numFmtId="0" fontId="2" fillId="16" borderId="22" xfId="0" applyFont="1" applyFill="1" applyBorder="1" applyAlignment="1">
      <alignment horizontal="center"/>
    </xf>
    <xf numFmtId="0" fontId="1" fillId="9" borderId="19" xfId="0" applyFont="1" applyFill="1" applyBorder="1" applyAlignment="1">
      <alignment horizontal="center" vertical="center" wrapText="1"/>
    </xf>
    <xf numFmtId="0" fontId="2" fillId="9" borderId="3" xfId="0" applyFont="1" applyFill="1" applyBorder="1" applyAlignment="1">
      <alignment horizontal="center"/>
    </xf>
    <xf numFmtId="0" fontId="2" fillId="9" borderId="22" xfId="0" applyFont="1" applyFill="1" applyBorder="1" applyAlignment="1">
      <alignment horizontal="center"/>
    </xf>
    <xf numFmtId="0" fontId="14" fillId="14" borderId="19" xfId="0" applyFont="1" applyFill="1" applyBorder="1" applyAlignment="1">
      <alignment horizontal="center" vertical="center" wrapText="1"/>
    </xf>
    <xf numFmtId="0" fontId="15" fillId="14" borderId="3" xfId="0" applyFont="1" applyFill="1" applyBorder="1" applyAlignment="1">
      <alignment horizontal="center"/>
    </xf>
    <xf numFmtId="0" fontId="15" fillId="14" borderId="22" xfId="0" applyFont="1" applyFill="1" applyBorder="1" applyAlignment="1">
      <alignment horizontal="center"/>
    </xf>
    <xf numFmtId="0" fontId="1" fillId="0" borderId="24" xfId="0" applyFont="1" applyBorder="1" applyAlignment="1">
      <alignment horizontal="center" vertical="center" wrapText="1"/>
    </xf>
    <xf numFmtId="0" fontId="7" fillId="8" borderId="2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1" fillId="0" borderId="30" xfId="0" applyFont="1" applyBorder="1" applyAlignment="1">
      <alignment horizontal="center" vertical="center" wrapText="1"/>
    </xf>
    <xf numFmtId="0" fontId="7" fillId="8" borderId="31" xfId="0" applyFont="1" applyFill="1" applyBorder="1" applyAlignment="1">
      <alignment horizontal="center"/>
    </xf>
    <xf numFmtId="0" fontId="7" fillId="8" borderId="32" xfId="0" applyFont="1" applyFill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1" fillId="4" borderId="34" xfId="0" applyFont="1" applyFill="1" applyBorder="1" applyAlignment="1">
      <alignment horizontal="center" vertical="center" wrapText="1"/>
    </xf>
    <xf numFmtId="0" fontId="2" fillId="4" borderId="35" xfId="0" applyFont="1" applyFill="1" applyBorder="1" applyAlignment="1">
      <alignment horizontal="center"/>
    </xf>
    <xf numFmtId="0" fontId="2" fillId="4" borderId="36" xfId="0" applyFont="1" applyFill="1" applyBorder="1" applyAlignment="1">
      <alignment horizontal="center"/>
    </xf>
    <xf numFmtId="0" fontId="1" fillId="5" borderId="33" xfId="0" applyFont="1" applyFill="1" applyBorder="1" applyAlignment="1">
      <alignment horizontal="center" vertical="center" wrapText="1"/>
    </xf>
    <xf numFmtId="0" fontId="2" fillId="5" borderId="37" xfId="0" applyFont="1" applyFill="1" applyBorder="1" applyAlignment="1">
      <alignment horizontal="center"/>
    </xf>
    <xf numFmtId="0" fontId="2" fillId="5" borderId="38" xfId="0" applyFont="1" applyFill="1" applyBorder="1" applyAlignment="1">
      <alignment horizontal="center"/>
    </xf>
    <xf numFmtId="0" fontId="2" fillId="6" borderId="29" xfId="0" applyFont="1" applyFill="1" applyBorder="1" applyAlignment="1">
      <alignment horizontal="center"/>
    </xf>
    <xf numFmtId="0" fontId="2" fillId="6" borderId="28" xfId="0" applyFont="1" applyFill="1" applyBorder="1" applyAlignment="1">
      <alignment horizontal="center"/>
    </xf>
    <xf numFmtId="0" fontId="2" fillId="8" borderId="29" xfId="0" applyFont="1" applyFill="1" applyBorder="1" applyAlignment="1">
      <alignment horizontal="center"/>
    </xf>
    <xf numFmtId="0" fontId="2" fillId="8" borderId="28" xfId="0" applyFont="1" applyFill="1" applyBorder="1" applyAlignment="1">
      <alignment horizontal="center"/>
    </xf>
    <xf numFmtId="0" fontId="2" fillId="0" borderId="43" xfId="0" applyFont="1" applyBorder="1" applyAlignment="1">
      <alignment horizontal="center"/>
    </xf>
    <xf numFmtId="0" fontId="2" fillId="0" borderId="42" xfId="0" applyFont="1" applyBorder="1" applyAlignment="1">
      <alignment horizontal="center"/>
    </xf>
    <xf numFmtId="0" fontId="2" fillId="0" borderId="43" xfId="1" applyFont="1" applyBorder="1" applyAlignment="1">
      <alignment horizontal="center"/>
    </xf>
    <xf numFmtId="0" fontId="2" fillId="0" borderId="42" xfId="1" applyFont="1" applyBorder="1" applyAlignment="1">
      <alignment horizontal="center"/>
    </xf>
    <xf numFmtId="0" fontId="2" fillId="0" borderId="16" xfId="1" applyFont="1" applyBorder="1" applyAlignment="1">
      <alignment horizontal="center"/>
    </xf>
    <xf numFmtId="0" fontId="2" fillId="0" borderId="44" xfId="1" applyFont="1" applyBorder="1" applyAlignment="1">
      <alignment horizontal="center"/>
    </xf>
    <xf numFmtId="0" fontId="5" fillId="17" borderId="20" xfId="0" applyFont="1" applyFill="1" applyBorder="1" applyAlignment="1">
      <alignment horizontal="center"/>
    </xf>
    <xf numFmtId="0" fontId="5" fillId="17" borderId="31" xfId="0" applyFont="1" applyFill="1" applyBorder="1" applyAlignment="1">
      <alignment horizontal="center"/>
    </xf>
    <xf numFmtId="0" fontId="2" fillId="5" borderId="50" xfId="0" applyFont="1" applyFill="1" applyBorder="1" applyAlignment="1">
      <alignment horizontal="center"/>
    </xf>
    <xf numFmtId="0" fontId="10" fillId="6" borderId="16" xfId="1" applyFont="1" applyFill="1" applyBorder="1" applyAlignment="1">
      <alignment horizontal="center"/>
    </xf>
    <xf numFmtId="0" fontId="1" fillId="0" borderId="45" xfId="0" applyFont="1" applyBorder="1" applyAlignment="1">
      <alignment horizontal="right"/>
    </xf>
    <xf numFmtId="0" fontId="1" fillId="0" borderId="46" xfId="0" applyFont="1" applyBorder="1" applyAlignment="1">
      <alignment horizontal="center"/>
    </xf>
    <xf numFmtId="0" fontId="1" fillId="0" borderId="47" xfId="0" applyFont="1" applyBorder="1" applyAlignment="1">
      <alignment horizontal="center"/>
    </xf>
    <xf numFmtId="0" fontId="1" fillId="0" borderId="48" xfId="0" applyFont="1" applyBorder="1" applyAlignment="1">
      <alignment horizontal="center"/>
    </xf>
    <xf numFmtId="0" fontId="1" fillId="0" borderId="49" xfId="0" applyFont="1" applyBorder="1" applyAlignment="1">
      <alignment horizontal="center" wrapText="1"/>
    </xf>
    <xf numFmtId="0" fontId="1" fillId="0" borderId="46" xfId="0" applyFont="1" applyBorder="1" applyAlignment="1">
      <alignment horizontal="right"/>
    </xf>
    <xf numFmtId="0" fontId="10" fillId="6" borderId="0" xfId="1" applyFont="1" applyFill="1" applyBorder="1" applyAlignment="1">
      <alignment horizontal="center"/>
    </xf>
    <xf numFmtId="0" fontId="1" fillId="2" borderId="51" xfId="0" applyFont="1" applyFill="1" applyBorder="1" applyAlignment="1">
      <alignment horizontal="center" vertical="center" wrapText="1"/>
    </xf>
    <xf numFmtId="0" fontId="2" fillId="2" borderId="52" xfId="0" applyFont="1" applyFill="1" applyBorder="1" applyAlignment="1">
      <alignment horizontal="center"/>
    </xf>
    <xf numFmtId="0" fontId="2" fillId="2" borderId="53" xfId="0" applyFont="1" applyFill="1" applyBorder="1" applyAlignment="1">
      <alignment horizontal="center"/>
    </xf>
    <xf numFmtId="0" fontId="1" fillId="2" borderId="39" xfId="0" applyFont="1" applyFill="1" applyBorder="1" applyAlignment="1">
      <alignment horizontal="center" vertical="center" wrapText="1"/>
    </xf>
    <xf numFmtId="0" fontId="2" fillId="2" borderId="40" xfId="0" applyFont="1" applyFill="1" applyBorder="1" applyAlignment="1">
      <alignment horizontal="center"/>
    </xf>
    <xf numFmtId="0" fontId="2" fillId="2" borderId="41" xfId="0" applyFont="1" applyFill="1" applyBorder="1" applyAlignment="1">
      <alignment horizontal="center"/>
    </xf>
    <xf numFmtId="0" fontId="1" fillId="4" borderId="54" xfId="0" applyFont="1" applyFill="1" applyBorder="1" applyAlignment="1">
      <alignment horizontal="center" vertical="center" wrapText="1"/>
    </xf>
    <xf numFmtId="0" fontId="2" fillId="4" borderId="55" xfId="0" applyFont="1" applyFill="1" applyBorder="1" applyAlignment="1">
      <alignment horizontal="center"/>
    </xf>
    <xf numFmtId="0" fontId="2" fillId="4" borderId="56" xfId="0" applyFont="1" applyFill="1" applyBorder="1" applyAlignment="1">
      <alignment horizontal="center"/>
    </xf>
    <xf numFmtId="0" fontId="2" fillId="4" borderId="57" xfId="0" applyFont="1" applyFill="1" applyBorder="1" applyAlignment="1">
      <alignment horizontal="center"/>
    </xf>
    <xf numFmtId="0" fontId="1" fillId="3" borderId="54" xfId="0" applyFont="1" applyFill="1" applyBorder="1" applyAlignment="1">
      <alignment horizontal="center" vertical="center" wrapText="1"/>
    </xf>
    <xf numFmtId="0" fontId="1" fillId="3" borderId="56" xfId="0" applyFont="1" applyFill="1" applyBorder="1" applyAlignment="1">
      <alignment horizontal="center"/>
    </xf>
    <xf numFmtId="0" fontId="1" fillId="3" borderId="57" xfId="0" applyFont="1" applyFill="1" applyBorder="1" applyAlignment="1">
      <alignment horizontal="center"/>
    </xf>
    <xf numFmtId="0" fontId="1" fillId="0" borderId="45" xfId="0" applyFont="1" applyBorder="1" applyAlignment="1">
      <alignment horizontal="center"/>
    </xf>
    <xf numFmtId="0" fontId="1" fillId="0" borderId="49" xfId="0" applyFont="1" applyBorder="1" applyAlignment="1">
      <alignment horizontal="center"/>
    </xf>
    <xf numFmtId="0" fontId="1" fillId="0" borderId="46" xfId="1" applyFont="1" applyBorder="1" applyAlignment="1">
      <alignment horizontal="center"/>
    </xf>
    <xf numFmtId="0" fontId="1" fillId="0" borderId="17" xfId="1" applyFont="1" applyBorder="1" applyAlignment="1">
      <alignment horizontal="center"/>
    </xf>
    <xf numFmtId="0" fontId="1" fillId="0" borderId="47" xfId="1" applyFont="1" applyBorder="1" applyAlignment="1">
      <alignment horizontal="center"/>
    </xf>
    <xf numFmtId="0" fontId="9" fillId="7" borderId="0" xfId="1" applyFont="1" applyFill="1" applyBorder="1" applyAlignment="1">
      <alignment horizontal="center"/>
    </xf>
    <xf numFmtId="0" fontId="9" fillId="7" borderId="16" xfId="1" applyFont="1" applyFill="1" applyBorder="1" applyAlignment="1">
      <alignment horizontal="center"/>
    </xf>
    <xf numFmtId="0" fontId="7" fillId="8" borderId="58" xfId="0" applyFont="1" applyFill="1" applyBorder="1" applyAlignment="1">
      <alignment horizontal="center"/>
    </xf>
    <xf numFmtId="0" fontId="2" fillId="0" borderId="59" xfId="0" applyFont="1" applyBorder="1" applyAlignment="1">
      <alignment horizontal="center"/>
    </xf>
    <xf numFmtId="0" fontId="2" fillId="0" borderId="60" xfId="0" applyFont="1" applyBorder="1" applyAlignment="1">
      <alignment horizontal="center"/>
    </xf>
    <xf numFmtId="0" fontId="2" fillId="13" borderId="60" xfId="0" applyFont="1" applyFill="1" applyBorder="1" applyAlignment="1">
      <alignment horizontal="center"/>
    </xf>
    <xf numFmtId="0" fontId="2" fillId="12" borderId="60" xfId="0" applyFont="1" applyFill="1" applyBorder="1" applyAlignment="1">
      <alignment horizontal="center"/>
    </xf>
    <xf numFmtId="0" fontId="2" fillId="10" borderId="60" xfId="0" applyFont="1" applyFill="1" applyBorder="1" applyAlignment="1">
      <alignment horizontal="center"/>
    </xf>
    <xf numFmtId="0" fontId="15" fillId="14" borderId="60" xfId="0" applyFont="1" applyFill="1" applyBorder="1" applyAlignment="1">
      <alignment horizontal="center"/>
    </xf>
    <xf numFmtId="0" fontId="2" fillId="2" borderId="60" xfId="0" applyFont="1" applyFill="1" applyBorder="1" applyAlignment="1">
      <alignment horizontal="center"/>
    </xf>
    <xf numFmtId="0" fontId="2" fillId="8" borderId="60" xfId="0" applyFont="1" applyFill="1" applyBorder="1" applyAlignment="1">
      <alignment horizontal="center"/>
    </xf>
    <xf numFmtId="0" fontId="2" fillId="15" borderId="60" xfId="0" applyFont="1" applyFill="1" applyBorder="1" applyAlignment="1">
      <alignment horizontal="center"/>
    </xf>
    <xf numFmtId="0" fontId="2" fillId="16" borderId="60" xfId="0" applyFont="1" applyFill="1" applyBorder="1" applyAlignment="1">
      <alignment horizontal="center"/>
    </xf>
    <xf numFmtId="0" fontId="2" fillId="9" borderId="60" xfId="0" applyFont="1" applyFill="1" applyBorder="1" applyAlignment="1">
      <alignment horizontal="center"/>
    </xf>
    <xf numFmtId="0" fontId="13" fillId="11" borderId="60" xfId="0" applyFont="1" applyFill="1" applyBorder="1" applyAlignment="1">
      <alignment horizontal="center"/>
    </xf>
    <xf numFmtId="0" fontId="2" fillId="4" borderId="61" xfId="0" applyFont="1" applyFill="1" applyBorder="1" applyAlignment="1">
      <alignment horizontal="center"/>
    </xf>
    <xf numFmtId="0" fontId="9" fillId="7" borderId="1" xfId="1" applyFont="1" applyFill="1" applyBorder="1" applyAlignment="1">
      <alignment horizontal="center"/>
    </xf>
    <xf numFmtId="0" fontId="9" fillId="7" borderId="44" xfId="1" applyFont="1" applyFill="1" applyBorder="1" applyAlignment="1">
      <alignment horizontal="center"/>
    </xf>
    <xf numFmtId="0" fontId="2" fillId="2" borderId="25" xfId="0" applyFont="1" applyFill="1" applyBorder="1" applyAlignment="1">
      <alignment horizontal="center"/>
    </xf>
    <xf numFmtId="0" fontId="2" fillId="2" borderId="31" xfId="0" applyFont="1" applyFill="1" applyBorder="1" applyAlignment="1">
      <alignment horizontal="center"/>
    </xf>
    <xf numFmtId="0" fontId="2" fillId="8" borderId="28" xfId="0" applyFont="1" applyFill="1" applyBorder="1" applyAlignment="1">
      <alignment horizontal="right"/>
    </xf>
    <xf numFmtId="0" fontId="1" fillId="0" borderId="49" xfId="0" applyFont="1" applyFill="1" applyBorder="1" applyAlignment="1">
      <alignment horizontal="center"/>
    </xf>
    <xf numFmtId="0" fontId="1" fillId="18" borderId="19" xfId="0" applyFont="1" applyFill="1" applyBorder="1" applyAlignment="1">
      <alignment horizontal="center" vertical="center" wrapText="1"/>
    </xf>
    <xf numFmtId="0" fontId="2" fillId="18" borderId="3" xfId="0" applyFont="1" applyFill="1" applyBorder="1" applyAlignment="1">
      <alignment horizontal="center"/>
    </xf>
    <xf numFmtId="0" fontId="2" fillId="18" borderId="60" xfId="0" applyFont="1" applyFill="1" applyBorder="1" applyAlignment="1">
      <alignment horizontal="center"/>
    </xf>
    <xf numFmtId="0" fontId="2" fillId="18" borderId="22" xfId="0" applyFont="1" applyFill="1" applyBorder="1" applyAlignment="1">
      <alignment horizontal="center"/>
    </xf>
    <xf numFmtId="0" fontId="2" fillId="17" borderId="62" xfId="0" applyFont="1" applyFill="1" applyBorder="1" applyAlignment="1">
      <alignment horizontal="right"/>
    </xf>
    <xf numFmtId="0" fontId="2" fillId="0" borderId="63" xfId="0" applyFont="1" applyBorder="1" applyAlignment="1">
      <alignment horizontal="center"/>
    </xf>
    <xf numFmtId="0" fontId="2" fillId="0" borderId="64" xfId="0" applyFont="1" applyBorder="1" applyAlignment="1">
      <alignment horizontal="center"/>
    </xf>
    <xf numFmtId="0" fontId="2" fillId="0" borderId="65" xfId="0" applyFont="1" applyFill="1" applyBorder="1" applyAlignment="1">
      <alignment horizontal="center"/>
    </xf>
    <xf numFmtId="0" fontId="2" fillId="0" borderId="66" xfId="0" applyFont="1" applyBorder="1" applyAlignment="1">
      <alignment horizontal="center"/>
    </xf>
    <xf numFmtId="0" fontId="2" fillId="17" borderId="29" xfId="0" applyFont="1" applyFill="1" applyBorder="1" applyAlignment="1">
      <alignment horizontal="right"/>
    </xf>
    <xf numFmtId="0" fontId="2" fillId="0" borderId="0" xfId="0" applyFont="1" applyBorder="1" applyAlignment="1">
      <alignment horizontal="center"/>
    </xf>
    <xf numFmtId="0" fontId="2" fillId="9" borderId="14" xfId="0" applyFont="1" applyFill="1" applyBorder="1" applyAlignment="1">
      <alignment horizontal="center"/>
    </xf>
    <xf numFmtId="0" fontId="2" fillId="8" borderId="29" xfId="0" applyFont="1" applyFill="1" applyBorder="1" applyAlignment="1">
      <alignment horizontal="right"/>
    </xf>
    <xf numFmtId="0" fontId="2" fillId="0" borderId="14" xfId="0" applyFont="1" applyFill="1" applyBorder="1" applyAlignment="1">
      <alignment horizontal="center"/>
    </xf>
    <xf numFmtId="0" fontId="2" fillId="9" borderId="15" xfId="0" applyFont="1" applyFill="1" applyBorder="1" applyAlignment="1">
      <alignment horizontal="center"/>
    </xf>
  </cellXfs>
  <cellStyles count="5">
    <cellStyle name="Normal" xfId="0" builtinId="0"/>
    <cellStyle name="Normal 2" xfId="2"/>
    <cellStyle name="Normal 2 2" xfId="4"/>
    <cellStyle name="Normal 3" xfId="1"/>
    <cellStyle name="Normal 4" xfId="3"/>
  </cellStyles>
  <dxfs count="301">
    <dxf>
      <font>
        <b val="0"/>
        <i/>
      </font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 val="0"/>
        <i/>
      </font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 val="0"/>
        <i/>
      </font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rgb="FFCCFF99"/>
        </patternFill>
      </fill>
    </dxf>
    <dxf>
      <font>
        <b/>
        <i val="0"/>
      </font>
      <fill>
        <patternFill>
          <bgColor rgb="FFCCFF33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rgb="FFCCFF99"/>
        </patternFill>
      </fill>
    </dxf>
    <dxf>
      <font>
        <b/>
        <i val="0"/>
      </font>
      <fill>
        <patternFill>
          <bgColor rgb="FFCCFF33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rgb="FFCCFF99"/>
        </patternFill>
      </fill>
    </dxf>
    <dxf>
      <font>
        <b/>
        <i val="0"/>
      </font>
      <fill>
        <patternFill>
          <bgColor rgb="FFCCFF33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rgb="FFCCFF99"/>
        </patternFill>
      </fill>
    </dxf>
    <dxf>
      <font>
        <b val="0"/>
        <i/>
      </font>
      <fill>
        <patternFill>
          <bgColor rgb="FFCCFF99"/>
        </patternFill>
      </fill>
    </dxf>
    <dxf>
      <font>
        <b/>
        <i val="0"/>
      </font>
      <fill>
        <patternFill>
          <bgColor rgb="FFCCFF33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rgb="FFCCFF99"/>
        </patternFill>
      </fill>
    </dxf>
    <dxf>
      <font>
        <b/>
        <i val="0"/>
      </font>
      <fill>
        <patternFill>
          <bgColor rgb="FFCCFF33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</dxfs>
  <tableStyles count="0" defaultTableStyle="TableStyleMedium2" defaultPivotStyle="PivotStyleLight16"/>
  <colors>
    <mruColors>
      <color rgb="FF00FFFF"/>
      <color rgb="FF0000FF"/>
      <color rgb="FF00FF00"/>
      <color rgb="FFFF6600"/>
      <color rgb="FFCCFF99"/>
      <color rgb="FFCCFF33"/>
      <color rgb="FFFFCC66"/>
      <color rgb="FF99FF33"/>
      <color rgb="FF99FFCC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area3DChart>
        <c:grouping val="standard"/>
        <c:varyColors val="0"/>
        <c:ser>
          <c:idx val="0"/>
          <c:order val="0"/>
          <c:tx>
            <c:strRef>
              <c:f>Rolls!$A$2</c:f>
              <c:strCache>
                <c:ptCount val="1"/>
                <c:pt idx="0">
                  <c:v>d3 roll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</c:spPr>
          <c:cat>
            <c:strRef>
              <c:f>Rolls!$B$1:$G$1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Rolls!$B$2:$G$2</c:f>
              <c:numCache>
                <c:formatCode>General</c:formatCode>
                <c:ptCount val="6"/>
                <c:pt idx="0">
                  <c:v>2</c:v>
                </c:pt>
                <c:pt idx="1">
                  <c:v>4</c:v>
                </c:pt>
                <c:pt idx="2">
                  <c:v>8</c:v>
                </c:pt>
                <c:pt idx="3">
                  <c:v>7</c:v>
                </c:pt>
                <c:pt idx="4">
                  <c:v>9</c:v>
                </c:pt>
                <c:pt idx="5">
                  <c:v>11</c:v>
                </c:pt>
              </c:numCache>
            </c:numRef>
          </c:val>
        </c:ser>
        <c:ser>
          <c:idx val="1"/>
          <c:order val="1"/>
          <c:tx>
            <c:strRef>
              <c:f>Rolls!$A$3</c:f>
              <c:strCache>
                <c:ptCount val="1"/>
                <c:pt idx="0">
                  <c:v>d4 roll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</c:spPr>
          <c:cat>
            <c:strRef>
              <c:f>Rolls!$B$1:$G$1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Rolls!$B$3:$G$3</c:f>
              <c:numCache>
                <c:formatCode>General</c:formatCode>
                <c:ptCount val="6"/>
                <c:pt idx="0">
                  <c:v>4</c:v>
                </c:pt>
                <c:pt idx="1">
                  <c:v>3</c:v>
                </c:pt>
                <c:pt idx="2">
                  <c:v>9</c:v>
                </c:pt>
                <c:pt idx="3">
                  <c:v>11</c:v>
                </c:pt>
                <c:pt idx="4">
                  <c:v>11</c:v>
                </c:pt>
                <c:pt idx="5">
                  <c:v>12</c:v>
                </c:pt>
              </c:numCache>
            </c:numRef>
          </c:val>
        </c:ser>
        <c:ser>
          <c:idx val="2"/>
          <c:order val="2"/>
          <c:tx>
            <c:strRef>
              <c:f>Rolls!$A$4</c:f>
              <c:strCache>
                <c:ptCount val="1"/>
                <c:pt idx="0">
                  <c:v>d6 roll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</c:spPr>
          <c:cat>
            <c:strRef>
              <c:f>Rolls!$B$1:$G$1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Rolls!$B$4:$G$4</c:f>
              <c:numCache>
                <c:formatCode>General</c:formatCode>
                <c:ptCount val="6"/>
                <c:pt idx="0">
                  <c:v>6</c:v>
                </c:pt>
                <c:pt idx="1">
                  <c:v>4</c:v>
                </c:pt>
                <c:pt idx="2">
                  <c:v>6</c:v>
                </c:pt>
                <c:pt idx="3">
                  <c:v>15</c:v>
                </c:pt>
                <c:pt idx="4">
                  <c:v>14</c:v>
                </c:pt>
                <c:pt idx="5">
                  <c:v>20</c:v>
                </c:pt>
              </c:numCache>
            </c:numRef>
          </c:val>
        </c:ser>
        <c:ser>
          <c:idx val="3"/>
          <c:order val="3"/>
          <c:tx>
            <c:strRef>
              <c:f>Rolls!$A$5</c:f>
              <c:strCache>
                <c:ptCount val="1"/>
                <c:pt idx="0">
                  <c:v>d8 roll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</c:spPr>
          <c:cat>
            <c:strRef>
              <c:f>Rolls!$B$1:$G$1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Rolls!$B$5:$G$5</c:f>
              <c:numCache>
                <c:formatCode>General</c:formatCode>
                <c:ptCount val="6"/>
                <c:pt idx="0">
                  <c:v>4</c:v>
                </c:pt>
                <c:pt idx="1">
                  <c:v>14</c:v>
                </c:pt>
                <c:pt idx="2">
                  <c:v>20</c:v>
                </c:pt>
                <c:pt idx="3">
                  <c:v>20</c:v>
                </c:pt>
                <c:pt idx="4">
                  <c:v>18</c:v>
                </c:pt>
                <c:pt idx="5">
                  <c:v>23</c:v>
                </c:pt>
              </c:numCache>
            </c:numRef>
          </c:val>
        </c:ser>
        <c:ser>
          <c:idx val="4"/>
          <c:order val="4"/>
          <c:tx>
            <c:strRef>
              <c:f>Rolls!$A$6</c:f>
              <c:strCache>
                <c:ptCount val="1"/>
                <c:pt idx="0">
                  <c:v>d10 roll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</c:spPr>
          <c:cat>
            <c:strRef>
              <c:f>Rolls!$B$1:$G$1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Rolls!$B$6:$G$6</c:f>
              <c:numCache>
                <c:formatCode>General</c:formatCode>
                <c:ptCount val="6"/>
                <c:pt idx="0">
                  <c:v>4</c:v>
                </c:pt>
                <c:pt idx="1">
                  <c:v>9</c:v>
                </c:pt>
                <c:pt idx="2">
                  <c:v>15</c:v>
                </c:pt>
                <c:pt idx="3">
                  <c:v>30</c:v>
                </c:pt>
                <c:pt idx="4">
                  <c:v>23</c:v>
                </c:pt>
                <c:pt idx="5">
                  <c:v>37</c:v>
                </c:pt>
              </c:numCache>
            </c:numRef>
          </c:val>
        </c:ser>
        <c:ser>
          <c:idx val="5"/>
          <c:order val="5"/>
          <c:tx>
            <c:strRef>
              <c:f>Rolls!$A$7</c:f>
              <c:strCache>
                <c:ptCount val="1"/>
                <c:pt idx="0">
                  <c:v>d12 roll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</c:spPr>
          <c:cat>
            <c:strRef>
              <c:f>Rolls!$B$1:$G$1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Rolls!$B$7:$G$7</c:f>
              <c:numCache>
                <c:formatCode>General</c:formatCode>
                <c:ptCount val="6"/>
                <c:pt idx="0">
                  <c:v>2</c:v>
                </c:pt>
                <c:pt idx="1">
                  <c:v>16</c:v>
                </c:pt>
                <c:pt idx="2">
                  <c:v>10</c:v>
                </c:pt>
                <c:pt idx="3">
                  <c:v>24</c:v>
                </c:pt>
                <c:pt idx="4">
                  <c:v>23</c:v>
                </c:pt>
                <c:pt idx="5">
                  <c:v>32</c:v>
                </c:pt>
              </c:numCache>
            </c:numRef>
          </c:val>
        </c:ser>
        <c:ser>
          <c:idx val="6"/>
          <c:order val="6"/>
          <c:tx>
            <c:strRef>
              <c:f>Rolls!$A$8</c:f>
              <c:strCache>
                <c:ptCount val="1"/>
                <c:pt idx="0">
                  <c:v>d20 roll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Rolls!$B$1:$G$1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Rolls!$B$8:$G$8</c:f>
              <c:numCache>
                <c:formatCode>General</c:formatCode>
                <c:ptCount val="6"/>
                <c:pt idx="0">
                  <c:v>1</c:v>
                </c:pt>
                <c:pt idx="1">
                  <c:v>14</c:v>
                </c:pt>
                <c:pt idx="2">
                  <c:v>38</c:v>
                </c:pt>
                <c:pt idx="3">
                  <c:v>28</c:v>
                </c:pt>
                <c:pt idx="4">
                  <c:v>64</c:v>
                </c:pt>
                <c:pt idx="5">
                  <c:v>64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87961472"/>
        <c:axId val="287963008"/>
        <c:axId val="185219264"/>
      </c:area3DChart>
      <c:catAx>
        <c:axId val="287961472"/>
        <c:scaling>
          <c:orientation val="minMax"/>
        </c:scaling>
        <c:delete val="0"/>
        <c:axPos val="b"/>
        <c:majorTickMark val="out"/>
        <c:minorTickMark val="none"/>
        <c:tickLblPos val="nextTo"/>
        <c:crossAx val="287963008"/>
        <c:crosses val="autoZero"/>
        <c:auto val="1"/>
        <c:lblAlgn val="ctr"/>
        <c:lblOffset val="100"/>
        <c:noMultiLvlLbl val="0"/>
      </c:catAx>
      <c:valAx>
        <c:axId val="2879630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87961472"/>
        <c:crosses val="autoZero"/>
        <c:crossBetween val="midCat"/>
      </c:valAx>
      <c:serAx>
        <c:axId val="185219264"/>
        <c:scaling>
          <c:orientation val="minMax"/>
        </c:scaling>
        <c:delete val="0"/>
        <c:axPos val="b"/>
        <c:majorTickMark val="out"/>
        <c:minorTickMark val="none"/>
        <c:tickLblPos val="nextTo"/>
        <c:crossAx val="287963008"/>
        <c:crosses val="autoZero"/>
      </c:serAx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area3DChart>
        <c:grouping val="standard"/>
        <c:varyColors val="0"/>
        <c:ser>
          <c:idx val="0"/>
          <c:order val="0"/>
          <c:tx>
            <c:strRef>
              <c:f>Rolls!$B$1</c:f>
              <c:strCache>
                <c:ptCount val="1"/>
                <c:pt idx="0">
                  <c:v>1d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  <a:ln w="28575">
              <a:noFill/>
            </a:ln>
          </c:spPr>
          <c:cat>
            <c:strRef>
              <c:f>Rolls!$A$2:$A$8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Rolls!$B$2:$B$8</c:f>
              <c:numCache>
                <c:formatCode>General</c:formatCode>
                <c:ptCount val="7"/>
                <c:pt idx="0">
                  <c:v>2</c:v>
                </c:pt>
                <c:pt idx="1">
                  <c:v>4</c:v>
                </c:pt>
                <c:pt idx="2">
                  <c:v>6</c:v>
                </c:pt>
                <c:pt idx="3">
                  <c:v>4</c:v>
                </c:pt>
                <c:pt idx="4">
                  <c:v>4</c:v>
                </c:pt>
                <c:pt idx="5">
                  <c:v>2</c:v>
                </c:pt>
                <c:pt idx="6">
                  <c:v>1</c:v>
                </c:pt>
              </c:numCache>
            </c:numRef>
          </c:val>
        </c:ser>
        <c:ser>
          <c:idx val="1"/>
          <c:order val="1"/>
          <c:tx>
            <c:strRef>
              <c:f>Rolls!$C$1</c:f>
              <c:strCache>
                <c:ptCount val="1"/>
                <c:pt idx="0">
                  <c:v>2d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  <a:ln w="28575">
              <a:noFill/>
            </a:ln>
          </c:spPr>
          <c:cat>
            <c:strRef>
              <c:f>Rolls!$A$2:$A$8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Rolls!$C$2:$C$8</c:f>
              <c:numCache>
                <c:formatCode>General</c:formatCode>
                <c:ptCount val="7"/>
                <c:pt idx="0">
                  <c:v>4</c:v>
                </c:pt>
                <c:pt idx="1">
                  <c:v>3</c:v>
                </c:pt>
                <c:pt idx="2">
                  <c:v>4</c:v>
                </c:pt>
                <c:pt idx="3">
                  <c:v>14</c:v>
                </c:pt>
                <c:pt idx="4">
                  <c:v>9</c:v>
                </c:pt>
                <c:pt idx="5">
                  <c:v>16</c:v>
                </c:pt>
                <c:pt idx="6">
                  <c:v>14</c:v>
                </c:pt>
              </c:numCache>
            </c:numRef>
          </c:val>
        </c:ser>
        <c:ser>
          <c:idx val="2"/>
          <c:order val="2"/>
          <c:tx>
            <c:strRef>
              <c:f>Rolls!$D$1</c:f>
              <c:strCache>
                <c:ptCount val="1"/>
                <c:pt idx="0">
                  <c:v>3d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  <a:ln w="28575">
              <a:noFill/>
            </a:ln>
          </c:spPr>
          <c:cat>
            <c:strRef>
              <c:f>Rolls!$A$2:$A$8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Rolls!$D$2:$D$8</c:f>
              <c:numCache>
                <c:formatCode>General</c:formatCode>
                <c:ptCount val="7"/>
                <c:pt idx="0">
                  <c:v>8</c:v>
                </c:pt>
                <c:pt idx="1">
                  <c:v>9</c:v>
                </c:pt>
                <c:pt idx="2">
                  <c:v>6</c:v>
                </c:pt>
                <c:pt idx="3">
                  <c:v>20</c:v>
                </c:pt>
                <c:pt idx="4">
                  <c:v>15</c:v>
                </c:pt>
                <c:pt idx="5">
                  <c:v>10</c:v>
                </c:pt>
                <c:pt idx="6">
                  <c:v>38</c:v>
                </c:pt>
              </c:numCache>
            </c:numRef>
          </c:val>
        </c:ser>
        <c:ser>
          <c:idx val="3"/>
          <c:order val="3"/>
          <c:tx>
            <c:strRef>
              <c:f>Rolls!$E$1</c:f>
              <c:strCache>
                <c:ptCount val="1"/>
                <c:pt idx="0">
                  <c:v>4d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  <a:ln w="28575">
              <a:noFill/>
            </a:ln>
          </c:spPr>
          <c:cat>
            <c:strRef>
              <c:f>Rolls!$A$2:$A$8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Rolls!$E$2:$E$8</c:f>
              <c:numCache>
                <c:formatCode>General</c:formatCode>
                <c:ptCount val="7"/>
                <c:pt idx="0">
                  <c:v>7</c:v>
                </c:pt>
                <c:pt idx="1">
                  <c:v>11</c:v>
                </c:pt>
                <c:pt idx="2">
                  <c:v>15</c:v>
                </c:pt>
                <c:pt idx="3">
                  <c:v>20</c:v>
                </c:pt>
                <c:pt idx="4">
                  <c:v>30</c:v>
                </c:pt>
                <c:pt idx="5">
                  <c:v>24</c:v>
                </c:pt>
                <c:pt idx="6">
                  <c:v>28</c:v>
                </c:pt>
              </c:numCache>
            </c:numRef>
          </c:val>
        </c:ser>
        <c:ser>
          <c:idx val="4"/>
          <c:order val="4"/>
          <c:tx>
            <c:strRef>
              <c:f>Rolls!$F$1</c:f>
              <c:strCache>
                <c:ptCount val="1"/>
                <c:pt idx="0">
                  <c:v>5d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  <a:ln w="28575">
              <a:noFill/>
            </a:ln>
          </c:spPr>
          <c:cat>
            <c:strRef>
              <c:f>Rolls!$A$2:$A$8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Rolls!$F$2:$F$8</c:f>
              <c:numCache>
                <c:formatCode>General</c:formatCode>
                <c:ptCount val="7"/>
                <c:pt idx="0">
                  <c:v>9</c:v>
                </c:pt>
                <c:pt idx="1">
                  <c:v>11</c:v>
                </c:pt>
                <c:pt idx="2">
                  <c:v>14</c:v>
                </c:pt>
                <c:pt idx="3">
                  <c:v>18</c:v>
                </c:pt>
                <c:pt idx="4">
                  <c:v>23</c:v>
                </c:pt>
                <c:pt idx="5">
                  <c:v>23</c:v>
                </c:pt>
                <c:pt idx="6">
                  <c:v>64</c:v>
                </c:pt>
              </c:numCache>
            </c:numRef>
          </c:val>
        </c:ser>
        <c:ser>
          <c:idx val="5"/>
          <c:order val="5"/>
          <c:tx>
            <c:strRef>
              <c:f>Rolls!$G$1</c:f>
              <c:strCache>
                <c:ptCount val="1"/>
                <c:pt idx="0">
                  <c:v>6d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  <a:ln w="28575">
              <a:noFill/>
            </a:ln>
          </c:spPr>
          <c:cat>
            <c:strRef>
              <c:f>Rolls!$A$2:$A$8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Rolls!$G$2:$G$8</c:f>
              <c:numCache>
                <c:formatCode>General</c:formatCode>
                <c:ptCount val="7"/>
                <c:pt idx="0">
                  <c:v>11</c:v>
                </c:pt>
                <c:pt idx="1">
                  <c:v>12</c:v>
                </c:pt>
                <c:pt idx="2">
                  <c:v>20</c:v>
                </c:pt>
                <c:pt idx="3">
                  <c:v>23</c:v>
                </c:pt>
                <c:pt idx="4">
                  <c:v>37</c:v>
                </c:pt>
                <c:pt idx="5">
                  <c:v>32</c:v>
                </c:pt>
                <c:pt idx="6">
                  <c:v>64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88005120"/>
        <c:axId val="288011008"/>
        <c:axId val="287958784"/>
      </c:area3DChart>
      <c:catAx>
        <c:axId val="288005120"/>
        <c:scaling>
          <c:orientation val="minMax"/>
        </c:scaling>
        <c:delete val="0"/>
        <c:axPos val="b"/>
        <c:majorTickMark val="out"/>
        <c:minorTickMark val="none"/>
        <c:tickLblPos val="nextTo"/>
        <c:crossAx val="288011008"/>
        <c:crosses val="autoZero"/>
        <c:auto val="1"/>
        <c:lblAlgn val="ctr"/>
        <c:lblOffset val="100"/>
        <c:noMultiLvlLbl val="0"/>
      </c:catAx>
      <c:valAx>
        <c:axId val="2880110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88005120"/>
        <c:crosses val="autoZero"/>
        <c:crossBetween val="midCat"/>
      </c:valAx>
      <c:serAx>
        <c:axId val="287958784"/>
        <c:scaling>
          <c:orientation val="minMax"/>
        </c:scaling>
        <c:delete val="0"/>
        <c:axPos val="b"/>
        <c:majorTickMark val="out"/>
        <c:minorTickMark val="none"/>
        <c:tickLblPos val="nextTo"/>
        <c:crossAx val="288011008"/>
        <c:crosses val="autoZero"/>
      </c:ser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361948</xdr:colOff>
      <xdr:row>10</xdr:row>
      <xdr:rowOff>123824</xdr:rowOff>
    </xdr:from>
    <xdr:to>
      <xdr:col>21</xdr:col>
      <xdr:colOff>419099</xdr:colOff>
      <xdr:row>28</xdr:row>
      <xdr:rowOff>85725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114299</xdr:colOff>
      <xdr:row>10</xdr:row>
      <xdr:rowOff>123824</xdr:rowOff>
    </xdr:from>
    <xdr:to>
      <xdr:col>12</xdr:col>
      <xdr:colOff>361950</xdr:colOff>
      <xdr:row>28</xdr:row>
      <xdr:rowOff>76199</xdr:rowOff>
    </xdr:to>
    <xdr:graphicFrame macro="">
      <xdr:nvGraphicFramePr>
        <xdr:cNvPr id="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showGridLines="0" tabSelected="1" workbookViewId="0">
      <pane ySplit="1" topLeftCell="A2" activePane="bottomLeft" state="frozen"/>
      <selection pane="bottomLeft" activeCell="A2" sqref="A2"/>
    </sheetView>
  </sheetViews>
  <sheetFormatPr defaultRowHeight="15.75" x14ac:dyDescent="0.25"/>
  <cols>
    <col min="1" max="1" width="21" style="20" bestFit="1" customWidth="1"/>
    <col min="2" max="2" width="6.125" style="20" bestFit="1" customWidth="1"/>
    <col min="3" max="3" width="8.375" style="20" bestFit="1" customWidth="1"/>
    <col min="4" max="4" width="4.375" style="20" bestFit="1" customWidth="1"/>
    <col min="5" max="5" width="12.5" style="20" bestFit="1" customWidth="1"/>
    <col min="6" max="6" width="5.875" style="20" bestFit="1" customWidth="1"/>
    <col min="7" max="16384" width="9" style="20"/>
  </cols>
  <sheetData>
    <row r="1" spans="1:6" s="19" customFormat="1" ht="16.5" thickBot="1" x14ac:dyDescent="0.3">
      <c r="A1" s="115" t="s">
        <v>9</v>
      </c>
      <c r="B1" s="116" t="s">
        <v>52</v>
      </c>
      <c r="C1" s="117" t="s">
        <v>27</v>
      </c>
      <c r="D1" s="117" t="s">
        <v>1</v>
      </c>
      <c r="E1" s="117" t="s">
        <v>28</v>
      </c>
      <c r="F1" s="116" t="s">
        <v>29</v>
      </c>
    </row>
    <row r="2" spans="1:6" x14ac:dyDescent="0.25">
      <c r="A2" s="31" t="s">
        <v>55</v>
      </c>
      <c r="B2" s="92">
        <v>1</v>
      </c>
      <c r="C2" s="85">
        <v>1</v>
      </c>
      <c r="D2" s="85">
        <f t="shared" ref="D2:D8" ca="1" si="0">RANDBETWEEN(1,20)</f>
        <v>9</v>
      </c>
      <c r="E2" s="85">
        <f t="shared" ref="E2:E8" ca="1" si="1">D2+C2</f>
        <v>10</v>
      </c>
      <c r="F2" s="87">
        <v>2</v>
      </c>
    </row>
    <row r="3" spans="1:6" x14ac:dyDescent="0.25">
      <c r="A3" s="99" t="s">
        <v>59</v>
      </c>
      <c r="B3" s="92">
        <v>1</v>
      </c>
      <c r="C3" s="85">
        <v>4</v>
      </c>
      <c r="D3" s="85">
        <f t="shared" ca="1" si="0"/>
        <v>11</v>
      </c>
      <c r="E3" s="85">
        <f t="shared" ca="1" si="1"/>
        <v>15</v>
      </c>
      <c r="F3" s="87">
        <v>7</v>
      </c>
    </row>
    <row r="4" spans="1:6" x14ac:dyDescent="0.25">
      <c r="A4" s="118" t="s">
        <v>60</v>
      </c>
      <c r="B4" s="119">
        <v>2</v>
      </c>
      <c r="C4" s="85">
        <v>2</v>
      </c>
      <c r="D4" s="85">
        <f t="shared" ca="1" si="0"/>
        <v>15</v>
      </c>
      <c r="E4" s="85">
        <f t="shared" ca="1" si="1"/>
        <v>17</v>
      </c>
      <c r="F4" s="87">
        <v>13</v>
      </c>
    </row>
    <row r="5" spans="1:6" x14ac:dyDescent="0.25">
      <c r="A5" s="118" t="s">
        <v>61</v>
      </c>
      <c r="B5" s="119">
        <v>2</v>
      </c>
      <c r="C5" s="85">
        <v>0</v>
      </c>
      <c r="D5" s="85">
        <f t="shared" ca="1" si="0"/>
        <v>16</v>
      </c>
      <c r="E5" s="85">
        <f t="shared" ca="1" si="1"/>
        <v>16</v>
      </c>
      <c r="F5" s="87">
        <v>13</v>
      </c>
    </row>
    <row r="6" spans="1:6" x14ac:dyDescent="0.25">
      <c r="A6" s="118" t="s">
        <v>62</v>
      </c>
      <c r="B6" s="119">
        <v>2</v>
      </c>
      <c r="C6" s="85">
        <v>0</v>
      </c>
      <c r="D6" s="85">
        <f t="shared" ca="1" si="0"/>
        <v>2</v>
      </c>
      <c r="E6" s="85">
        <f t="shared" ca="1" si="1"/>
        <v>2</v>
      </c>
      <c r="F6" s="87">
        <v>13</v>
      </c>
    </row>
    <row r="7" spans="1:6" x14ac:dyDescent="0.25">
      <c r="A7" s="118" t="s">
        <v>63</v>
      </c>
      <c r="B7" s="119">
        <v>2</v>
      </c>
      <c r="C7" s="87">
        <v>-1</v>
      </c>
      <c r="D7" s="85">
        <f t="shared" ca="1" si="0"/>
        <v>2</v>
      </c>
      <c r="E7" s="85">
        <f t="shared" ca="1" si="1"/>
        <v>1</v>
      </c>
      <c r="F7" s="87">
        <v>2</v>
      </c>
    </row>
    <row r="8" spans="1:6" x14ac:dyDescent="0.25">
      <c r="A8" s="134" t="s">
        <v>64</v>
      </c>
      <c r="B8" s="135">
        <v>2</v>
      </c>
      <c r="C8" s="88">
        <v>1</v>
      </c>
      <c r="D8" s="86">
        <f t="shared" ca="1" si="0"/>
        <v>13</v>
      </c>
      <c r="E8" s="86">
        <f t="shared" ca="1" si="1"/>
        <v>14</v>
      </c>
      <c r="F8" s="88">
        <v>5</v>
      </c>
    </row>
    <row r="9" spans="1:6" x14ac:dyDescent="0.25">
      <c r="A9" s="21"/>
      <c r="B9" s="21"/>
      <c r="C9" s="21"/>
      <c r="D9" s="21"/>
      <c r="E9" s="21"/>
      <c r="F9" s="21"/>
    </row>
    <row r="10" spans="1:6" x14ac:dyDescent="0.25">
      <c r="A10" s="21"/>
      <c r="B10" s="21"/>
      <c r="C10" s="21"/>
      <c r="D10" s="21"/>
      <c r="E10" s="21"/>
      <c r="F10" s="21"/>
    </row>
  </sheetData>
  <sortState ref="A2:F8">
    <sortCondition descending="1" ref="E2:E12"/>
  </sortState>
  <conditionalFormatting sqref="D1 D11:D1048576">
    <cfRule type="cellIs" dxfId="300" priority="59" operator="equal">
      <formula>1</formula>
    </cfRule>
    <cfRule type="cellIs" dxfId="299" priority="60" operator="equal">
      <formula>20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"/>
  <sheetViews>
    <sheetView showGridLines="0" workbookViewId="0">
      <pane ySplit="1" topLeftCell="A2" activePane="bottomLeft" state="frozen"/>
      <selection pane="bottomLeft" activeCell="A2" sqref="A2"/>
    </sheetView>
  </sheetViews>
  <sheetFormatPr defaultRowHeight="15.75" x14ac:dyDescent="0.25"/>
  <cols>
    <col min="1" max="1" width="18.75" style="2" bestFit="1" customWidth="1"/>
    <col min="2" max="2" width="15.375" style="2" bestFit="1" customWidth="1"/>
    <col min="3" max="3" width="6.375" style="2" bestFit="1" customWidth="1"/>
    <col min="4" max="4" width="4.375" style="2" bestFit="1" customWidth="1"/>
    <col min="5" max="5" width="5" style="2" bestFit="1" customWidth="1"/>
    <col min="6" max="6" width="3.875" style="2" bestFit="1" customWidth="1"/>
    <col min="7" max="7" width="3.875" style="2" customWidth="1"/>
    <col min="8" max="9" width="3.875" style="2" bestFit="1" customWidth="1"/>
    <col min="10" max="10" width="3.875" style="2" customWidth="1"/>
    <col min="11" max="12" width="3.875" style="2" bestFit="1" customWidth="1"/>
    <col min="13" max="14" width="3.375" style="2" bestFit="1" customWidth="1"/>
    <col min="15" max="15" width="3.375" style="30" bestFit="1" customWidth="1"/>
    <col min="16" max="16" width="13" style="2" bestFit="1" customWidth="1"/>
    <col min="17" max="16384" width="9" style="2"/>
  </cols>
  <sheetData>
    <row r="1" spans="1:15" s="1" customFormat="1" ht="16.5" thickBot="1" x14ac:dyDescent="0.3">
      <c r="A1" s="113" t="s">
        <v>9</v>
      </c>
      <c r="B1" s="94" t="s">
        <v>25</v>
      </c>
      <c r="C1" s="95" t="s">
        <v>24</v>
      </c>
      <c r="D1" s="95" t="s">
        <v>1</v>
      </c>
      <c r="E1" s="95" t="s">
        <v>2</v>
      </c>
      <c r="F1" s="95">
        <v>10</v>
      </c>
      <c r="G1" s="94">
        <v>12</v>
      </c>
      <c r="H1" s="94">
        <v>14</v>
      </c>
      <c r="I1" s="94">
        <v>16</v>
      </c>
      <c r="J1" s="94">
        <v>18</v>
      </c>
      <c r="K1" s="94">
        <v>20</v>
      </c>
      <c r="L1" s="94">
        <v>22</v>
      </c>
      <c r="M1" s="94">
        <v>24</v>
      </c>
      <c r="N1" s="94">
        <v>26</v>
      </c>
      <c r="O1" s="114">
        <v>28</v>
      </c>
    </row>
    <row r="2" spans="1:15" x14ac:dyDescent="0.25">
      <c r="A2" s="79" t="s">
        <v>59</v>
      </c>
      <c r="B2" s="2" t="s">
        <v>49</v>
      </c>
      <c r="C2" s="83">
        <v>2</v>
      </c>
      <c r="D2" s="83">
        <f t="shared" ref="D2:D7" ca="1" si="0">RANDBETWEEN(1,20)</f>
        <v>3</v>
      </c>
      <c r="E2" s="83">
        <f t="shared" ref="E2:E7" ca="1" si="1">D2+C2</f>
        <v>5</v>
      </c>
      <c r="F2" s="83" t="str">
        <f t="shared" ref="F2:O17" ca="1" si="2">IF($E2&gt;F$1-1,"Yes","No")</f>
        <v>No</v>
      </c>
      <c r="G2" s="2" t="str">
        <f t="shared" ca="1" si="2"/>
        <v>No</v>
      </c>
      <c r="H2" s="2" t="str">
        <f t="shared" ca="1" si="2"/>
        <v>No</v>
      </c>
      <c r="I2" s="2" t="str">
        <f t="shared" ca="1" si="2"/>
        <v>No</v>
      </c>
      <c r="J2" s="2" t="str">
        <f t="shared" ca="1" si="2"/>
        <v>No</v>
      </c>
      <c r="K2" s="2" t="str">
        <f t="shared" ca="1" si="2"/>
        <v>No</v>
      </c>
      <c r="L2" s="2" t="str">
        <f t="shared" ca="1" si="2"/>
        <v>No</v>
      </c>
      <c r="M2" s="2" t="str">
        <f t="shared" ca="1" si="2"/>
        <v>No</v>
      </c>
      <c r="N2" s="2" t="str">
        <f t="shared" ca="1" si="2"/>
        <v>No</v>
      </c>
      <c r="O2" s="30" t="str">
        <f t="shared" ca="1" si="2"/>
        <v>No</v>
      </c>
    </row>
    <row r="3" spans="1:15" x14ac:dyDescent="0.25">
      <c r="A3" s="79" t="s">
        <v>59</v>
      </c>
      <c r="B3" s="2" t="s">
        <v>50</v>
      </c>
      <c r="C3" s="83">
        <v>5</v>
      </c>
      <c r="D3" s="83">
        <f t="shared" ca="1" si="0"/>
        <v>10</v>
      </c>
      <c r="E3" s="83">
        <f t="shared" ca="1" si="1"/>
        <v>15</v>
      </c>
      <c r="F3" s="83" t="str">
        <f t="shared" ca="1" si="2"/>
        <v>Yes</v>
      </c>
      <c r="G3" s="2" t="str">
        <f t="shared" ca="1" si="2"/>
        <v>Yes</v>
      </c>
      <c r="H3" s="2" t="str">
        <f t="shared" ca="1" si="2"/>
        <v>Yes</v>
      </c>
      <c r="I3" s="2" t="str">
        <f t="shared" ca="1" si="2"/>
        <v>No</v>
      </c>
      <c r="J3" s="2" t="str">
        <f t="shared" ca="1" si="2"/>
        <v>No</v>
      </c>
      <c r="K3" s="2" t="str">
        <f t="shared" ca="1" si="2"/>
        <v>No</v>
      </c>
      <c r="L3" s="2" t="str">
        <f t="shared" ca="1" si="2"/>
        <v>No</v>
      </c>
      <c r="M3" s="2" t="str">
        <f t="shared" ca="1" si="2"/>
        <v>No</v>
      </c>
      <c r="N3" s="2" t="str">
        <f t="shared" ca="1" si="2"/>
        <v>No</v>
      </c>
      <c r="O3" s="30" t="str">
        <f t="shared" ca="1" si="2"/>
        <v>No</v>
      </c>
    </row>
    <row r="4" spans="1:15" x14ac:dyDescent="0.25">
      <c r="A4" s="80" t="s">
        <v>59</v>
      </c>
      <c r="B4" s="64" t="s">
        <v>51</v>
      </c>
      <c r="C4" s="84">
        <v>2</v>
      </c>
      <c r="D4" s="84">
        <f t="shared" ca="1" si="0"/>
        <v>2</v>
      </c>
      <c r="E4" s="84">
        <f t="shared" ca="1" si="1"/>
        <v>4</v>
      </c>
      <c r="F4" s="84" t="str">
        <f t="shared" ca="1" si="2"/>
        <v>No</v>
      </c>
      <c r="G4" s="64" t="str">
        <f t="shared" ca="1" si="2"/>
        <v>No</v>
      </c>
      <c r="H4" s="64" t="str">
        <f t="shared" ca="1" si="2"/>
        <v>No</v>
      </c>
      <c r="I4" s="64" t="str">
        <f t="shared" ca="1" si="2"/>
        <v>No</v>
      </c>
      <c r="J4" s="64" t="str">
        <f t="shared" ca="1" si="2"/>
        <v>No</v>
      </c>
      <c r="K4" s="64" t="str">
        <f t="shared" ca="1" si="2"/>
        <v>No</v>
      </c>
      <c r="L4" s="64" t="str">
        <f t="shared" ca="1" si="2"/>
        <v>No</v>
      </c>
      <c r="M4" s="64" t="str">
        <f t="shared" ca="1" si="2"/>
        <v>No</v>
      </c>
      <c r="N4" s="64" t="str">
        <f t="shared" ca="1" si="2"/>
        <v>No</v>
      </c>
      <c r="O4" s="65" t="str">
        <f t="shared" ca="1" si="2"/>
        <v>No</v>
      </c>
    </row>
    <row r="5" spans="1:15" x14ac:dyDescent="0.25">
      <c r="A5" s="79" t="s">
        <v>55</v>
      </c>
      <c r="B5" s="2" t="s">
        <v>49</v>
      </c>
      <c r="C5" s="83">
        <v>8</v>
      </c>
      <c r="D5" s="83">
        <f t="shared" ca="1" si="0"/>
        <v>8</v>
      </c>
      <c r="E5" s="83">
        <f t="shared" ca="1" si="1"/>
        <v>16</v>
      </c>
      <c r="F5" s="83" t="str">
        <f t="shared" ca="1" si="2"/>
        <v>Yes</v>
      </c>
      <c r="G5" s="2" t="str">
        <f t="shared" ca="1" si="2"/>
        <v>Yes</v>
      </c>
      <c r="H5" s="2" t="str">
        <f t="shared" ca="1" si="2"/>
        <v>Yes</v>
      </c>
      <c r="I5" s="2" t="str">
        <f t="shared" ca="1" si="2"/>
        <v>Yes</v>
      </c>
      <c r="J5" s="2" t="str">
        <f t="shared" ca="1" si="2"/>
        <v>No</v>
      </c>
      <c r="K5" s="2" t="str">
        <f t="shared" ca="1" si="2"/>
        <v>No</v>
      </c>
      <c r="L5" s="2" t="str">
        <f t="shared" ca="1" si="2"/>
        <v>No</v>
      </c>
      <c r="M5" s="2" t="str">
        <f t="shared" ca="1" si="2"/>
        <v>No</v>
      </c>
      <c r="N5" s="2" t="str">
        <f t="shared" ca="1" si="2"/>
        <v>No</v>
      </c>
      <c r="O5" s="30" t="str">
        <f t="shared" ca="1" si="2"/>
        <v>No</v>
      </c>
    </row>
    <row r="6" spans="1:15" x14ac:dyDescent="0.25">
      <c r="A6" s="79" t="s">
        <v>55</v>
      </c>
      <c r="B6" s="2" t="s">
        <v>50</v>
      </c>
      <c r="C6" s="83">
        <v>7</v>
      </c>
      <c r="D6" s="83">
        <f t="shared" ca="1" si="0"/>
        <v>19</v>
      </c>
      <c r="E6" s="83">
        <f t="shared" ca="1" si="1"/>
        <v>26</v>
      </c>
      <c r="F6" s="83" t="str">
        <f t="shared" ca="1" si="2"/>
        <v>Yes</v>
      </c>
      <c r="G6" s="2" t="str">
        <f t="shared" ca="1" si="2"/>
        <v>Yes</v>
      </c>
      <c r="H6" s="2" t="str">
        <f t="shared" ca="1" si="2"/>
        <v>Yes</v>
      </c>
      <c r="I6" s="2" t="str">
        <f t="shared" ca="1" si="2"/>
        <v>Yes</v>
      </c>
      <c r="J6" s="2" t="str">
        <f t="shared" ca="1" si="2"/>
        <v>Yes</v>
      </c>
      <c r="K6" s="2" t="str">
        <f t="shared" ca="1" si="2"/>
        <v>Yes</v>
      </c>
      <c r="L6" s="2" t="str">
        <f t="shared" ca="1" si="2"/>
        <v>Yes</v>
      </c>
      <c r="M6" s="2" t="str">
        <f t="shared" ca="1" si="2"/>
        <v>Yes</v>
      </c>
      <c r="N6" s="2" t="str">
        <f t="shared" ca="1" si="2"/>
        <v>Yes</v>
      </c>
      <c r="O6" s="30" t="str">
        <f t="shared" ca="1" si="2"/>
        <v>No</v>
      </c>
    </row>
    <row r="7" spans="1:15" x14ac:dyDescent="0.25">
      <c r="A7" s="80" t="s">
        <v>55</v>
      </c>
      <c r="B7" s="64" t="s">
        <v>51</v>
      </c>
      <c r="C7" s="84">
        <v>3</v>
      </c>
      <c r="D7" s="84">
        <f t="shared" ca="1" si="0"/>
        <v>4</v>
      </c>
      <c r="E7" s="84">
        <f t="shared" ca="1" si="1"/>
        <v>7</v>
      </c>
      <c r="F7" s="84" t="str">
        <f t="shared" ca="1" si="2"/>
        <v>No</v>
      </c>
      <c r="G7" s="64" t="str">
        <f t="shared" ca="1" si="2"/>
        <v>No</v>
      </c>
      <c r="H7" s="64" t="str">
        <f t="shared" ca="1" si="2"/>
        <v>No</v>
      </c>
      <c r="I7" s="64" t="str">
        <f t="shared" ca="1" si="2"/>
        <v>No</v>
      </c>
      <c r="J7" s="64" t="str">
        <f t="shared" ca="1" si="2"/>
        <v>No</v>
      </c>
      <c r="K7" s="64" t="str">
        <f t="shared" ca="1" si="2"/>
        <v>No</v>
      </c>
      <c r="L7" s="64" t="str">
        <f t="shared" ca="1" si="2"/>
        <v>No</v>
      </c>
      <c r="M7" s="64" t="str">
        <f t="shared" ca="1" si="2"/>
        <v>No</v>
      </c>
      <c r="N7" s="64" t="str">
        <f t="shared" ca="1" si="2"/>
        <v>No</v>
      </c>
      <c r="O7" s="65" t="str">
        <f t="shared" ca="1" si="2"/>
        <v>No</v>
      </c>
    </row>
    <row r="8" spans="1:15" x14ac:dyDescent="0.25">
      <c r="A8" s="81" t="s">
        <v>60</v>
      </c>
      <c r="B8" s="2" t="s">
        <v>49</v>
      </c>
      <c r="C8" s="83">
        <v>-1</v>
      </c>
      <c r="D8" s="83">
        <f ca="1">RANDBETWEEN(1,20)</f>
        <v>9</v>
      </c>
      <c r="E8" s="83">
        <f ca="1">D8+C8</f>
        <v>8</v>
      </c>
      <c r="F8" s="83" t="str">
        <f t="shared" ca="1" si="2"/>
        <v>No</v>
      </c>
      <c r="G8" s="2" t="str">
        <f t="shared" ca="1" si="2"/>
        <v>No</v>
      </c>
      <c r="H8" s="2" t="str">
        <f t="shared" ca="1" si="2"/>
        <v>No</v>
      </c>
      <c r="I8" s="2" t="str">
        <f t="shared" ca="1" si="2"/>
        <v>No</v>
      </c>
      <c r="J8" s="2" t="str">
        <f t="shared" ca="1" si="2"/>
        <v>No</v>
      </c>
      <c r="K8" s="2" t="str">
        <f t="shared" ca="1" si="2"/>
        <v>No</v>
      </c>
      <c r="L8" s="2" t="str">
        <f t="shared" ca="1" si="2"/>
        <v>No</v>
      </c>
      <c r="M8" s="2" t="str">
        <f t="shared" ca="1" si="2"/>
        <v>No</v>
      </c>
      <c r="N8" s="2" t="str">
        <f t="shared" ca="1" si="2"/>
        <v>No</v>
      </c>
      <c r="O8" s="30" t="str">
        <f t="shared" ca="1" si="2"/>
        <v>No</v>
      </c>
    </row>
    <row r="9" spans="1:15" x14ac:dyDescent="0.25">
      <c r="A9" s="81" t="s">
        <v>60</v>
      </c>
      <c r="B9" s="2" t="s">
        <v>50</v>
      </c>
      <c r="C9" s="83">
        <v>6</v>
      </c>
      <c r="D9" s="83">
        <f t="shared" ref="D9:D22" ca="1" si="3">RANDBETWEEN(1,20)</f>
        <v>8</v>
      </c>
      <c r="E9" s="83">
        <f t="shared" ref="E9:E11" ca="1" si="4">D9+C9</f>
        <v>14</v>
      </c>
      <c r="F9" s="83" t="str">
        <f t="shared" ca="1" si="2"/>
        <v>Yes</v>
      </c>
      <c r="G9" s="2" t="str">
        <f t="shared" ca="1" si="2"/>
        <v>Yes</v>
      </c>
      <c r="H9" s="2" t="str">
        <f t="shared" ca="1" si="2"/>
        <v>Yes</v>
      </c>
      <c r="I9" s="2" t="str">
        <f t="shared" ca="1" si="2"/>
        <v>No</v>
      </c>
      <c r="J9" s="2" t="str">
        <f t="shared" ca="1" si="2"/>
        <v>No</v>
      </c>
      <c r="K9" s="2" t="str">
        <f t="shared" ca="1" si="2"/>
        <v>No</v>
      </c>
      <c r="L9" s="2" t="str">
        <f t="shared" ca="1" si="2"/>
        <v>No</v>
      </c>
      <c r="M9" s="2" t="str">
        <f t="shared" ca="1" si="2"/>
        <v>No</v>
      </c>
      <c r="N9" s="2" t="str">
        <f t="shared" ca="1" si="2"/>
        <v>No</v>
      </c>
      <c r="O9" s="30" t="str">
        <f t="shared" ca="1" si="2"/>
        <v>No</v>
      </c>
    </row>
    <row r="10" spans="1:15" x14ac:dyDescent="0.25">
      <c r="A10" s="82" t="s">
        <v>60</v>
      </c>
      <c r="B10" s="64" t="s">
        <v>51</v>
      </c>
      <c r="C10" s="84">
        <v>-1</v>
      </c>
      <c r="D10" s="84">
        <f t="shared" ca="1" si="3"/>
        <v>6</v>
      </c>
      <c r="E10" s="84">
        <f t="shared" ca="1" si="4"/>
        <v>5</v>
      </c>
      <c r="F10" s="84" t="str">
        <f t="shared" ca="1" si="2"/>
        <v>No</v>
      </c>
      <c r="G10" s="64" t="str">
        <f t="shared" ca="1" si="2"/>
        <v>No</v>
      </c>
      <c r="H10" s="64" t="str">
        <f t="shared" ca="1" si="2"/>
        <v>No</v>
      </c>
      <c r="I10" s="64" t="str">
        <f t="shared" ca="1" si="2"/>
        <v>No</v>
      </c>
      <c r="J10" s="64" t="str">
        <f t="shared" ca="1" si="2"/>
        <v>No</v>
      </c>
      <c r="K10" s="64" t="str">
        <f t="shared" ca="1" si="2"/>
        <v>No</v>
      </c>
      <c r="L10" s="64" t="str">
        <f t="shared" ca="1" si="2"/>
        <v>No</v>
      </c>
      <c r="M10" s="64" t="str">
        <f t="shared" ca="1" si="2"/>
        <v>No</v>
      </c>
      <c r="N10" s="64" t="str">
        <f t="shared" ca="1" si="2"/>
        <v>No</v>
      </c>
      <c r="O10" s="65" t="str">
        <f t="shared" ca="1" si="2"/>
        <v>No</v>
      </c>
    </row>
    <row r="11" spans="1:15" x14ac:dyDescent="0.25">
      <c r="A11" s="81" t="s">
        <v>61</v>
      </c>
      <c r="B11" s="2" t="s">
        <v>49</v>
      </c>
      <c r="C11" s="83">
        <v>2</v>
      </c>
      <c r="D11" s="83">
        <f t="shared" ca="1" si="3"/>
        <v>14</v>
      </c>
      <c r="E11" s="83">
        <f t="shared" ca="1" si="4"/>
        <v>16</v>
      </c>
      <c r="F11" s="83" t="str">
        <f t="shared" ca="1" si="2"/>
        <v>Yes</v>
      </c>
      <c r="G11" s="2" t="str">
        <f t="shared" ca="1" si="2"/>
        <v>Yes</v>
      </c>
      <c r="H11" s="2" t="str">
        <f t="shared" ca="1" si="2"/>
        <v>Yes</v>
      </c>
      <c r="I11" s="2" t="str">
        <f t="shared" ca="1" si="2"/>
        <v>Yes</v>
      </c>
      <c r="J11" s="2" t="str">
        <f t="shared" ca="1" si="2"/>
        <v>No</v>
      </c>
      <c r="K11" s="2" t="str">
        <f t="shared" ca="1" si="2"/>
        <v>No</v>
      </c>
      <c r="L11" s="2" t="str">
        <f t="shared" ca="1" si="2"/>
        <v>No</v>
      </c>
      <c r="M11" s="2" t="str">
        <f t="shared" ca="1" si="2"/>
        <v>No</v>
      </c>
      <c r="N11" s="2" t="str">
        <f t="shared" ca="1" si="2"/>
        <v>No</v>
      </c>
      <c r="O11" s="30" t="str">
        <f t="shared" ca="1" si="2"/>
        <v>No</v>
      </c>
    </row>
    <row r="12" spans="1:15" x14ac:dyDescent="0.25">
      <c r="A12" s="81" t="s">
        <v>61</v>
      </c>
      <c r="B12" s="2" t="s">
        <v>50</v>
      </c>
      <c r="C12" s="83">
        <v>4</v>
      </c>
      <c r="D12" s="83">
        <f t="shared" ca="1" si="3"/>
        <v>5</v>
      </c>
      <c r="E12" s="83">
        <f t="shared" ref="E12:E22" ca="1" si="5">D12+C12</f>
        <v>9</v>
      </c>
      <c r="F12" s="83" t="str">
        <f t="shared" ca="1" si="2"/>
        <v>No</v>
      </c>
      <c r="G12" s="2" t="str">
        <f t="shared" ca="1" si="2"/>
        <v>No</v>
      </c>
      <c r="H12" s="2" t="str">
        <f t="shared" ca="1" si="2"/>
        <v>No</v>
      </c>
      <c r="I12" s="2" t="str">
        <f t="shared" ca="1" si="2"/>
        <v>No</v>
      </c>
      <c r="J12" s="2" t="str">
        <f t="shared" ca="1" si="2"/>
        <v>No</v>
      </c>
      <c r="K12" s="2" t="str">
        <f t="shared" ca="1" si="2"/>
        <v>No</v>
      </c>
      <c r="L12" s="2" t="str">
        <f t="shared" ca="1" si="2"/>
        <v>No</v>
      </c>
      <c r="M12" s="2" t="str">
        <f t="shared" ca="1" si="2"/>
        <v>No</v>
      </c>
      <c r="N12" s="2" t="str">
        <f t="shared" ca="1" si="2"/>
        <v>No</v>
      </c>
      <c r="O12" s="30" t="str">
        <f t="shared" ca="1" si="2"/>
        <v>No</v>
      </c>
    </row>
    <row r="13" spans="1:15" x14ac:dyDescent="0.25">
      <c r="A13" s="82" t="s">
        <v>61</v>
      </c>
      <c r="B13" s="64" t="s">
        <v>51</v>
      </c>
      <c r="C13" s="84">
        <v>0</v>
      </c>
      <c r="D13" s="84">
        <f t="shared" ca="1" si="3"/>
        <v>7</v>
      </c>
      <c r="E13" s="84">
        <f t="shared" ca="1" si="5"/>
        <v>7</v>
      </c>
      <c r="F13" s="84" t="str">
        <f t="shared" ca="1" si="2"/>
        <v>No</v>
      </c>
      <c r="G13" s="64" t="str">
        <f t="shared" ca="1" si="2"/>
        <v>No</v>
      </c>
      <c r="H13" s="64" t="str">
        <f t="shared" ca="1" si="2"/>
        <v>No</v>
      </c>
      <c r="I13" s="64" t="str">
        <f t="shared" ca="1" si="2"/>
        <v>No</v>
      </c>
      <c r="J13" s="64" t="str">
        <f t="shared" ca="1" si="2"/>
        <v>No</v>
      </c>
      <c r="K13" s="64" t="str">
        <f t="shared" ca="1" si="2"/>
        <v>No</v>
      </c>
      <c r="L13" s="64" t="str">
        <f t="shared" ca="1" si="2"/>
        <v>No</v>
      </c>
      <c r="M13" s="64" t="str">
        <f t="shared" ca="1" si="2"/>
        <v>No</v>
      </c>
      <c r="N13" s="64" t="str">
        <f t="shared" ca="1" si="2"/>
        <v>No</v>
      </c>
      <c r="O13" s="65" t="str">
        <f t="shared" ca="1" si="2"/>
        <v>No</v>
      </c>
    </row>
    <row r="14" spans="1:15" x14ac:dyDescent="0.25">
      <c r="A14" s="81" t="s">
        <v>62</v>
      </c>
      <c r="B14" s="2" t="s">
        <v>49</v>
      </c>
      <c r="C14" s="83">
        <v>2</v>
      </c>
      <c r="D14" s="83">
        <f t="shared" ca="1" si="3"/>
        <v>10</v>
      </c>
      <c r="E14" s="83">
        <f t="shared" ca="1" si="5"/>
        <v>12</v>
      </c>
      <c r="F14" s="83" t="str">
        <f t="shared" ca="1" si="2"/>
        <v>Yes</v>
      </c>
      <c r="G14" s="2" t="str">
        <f t="shared" ca="1" si="2"/>
        <v>Yes</v>
      </c>
      <c r="H14" s="2" t="str">
        <f t="shared" ca="1" si="2"/>
        <v>No</v>
      </c>
      <c r="I14" s="2" t="str">
        <f t="shared" ca="1" si="2"/>
        <v>No</v>
      </c>
      <c r="J14" s="2" t="str">
        <f t="shared" ca="1" si="2"/>
        <v>No</v>
      </c>
      <c r="K14" s="2" t="str">
        <f t="shared" ca="1" si="2"/>
        <v>No</v>
      </c>
      <c r="L14" s="2" t="str">
        <f t="shared" ca="1" si="2"/>
        <v>No</v>
      </c>
      <c r="M14" s="2" t="str">
        <f t="shared" ca="1" si="2"/>
        <v>No</v>
      </c>
      <c r="N14" s="2" t="str">
        <f t="shared" ca="1" si="2"/>
        <v>No</v>
      </c>
      <c r="O14" s="30" t="str">
        <f t="shared" ca="1" si="2"/>
        <v>No</v>
      </c>
    </row>
    <row r="15" spans="1:15" x14ac:dyDescent="0.25">
      <c r="A15" s="81" t="s">
        <v>62</v>
      </c>
      <c r="B15" s="2" t="s">
        <v>50</v>
      </c>
      <c r="C15" s="83">
        <v>2</v>
      </c>
      <c r="D15" s="83">
        <f t="shared" ca="1" si="3"/>
        <v>5</v>
      </c>
      <c r="E15" s="83">
        <f t="shared" ca="1" si="5"/>
        <v>7</v>
      </c>
      <c r="F15" s="83" t="str">
        <f t="shared" ca="1" si="2"/>
        <v>No</v>
      </c>
      <c r="G15" s="2" t="str">
        <f t="shared" ca="1" si="2"/>
        <v>No</v>
      </c>
      <c r="H15" s="2" t="str">
        <f t="shared" ca="1" si="2"/>
        <v>No</v>
      </c>
      <c r="I15" s="2" t="str">
        <f t="shared" ca="1" si="2"/>
        <v>No</v>
      </c>
      <c r="J15" s="2" t="str">
        <f t="shared" ca="1" si="2"/>
        <v>No</v>
      </c>
      <c r="K15" s="2" t="str">
        <f t="shared" ca="1" si="2"/>
        <v>No</v>
      </c>
      <c r="L15" s="2" t="str">
        <f t="shared" ca="1" si="2"/>
        <v>No</v>
      </c>
      <c r="M15" s="2" t="str">
        <f t="shared" ca="1" si="2"/>
        <v>No</v>
      </c>
      <c r="N15" s="2" t="str">
        <f t="shared" ca="1" si="2"/>
        <v>No</v>
      </c>
      <c r="O15" s="30" t="str">
        <f t="shared" ca="1" si="2"/>
        <v>No</v>
      </c>
    </row>
    <row r="16" spans="1:15" x14ac:dyDescent="0.25">
      <c r="A16" s="82" t="s">
        <v>62</v>
      </c>
      <c r="B16" s="64" t="s">
        <v>51</v>
      </c>
      <c r="C16" s="84">
        <v>2</v>
      </c>
      <c r="D16" s="84">
        <f t="shared" ca="1" si="3"/>
        <v>14</v>
      </c>
      <c r="E16" s="84">
        <f t="shared" ca="1" si="5"/>
        <v>16</v>
      </c>
      <c r="F16" s="84" t="str">
        <f t="shared" ca="1" si="2"/>
        <v>Yes</v>
      </c>
      <c r="G16" s="64" t="str">
        <f t="shared" ca="1" si="2"/>
        <v>Yes</v>
      </c>
      <c r="H16" s="64" t="str">
        <f t="shared" ca="1" si="2"/>
        <v>Yes</v>
      </c>
      <c r="I16" s="64" t="str">
        <f t="shared" ca="1" si="2"/>
        <v>Yes</v>
      </c>
      <c r="J16" s="64" t="str">
        <f t="shared" ca="1" si="2"/>
        <v>No</v>
      </c>
      <c r="K16" s="64" t="str">
        <f t="shared" ca="1" si="2"/>
        <v>No</v>
      </c>
      <c r="L16" s="64" t="str">
        <f t="shared" ca="1" si="2"/>
        <v>No</v>
      </c>
      <c r="M16" s="64" t="str">
        <f t="shared" ca="1" si="2"/>
        <v>No</v>
      </c>
      <c r="N16" s="64" t="str">
        <f t="shared" ca="1" si="2"/>
        <v>No</v>
      </c>
      <c r="O16" s="65" t="str">
        <f t="shared" ca="1" si="2"/>
        <v>No</v>
      </c>
    </row>
    <row r="17" spans="1:15" x14ac:dyDescent="0.25">
      <c r="A17" s="81" t="s">
        <v>63</v>
      </c>
      <c r="B17" s="2" t="s">
        <v>49</v>
      </c>
      <c r="C17" s="83">
        <v>0</v>
      </c>
      <c r="D17" s="83">
        <f t="shared" ca="1" si="3"/>
        <v>18</v>
      </c>
      <c r="E17" s="83">
        <f t="shared" ca="1" si="5"/>
        <v>18</v>
      </c>
      <c r="F17" s="83" t="str">
        <f t="shared" ca="1" si="2"/>
        <v>Yes</v>
      </c>
      <c r="G17" s="2" t="str">
        <f t="shared" ca="1" si="2"/>
        <v>Yes</v>
      </c>
      <c r="H17" s="2" t="str">
        <f t="shared" ca="1" si="2"/>
        <v>Yes</v>
      </c>
      <c r="I17" s="2" t="str">
        <f t="shared" ca="1" si="2"/>
        <v>Yes</v>
      </c>
      <c r="J17" s="2" t="str">
        <f t="shared" ca="1" si="2"/>
        <v>Yes</v>
      </c>
      <c r="K17" s="2" t="str">
        <f t="shared" ca="1" si="2"/>
        <v>No</v>
      </c>
      <c r="L17" s="2" t="str">
        <f t="shared" ca="1" si="2"/>
        <v>No</v>
      </c>
      <c r="M17" s="2" t="str">
        <f t="shared" ca="1" si="2"/>
        <v>No</v>
      </c>
      <c r="N17" s="2" t="str">
        <f t="shared" ca="1" si="2"/>
        <v>No</v>
      </c>
      <c r="O17" s="30" t="str">
        <f t="shared" ca="1" si="2"/>
        <v>No</v>
      </c>
    </row>
    <row r="18" spans="1:15" x14ac:dyDescent="0.25">
      <c r="A18" s="81" t="s">
        <v>63</v>
      </c>
      <c r="B18" s="2" t="s">
        <v>50</v>
      </c>
      <c r="C18" s="83">
        <v>1</v>
      </c>
      <c r="D18" s="83">
        <f t="shared" ca="1" si="3"/>
        <v>18</v>
      </c>
      <c r="E18" s="83">
        <f t="shared" ca="1" si="5"/>
        <v>19</v>
      </c>
      <c r="F18" s="83" t="str">
        <f t="shared" ref="F18:O22" ca="1" si="6">IF($E18&gt;F$1-1,"Yes","No")</f>
        <v>Yes</v>
      </c>
      <c r="G18" s="2" t="str">
        <f t="shared" ca="1" si="6"/>
        <v>Yes</v>
      </c>
      <c r="H18" s="2" t="str">
        <f t="shared" ca="1" si="6"/>
        <v>Yes</v>
      </c>
      <c r="I18" s="2" t="str">
        <f t="shared" ca="1" si="6"/>
        <v>Yes</v>
      </c>
      <c r="J18" s="2" t="str">
        <f t="shared" ca="1" si="6"/>
        <v>Yes</v>
      </c>
      <c r="K18" s="2" t="str">
        <f t="shared" ca="1" si="6"/>
        <v>No</v>
      </c>
      <c r="L18" s="2" t="str">
        <f t="shared" ca="1" si="6"/>
        <v>No</v>
      </c>
      <c r="M18" s="2" t="str">
        <f t="shared" ca="1" si="6"/>
        <v>No</v>
      </c>
      <c r="N18" s="2" t="str">
        <f t="shared" ca="1" si="6"/>
        <v>No</v>
      </c>
      <c r="O18" s="30" t="str">
        <f t="shared" ca="1" si="6"/>
        <v>No</v>
      </c>
    </row>
    <row r="19" spans="1:15" x14ac:dyDescent="0.25">
      <c r="A19" s="82" t="s">
        <v>63</v>
      </c>
      <c r="B19" s="64" t="s">
        <v>51</v>
      </c>
      <c r="C19" s="84">
        <v>0</v>
      </c>
      <c r="D19" s="84">
        <f t="shared" ca="1" si="3"/>
        <v>7</v>
      </c>
      <c r="E19" s="84">
        <f t="shared" ca="1" si="5"/>
        <v>7</v>
      </c>
      <c r="F19" s="84" t="str">
        <f t="shared" ca="1" si="6"/>
        <v>No</v>
      </c>
      <c r="G19" s="64" t="str">
        <f t="shared" ca="1" si="6"/>
        <v>No</v>
      </c>
      <c r="H19" s="64" t="str">
        <f t="shared" ca="1" si="6"/>
        <v>No</v>
      </c>
      <c r="I19" s="64" t="str">
        <f t="shared" ca="1" si="6"/>
        <v>No</v>
      </c>
      <c r="J19" s="64" t="str">
        <f t="shared" ca="1" si="6"/>
        <v>No</v>
      </c>
      <c r="K19" s="64" t="str">
        <f t="shared" ca="1" si="6"/>
        <v>No</v>
      </c>
      <c r="L19" s="64" t="str">
        <f t="shared" ca="1" si="6"/>
        <v>No</v>
      </c>
      <c r="M19" s="64" t="str">
        <f t="shared" ca="1" si="6"/>
        <v>No</v>
      </c>
      <c r="N19" s="64" t="str">
        <f t="shared" ca="1" si="6"/>
        <v>No</v>
      </c>
      <c r="O19" s="65" t="str">
        <f t="shared" ca="1" si="6"/>
        <v>No</v>
      </c>
    </row>
    <row r="20" spans="1:15" x14ac:dyDescent="0.25">
      <c r="A20" s="81" t="s">
        <v>64</v>
      </c>
      <c r="B20" s="2" t="s">
        <v>49</v>
      </c>
      <c r="C20" s="83">
        <v>2</v>
      </c>
      <c r="D20" s="83">
        <f t="shared" ca="1" si="3"/>
        <v>16</v>
      </c>
      <c r="E20" s="83">
        <f t="shared" ca="1" si="5"/>
        <v>18</v>
      </c>
      <c r="F20" s="83" t="str">
        <f t="shared" ca="1" si="6"/>
        <v>Yes</v>
      </c>
      <c r="G20" s="2" t="str">
        <f t="shared" ca="1" si="6"/>
        <v>Yes</v>
      </c>
      <c r="H20" s="2" t="str">
        <f t="shared" ca="1" si="6"/>
        <v>Yes</v>
      </c>
      <c r="I20" s="2" t="str">
        <f t="shared" ca="1" si="6"/>
        <v>Yes</v>
      </c>
      <c r="J20" s="2" t="str">
        <f t="shared" ca="1" si="6"/>
        <v>Yes</v>
      </c>
      <c r="K20" s="2" t="str">
        <f t="shared" ca="1" si="6"/>
        <v>No</v>
      </c>
      <c r="L20" s="2" t="str">
        <f t="shared" ca="1" si="6"/>
        <v>No</v>
      </c>
      <c r="M20" s="2" t="str">
        <f t="shared" ca="1" si="6"/>
        <v>No</v>
      </c>
      <c r="N20" s="2" t="str">
        <f t="shared" ca="1" si="6"/>
        <v>No</v>
      </c>
      <c r="O20" s="30" t="str">
        <f t="shared" ca="1" si="6"/>
        <v>No</v>
      </c>
    </row>
    <row r="21" spans="1:15" x14ac:dyDescent="0.25">
      <c r="A21" s="81" t="s">
        <v>64</v>
      </c>
      <c r="B21" s="2" t="s">
        <v>50</v>
      </c>
      <c r="C21" s="83">
        <v>3</v>
      </c>
      <c r="D21" s="83">
        <f t="shared" ca="1" si="3"/>
        <v>3</v>
      </c>
      <c r="E21" s="83">
        <f t="shared" ca="1" si="5"/>
        <v>6</v>
      </c>
      <c r="F21" s="83" t="str">
        <f t="shared" ca="1" si="6"/>
        <v>No</v>
      </c>
      <c r="G21" s="2" t="str">
        <f t="shared" ca="1" si="6"/>
        <v>No</v>
      </c>
      <c r="H21" s="2" t="str">
        <f t="shared" ca="1" si="6"/>
        <v>No</v>
      </c>
      <c r="I21" s="2" t="str">
        <f t="shared" ca="1" si="6"/>
        <v>No</v>
      </c>
      <c r="J21" s="2" t="str">
        <f t="shared" ca="1" si="6"/>
        <v>No</v>
      </c>
      <c r="K21" s="2" t="str">
        <f t="shared" ca="1" si="6"/>
        <v>No</v>
      </c>
      <c r="L21" s="2" t="str">
        <f t="shared" ca="1" si="6"/>
        <v>No</v>
      </c>
      <c r="M21" s="2" t="str">
        <f t="shared" ca="1" si="6"/>
        <v>No</v>
      </c>
      <c r="N21" s="2" t="str">
        <f t="shared" ca="1" si="6"/>
        <v>No</v>
      </c>
      <c r="O21" s="30" t="str">
        <f t="shared" ca="1" si="6"/>
        <v>No</v>
      </c>
    </row>
    <row r="22" spans="1:15" x14ac:dyDescent="0.25">
      <c r="A22" s="82" t="s">
        <v>64</v>
      </c>
      <c r="B22" s="64" t="s">
        <v>51</v>
      </c>
      <c r="C22" s="84">
        <v>1</v>
      </c>
      <c r="D22" s="84">
        <f t="shared" ca="1" si="3"/>
        <v>20</v>
      </c>
      <c r="E22" s="84">
        <f t="shared" ca="1" si="5"/>
        <v>21</v>
      </c>
      <c r="F22" s="84" t="str">
        <f t="shared" ca="1" si="6"/>
        <v>Yes</v>
      </c>
      <c r="G22" s="64" t="str">
        <f t="shared" ca="1" si="6"/>
        <v>Yes</v>
      </c>
      <c r="H22" s="64" t="str">
        <f t="shared" ca="1" si="6"/>
        <v>Yes</v>
      </c>
      <c r="I22" s="64" t="str">
        <f t="shared" ca="1" si="6"/>
        <v>Yes</v>
      </c>
      <c r="J22" s="64" t="str">
        <f t="shared" ca="1" si="6"/>
        <v>Yes</v>
      </c>
      <c r="K22" s="64" t="str">
        <f t="shared" ca="1" si="6"/>
        <v>Yes</v>
      </c>
      <c r="L22" s="64" t="str">
        <f t="shared" ca="1" si="6"/>
        <v>No</v>
      </c>
      <c r="M22" s="64" t="str">
        <f t="shared" ca="1" si="6"/>
        <v>No</v>
      </c>
      <c r="N22" s="64" t="str">
        <f t="shared" ca="1" si="6"/>
        <v>No</v>
      </c>
      <c r="O22" s="65" t="str">
        <f t="shared" ca="1" si="6"/>
        <v>No</v>
      </c>
    </row>
  </sheetData>
  <sortState ref="A47:O50">
    <sortCondition ref="B47:B50"/>
  </sortState>
  <conditionalFormatting sqref="D23:D1048576">
    <cfRule type="cellIs" dxfId="298" priority="485" operator="equal">
      <formula>20</formula>
    </cfRule>
    <cfRule type="cellIs" dxfId="297" priority="486" operator="equal">
      <formula>1</formula>
    </cfRule>
  </conditionalFormatting>
  <conditionalFormatting sqref="F2:O4">
    <cfRule type="cellIs" dxfId="296" priority="61" operator="equal">
      <formula>"No"</formula>
    </cfRule>
    <cfRule type="cellIs" dxfId="295" priority="62" operator="equal">
      <formula>"Yes"</formula>
    </cfRule>
  </conditionalFormatting>
  <conditionalFormatting sqref="D2:D4">
    <cfRule type="cellIs" dxfId="294" priority="59" operator="equal">
      <formula>20</formula>
    </cfRule>
    <cfRule type="cellIs" dxfId="293" priority="60" operator="equal">
      <formula>1</formula>
    </cfRule>
  </conditionalFormatting>
  <conditionalFormatting sqref="F5:O7">
    <cfRule type="cellIs" dxfId="292" priority="57" operator="equal">
      <formula>"No"</formula>
    </cfRule>
    <cfRule type="cellIs" dxfId="291" priority="58" operator="equal">
      <formula>"Yes"</formula>
    </cfRule>
  </conditionalFormatting>
  <conditionalFormatting sqref="D5:D7">
    <cfRule type="cellIs" dxfId="290" priority="55" operator="equal">
      <formula>20</formula>
    </cfRule>
    <cfRule type="cellIs" dxfId="289" priority="56" operator="equal">
      <formula>1</formula>
    </cfRule>
  </conditionalFormatting>
  <conditionalFormatting sqref="F8:O8">
    <cfRule type="cellIs" dxfId="288" priority="53" operator="equal">
      <formula>"No"</formula>
    </cfRule>
    <cfRule type="cellIs" dxfId="287" priority="54" operator="equal">
      <formula>"Yes"</formula>
    </cfRule>
  </conditionalFormatting>
  <conditionalFormatting sqref="D8">
    <cfRule type="cellIs" dxfId="286" priority="51" operator="equal">
      <formula>20</formula>
    </cfRule>
    <cfRule type="cellIs" dxfId="285" priority="52" operator="equal">
      <formula>1</formula>
    </cfRule>
  </conditionalFormatting>
  <conditionalFormatting sqref="A8">
    <cfRule type="cellIs" dxfId="284" priority="49" operator="equal">
      <formula>"No"</formula>
    </cfRule>
    <cfRule type="cellIs" dxfId="283" priority="50" operator="equal">
      <formula>"Yes"</formula>
    </cfRule>
  </conditionalFormatting>
  <conditionalFormatting sqref="F9:O10">
    <cfRule type="cellIs" dxfId="282" priority="47" operator="equal">
      <formula>"No"</formula>
    </cfRule>
    <cfRule type="cellIs" dxfId="281" priority="48" operator="equal">
      <formula>"Yes"</formula>
    </cfRule>
  </conditionalFormatting>
  <conditionalFormatting sqref="D9:D10">
    <cfRule type="cellIs" dxfId="280" priority="45" operator="equal">
      <formula>20</formula>
    </cfRule>
    <cfRule type="cellIs" dxfId="279" priority="46" operator="equal">
      <formula>1</formula>
    </cfRule>
  </conditionalFormatting>
  <conditionalFormatting sqref="A9:A10">
    <cfRule type="cellIs" dxfId="278" priority="43" operator="equal">
      <formula>"No"</formula>
    </cfRule>
    <cfRule type="cellIs" dxfId="277" priority="44" operator="equal">
      <formula>"Yes"</formula>
    </cfRule>
  </conditionalFormatting>
  <conditionalFormatting sqref="A11:A13">
    <cfRule type="cellIs" dxfId="276" priority="37" operator="equal">
      <formula>"No"</formula>
    </cfRule>
    <cfRule type="cellIs" dxfId="275" priority="38" operator="equal">
      <formula>"Yes"</formula>
    </cfRule>
  </conditionalFormatting>
  <conditionalFormatting sqref="A11:A13">
    <cfRule type="cellIs" dxfId="274" priority="35" operator="equal">
      <formula>"No"</formula>
    </cfRule>
    <cfRule type="cellIs" dxfId="273" priority="36" operator="equal">
      <formula>"Yes"</formula>
    </cfRule>
  </conditionalFormatting>
  <conditionalFormatting sqref="A14:A16">
    <cfRule type="cellIs" dxfId="272" priority="27" operator="equal">
      <formula>"No"</formula>
    </cfRule>
    <cfRule type="cellIs" dxfId="271" priority="28" operator="equal">
      <formula>"Yes"</formula>
    </cfRule>
  </conditionalFormatting>
  <conditionalFormatting sqref="A14:A16">
    <cfRule type="cellIs" dxfId="270" priority="25" operator="equal">
      <formula>"No"</formula>
    </cfRule>
    <cfRule type="cellIs" dxfId="269" priority="26" operator="equal">
      <formula>"Yes"</formula>
    </cfRule>
  </conditionalFormatting>
  <conditionalFormatting sqref="A17:A19">
    <cfRule type="cellIs" dxfId="268" priority="19" operator="equal">
      <formula>"No"</formula>
    </cfRule>
    <cfRule type="cellIs" dxfId="267" priority="20" operator="equal">
      <formula>"Yes"</formula>
    </cfRule>
  </conditionalFormatting>
  <conditionalFormatting sqref="A17:A19">
    <cfRule type="cellIs" dxfId="266" priority="17" operator="equal">
      <formula>"No"</formula>
    </cfRule>
    <cfRule type="cellIs" dxfId="265" priority="18" operator="equal">
      <formula>"Yes"</formula>
    </cfRule>
  </conditionalFormatting>
  <conditionalFormatting sqref="A20:A22">
    <cfRule type="cellIs" dxfId="264" priority="11" operator="equal">
      <formula>"No"</formula>
    </cfRule>
    <cfRule type="cellIs" dxfId="263" priority="12" operator="equal">
      <formula>"Yes"</formula>
    </cfRule>
  </conditionalFormatting>
  <conditionalFormatting sqref="A20:A22">
    <cfRule type="cellIs" dxfId="262" priority="9" operator="equal">
      <formula>"No"</formula>
    </cfRule>
    <cfRule type="cellIs" dxfId="261" priority="10" operator="equal">
      <formula>"Yes"</formula>
    </cfRule>
  </conditionalFormatting>
  <conditionalFormatting sqref="F11:O11 F14:O14 F17:O17 F20:O20">
    <cfRule type="cellIs" dxfId="260" priority="7" operator="equal">
      <formula>"No"</formula>
    </cfRule>
    <cfRule type="cellIs" dxfId="259" priority="8" operator="equal">
      <formula>"Yes"</formula>
    </cfRule>
  </conditionalFormatting>
  <conditionalFormatting sqref="D11 D14 D17 D20">
    <cfRule type="cellIs" dxfId="258" priority="5" operator="equal">
      <formula>20</formula>
    </cfRule>
    <cfRule type="cellIs" dxfId="257" priority="6" operator="equal">
      <formula>1</formula>
    </cfRule>
  </conditionalFormatting>
  <conditionalFormatting sqref="F12:O13 F15:O16 F18:O19 F21:O22">
    <cfRule type="cellIs" dxfId="256" priority="3" operator="equal">
      <formula>"No"</formula>
    </cfRule>
    <cfRule type="cellIs" dxfId="255" priority="4" operator="equal">
      <formula>"Yes"</formula>
    </cfRule>
  </conditionalFormatting>
  <conditionalFormatting sqref="D12:D13 D15:D16 D18:D19 D21:D22">
    <cfRule type="cellIs" dxfId="254" priority="1" operator="equal">
      <formula>20</formula>
    </cfRule>
    <cfRule type="cellIs" dxfId="253" priority="2" operator="equal">
      <formula>1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0"/>
  <sheetViews>
    <sheetView showGridLines="0"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4" sqref="B4"/>
    </sheetView>
  </sheetViews>
  <sheetFormatPr defaultColWidth="9.125" defaultRowHeight="15.75" x14ac:dyDescent="0.25"/>
  <cols>
    <col min="1" max="1" width="35.25" style="67" bestFit="1" customWidth="1"/>
    <col min="2" max="2" width="5" style="2" bestFit="1" customWidth="1"/>
    <col min="3" max="3" width="8.875" style="2" bestFit="1" customWidth="1"/>
    <col min="4" max="4" width="6.125" style="2" bestFit="1" customWidth="1"/>
    <col min="5" max="5" width="3.875" style="2" bestFit="1" customWidth="1"/>
    <col min="6" max="6" width="5.25" style="2" bestFit="1" customWidth="1"/>
    <col min="7" max="7" width="6.625" style="2" bestFit="1" customWidth="1"/>
    <col min="8" max="8" width="3.875" style="2" bestFit="1" customWidth="1"/>
    <col min="9" max="9" width="7" style="2" bestFit="1" customWidth="1"/>
    <col min="10" max="10" width="3.875" style="2" bestFit="1" customWidth="1"/>
    <col min="11" max="11" width="4.625" style="2" bestFit="1" customWidth="1"/>
    <col min="12" max="14" width="3.875" style="2" bestFit="1" customWidth="1"/>
    <col min="15" max="15" width="5.625" style="2" customWidth="1"/>
    <col min="16" max="16" width="9.375" style="18" bestFit="1" customWidth="1"/>
    <col min="17" max="17" width="6.125" style="2" bestFit="1" customWidth="1"/>
    <col min="18" max="18" width="3.875" style="2" bestFit="1" customWidth="1"/>
    <col min="19" max="19" width="5.25" style="2" bestFit="1" customWidth="1"/>
    <col min="20" max="20" width="3.875" style="2" bestFit="1" customWidth="1"/>
    <col min="21" max="21" width="4.625" style="2" bestFit="1" customWidth="1"/>
    <col min="22" max="22" width="4.875" style="2" bestFit="1" customWidth="1"/>
    <col min="23" max="23" width="6.5" style="2" bestFit="1" customWidth="1"/>
    <col min="24" max="27" width="3.875" style="2" bestFit="1" customWidth="1"/>
    <col min="28" max="28" width="3.875" style="30" bestFit="1" customWidth="1"/>
    <col min="29" max="29" width="11.875" style="2" bestFit="1" customWidth="1"/>
    <col min="30" max="16384" width="9.125" style="2"/>
  </cols>
  <sheetData>
    <row r="1" spans="1:28" s="1" customFormat="1" x14ac:dyDescent="0.25">
      <c r="A1" s="66"/>
      <c r="B1" s="4"/>
      <c r="C1" s="4"/>
      <c r="G1" s="3" t="s">
        <v>48</v>
      </c>
      <c r="H1" s="32"/>
      <c r="I1" s="32"/>
      <c r="J1" s="32"/>
      <c r="K1" s="3"/>
      <c r="L1" s="32"/>
      <c r="M1" s="32"/>
      <c r="N1" s="32"/>
      <c r="O1" s="32"/>
      <c r="P1" s="17"/>
      <c r="T1" s="3" t="s">
        <v>48</v>
      </c>
      <c r="U1" s="32"/>
      <c r="V1" s="32"/>
      <c r="W1" s="3"/>
      <c r="X1" s="3"/>
      <c r="Y1" s="32"/>
      <c r="Z1" s="32"/>
      <c r="AA1" s="32"/>
      <c r="AB1" s="33"/>
    </row>
    <row r="2" spans="1:28" s="1" customFormat="1" ht="16.5" thickBot="1" x14ac:dyDescent="0.3">
      <c r="A2" s="98"/>
      <c r="B2" s="94"/>
      <c r="C2" s="94"/>
      <c r="D2" s="94"/>
      <c r="E2" s="94"/>
      <c r="F2" s="94"/>
      <c r="G2" s="94"/>
      <c r="H2" s="94" t="s">
        <v>71</v>
      </c>
      <c r="I2" s="94"/>
      <c r="J2" s="94" t="s">
        <v>55</v>
      </c>
      <c r="K2" s="94" t="s">
        <v>75</v>
      </c>
      <c r="L2" s="94"/>
      <c r="M2" s="94" t="s">
        <v>74</v>
      </c>
      <c r="N2" s="94"/>
      <c r="O2" s="139"/>
      <c r="P2" s="96"/>
      <c r="Q2" s="94"/>
      <c r="R2" s="94"/>
      <c r="S2" s="94"/>
      <c r="T2" s="94"/>
      <c r="U2" s="94" t="s">
        <v>71</v>
      </c>
      <c r="V2" s="94"/>
      <c r="W2" s="94" t="s">
        <v>72</v>
      </c>
      <c r="X2" s="94" t="s">
        <v>71</v>
      </c>
      <c r="Y2" s="94"/>
      <c r="Z2" s="94" t="s">
        <v>73</v>
      </c>
      <c r="AA2" s="94"/>
      <c r="AB2" s="139"/>
    </row>
    <row r="3" spans="1:28" s="1" customFormat="1" ht="16.5" thickBot="1" x14ac:dyDescent="0.3">
      <c r="A3" s="93" t="s">
        <v>56</v>
      </c>
      <c r="B3" s="94" t="s">
        <v>3</v>
      </c>
      <c r="C3" s="95" t="s">
        <v>6</v>
      </c>
      <c r="D3" s="95" t="s">
        <v>7</v>
      </c>
      <c r="E3" s="95" t="s">
        <v>4</v>
      </c>
      <c r="F3" s="95" t="s">
        <v>5</v>
      </c>
      <c r="G3" s="95">
        <v>14</v>
      </c>
      <c r="H3" s="94">
        <v>16</v>
      </c>
      <c r="I3" s="94">
        <v>17</v>
      </c>
      <c r="J3" s="94">
        <v>18</v>
      </c>
      <c r="K3" s="94">
        <v>19</v>
      </c>
      <c r="L3" s="94">
        <v>20</v>
      </c>
      <c r="M3" s="94">
        <v>21</v>
      </c>
      <c r="N3" s="94">
        <v>22</v>
      </c>
      <c r="O3" s="94">
        <v>23</v>
      </c>
      <c r="P3" s="96" t="s">
        <v>8</v>
      </c>
      <c r="Q3" s="95" t="s">
        <v>7</v>
      </c>
      <c r="R3" s="95" t="s">
        <v>4</v>
      </c>
      <c r="S3" s="95" t="s">
        <v>5</v>
      </c>
      <c r="T3" s="95">
        <v>14</v>
      </c>
      <c r="U3" s="94">
        <v>16</v>
      </c>
      <c r="V3" s="94">
        <v>17</v>
      </c>
      <c r="W3" s="94">
        <v>18</v>
      </c>
      <c r="X3" s="94">
        <v>19</v>
      </c>
      <c r="Y3" s="94">
        <v>20</v>
      </c>
      <c r="Z3" s="94">
        <v>21</v>
      </c>
      <c r="AA3" s="94">
        <v>22</v>
      </c>
      <c r="AB3" s="97">
        <v>23</v>
      </c>
    </row>
    <row r="4" spans="1:28" x14ac:dyDescent="0.25">
      <c r="A4" s="144" t="s">
        <v>66</v>
      </c>
      <c r="B4" s="145">
        <v>4</v>
      </c>
      <c r="C4" s="146">
        <v>0</v>
      </c>
      <c r="D4" s="146">
        <v>0</v>
      </c>
      <c r="E4" s="146">
        <f t="shared" ref="E4" ca="1" si="0">RANDBETWEEN(1,20)</f>
        <v>5</v>
      </c>
      <c r="F4" s="146">
        <f t="shared" ref="F4" ca="1" si="1">SUM(B4:E4)</f>
        <v>9</v>
      </c>
      <c r="G4" s="146" t="str">
        <f t="shared" ref="G4:O5" ca="1" si="2">IF($F4&gt;G$3-1,"Yes","No")</f>
        <v>No</v>
      </c>
      <c r="H4" s="145" t="str">
        <f t="shared" ca="1" si="2"/>
        <v>No</v>
      </c>
      <c r="I4" s="145" t="str">
        <f t="shared" ca="1" si="2"/>
        <v>No</v>
      </c>
      <c r="J4" s="145" t="str">
        <f t="shared" ca="1" si="2"/>
        <v>No</v>
      </c>
      <c r="K4" s="145" t="str">
        <f t="shared" ca="1" si="2"/>
        <v>No</v>
      </c>
      <c r="L4" s="145" t="str">
        <f t="shared" ca="1" si="2"/>
        <v>No</v>
      </c>
      <c r="M4" s="145" t="str">
        <f t="shared" ca="1" si="2"/>
        <v>No</v>
      </c>
      <c r="N4" s="145" t="str">
        <f t="shared" ca="1" si="2"/>
        <v>No</v>
      </c>
      <c r="O4" s="145" t="str">
        <f t="shared" ca="1" si="2"/>
        <v>No</v>
      </c>
      <c r="P4" s="147">
        <v>9</v>
      </c>
      <c r="Q4" s="146">
        <v>0</v>
      </c>
      <c r="R4" s="146">
        <f t="shared" ref="R4" ca="1" si="3">RANDBETWEEN(1,20)</f>
        <v>17</v>
      </c>
      <c r="S4" s="146">
        <f t="shared" ref="S4" ca="1" si="4">SUM(B4,P4:R4)</f>
        <v>30</v>
      </c>
      <c r="T4" s="146" t="str">
        <f t="shared" ref="T4:AB5" ca="1" si="5">IF($S4&gt;T$3-1,"Yes","No")</f>
        <v>Yes</v>
      </c>
      <c r="U4" s="145" t="str">
        <f t="shared" ca="1" si="5"/>
        <v>Yes</v>
      </c>
      <c r="V4" s="145" t="str">
        <f t="shared" ca="1" si="5"/>
        <v>Yes</v>
      </c>
      <c r="W4" s="145" t="str">
        <f t="shared" ca="1" si="5"/>
        <v>Yes</v>
      </c>
      <c r="X4" s="145" t="str">
        <f t="shared" ca="1" si="5"/>
        <v>Yes</v>
      </c>
      <c r="Y4" s="145" t="str">
        <f t="shared" ca="1" si="5"/>
        <v>Yes</v>
      </c>
      <c r="Z4" s="145" t="str">
        <f t="shared" ca="1" si="5"/>
        <v>Yes</v>
      </c>
      <c r="AA4" s="145" t="str">
        <f t="shared" ca="1" si="5"/>
        <v>Yes</v>
      </c>
      <c r="AB4" s="148" t="str">
        <f t="shared" ca="1" si="5"/>
        <v>Yes</v>
      </c>
    </row>
    <row r="5" spans="1:28" x14ac:dyDescent="0.25">
      <c r="A5" s="149" t="s">
        <v>65</v>
      </c>
      <c r="B5" s="150">
        <v>5</v>
      </c>
      <c r="C5" s="83">
        <v>0</v>
      </c>
      <c r="D5" s="83">
        <v>0</v>
      </c>
      <c r="E5" s="83">
        <f ca="1">RANDBETWEEN(1,20)</f>
        <v>17</v>
      </c>
      <c r="F5" s="83">
        <f ca="1">SUM(B5:E5)</f>
        <v>22</v>
      </c>
      <c r="G5" s="83" t="str">
        <f t="shared" ca="1" si="2"/>
        <v>Yes</v>
      </c>
      <c r="H5" s="150" t="str">
        <f t="shared" ca="1" si="2"/>
        <v>Yes</v>
      </c>
      <c r="I5" s="150" t="str">
        <f t="shared" ca="1" si="2"/>
        <v>Yes</v>
      </c>
      <c r="J5" s="150" t="str">
        <f t="shared" ca="1" si="2"/>
        <v>Yes</v>
      </c>
      <c r="K5" s="150" t="str">
        <f t="shared" ca="1" si="2"/>
        <v>Yes</v>
      </c>
      <c r="L5" s="150" t="str">
        <f t="shared" ca="1" si="2"/>
        <v>Yes</v>
      </c>
      <c r="M5" s="150" t="str">
        <f t="shared" ca="1" si="2"/>
        <v>Yes</v>
      </c>
      <c r="N5" s="150" t="str">
        <f t="shared" ca="1" si="2"/>
        <v>Yes</v>
      </c>
      <c r="O5" s="150" t="str">
        <f t="shared" ca="1" si="2"/>
        <v>No</v>
      </c>
      <c r="P5" s="151">
        <v>0</v>
      </c>
      <c r="Q5" s="83">
        <v>0</v>
      </c>
      <c r="R5" s="83">
        <f ca="1">RANDBETWEEN(1,20)</f>
        <v>12</v>
      </c>
      <c r="S5" s="83">
        <f ca="1">SUM(B5,P5:R5)</f>
        <v>17</v>
      </c>
      <c r="T5" s="83" t="str">
        <f t="shared" ca="1" si="5"/>
        <v>Yes</v>
      </c>
      <c r="U5" s="150" t="str">
        <f t="shared" ca="1" si="5"/>
        <v>Yes</v>
      </c>
      <c r="V5" s="150" t="str">
        <f t="shared" ca="1" si="5"/>
        <v>Yes</v>
      </c>
      <c r="W5" s="150" t="str">
        <f t="shared" ca="1" si="5"/>
        <v>No</v>
      </c>
      <c r="X5" s="150" t="str">
        <f t="shared" ca="1" si="5"/>
        <v>No</v>
      </c>
      <c r="Y5" s="150" t="str">
        <f t="shared" ca="1" si="5"/>
        <v>No</v>
      </c>
      <c r="Z5" s="150" t="str">
        <f t="shared" ca="1" si="5"/>
        <v>No</v>
      </c>
      <c r="AA5" s="150" t="str">
        <f t="shared" ca="1" si="5"/>
        <v>No</v>
      </c>
      <c r="AB5" s="30" t="str">
        <f t="shared" ca="1" si="5"/>
        <v>No</v>
      </c>
    </row>
    <row r="6" spans="1:28" x14ac:dyDescent="0.25">
      <c r="A6" s="152" t="s">
        <v>70</v>
      </c>
      <c r="B6" s="150">
        <v>1</v>
      </c>
      <c r="C6" s="83">
        <v>0</v>
      </c>
      <c r="D6" s="83">
        <v>0</v>
      </c>
      <c r="E6" s="83">
        <f t="shared" ref="E6:E9" ca="1" si="6">RANDBETWEEN(1,20)</f>
        <v>8</v>
      </c>
      <c r="F6" s="83">
        <f t="shared" ref="F6" ca="1" si="7">SUM(B6:E6)</f>
        <v>9</v>
      </c>
      <c r="G6" s="83" t="str">
        <f t="shared" ref="G6:O9" ca="1" si="8">IF($F6&gt;G$3-1,"Yes","No")</f>
        <v>No</v>
      </c>
      <c r="H6" s="150" t="str">
        <f t="shared" ca="1" si="8"/>
        <v>No</v>
      </c>
      <c r="I6" s="150" t="str">
        <f t="shared" ca="1" si="8"/>
        <v>No</v>
      </c>
      <c r="J6" s="150" t="str">
        <f t="shared" ca="1" si="8"/>
        <v>No</v>
      </c>
      <c r="K6" s="150" t="str">
        <f t="shared" ca="1" si="8"/>
        <v>No</v>
      </c>
      <c r="L6" s="150" t="str">
        <f t="shared" ca="1" si="8"/>
        <v>No</v>
      </c>
      <c r="M6" s="150" t="str">
        <f t="shared" ca="1" si="8"/>
        <v>No</v>
      </c>
      <c r="N6" s="150" t="str">
        <f t="shared" ca="1" si="8"/>
        <v>No</v>
      </c>
      <c r="O6" s="150" t="str">
        <f t="shared" ca="1" si="8"/>
        <v>No</v>
      </c>
      <c r="P6" s="153">
        <v>3</v>
      </c>
      <c r="Q6" s="83">
        <v>0</v>
      </c>
      <c r="R6" s="83">
        <f t="shared" ref="R6:R9" ca="1" si="9">RANDBETWEEN(1,20)</f>
        <v>17</v>
      </c>
      <c r="S6" s="83">
        <f t="shared" ref="S6" ca="1" si="10">SUM(B6,P6:R6)</f>
        <v>21</v>
      </c>
      <c r="T6" s="83" t="str">
        <f t="shared" ref="T6:AB9" ca="1" si="11">IF($S6&gt;T$3-1,"Yes","No")</f>
        <v>Yes</v>
      </c>
      <c r="U6" s="150" t="str">
        <f t="shared" ca="1" si="11"/>
        <v>Yes</v>
      </c>
      <c r="V6" s="150" t="str">
        <f t="shared" ca="1" si="11"/>
        <v>Yes</v>
      </c>
      <c r="W6" s="150" t="str">
        <f t="shared" ca="1" si="11"/>
        <v>Yes</v>
      </c>
      <c r="X6" s="150" t="str">
        <f t="shared" ca="1" si="11"/>
        <v>Yes</v>
      </c>
      <c r="Y6" s="150" t="str">
        <f t="shared" ca="1" si="11"/>
        <v>Yes</v>
      </c>
      <c r="Z6" s="150" t="str">
        <f t="shared" ca="1" si="11"/>
        <v>Yes</v>
      </c>
      <c r="AA6" s="150" t="str">
        <f t="shared" ca="1" si="11"/>
        <v>No</v>
      </c>
      <c r="AB6" s="30" t="str">
        <f t="shared" ca="1" si="11"/>
        <v>No</v>
      </c>
    </row>
    <row r="7" spans="1:28" x14ac:dyDescent="0.25">
      <c r="A7" s="152" t="s">
        <v>68</v>
      </c>
      <c r="B7" s="150">
        <v>2</v>
      </c>
      <c r="C7" s="83">
        <v>0</v>
      </c>
      <c r="D7" s="83">
        <v>0</v>
      </c>
      <c r="E7" s="83">
        <f t="shared" ca="1" si="6"/>
        <v>12</v>
      </c>
      <c r="F7" s="83">
        <f t="shared" ref="F7:F9" ca="1" si="12">SUM(B7:E7)</f>
        <v>14</v>
      </c>
      <c r="G7" s="83" t="str">
        <f t="shared" ca="1" si="8"/>
        <v>Yes</v>
      </c>
      <c r="H7" s="150" t="str">
        <f t="shared" ca="1" si="8"/>
        <v>No</v>
      </c>
      <c r="I7" s="150" t="str">
        <f t="shared" ca="1" si="8"/>
        <v>No</v>
      </c>
      <c r="J7" s="150" t="str">
        <f t="shared" ca="1" si="8"/>
        <v>No</v>
      </c>
      <c r="K7" s="150" t="str">
        <f t="shared" ca="1" si="8"/>
        <v>No</v>
      </c>
      <c r="L7" s="150" t="str">
        <f t="shared" ca="1" si="8"/>
        <v>No</v>
      </c>
      <c r="M7" s="150" t="str">
        <f t="shared" ca="1" si="8"/>
        <v>No</v>
      </c>
      <c r="N7" s="150" t="str">
        <f t="shared" ca="1" si="8"/>
        <v>No</v>
      </c>
      <c r="O7" s="150" t="str">
        <f t="shared" ca="1" si="8"/>
        <v>No</v>
      </c>
      <c r="P7" s="153">
        <v>3</v>
      </c>
      <c r="Q7" s="83">
        <v>0</v>
      </c>
      <c r="R7" s="83">
        <f t="shared" ca="1" si="9"/>
        <v>18</v>
      </c>
      <c r="S7" s="83">
        <f t="shared" ref="S7:S9" ca="1" si="13">SUM(B7,P7:R7)</f>
        <v>23</v>
      </c>
      <c r="T7" s="83" t="str">
        <f t="shared" ca="1" si="11"/>
        <v>Yes</v>
      </c>
      <c r="U7" s="150" t="str">
        <f t="shared" ca="1" si="11"/>
        <v>Yes</v>
      </c>
      <c r="V7" s="150" t="str">
        <f t="shared" ca="1" si="11"/>
        <v>Yes</v>
      </c>
      <c r="W7" s="150" t="str">
        <f t="shared" ca="1" si="11"/>
        <v>Yes</v>
      </c>
      <c r="X7" s="150" t="str">
        <f t="shared" ca="1" si="11"/>
        <v>Yes</v>
      </c>
      <c r="Y7" s="150" t="str">
        <f t="shared" ca="1" si="11"/>
        <v>Yes</v>
      </c>
      <c r="Z7" s="150" t="str">
        <f t="shared" ca="1" si="11"/>
        <v>Yes</v>
      </c>
      <c r="AA7" s="150" t="str">
        <f t="shared" ca="1" si="11"/>
        <v>Yes</v>
      </c>
      <c r="AB7" s="30" t="str">
        <f t="shared" ca="1" si="11"/>
        <v>Yes</v>
      </c>
    </row>
    <row r="8" spans="1:28" x14ac:dyDescent="0.25">
      <c r="A8" s="152" t="s">
        <v>77</v>
      </c>
      <c r="B8" s="150">
        <v>2</v>
      </c>
      <c r="C8" s="83">
        <v>0</v>
      </c>
      <c r="D8" s="83">
        <v>0</v>
      </c>
      <c r="E8" s="83">
        <f t="shared" ca="1" si="6"/>
        <v>10</v>
      </c>
      <c r="F8" s="83">
        <f t="shared" ca="1" si="12"/>
        <v>12</v>
      </c>
      <c r="G8" s="83" t="str">
        <f t="shared" ca="1" si="8"/>
        <v>No</v>
      </c>
      <c r="H8" s="150" t="str">
        <f t="shared" ca="1" si="8"/>
        <v>No</v>
      </c>
      <c r="I8" s="150" t="str">
        <f t="shared" ca="1" si="8"/>
        <v>No</v>
      </c>
      <c r="J8" s="150" t="str">
        <f t="shared" ca="1" si="8"/>
        <v>No</v>
      </c>
      <c r="K8" s="150" t="str">
        <f t="shared" ca="1" si="8"/>
        <v>No</v>
      </c>
      <c r="L8" s="150" t="str">
        <f t="shared" ca="1" si="8"/>
        <v>No</v>
      </c>
      <c r="M8" s="150" t="str">
        <f t="shared" ca="1" si="8"/>
        <v>No</v>
      </c>
      <c r="N8" s="150" t="str">
        <f t="shared" ca="1" si="8"/>
        <v>No</v>
      </c>
      <c r="O8" s="150" t="str">
        <f t="shared" ca="1" si="8"/>
        <v>No</v>
      </c>
      <c r="P8" s="151">
        <v>0</v>
      </c>
      <c r="Q8" s="83">
        <v>0</v>
      </c>
      <c r="R8" s="83">
        <f t="shared" ca="1" si="9"/>
        <v>13</v>
      </c>
      <c r="S8" s="83">
        <f t="shared" ca="1" si="13"/>
        <v>15</v>
      </c>
      <c r="T8" s="83" t="str">
        <f t="shared" ca="1" si="11"/>
        <v>Yes</v>
      </c>
      <c r="U8" s="150" t="str">
        <f t="shared" ca="1" si="11"/>
        <v>No</v>
      </c>
      <c r="V8" s="150" t="str">
        <f t="shared" ca="1" si="11"/>
        <v>No</v>
      </c>
      <c r="W8" s="150" t="str">
        <f t="shared" ca="1" si="11"/>
        <v>No</v>
      </c>
      <c r="X8" s="150" t="str">
        <f t="shared" ca="1" si="11"/>
        <v>No</v>
      </c>
      <c r="Y8" s="150" t="str">
        <f t="shared" ca="1" si="11"/>
        <v>No</v>
      </c>
      <c r="Z8" s="150" t="str">
        <f t="shared" ca="1" si="11"/>
        <v>No</v>
      </c>
      <c r="AA8" s="150" t="str">
        <f t="shared" ca="1" si="11"/>
        <v>No</v>
      </c>
      <c r="AB8" s="30" t="str">
        <f t="shared" ca="1" si="11"/>
        <v>No</v>
      </c>
    </row>
    <row r="9" spans="1:28" x14ac:dyDescent="0.25">
      <c r="A9" s="152" t="s">
        <v>69</v>
      </c>
      <c r="B9" s="150">
        <v>2</v>
      </c>
      <c r="C9" s="83">
        <v>1</v>
      </c>
      <c r="D9" s="83">
        <v>0</v>
      </c>
      <c r="E9" s="83">
        <f t="shared" ca="1" si="6"/>
        <v>11</v>
      </c>
      <c r="F9" s="83">
        <f t="shared" ca="1" si="12"/>
        <v>14</v>
      </c>
      <c r="G9" s="83" t="str">
        <f t="shared" ca="1" si="8"/>
        <v>Yes</v>
      </c>
      <c r="H9" s="150" t="str">
        <f t="shared" ca="1" si="8"/>
        <v>No</v>
      </c>
      <c r="I9" s="150" t="str">
        <f t="shared" ca="1" si="8"/>
        <v>No</v>
      </c>
      <c r="J9" s="150" t="str">
        <f t="shared" ca="1" si="8"/>
        <v>No</v>
      </c>
      <c r="K9" s="150" t="str">
        <f t="shared" ca="1" si="8"/>
        <v>No</v>
      </c>
      <c r="L9" s="150" t="str">
        <f t="shared" ca="1" si="8"/>
        <v>No</v>
      </c>
      <c r="M9" s="150" t="str">
        <f t="shared" ca="1" si="8"/>
        <v>No</v>
      </c>
      <c r="N9" s="150" t="str">
        <f t="shared" ca="1" si="8"/>
        <v>No</v>
      </c>
      <c r="O9" s="150" t="str">
        <f t="shared" ca="1" si="8"/>
        <v>No</v>
      </c>
      <c r="P9" s="153">
        <v>2</v>
      </c>
      <c r="Q9" s="83">
        <v>0</v>
      </c>
      <c r="R9" s="83">
        <f t="shared" ca="1" si="9"/>
        <v>15</v>
      </c>
      <c r="S9" s="83">
        <f t="shared" ca="1" si="13"/>
        <v>19</v>
      </c>
      <c r="T9" s="83" t="str">
        <f t="shared" ca="1" si="11"/>
        <v>Yes</v>
      </c>
      <c r="U9" s="150" t="str">
        <f t="shared" ca="1" si="11"/>
        <v>Yes</v>
      </c>
      <c r="V9" s="150" t="str">
        <f t="shared" ca="1" si="11"/>
        <v>Yes</v>
      </c>
      <c r="W9" s="150" t="str">
        <f t="shared" ca="1" si="11"/>
        <v>Yes</v>
      </c>
      <c r="X9" s="150" t="str">
        <f t="shared" ca="1" si="11"/>
        <v>Yes</v>
      </c>
      <c r="Y9" s="150" t="str">
        <f t="shared" ca="1" si="11"/>
        <v>No</v>
      </c>
      <c r="Z9" s="150" t="str">
        <f t="shared" ca="1" si="11"/>
        <v>No</v>
      </c>
      <c r="AA9" s="150" t="str">
        <f t="shared" ca="1" si="11"/>
        <v>No</v>
      </c>
      <c r="AB9" s="30" t="str">
        <f t="shared" ca="1" si="11"/>
        <v>No</v>
      </c>
    </row>
    <row r="10" spans="1:28" x14ac:dyDescent="0.25">
      <c r="A10" s="138" t="s">
        <v>67</v>
      </c>
      <c r="B10" s="64">
        <v>2</v>
      </c>
      <c r="C10" s="84">
        <v>0</v>
      </c>
      <c r="D10" s="84">
        <v>1</v>
      </c>
      <c r="E10" s="84">
        <f t="shared" ref="E10" ca="1" si="14">RANDBETWEEN(1,20)</f>
        <v>6</v>
      </c>
      <c r="F10" s="84">
        <f t="shared" ref="F10" ca="1" si="15">SUM(B10:E10)</f>
        <v>9</v>
      </c>
      <c r="G10" s="84" t="str">
        <f t="shared" ref="G10:O10" ca="1" si="16">IF($F10&gt;G$3-1,"Yes","No")</f>
        <v>No</v>
      </c>
      <c r="H10" s="64" t="str">
        <f t="shared" ca="1" si="16"/>
        <v>No</v>
      </c>
      <c r="I10" s="64" t="str">
        <f t="shared" ca="1" si="16"/>
        <v>No</v>
      </c>
      <c r="J10" s="64" t="str">
        <f t="shared" ca="1" si="16"/>
        <v>No</v>
      </c>
      <c r="K10" s="64" t="str">
        <f t="shared" ca="1" si="16"/>
        <v>No</v>
      </c>
      <c r="L10" s="64" t="str">
        <f t="shared" ca="1" si="16"/>
        <v>No</v>
      </c>
      <c r="M10" s="64" t="str">
        <f t="shared" ca="1" si="16"/>
        <v>No</v>
      </c>
      <c r="N10" s="64" t="str">
        <f t="shared" ca="1" si="16"/>
        <v>No</v>
      </c>
      <c r="O10" s="64" t="str">
        <f t="shared" ca="1" si="16"/>
        <v>No</v>
      </c>
      <c r="P10" s="154">
        <v>3</v>
      </c>
      <c r="Q10" s="84">
        <v>0</v>
      </c>
      <c r="R10" s="84">
        <f t="shared" ref="R10" ca="1" si="17">RANDBETWEEN(1,20)</f>
        <v>1</v>
      </c>
      <c r="S10" s="84">
        <f t="shared" ref="S10" ca="1" si="18">SUM(B10,P10:R10)</f>
        <v>6</v>
      </c>
      <c r="T10" s="84" t="str">
        <f t="shared" ref="T10:AB10" ca="1" si="19">IF($S10&gt;T$3-1,"Yes","No")</f>
        <v>No</v>
      </c>
      <c r="U10" s="64" t="str">
        <f t="shared" ca="1" si="19"/>
        <v>No</v>
      </c>
      <c r="V10" s="64" t="str">
        <f t="shared" ca="1" si="19"/>
        <v>No</v>
      </c>
      <c r="W10" s="64" t="str">
        <f t="shared" ca="1" si="19"/>
        <v>No</v>
      </c>
      <c r="X10" s="64" t="str">
        <f t="shared" ca="1" si="19"/>
        <v>No</v>
      </c>
      <c r="Y10" s="64" t="str">
        <f t="shared" ca="1" si="19"/>
        <v>No</v>
      </c>
      <c r="Z10" s="64" t="str">
        <f t="shared" ca="1" si="19"/>
        <v>No</v>
      </c>
      <c r="AA10" s="64" t="str">
        <f t="shared" ca="1" si="19"/>
        <v>No</v>
      </c>
      <c r="AB10" s="65" t="str">
        <f t="shared" ca="1" si="19"/>
        <v>No</v>
      </c>
    </row>
  </sheetData>
  <sortState ref="A4:AB30">
    <sortCondition ref="A4:A9"/>
  </sortState>
  <conditionalFormatting sqref="A2:G3 P2:T2 AD1:XFD3 P3:S3 A1:F1 P1:S1 A11:XFD1048576 A6:XFD6 A7:A8 AC7:XFD9 A10:O10 Q10:XFD10 AC4:XFD5">
    <cfRule type="cellIs" dxfId="252" priority="1199" operator="equal">
      <formula>"No"</formula>
    </cfRule>
    <cfRule type="cellIs" dxfId="251" priority="1200" operator="equal">
      <formula>"Yes"</formula>
    </cfRule>
  </conditionalFormatting>
  <conditionalFormatting sqref="R1:R3 E1:E3 E10:E1048576 R10:R1048576 E6 R6">
    <cfRule type="cellIs" dxfId="250" priority="1195" operator="equal">
      <formula>1</formula>
    </cfRule>
    <cfRule type="cellIs" dxfId="249" priority="1198" operator="equal">
      <formula>20</formula>
    </cfRule>
  </conditionalFormatting>
  <conditionalFormatting sqref="U1">
    <cfRule type="cellIs" dxfId="248" priority="1039" operator="equal">
      <formula>"No"</formula>
    </cfRule>
    <cfRule type="cellIs" dxfId="247" priority="1040" operator="equal">
      <formula>"Yes"</formula>
    </cfRule>
  </conditionalFormatting>
  <conditionalFormatting sqref="V1">
    <cfRule type="cellIs" dxfId="246" priority="861" operator="equal">
      <formula>"No"</formula>
    </cfRule>
    <cfRule type="cellIs" dxfId="245" priority="862" operator="equal">
      <formula>"Yes"</formula>
    </cfRule>
  </conditionalFormatting>
  <conditionalFormatting sqref="V1">
    <cfRule type="cellIs" dxfId="244" priority="841" operator="equal">
      <formula>"No"</formula>
    </cfRule>
    <cfRule type="cellIs" dxfId="243" priority="842" operator="equal">
      <formula>"Yes"</formula>
    </cfRule>
  </conditionalFormatting>
  <conditionalFormatting sqref="I1:J1 I2:I3">
    <cfRule type="cellIs" dxfId="242" priority="807" operator="equal">
      <formula>"No"</formula>
    </cfRule>
    <cfRule type="cellIs" dxfId="241" priority="808" operator="equal">
      <formula>"Yes"</formula>
    </cfRule>
  </conditionalFormatting>
  <conditionalFormatting sqref="O1">
    <cfRule type="cellIs" dxfId="240" priority="797" operator="equal">
      <formula>"No"</formula>
    </cfRule>
    <cfRule type="cellIs" dxfId="239" priority="798" operator="equal">
      <formula>"Yes"</formula>
    </cfRule>
  </conditionalFormatting>
  <conditionalFormatting sqref="I1:J1 I2">
    <cfRule type="cellIs" dxfId="238" priority="793" operator="equal">
      <formula>"No"</formula>
    </cfRule>
    <cfRule type="cellIs" dxfId="237" priority="794" operator="equal">
      <formula>"Yes"</formula>
    </cfRule>
  </conditionalFormatting>
  <conditionalFormatting sqref="H3">
    <cfRule type="cellIs" dxfId="236" priority="821" operator="equal">
      <formula>"No"</formula>
    </cfRule>
    <cfRule type="cellIs" dxfId="235" priority="822" operator="equal">
      <formula>"Yes"</formula>
    </cfRule>
  </conditionalFormatting>
  <conditionalFormatting sqref="K1:K3">
    <cfRule type="cellIs" dxfId="234" priority="783" operator="equal">
      <formula>"No"</formula>
    </cfRule>
    <cfRule type="cellIs" dxfId="233" priority="784" operator="equal">
      <formula>"Yes"</formula>
    </cfRule>
  </conditionalFormatting>
  <conditionalFormatting sqref="O3">
    <cfRule type="cellIs" dxfId="232" priority="817" operator="equal">
      <formula>"No"</formula>
    </cfRule>
    <cfRule type="cellIs" dxfId="231" priority="818" operator="equal">
      <formula>"Yes"</formula>
    </cfRule>
  </conditionalFormatting>
  <conditionalFormatting sqref="K3">
    <cfRule type="cellIs" dxfId="230" priority="815" operator="equal">
      <formula>"No"</formula>
    </cfRule>
    <cfRule type="cellIs" dxfId="229" priority="816" operator="equal">
      <formula>"Yes"</formula>
    </cfRule>
  </conditionalFormatting>
  <conditionalFormatting sqref="L3">
    <cfRule type="cellIs" dxfId="228" priority="811" operator="equal">
      <formula>"No"</formula>
    </cfRule>
    <cfRule type="cellIs" dxfId="227" priority="812" operator="equal">
      <formula>"Yes"</formula>
    </cfRule>
  </conditionalFormatting>
  <conditionalFormatting sqref="M1">
    <cfRule type="cellIs" dxfId="226" priority="801" operator="equal">
      <formula>"No"</formula>
    </cfRule>
    <cfRule type="cellIs" dxfId="225" priority="802" operator="equal">
      <formula>"Yes"</formula>
    </cfRule>
  </conditionalFormatting>
  <conditionalFormatting sqref="I3">
    <cfRule type="cellIs" dxfId="224" priority="795" operator="equal">
      <formula>"No"</formula>
    </cfRule>
    <cfRule type="cellIs" dxfId="223" priority="796" operator="equal">
      <formula>"Yes"</formula>
    </cfRule>
  </conditionalFormatting>
  <conditionalFormatting sqref="L3">
    <cfRule type="cellIs" dxfId="222" priority="791" operator="equal">
      <formula>"No"</formula>
    </cfRule>
    <cfRule type="cellIs" dxfId="221" priority="792" operator="equal">
      <formula>"Yes"</formula>
    </cfRule>
  </conditionalFormatting>
  <conditionalFormatting sqref="O3">
    <cfRule type="cellIs" dxfId="220" priority="823" operator="equal">
      <formula>"No"</formula>
    </cfRule>
    <cfRule type="cellIs" dxfId="219" priority="824" operator="equal">
      <formula>"Yes"</formula>
    </cfRule>
  </conditionalFormatting>
  <conditionalFormatting sqref="H1:H2">
    <cfRule type="cellIs" dxfId="218" priority="819" operator="equal">
      <formula>"No"</formula>
    </cfRule>
    <cfRule type="cellIs" dxfId="217" priority="820" operator="equal">
      <formula>"Yes"</formula>
    </cfRule>
  </conditionalFormatting>
  <conditionalFormatting sqref="K1:K2">
    <cfRule type="cellIs" dxfId="216" priority="813" operator="equal">
      <formula>"No"</formula>
    </cfRule>
    <cfRule type="cellIs" dxfId="215" priority="814" operator="equal">
      <formula>"Yes"</formula>
    </cfRule>
  </conditionalFormatting>
  <conditionalFormatting sqref="M1">
    <cfRule type="cellIs" dxfId="214" priority="805" operator="equal">
      <formula>"No"</formula>
    </cfRule>
    <cfRule type="cellIs" dxfId="213" priority="806" operator="equal">
      <formula>"Yes"</formula>
    </cfRule>
  </conditionalFormatting>
  <conditionalFormatting sqref="O1">
    <cfRule type="cellIs" dxfId="212" priority="799" operator="equal">
      <formula>"No"</formula>
    </cfRule>
    <cfRule type="cellIs" dxfId="211" priority="800" operator="equal">
      <formula>"Yes"</formula>
    </cfRule>
  </conditionalFormatting>
  <conditionalFormatting sqref="M1">
    <cfRule type="cellIs" dxfId="210" priority="785" operator="equal">
      <formula>"No"</formula>
    </cfRule>
    <cfRule type="cellIs" dxfId="209" priority="786" operator="equal">
      <formula>"Yes"</formula>
    </cfRule>
  </conditionalFormatting>
  <conditionalFormatting sqref="O3">
    <cfRule type="cellIs" dxfId="208" priority="779" operator="equal">
      <formula>"No"</formula>
    </cfRule>
    <cfRule type="cellIs" dxfId="207" priority="780" operator="equal">
      <formula>"Yes"</formula>
    </cfRule>
  </conditionalFormatting>
  <conditionalFormatting sqref="O1 O3">
    <cfRule type="cellIs" dxfId="206" priority="781" operator="equal">
      <formula>"No"</formula>
    </cfRule>
    <cfRule type="cellIs" dxfId="205" priority="782" operator="equal">
      <formula>"Yes"</formula>
    </cfRule>
  </conditionalFormatting>
  <conditionalFormatting sqref="O1">
    <cfRule type="cellIs" dxfId="204" priority="777" operator="equal">
      <formula>"No"</formula>
    </cfRule>
    <cfRule type="cellIs" dxfId="203" priority="778" operator="equal">
      <formula>"Yes"</formula>
    </cfRule>
  </conditionalFormatting>
  <conditionalFormatting sqref="N3">
    <cfRule type="cellIs" dxfId="202" priority="771" operator="equal">
      <formula>"No"</formula>
    </cfRule>
    <cfRule type="cellIs" dxfId="201" priority="772" operator="equal">
      <formula>"Yes"</formula>
    </cfRule>
  </conditionalFormatting>
  <conditionalFormatting sqref="N3">
    <cfRule type="cellIs" dxfId="200" priority="769" operator="equal">
      <formula>"No"</formula>
    </cfRule>
    <cfRule type="cellIs" dxfId="199" priority="770" operator="equal">
      <formula>"Yes"</formula>
    </cfRule>
  </conditionalFormatting>
  <conditionalFormatting sqref="N3">
    <cfRule type="cellIs" dxfId="198" priority="765" operator="equal">
      <formula>"No"</formula>
    </cfRule>
    <cfRule type="cellIs" dxfId="197" priority="766" operator="equal">
      <formula>"Yes"</formula>
    </cfRule>
  </conditionalFormatting>
  <conditionalFormatting sqref="AB1">
    <cfRule type="cellIs" dxfId="196" priority="637" operator="equal">
      <formula>"No"</formula>
    </cfRule>
    <cfRule type="cellIs" dxfId="195" priority="638" operator="equal">
      <formula>"Yes"</formula>
    </cfRule>
  </conditionalFormatting>
  <conditionalFormatting sqref="AB1">
    <cfRule type="cellIs" dxfId="194" priority="639" operator="equal">
      <formula>"No"</formula>
    </cfRule>
    <cfRule type="cellIs" dxfId="193" priority="640" operator="equal">
      <formula>"Yes"</formula>
    </cfRule>
  </conditionalFormatting>
  <conditionalFormatting sqref="AB1">
    <cfRule type="cellIs" dxfId="192" priority="635" operator="equal">
      <formula>"No"</formula>
    </cfRule>
    <cfRule type="cellIs" dxfId="191" priority="636" operator="equal">
      <formula>"Yes"</formula>
    </cfRule>
  </conditionalFormatting>
  <conditionalFormatting sqref="AB1">
    <cfRule type="cellIs" dxfId="190" priority="633" operator="equal">
      <formula>"No"</formula>
    </cfRule>
    <cfRule type="cellIs" dxfId="189" priority="634" operator="equal">
      <formula>"Yes"</formula>
    </cfRule>
  </conditionalFormatting>
  <conditionalFormatting sqref="L1">
    <cfRule type="cellIs" dxfId="188" priority="599" operator="equal">
      <formula>"No"</formula>
    </cfRule>
    <cfRule type="cellIs" dxfId="187" priority="600" operator="equal">
      <formula>"Yes"</formula>
    </cfRule>
  </conditionalFormatting>
  <conditionalFormatting sqref="L1">
    <cfRule type="cellIs" dxfId="186" priority="597" operator="equal">
      <formula>"No"</formula>
    </cfRule>
    <cfRule type="cellIs" dxfId="185" priority="598" operator="equal">
      <formula>"Yes"</formula>
    </cfRule>
  </conditionalFormatting>
  <conditionalFormatting sqref="Y1:Z1">
    <cfRule type="cellIs" dxfId="184" priority="331" operator="equal">
      <formula>"No"</formula>
    </cfRule>
    <cfRule type="cellIs" dxfId="183" priority="332" operator="equal">
      <formula>"Yes"</formula>
    </cfRule>
  </conditionalFormatting>
  <conditionalFormatting sqref="Y1:Z1">
    <cfRule type="cellIs" dxfId="182" priority="335" operator="equal">
      <formula>"No"</formula>
    </cfRule>
    <cfRule type="cellIs" dxfId="181" priority="336" operator="equal">
      <formula>"Yes"</formula>
    </cfRule>
  </conditionalFormatting>
  <conditionalFormatting sqref="Y1:Z1">
    <cfRule type="cellIs" dxfId="180" priority="327" operator="equal">
      <formula>"No"</formula>
    </cfRule>
    <cfRule type="cellIs" dxfId="179" priority="328" operator="equal">
      <formula>"Yes"</formula>
    </cfRule>
  </conditionalFormatting>
  <conditionalFormatting sqref="N1">
    <cfRule type="cellIs" dxfId="178" priority="283" operator="equal">
      <formula>"No"</formula>
    </cfRule>
    <cfRule type="cellIs" dxfId="177" priority="284" operator="equal">
      <formula>"Yes"</formula>
    </cfRule>
  </conditionalFormatting>
  <conditionalFormatting sqref="N1">
    <cfRule type="cellIs" dxfId="176" priority="281" operator="equal">
      <formula>"No"</formula>
    </cfRule>
    <cfRule type="cellIs" dxfId="175" priority="282" operator="equal">
      <formula>"Yes"</formula>
    </cfRule>
  </conditionalFormatting>
  <conditionalFormatting sqref="N1">
    <cfRule type="cellIs" dxfId="174" priority="279" operator="equal">
      <formula>"No"</formula>
    </cfRule>
    <cfRule type="cellIs" dxfId="173" priority="280" operator="equal">
      <formula>"Yes"</formula>
    </cfRule>
  </conditionalFormatting>
  <conditionalFormatting sqref="AA1:AA2">
    <cfRule type="cellIs" dxfId="172" priority="267" operator="equal">
      <formula>"No"</formula>
    </cfRule>
    <cfRule type="cellIs" dxfId="171" priority="268" operator="equal">
      <formula>"Yes"</formula>
    </cfRule>
  </conditionalFormatting>
  <conditionalFormatting sqref="AA1:AA2">
    <cfRule type="cellIs" dxfId="170" priority="265" operator="equal">
      <formula>"No"</formula>
    </cfRule>
    <cfRule type="cellIs" dxfId="169" priority="266" operator="equal">
      <formula>"Yes"</formula>
    </cfRule>
  </conditionalFormatting>
  <conditionalFormatting sqref="AA1:AA2">
    <cfRule type="cellIs" dxfId="168" priority="263" operator="equal">
      <formula>"No"</formula>
    </cfRule>
    <cfRule type="cellIs" dxfId="167" priority="264" operator="equal">
      <formula>"Yes"</formula>
    </cfRule>
  </conditionalFormatting>
  <conditionalFormatting sqref="W1">
    <cfRule type="cellIs" dxfId="166" priority="259" operator="equal">
      <formula>"No"</formula>
    </cfRule>
    <cfRule type="cellIs" dxfId="165" priority="260" operator="equal">
      <formula>"Yes"</formula>
    </cfRule>
  </conditionalFormatting>
  <conditionalFormatting sqref="W1">
    <cfRule type="cellIs" dxfId="164" priority="261" operator="equal">
      <formula>"No"</formula>
    </cfRule>
    <cfRule type="cellIs" dxfId="163" priority="262" operator="equal">
      <formula>"Yes"</formula>
    </cfRule>
  </conditionalFormatting>
  <conditionalFormatting sqref="T3">
    <cfRule type="cellIs" dxfId="162" priority="257" operator="equal">
      <formula>"No"</formula>
    </cfRule>
    <cfRule type="cellIs" dxfId="161" priority="258" operator="equal">
      <formula>"Yes"</formula>
    </cfRule>
  </conditionalFormatting>
  <conditionalFormatting sqref="U3">
    <cfRule type="cellIs" dxfId="160" priority="253" operator="equal">
      <formula>"No"</formula>
    </cfRule>
    <cfRule type="cellIs" dxfId="159" priority="254" operator="equal">
      <formula>"Yes"</formula>
    </cfRule>
  </conditionalFormatting>
  <conditionalFormatting sqref="W3">
    <cfRule type="cellIs" dxfId="158" priority="233" operator="equal">
      <formula>"No"</formula>
    </cfRule>
    <cfRule type="cellIs" dxfId="157" priority="234" operator="equal">
      <formula>"Yes"</formula>
    </cfRule>
  </conditionalFormatting>
  <conditionalFormatting sqref="Y3">
    <cfRule type="cellIs" dxfId="156" priority="243" operator="equal">
      <formula>"No"</formula>
    </cfRule>
    <cfRule type="cellIs" dxfId="155" priority="244" operator="equal">
      <formula>"Yes"</formula>
    </cfRule>
  </conditionalFormatting>
  <conditionalFormatting sqref="W3">
    <cfRule type="cellIs" dxfId="154" priority="249" operator="equal">
      <formula>"No"</formula>
    </cfRule>
    <cfRule type="cellIs" dxfId="153" priority="250" operator="equal">
      <formula>"Yes"</formula>
    </cfRule>
  </conditionalFormatting>
  <conditionalFormatting sqref="X3">
    <cfRule type="cellIs" dxfId="152" priority="247" operator="equal">
      <formula>"No"</formula>
    </cfRule>
    <cfRule type="cellIs" dxfId="151" priority="248" operator="equal">
      <formula>"Yes"</formula>
    </cfRule>
  </conditionalFormatting>
  <conditionalFormatting sqref="Y3">
    <cfRule type="cellIs" dxfId="150" priority="241" operator="equal">
      <formula>"No"</formula>
    </cfRule>
    <cfRule type="cellIs" dxfId="149" priority="242" operator="equal">
      <formula>"Yes"</formula>
    </cfRule>
  </conditionalFormatting>
  <conditionalFormatting sqref="V3">
    <cfRule type="cellIs" dxfId="148" priority="245" operator="equal">
      <formula>"No"</formula>
    </cfRule>
    <cfRule type="cellIs" dxfId="147" priority="246" operator="equal">
      <formula>"Yes"</formula>
    </cfRule>
  </conditionalFormatting>
  <conditionalFormatting sqref="V3">
    <cfRule type="cellIs" dxfId="146" priority="239" operator="equal">
      <formula>"No"</formula>
    </cfRule>
    <cfRule type="cellIs" dxfId="145" priority="240" operator="equal">
      <formula>"Yes"</formula>
    </cfRule>
  </conditionalFormatting>
  <conditionalFormatting sqref="X3">
    <cfRule type="cellIs" dxfId="144" priority="237" operator="equal">
      <formula>"No"</formula>
    </cfRule>
    <cfRule type="cellIs" dxfId="143" priority="238" operator="equal">
      <formula>"Yes"</formula>
    </cfRule>
  </conditionalFormatting>
  <conditionalFormatting sqref="Y3">
    <cfRule type="cellIs" dxfId="142" priority="235" operator="equal">
      <formula>"No"</formula>
    </cfRule>
    <cfRule type="cellIs" dxfId="141" priority="236" operator="equal">
      <formula>"Yes"</formula>
    </cfRule>
  </conditionalFormatting>
  <conditionalFormatting sqref="AA3">
    <cfRule type="cellIs" dxfId="140" priority="223" operator="equal">
      <formula>"No"</formula>
    </cfRule>
    <cfRule type="cellIs" dxfId="139" priority="224" operator="equal">
      <formula>"Yes"</formula>
    </cfRule>
  </conditionalFormatting>
  <conditionalFormatting sqref="AA3">
    <cfRule type="cellIs" dxfId="138" priority="227" operator="equal">
      <formula>"No"</formula>
    </cfRule>
    <cfRule type="cellIs" dxfId="137" priority="228" operator="equal">
      <formula>"Yes"</formula>
    </cfRule>
  </conditionalFormatting>
  <conditionalFormatting sqref="AA3">
    <cfRule type="cellIs" dxfId="136" priority="225" operator="equal">
      <formula>"No"</formula>
    </cfRule>
    <cfRule type="cellIs" dxfId="135" priority="226" operator="equal">
      <formula>"Yes"</formula>
    </cfRule>
  </conditionalFormatting>
  <conditionalFormatting sqref="J2:J3">
    <cfRule type="cellIs" dxfId="134" priority="215" operator="equal">
      <formula>"No"</formula>
    </cfRule>
    <cfRule type="cellIs" dxfId="133" priority="216" operator="equal">
      <formula>"Yes"</formula>
    </cfRule>
  </conditionalFormatting>
  <conditionalFormatting sqref="J3">
    <cfRule type="cellIs" dxfId="132" priority="219" operator="equal">
      <formula>"No"</formula>
    </cfRule>
    <cfRule type="cellIs" dxfId="131" priority="220" operator="equal">
      <formula>"Yes"</formula>
    </cfRule>
  </conditionalFormatting>
  <conditionalFormatting sqref="J2">
    <cfRule type="cellIs" dxfId="130" priority="217" operator="equal">
      <formula>"No"</formula>
    </cfRule>
    <cfRule type="cellIs" dxfId="129" priority="218" operator="equal">
      <formula>"Yes"</formula>
    </cfRule>
  </conditionalFormatting>
  <conditionalFormatting sqref="AB3">
    <cfRule type="cellIs" dxfId="128" priority="211" operator="equal">
      <formula>"No"</formula>
    </cfRule>
    <cfRule type="cellIs" dxfId="127" priority="212" operator="equal">
      <formula>"Yes"</formula>
    </cfRule>
  </conditionalFormatting>
  <conditionalFormatting sqref="AB3">
    <cfRule type="cellIs" dxfId="126" priority="213" operator="equal">
      <formula>"No"</formula>
    </cfRule>
    <cfRule type="cellIs" dxfId="125" priority="214" operator="equal">
      <formula>"Yes"</formula>
    </cfRule>
  </conditionalFormatting>
  <conditionalFormatting sqref="AB3">
    <cfRule type="cellIs" dxfId="124" priority="209" operator="equal">
      <formula>"No"</formula>
    </cfRule>
    <cfRule type="cellIs" dxfId="123" priority="210" operator="equal">
      <formula>"Yes"</formula>
    </cfRule>
  </conditionalFormatting>
  <conditionalFormatting sqref="AB3">
    <cfRule type="cellIs" dxfId="122" priority="207" operator="equal">
      <formula>"No"</formula>
    </cfRule>
    <cfRule type="cellIs" dxfId="121" priority="208" operator="equal">
      <formula>"Yes"</formula>
    </cfRule>
  </conditionalFormatting>
  <conditionalFormatting sqref="Z3">
    <cfRule type="cellIs" dxfId="120" priority="199" operator="equal">
      <formula>"No"</formula>
    </cfRule>
    <cfRule type="cellIs" dxfId="119" priority="200" operator="equal">
      <formula>"Yes"</formula>
    </cfRule>
  </conditionalFormatting>
  <conditionalFormatting sqref="Z3">
    <cfRule type="cellIs" dxfId="118" priority="203" operator="equal">
      <formula>"No"</formula>
    </cfRule>
    <cfRule type="cellIs" dxfId="117" priority="204" operator="equal">
      <formula>"Yes"</formula>
    </cfRule>
  </conditionalFormatting>
  <conditionalFormatting sqref="Z3">
    <cfRule type="cellIs" dxfId="116" priority="201" operator="equal">
      <formula>"No"</formula>
    </cfRule>
    <cfRule type="cellIs" dxfId="115" priority="202" operator="equal">
      <formula>"Yes"</formula>
    </cfRule>
  </conditionalFormatting>
  <conditionalFormatting sqref="G1">
    <cfRule type="cellIs" dxfId="114" priority="195" operator="equal">
      <formula>"No"</formula>
    </cfRule>
    <cfRule type="cellIs" dxfId="113" priority="196" operator="equal">
      <formula>"Yes"</formula>
    </cfRule>
  </conditionalFormatting>
  <conditionalFormatting sqref="G1">
    <cfRule type="cellIs" dxfId="112" priority="197" operator="equal">
      <formula>"No"</formula>
    </cfRule>
    <cfRule type="cellIs" dxfId="111" priority="198" operator="equal">
      <formula>"Yes"</formula>
    </cfRule>
  </conditionalFormatting>
  <conditionalFormatting sqref="T1">
    <cfRule type="cellIs" dxfId="110" priority="191" operator="equal">
      <formula>"No"</formula>
    </cfRule>
    <cfRule type="cellIs" dxfId="109" priority="192" operator="equal">
      <formula>"Yes"</formula>
    </cfRule>
  </conditionalFormatting>
  <conditionalFormatting sqref="T1">
    <cfRule type="cellIs" dxfId="108" priority="193" operator="equal">
      <formula>"No"</formula>
    </cfRule>
    <cfRule type="cellIs" dxfId="107" priority="194" operator="equal">
      <formula>"Yes"</formula>
    </cfRule>
  </conditionalFormatting>
  <conditionalFormatting sqref="E6 E10">
    <cfRule type="cellIs" dxfId="106" priority="178" operator="equal">
      <formula>19</formula>
    </cfRule>
  </conditionalFormatting>
  <conditionalFormatting sqref="R6 E6 E10 R10">
    <cfRule type="cellIs" dxfId="105" priority="177" operator="equal">
      <formula>19</formula>
    </cfRule>
  </conditionalFormatting>
  <conditionalFormatting sqref="L2">
    <cfRule type="cellIs" dxfId="104" priority="169" operator="equal">
      <formula>"No"</formula>
    </cfRule>
    <cfRule type="cellIs" dxfId="103" priority="170" operator="equal">
      <formula>"Yes"</formula>
    </cfRule>
  </conditionalFormatting>
  <conditionalFormatting sqref="L2">
    <cfRule type="cellIs" dxfId="102" priority="171" operator="equal">
      <formula>"No"</formula>
    </cfRule>
    <cfRule type="cellIs" dxfId="101" priority="172" operator="equal">
      <formula>"Yes"</formula>
    </cfRule>
  </conditionalFormatting>
  <conditionalFormatting sqref="L2">
    <cfRule type="cellIs" dxfId="100" priority="167" operator="equal">
      <formula>"No"</formula>
    </cfRule>
    <cfRule type="cellIs" dxfId="99" priority="168" operator="equal">
      <formula>"Yes"</formula>
    </cfRule>
  </conditionalFormatting>
  <conditionalFormatting sqref="E10">
    <cfRule type="cellIs" dxfId="98" priority="145" operator="equal">
      <formula>19</formula>
    </cfRule>
  </conditionalFormatting>
  <conditionalFormatting sqref="R10">
    <cfRule type="cellIs" dxfId="97" priority="144" operator="equal">
      <formula>19</formula>
    </cfRule>
  </conditionalFormatting>
  <conditionalFormatting sqref="E10">
    <cfRule type="cellIs" dxfId="96" priority="143" operator="equal">
      <formula>19</formula>
    </cfRule>
  </conditionalFormatting>
  <conditionalFormatting sqref="N2">
    <cfRule type="cellIs" dxfId="95" priority="101" operator="equal">
      <formula>"No"</formula>
    </cfRule>
    <cfRule type="cellIs" dxfId="94" priority="102" operator="equal">
      <formula>"Yes"</formula>
    </cfRule>
  </conditionalFormatting>
  <conditionalFormatting sqref="N2">
    <cfRule type="cellIs" dxfId="93" priority="99" operator="equal">
      <formula>"No"</formula>
    </cfRule>
    <cfRule type="cellIs" dxfId="92" priority="100" operator="equal">
      <formula>"Yes"</formula>
    </cfRule>
  </conditionalFormatting>
  <conditionalFormatting sqref="N2">
    <cfRule type="cellIs" dxfId="91" priority="97" operator="equal">
      <formula>"No"</formula>
    </cfRule>
    <cfRule type="cellIs" dxfId="90" priority="98" operator="equal">
      <formula>"Yes"</formula>
    </cfRule>
  </conditionalFormatting>
  <conditionalFormatting sqref="O2">
    <cfRule type="cellIs" dxfId="89" priority="93" operator="equal">
      <formula>"No"</formula>
    </cfRule>
    <cfRule type="cellIs" dxfId="88" priority="94" operator="equal">
      <formula>"Yes"</formula>
    </cfRule>
  </conditionalFormatting>
  <conditionalFormatting sqref="O2">
    <cfRule type="cellIs" dxfId="87" priority="95" operator="equal">
      <formula>"No"</formula>
    </cfRule>
    <cfRule type="cellIs" dxfId="86" priority="96" operator="equal">
      <formula>"Yes"</formula>
    </cfRule>
  </conditionalFormatting>
  <conditionalFormatting sqref="O2">
    <cfRule type="cellIs" dxfId="85" priority="91" operator="equal">
      <formula>"No"</formula>
    </cfRule>
    <cfRule type="cellIs" dxfId="84" priority="92" operator="equal">
      <formula>"Yes"</formula>
    </cfRule>
  </conditionalFormatting>
  <conditionalFormatting sqref="O2">
    <cfRule type="cellIs" dxfId="83" priority="89" operator="equal">
      <formula>"No"</formula>
    </cfRule>
    <cfRule type="cellIs" dxfId="82" priority="90" operator="equal">
      <formula>"Yes"</formula>
    </cfRule>
  </conditionalFormatting>
  <conditionalFormatting sqref="A9">
    <cfRule type="cellIs" dxfId="81" priority="87" operator="equal">
      <formula>"No"</formula>
    </cfRule>
    <cfRule type="cellIs" dxfId="80" priority="88" operator="equal">
      <formula>"Yes"</formula>
    </cfRule>
  </conditionalFormatting>
  <conditionalFormatting sqref="V2">
    <cfRule type="cellIs" dxfId="79" priority="85" operator="equal">
      <formula>"No"</formula>
    </cfRule>
    <cfRule type="cellIs" dxfId="78" priority="86" operator="equal">
      <formula>"Yes"</formula>
    </cfRule>
  </conditionalFormatting>
  <conditionalFormatting sqref="V2">
    <cfRule type="cellIs" dxfId="77" priority="83" operator="equal">
      <formula>"No"</formula>
    </cfRule>
    <cfRule type="cellIs" dxfId="76" priority="84" operator="equal">
      <formula>"Yes"</formula>
    </cfRule>
  </conditionalFormatting>
  <conditionalFormatting sqref="B7:AB7 B9:AB9 B8:O8 Q8:AB8">
    <cfRule type="cellIs" dxfId="75" priority="79" operator="equal">
      <formula>"No"</formula>
    </cfRule>
    <cfRule type="cellIs" dxfId="74" priority="80" operator="equal">
      <formula>"Yes"</formula>
    </cfRule>
  </conditionalFormatting>
  <conditionalFormatting sqref="R7:R9 E7:E9">
    <cfRule type="cellIs" dxfId="73" priority="77" operator="equal">
      <formula>1</formula>
    </cfRule>
    <cfRule type="cellIs" dxfId="72" priority="78" operator="equal">
      <formula>20</formula>
    </cfRule>
  </conditionalFormatting>
  <conditionalFormatting sqref="E7:E9">
    <cfRule type="cellIs" dxfId="71" priority="76" operator="equal">
      <formula>19</formula>
    </cfRule>
  </conditionalFormatting>
  <conditionalFormatting sqref="R7:R9 E7:E9">
    <cfRule type="cellIs" dxfId="70" priority="75" operator="equal">
      <formula>19</formula>
    </cfRule>
  </conditionalFormatting>
  <conditionalFormatting sqref="A4:AB4">
    <cfRule type="cellIs" dxfId="69" priority="71" operator="equal">
      <formula>"No"</formula>
    </cfRule>
    <cfRule type="cellIs" dxfId="68" priority="72" operator="equal">
      <formula>"Yes"</formula>
    </cfRule>
  </conditionalFormatting>
  <conditionalFormatting sqref="E4 R4">
    <cfRule type="cellIs" dxfId="67" priority="69" operator="equal">
      <formula>1</formula>
    </cfRule>
    <cfRule type="cellIs" dxfId="66" priority="70" operator="equal">
      <formula>20</formula>
    </cfRule>
  </conditionalFormatting>
  <conditionalFormatting sqref="E4">
    <cfRule type="cellIs" dxfId="65" priority="68" operator="equal">
      <formula>19</formula>
    </cfRule>
  </conditionalFormatting>
  <conditionalFormatting sqref="E4 R4">
    <cfRule type="cellIs" dxfId="64" priority="67" operator="equal">
      <formula>19</formula>
    </cfRule>
  </conditionalFormatting>
  <conditionalFormatting sqref="A5:AB5">
    <cfRule type="cellIs" dxfId="63" priority="65" operator="equal">
      <formula>"No"</formula>
    </cfRule>
    <cfRule type="cellIs" dxfId="62" priority="66" operator="equal">
      <formula>"Yes"</formula>
    </cfRule>
  </conditionalFormatting>
  <conditionalFormatting sqref="E5 R5">
    <cfRule type="cellIs" dxfId="61" priority="63" operator="equal">
      <formula>1</formula>
    </cfRule>
    <cfRule type="cellIs" dxfId="60" priority="64" operator="equal">
      <formula>20</formula>
    </cfRule>
  </conditionalFormatting>
  <conditionalFormatting sqref="E5">
    <cfRule type="cellIs" dxfId="59" priority="62" operator="equal">
      <formula>19</formula>
    </cfRule>
  </conditionalFormatting>
  <conditionalFormatting sqref="E5 R5">
    <cfRule type="cellIs" dxfId="58" priority="61" operator="equal">
      <formula>19</formula>
    </cfRule>
  </conditionalFormatting>
  <conditionalFormatting sqref="P10">
    <cfRule type="cellIs" dxfId="57" priority="59" operator="equal">
      <formula>"No"</formula>
    </cfRule>
    <cfRule type="cellIs" dxfId="56" priority="60" operator="equal">
      <formula>"Yes"</formula>
    </cfRule>
  </conditionalFormatting>
  <conditionalFormatting sqref="P7">
    <cfRule type="cellIs" dxfId="55" priority="57" operator="equal">
      <formula>"No"</formula>
    </cfRule>
    <cfRule type="cellIs" dxfId="54" priority="58" operator="equal">
      <formula>"Yes"</formula>
    </cfRule>
  </conditionalFormatting>
  <conditionalFormatting sqref="P8">
    <cfRule type="cellIs" dxfId="53" priority="53" operator="equal">
      <formula>"No"</formula>
    </cfRule>
    <cfRule type="cellIs" dxfId="52" priority="54" operator="equal">
      <formula>"Yes"</formula>
    </cfRule>
  </conditionalFormatting>
  <conditionalFormatting sqref="AB2">
    <cfRule type="cellIs" dxfId="51" priority="41" operator="equal">
      <formula>"No"</formula>
    </cfRule>
    <cfRule type="cellIs" dxfId="50" priority="42" operator="equal">
      <formula>"Yes"</formula>
    </cfRule>
  </conditionalFormatting>
  <conditionalFormatting sqref="AB2">
    <cfRule type="cellIs" dxfId="49" priority="43" operator="equal">
      <formula>"No"</formula>
    </cfRule>
    <cfRule type="cellIs" dxfId="48" priority="44" operator="equal">
      <formula>"Yes"</formula>
    </cfRule>
  </conditionalFormatting>
  <conditionalFormatting sqref="AB2">
    <cfRule type="cellIs" dxfId="47" priority="39" operator="equal">
      <formula>"No"</formula>
    </cfRule>
    <cfRule type="cellIs" dxfId="46" priority="40" operator="equal">
      <formula>"Yes"</formula>
    </cfRule>
  </conditionalFormatting>
  <conditionalFormatting sqref="AB2">
    <cfRule type="cellIs" dxfId="45" priority="37" operator="equal">
      <formula>"No"</formula>
    </cfRule>
    <cfRule type="cellIs" dxfId="44" priority="38" operator="equal">
      <formula>"Yes"</formula>
    </cfRule>
  </conditionalFormatting>
  <conditionalFormatting sqref="X2">
    <cfRule type="cellIs" dxfId="43" priority="33" operator="equal">
      <formula>"No"</formula>
    </cfRule>
    <cfRule type="cellIs" dxfId="42" priority="34" operator="equal">
      <formula>"Yes"</formula>
    </cfRule>
  </conditionalFormatting>
  <conditionalFormatting sqref="X2">
    <cfRule type="cellIs" dxfId="41" priority="35" operator="equal">
      <formula>"No"</formula>
    </cfRule>
    <cfRule type="cellIs" dxfId="40" priority="36" operator="equal">
      <formula>"Yes"</formula>
    </cfRule>
  </conditionalFormatting>
  <conditionalFormatting sqref="Y2">
    <cfRule type="cellIs" dxfId="39" priority="29" operator="equal">
      <formula>"No"</formula>
    </cfRule>
    <cfRule type="cellIs" dxfId="38" priority="30" operator="equal">
      <formula>"Yes"</formula>
    </cfRule>
  </conditionalFormatting>
  <conditionalFormatting sqref="Y2">
    <cfRule type="cellIs" dxfId="37" priority="31" operator="equal">
      <formula>"No"</formula>
    </cfRule>
    <cfRule type="cellIs" dxfId="36" priority="32" operator="equal">
      <formula>"Yes"</formula>
    </cfRule>
  </conditionalFormatting>
  <conditionalFormatting sqref="Y2">
    <cfRule type="cellIs" dxfId="35" priority="27" operator="equal">
      <formula>"No"</formula>
    </cfRule>
    <cfRule type="cellIs" dxfId="34" priority="28" operator="equal">
      <formula>"Yes"</formula>
    </cfRule>
  </conditionalFormatting>
  <conditionalFormatting sqref="Z2">
    <cfRule type="cellIs" dxfId="33" priority="23" operator="equal">
      <formula>"No"</formula>
    </cfRule>
    <cfRule type="cellIs" dxfId="32" priority="24" operator="equal">
      <formula>"Yes"</formula>
    </cfRule>
  </conditionalFormatting>
  <conditionalFormatting sqref="Z2">
    <cfRule type="cellIs" dxfId="31" priority="25" operator="equal">
      <formula>"No"</formula>
    </cfRule>
    <cfRule type="cellIs" dxfId="30" priority="26" operator="equal">
      <formula>"Yes"</formula>
    </cfRule>
  </conditionalFormatting>
  <conditionalFormatting sqref="Z2">
    <cfRule type="cellIs" dxfId="29" priority="21" operator="equal">
      <formula>"No"</formula>
    </cfRule>
    <cfRule type="cellIs" dxfId="28" priority="22" operator="equal">
      <formula>"Yes"</formula>
    </cfRule>
  </conditionalFormatting>
  <conditionalFormatting sqref="M3">
    <cfRule type="cellIs" dxfId="27" priority="19" operator="equal">
      <formula>"No"</formula>
    </cfRule>
    <cfRule type="cellIs" dxfId="26" priority="20" operator="equal">
      <formula>"Yes"</formula>
    </cfRule>
  </conditionalFormatting>
  <conditionalFormatting sqref="M3">
    <cfRule type="cellIs" dxfId="25" priority="17" operator="equal">
      <formula>"No"</formula>
    </cfRule>
    <cfRule type="cellIs" dxfId="24" priority="18" operator="equal">
      <formula>"Yes"</formula>
    </cfRule>
  </conditionalFormatting>
  <conditionalFormatting sqref="M2">
    <cfRule type="cellIs" dxfId="23" priority="13" operator="equal">
      <formula>"No"</formula>
    </cfRule>
    <cfRule type="cellIs" dxfId="22" priority="14" operator="equal">
      <formula>"Yes"</formula>
    </cfRule>
  </conditionalFormatting>
  <conditionalFormatting sqref="M2">
    <cfRule type="cellIs" dxfId="21" priority="15" operator="equal">
      <formula>"No"</formula>
    </cfRule>
    <cfRule type="cellIs" dxfId="20" priority="16" operator="equal">
      <formula>"Yes"</formula>
    </cfRule>
  </conditionalFormatting>
  <conditionalFormatting sqref="M2">
    <cfRule type="cellIs" dxfId="19" priority="11" operator="equal">
      <formula>"No"</formula>
    </cfRule>
    <cfRule type="cellIs" dxfId="18" priority="12" operator="equal">
      <formula>"Yes"</formula>
    </cfRule>
  </conditionalFormatting>
  <conditionalFormatting sqref="U2">
    <cfRule type="cellIs" dxfId="17" priority="7" operator="equal">
      <formula>"No"</formula>
    </cfRule>
    <cfRule type="cellIs" dxfId="16" priority="8" operator="equal">
      <formula>"Yes"</formula>
    </cfRule>
  </conditionalFormatting>
  <conditionalFormatting sqref="U2">
    <cfRule type="cellIs" dxfId="15" priority="9" operator="equal">
      <formula>"No"</formula>
    </cfRule>
    <cfRule type="cellIs" dxfId="14" priority="10" operator="equal">
      <formula>"Yes"</formula>
    </cfRule>
  </conditionalFormatting>
  <conditionalFormatting sqref="W2">
    <cfRule type="cellIs" dxfId="13" priority="3" operator="equal">
      <formula>"No"</formula>
    </cfRule>
    <cfRule type="cellIs" dxfId="12" priority="4" operator="equal">
      <formula>"Yes"</formula>
    </cfRule>
  </conditionalFormatting>
  <conditionalFormatting sqref="W2">
    <cfRule type="cellIs" dxfId="11" priority="5" operator="equal">
      <formula>"No"</formula>
    </cfRule>
    <cfRule type="cellIs" dxfId="10" priority="6" operator="equal">
      <formula>"Yes"</formula>
    </cfRule>
  </conditionalFormatting>
  <conditionalFormatting sqref="W2">
    <cfRule type="cellIs" dxfId="9" priority="1" operator="equal">
      <formula>"No"</formula>
    </cfRule>
    <cfRule type="cellIs" dxfId="8" priority="2" operator="equal">
      <formula>"Yes"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9"/>
  <sheetViews>
    <sheetView showGridLines="0" zoomScaleNormal="100" workbookViewId="0">
      <pane ySplit="2" topLeftCell="A3" activePane="bottomLeft" state="frozen"/>
      <selection pane="bottomLeft" activeCell="A3" sqref="A3"/>
    </sheetView>
  </sheetViews>
  <sheetFormatPr defaultRowHeight="15.75" x14ac:dyDescent="0.25"/>
  <cols>
    <col min="1" max="1" width="20.125" style="2" bestFit="1" customWidth="1"/>
    <col min="2" max="2" width="6.125" style="2" bestFit="1" customWidth="1"/>
    <col min="3" max="3" width="9.375" style="2" bestFit="1" customWidth="1"/>
    <col min="4" max="4" width="3.875" style="2" bestFit="1" customWidth="1"/>
    <col min="5" max="17" width="8" style="2" customWidth="1"/>
    <col min="18" max="18" width="9.25" style="2" customWidth="1"/>
    <col min="19" max="19" width="8" style="2" customWidth="1"/>
    <col min="20" max="20" width="9" style="2" bestFit="1" customWidth="1"/>
    <col min="21" max="21" width="8" style="2" customWidth="1"/>
    <col min="22" max="22" width="4.375" style="2" bestFit="1" customWidth="1"/>
    <col min="23" max="23" width="6.625" style="2" hidden="1" customWidth="1"/>
    <col min="24" max="24" width="7.375" style="2" bestFit="1" customWidth="1"/>
    <col min="25" max="16384" width="9" style="2"/>
  </cols>
  <sheetData>
    <row r="1" spans="1:24" s="1" customFormat="1" ht="16.5" thickBot="1" x14ac:dyDescent="0.3">
      <c r="A1" s="3" t="s">
        <v>30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</row>
    <row r="2" spans="1:24" s="25" customFormat="1" ht="32.25" thickBot="1" x14ac:dyDescent="0.3">
      <c r="A2" s="22" t="s">
        <v>9</v>
      </c>
      <c r="B2" s="68" t="s">
        <v>52</v>
      </c>
      <c r="C2" s="100" t="s">
        <v>31</v>
      </c>
      <c r="D2" s="103" t="s">
        <v>32</v>
      </c>
      <c r="E2" s="62" t="s">
        <v>34</v>
      </c>
      <c r="F2" s="24" t="s">
        <v>35</v>
      </c>
      <c r="G2" s="44" t="s">
        <v>36</v>
      </c>
      <c r="H2" s="41" t="s">
        <v>37</v>
      </c>
      <c r="I2" s="38" t="s">
        <v>38</v>
      </c>
      <c r="J2" s="59" t="s">
        <v>39</v>
      </c>
      <c r="K2" s="23" t="s">
        <v>54</v>
      </c>
      <c r="L2" s="47" t="s">
        <v>40</v>
      </c>
      <c r="M2" s="50" t="s">
        <v>41</v>
      </c>
      <c r="N2" s="53" t="s">
        <v>42</v>
      </c>
      <c r="O2" s="56" t="s">
        <v>43</v>
      </c>
      <c r="P2" s="23" t="s">
        <v>44</v>
      </c>
      <c r="Q2" s="140" t="s">
        <v>45</v>
      </c>
      <c r="R2" s="59" t="s">
        <v>76</v>
      </c>
      <c r="S2" s="24" t="s">
        <v>57</v>
      </c>
      <c r="T2" s="35" t="s">
        <v>53</v>
      </c>
      <c r="U2" s="73" t="s">
        <v>0</v>
      </c>
      <c r="V2" s="110" t="s">
        <v>33</v>
      </c>
      <c r="W2" s="106" t="s">
        <v>58</v>
      </c>
      <c r="X2" s="76" t="s">
        <v>46</v>
      </c>
    </row>
    <row r="3" spans="1:24" x14ac:dyDescent="0.25">
      <c r="A3" s="89" t="s">
        <v>55</v>
      </c>
      <c r="B3" s="90">
        <v>1</v>
      </c>
      <c r="C3" s="136" t="s">
        <v>47</v>
      </c>
      <c r="D3" s="137">
        <v>0</v>
      </c>
      <c r="E3" s="71"/>
      <c r="F3" s="27"/>
      <c r="G3" s="45"/>
      <c r="H3" s="42"/>
      <c r="I3" s="39"/>
      <c r="J3" s="60"/>
      <c r="K3" s="26"/>
      <c r="L3" s="48"/>
      <c r="M3" s="51"/>
      <c r="N3" s="54"/>
      <c r="O3" s="57"/>
      <c r="P3" s="26"/>
      <c r="Q3" s="141"/>
      <c r="R3" s="60">
        <v>3</v>
      </c>
      <c r="S3" s="27">
        <f t="shared" ref="S3:S9" si="0">SUM(E3:R3)</f>
        <v>3</v>
      </c>
      <c r="T3" s="36"/>
      <c r="U3" s="74"/>
      <c r="V3" s="111">
        <v>45</v>
      </c>
      <c r="W3" s="107">
        <f t="shared" ref="W3:W9" si="1">V3+U3-S3</f>
        <v>42</v>
      </c>
      <c r="X3" s="91">
        <f t="shared" ref="X3:X9" si="2">SMALL(V3:W3,1)</f>
        <v>42</v>
      </c>
    </row>
    <row r="4" spans="1:24" x14ac:dyDescent="0.25">
      <c r="A4" s="89" t="s">
        <v>59</v>
      </c>
      <c r="B4" s="90">
        <v>1</v>
      </c>
      <c r="C4" s="136" t="s">
        <v>47</v>
      </c>
      <c r="D4" s="137">
        <v>0</v>
      </c>
      <c r="E4" s="71"/>
      <c r="F4" s="27"/>
      <c r="G4" s="45"/>
      <c r="H4" s="42"/>
      <c r="I4" s="39"/>
      <c r="J4" s="60"/>
      <c r="K4" s="26"/>
      <c r="L4" s="48"/>
      <c r="M4" s="51"/>
      <c r="N4" s="54"/>
      <c r="O4" s="57"/>
      <c r="P4" s="26"/>
      <c r="Q4" s="141"/>
      <c r="R4" s="60"/>
      <c r="S4" s="27">
        <f t="shared" si="0"/>
        <v>0</v>
      </c>
      <c r="T4" s="36"/>
      <c r="U4" s="74"/>
      <c r="V4" s="111">
        <v>4</v>
      </c>
      <c r="W4" s="108">
        <f t="shared" si="1"/>
        <v>4</v>
      </c>
      <c r="X4" s="77">
        <f t="shared" si="2"/>
        <v>4</v>
      </c>
    </row>
    <row r="5" spans="1:24" x14ac:dyDescent="0.25">
      <c r="A5" s="34" t="s">
        <v>60</v>
      </c>
      <c r="B5" s="69">
        <v>2</v>
      </c>
      <c r="C5" s="101" t="s">
        <v>47</v>
      </c>
      <c r="D5" s="104">
        <v>0</v>
      </c>
      <c r="E5" s="71"/>
      <c r="F5" s="27"/>
      <c r="G5" s="45"/>
      <c r="H5" s="42"/>
      <c r="I5" s="39"/>
      <c r="J5" s="60"/>
      <c r="K5" s="26"/>
      <c r="L5" s="48"/>
      <c r="M5" s="51"/>
      <c r="N5" s="54"/>
      <c r="O5" s="57"/>
      <c r="P5" s="26"/>
      <c r="Q5" s="141"/>
      <c r="R5" s="60"/>
      <c r="S5" s="27">
        <f t="shared" si="0"/>
        <v>0</v>
      </c>
      <c r="T5" s="36"/>
      <c r="U5" s="74"/>
      <c r="V5" s="111">
        <v>9</v>
      </c>
      <c r="W5" s="108">
        <f t="shared" si="1"/>
        <v>9</v>
      </c>
      <c r="X5" s="77">
        <f t="shared" si="2"/>
        <v>9</v>
      </c>
    </row>
    <row r="6" spans="1:24" x14ac:dyDescent="0.25">
      <c r="A6" s="34" t="s">
        <v>61</v>
      </c>
      <c r="B6" s="69">
        <v>2</v>
      </c>
      <c r="C6" s="101" t="s">
        <v>47</v>
      </c>
      <c r="D6" s="104">
        <v>0</v>
      </c>
      <c r="E6" s="71"/>
      <c r="F6" s="27"/>
      <c r="G6" s="45"/>
      <c r="H6" s="42"/>
      <c r="I6" s="39"/>
      <c r="J6" s="60"/>
      <c r="K6" s="26"/>
      <c r="L6" s="48"/>
      <c r="M6" s="51"/>
      <c r="N6" s="54"/>
      <c r="O6" s="57"/>
      <c r="P6" s="26"/>
      <c r="Q6" s="141"/>
      <c r="R6" s="60"/>
      <c r="S6" s="27">
        <f t="shared" si="0"/>
        <v>0</v>
      </c>
      <c r="T6" s="36"/>
      <c r="U6" s="74"/>
      <c r="V6" s="111">
        <v>10</v>
      </c>
      <c r="W6" s="108">
        <f t="shared" si="1"/>
        <v>10</v>
      </c>
      <c r="X6" s="77">
        <f t="shared" si="2"/>
        <v>10</v>
      </c>
    </row>
    <row r="7" spans="1:24" x14ac:dyDescent="0.25">
      <c r="A7" s="34" t="s">
        <v>62</v>
      </c>
      <c r="B7" s="69">
        <v>2</v>
      </c>
      <c r="C7" s="101" t="s">
        <v>47</v>
      </c>
      <c r="D7" s="104">
        <v>0</v>
      </c>
      <c r="E7" s="71"/>
      <c r="F7" s="27"/>
      <c r="G7" s="45"/>
      <c r="H7" s="42"/>
      <c r="I7" s="39"/>
      <c r="J7" s="60"/>
      <c r="K7" s="26"/>
      <c r="L7" s="48"/>
      <c r="M7" s="51"/>
      <c r="N7" s="54"/>
      <c r="O7" s="57"/>
      <c r="P7" s="26"/>
      <c r="Q7" s="141"/>
      <c r="R7" s="60"/>
      <c r="S7" s="27">
        <f t="shared" ref="S7:S8" si="3">SUM(E7:R7)</f>
        <v>0</v>
      </c>
      <c r="T7" s="36"/>
      <c r="U7" s="74"/>
      <c r="V7" s="111">
        <v>13</v>
      </c>
      <c r="W7" s="108">
        <f t="shared" ref="W7:W8" si="4">V7+U7-S7</f>
        <v>13</v>
      </c>
      <c r="X7" s="77">
        <f t="shared" ref="X7:X8" si="5">SMALL(V7:W7,1)</f>
        <v>13</v>
      </c>
    </row>
    <row r="8" spans="1:24" x14ac:dyDescent="0.25">
      <c r="A8" s="34" t="s">
        <v>63</v>
      </c>
      <c r="B8" s="120">
        <v>2</v>
      </c>
      <c r="C8" s="101" t="s">
        <v>47</v>
      </c>
      <c r="D8" s="104">
        <v>0</v>
      </c>
      <c r="E8" s="121"/>
      <c r="F8" s="122"/>
      <c r="G8" s="123"/>
      <c r="H8" s="124"/>
      <c r="I8" s="125"/>
      <c r="J8" s="126"/>
      <c r="K8" s="127"/>
      <c r="L8" s="128"/>
      <c r="M8" s="129"/>
      <c r="N8" s="130"/>
      <c r="O8" s="131"/>
      <c r="P8" s="127"/>
      <c r="Q8" s="142"/>
      <c r="R8" s="126"/>
      <c r="S8" s="27">
        <f t="shared" si="3"/>
        <v>0</v>
      </c>
      <c r="T8" s="132"/>
      <c r="U8" s="133"/>
      <c r="V8" s="111">
        <v>8</v>
      </c>
      <c r="W8" s="108">
        <f t="shared" si="4"/>
        <v>8</v>
      </c>
      <c r="X8" s="77">
        <f t="shared" si="5"/>
        <v>8</v>
      </c>
    </row>
    <row r="9" spans="1:24" ht="16.5" thickBot="1" x14ac:dyDescent="0.3">
      <c r="A9" s="63" t="s">
        <v>64</v>
      </c>
      <c r="B9" s="70">
        <v>2</v>
      </c>
      <c r="C9" s="102" t="s">
        <v>47</v>
      </c>
      <c r="D9" s="105">
        <v>0</v>
      </c>
      <c r="E9" s="72"/>
      <c r="F9" s="29"/>
      <c r="G9" s="46"/>
      <c r="H9" s="43"/>
      <c r="I9" s="40"/>
      <c r="J9" s="61"/>
      <c r="K9" s="28"/>
      <c r="L9" s="49"/>
      <c r="M9" s="52"/>
      <c r="N9" s="55"/>
      <c r="O9" s="58"/>
      <c r="P9" s="28"/>
      <c r="Q9" s="143"/>
      <c r="R9" s="61"/>
      <c r="S9" s="29">
        <f t="shared" si="0"/>
        <v>0</v>
      </c>
      <c r="T9" s="37"/>
      <c r="U9" s="75"/>
      <c r="V9" s="112">
        <v>11</v>
      </c>
      <c r="W9" s="109">
        <f t="shared" si="1"/>
        <v>11</v>
      </c>
      <c r="X9" s="78">
        <f t="shared" si="2"/>
        <v>11</v>
      </c>
    </row>
  </sheetData>
  <sortState ref="A3:W19">
    <sortCondition ref="B3:B19"/>
    <sortCondition ref="A3:A19"/>
  </sortState>
  <conditionalFormatting sqref="X2">
    <cfRule type="cellIs" dxfId="7" priority="39" operator="lessThan">
      <formula>1</formula>
    </cfRule>
  </conditionalFormatting>
  <conditionalFormatting sqref="X3:X4 X6">
    <cfRule type="cellIs" dxfId="6" priority="31" stopIfTrue="1" operator="lessThan">
      <formula>0.5</formula>
    </cfRule>
  </conditionalFormatting>
  <conditionalFormatting sqref="X9">
    <cfRule type="cellIs" dxfId="5" priority="15" stopIfTrue="1" operator="lessThan">
      <formula>0.5</formula>
    </cfRule>
  </conditionalFormatting>
  <conditionalFormatting sqref="X6 X9 X3:X4">
    <cfRule type="cellIs" dxfId="4" priority="1085" operator="lessThan">
      <formula>$V3/2</formula>
    </cfRule>
  </conditionalFormatting>
  <conditionalFormatting sqref="X5">
    <cfRule type="cellIs" dxfId="3" priority="9" stopIfTrue="1" operator="lessThan">
      <formula>0.5</formula>
    </cfRule>
  </conditionalFormatting>
  <conditionalFormatting sqref="X5">
    <cfRule type="cellIs" dxfId="2" priority="10" operator="lessThan">
      <formula>$V5/2</formula>
    </cfRule>
  </conditionalFormatting>
  <conditionalFormatting sqref="X7:X8">
    <cfRule type="cellIs" dxfId="1" priority="3" stopIfTrue="1" operator="lessThan">
      <formula>0.5</formula>
    </cfRule>
  </conditionalFormatting>
  <conditionalFormatting sqref="X7:X8">
    <cfRule type="cellIs" dxfId="0" priority="4" operator="lessThan">
      <formula>$V7/2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4"/>
  <sheetViews>
    <sheetView showGridLines="0" zoomScaleNormal="100" workbookViewId="0"/>
  </sheetViews>
  <sheetFormatPr defaultRowHeight="15.75" x14ac:dyDescent="0.25"/>
  <cols>
    <col min="1" max="1" width="8.625" style="1" bestFit="1" customWidth="1"/>
    <col min="2" max="2" width="2.875" style="2" bestFit="1" customWidth="1"/>
    <col min="3" max="7" width="3.875" style="2" bestFit="1" customWidth="1"/>
    <col min="8" max="13" width="8.75" style="2" customWidth="1"/>
    <col min="14" max="16384" width="9" style="2"/>
  </cols>
  <sheetData>
    <row r="1" spans="1:15" s="1" customFormat="1" ht="17.25" thickTop="1" thickBot="1" x14ac:dyDescent="0.3">
      <c r="A1" s="14" t="s">
        <v>17</v>
      </c>
      <c r="B1" s="15" t="s">
        <v>18</v>
      </c>
      <c r="C1" s="15" t="s">
        <v>19</v>
      </c>
      <c r="D1" s="15" t="s">
        <v>20</v>
      </c>
      <c r="E1" s="15" t="s">
        <v>21</v>
      </c>
      <c r="F1" s="15" t="s">
        <v>22</v>
      </c>
      <c r="G1" s="16" t="s">
        <v>23</v>
      </c>
    </row>
    <row r="2" spans="1:15" x14ac:dyDescent="0.25">
      <c r="A2" s="11" t="s">
        <v>16</v>
      </c>
      <c r="B2" s="12">
        <f ca="1">RANDBETWEEN(1,3)</f>
        <v>2</v>
      </c>
      <c r="C2" s="12">
        <f ca="1">RANDBETWEEN(1,3)+RANDBETWEEN(1,3)</f>
        <v>4</v>
      </c>
      <c r="D2" s="12">
        <f ca="1">RANDBETWEEN(1,3)+RANDBETWEEN(1,3)+RANDBETWEEN(1,3)</f>
        <v>8</v>
      </c>
      <c r="E2" s="12">
        <f ca="1">RANDBETWEEN(1,3)+RANDBETWEEN(1,3)+RANDBETWEEN(1,3)+RANDBETWEEN(1,3)</f>
        <v>7</v>
      </c>
      <c r="F2" s="12">
        <f ca="1">RANDBETWEEN(1,3)+RANDBETWEEN(1,3)+RANDBETWEEN(1,3)+RANDBETWEEN(1,3)+RANDBETWEEN(1,3)</f>
        <v>9</v>
      </c>
      <c r="G2" s="13">
        <f ca="1">RANDBETWEEN(1,3)+RANDBETWEEN(1,3)+RANDBETWEEN(1,3)+RANDBETWEEN(1,3)+RANDBETWEEN(1,3)+RANDBETWEEN(1,3)</f>
        <v>11</v>
      </c>
      <c r="K2" s="1"/>
      <c r="L2" s="1"/>
      <c r="M2" s="1"/>
      <c r="N2" s="1"/>
      <c r="O2" s="1"/>
    </row>
    <row r="3" spans="1:15" x14ac:dyDescent="0.25">
      <c r="A3" s="5" t="s">
        <v>15</v>
      </c>
      <c r="B3" s="6">
        <f ca="1">RANDBETWEEN(1,4)</f>
        <v>4</v>
      </c>
      <c r="C3" s="6">
        <f ca="1">RANDBETWEEN(1,4)+RANDBETWEEN(1,4)</f>
        <v>3</v>
      </c>
      <c r="D3" s="6">
        <f ca="1">RANDBETWEEN(1,4)+RANDBETWEEN(1,4)+RANDBETWEEN(1,4)</f>
        <v>9</v>
      </c>
      <c r="E3" s="6">
        <f ca="1">RANDBETWEEN(1,4)+RANDBETWEEN(1,4)+RANDBETWEEN(1,4)+RANDBETWEEN(1,4)</f>
        <v>11</v>
      </c>
      <c r="F3" s="6">
        <f ca="1">RANDBETWEEN(1,4)+RANDBETWEEN(1,4)+RANDBETWEEN(1,4)+RANDBETWEEN(1,4)+RANDBETWEEN(1,4)</f>
        <v>11</v>
      </c>
      <c r="G3" s="7">
        <f ca="1">RANDBETWEEN(1,4)+RANDBETWEEN(1,4)+RANDBETWEEN(1,4)+RANDBETWEEN(1,4)+RANDBETWEEN(1,4)+RANDBETWEEN(1,4)</f>
        <v>12</v>
      </c>
      <c r="K3" s="1"/>
      <c r="L3" s="1"/>
      <c r="M3" s="1"/>
      <c r="N3" s="1"/>
      <c r="O3" s="1"/>
    </row>
    <row r="4" spans="1:15" x14ac:dyDescent="0.25">
      <c r="A4" s="5" t="s">
        <v>14</v>
      </c>
      <c r="B4" s="6">
        <f ca="1">RANDBETWEEN(1,6)</f>
        <v>6</v>
      </c>
      <c r="C4" s="6">
        <f ca="1">RANDBETWEEN(1,6)+RANDBETWEEN(1,6)</f>
        <v>4</v>
      </c>
      <c r="D4" s="6">
        <f ca="1">RANDBETWEEN(1,6)+RANDBETWEEN(1,6)+RANDBETWEEN(1,6)</f>
        <v>6</v>
      </c>
      <c r="E4" s="6">
        <f ca="1">RANDBETWEEN(1,6)+RANDBETWEEN(1,6)+RANDBETWEEN(1,6)+RANDBETWEEN(1,6)</f>
        <v>15</v>
      </c>
      <c r="F4" s="6">
        <f ca="1">RANDBETWEEN(1,6)+RANDBETWEEN(1,6)+RANDBETWEEN(1,6)+RANDBETWEEN(1,6)+RANDBETWEEN(1,6)</f>
        <v>14</v>
      </c>
      <c r="G4" s="7">
        <f ca="1">RANDBETWEEN(1,6)+RANDBETWEEN(1,6)+RANDBETWEEN(1,6)+RANDBETWEEN(1,6)+RANDBETWEEN(1,6)+RANDBETWEEN(1,6)</f>
        <v>20</v>
      </c>
      <c r="K4" s="1"/>
      <c r="L4" s="1"/>
      <c r="M4" s="1"/>
      <c r="N4" s="1"/>
      <c r="O4" s="1"/>
    </row>
    <row r="5" spans="1:15" x14ac:dyDescent="0.25">
      <c r="A5" s="5" t="s">
        <v>13</v>
      </c>
      <c r="B5" s="6">
        <f ca="1">RANDBETWEEN(1,8)</f>
        <v>4</v>
      </c>
      <c r="C5" s="6">
        <f ca="1">RANDBETWEEN(1,8)+RANDBETWEEN(1,8)</f>
        <v>14</v>
      </c>
      <c r="D5" s="6">
        <f ca="1">RANDBETWEEN(1,8)+RANDBETWEEN(1,8)+RANDBETWEEN(1,8)</f>
        <v>20</v>
      </c>
      <c r="E5" s="6">
        <f ca="1">RANDBETWEEN(1,8)+RANDBETWEEN(1,8)+RANDBETWEEN(1,8)+RANDBETWEEN(1,8)</f>
        <v>20</v>
      </c>
      <c r="F5" s="6">
        <f ca="1">RANDBETWEEN(1,8)+RANDBETWEEN(1,8)+RANDBETWEEN(1,8)+RANDBETWEEN(1,8)+RANDBETWEEN(1,8)</f>
        <v>18</v>
      </c>
      <c r="G5" s="7">
        <f ca="1">RANDBETWEEN(1,8)+RANDBETWEEN(1,8)+RANDBETWEEN(1,8)+RANDBETWEEN(1,8)+RANDBETWEEN(1,8)+RANDBETWEEN(1,8)</f>
        <v>23</v>
      </c>
      <c r="K5" s="1"/>
      <c r="L5" s="1"/>
      <c r="M5" s="1"/>
      <c r="N5" s="1"/>
      <c r="O5" s="1"/>
    </row>
    <row r="6" spans="1:15" x14ac:dyDescent="0.25">
      <c r="A6" s="5" t="s">
        <v>12</v>
      </c>
      <c r="B6" s="6">
        <f ca="1">RANDBETWEEN(1,10)</f>
        <v>4</v>
      </c>
      <c r="C6" s="6">
        <f ca="1">RANDBETWEEN(1,10)+RANDBETWEEN(1,10)</f>
        <v>9</v>
      </c>
      <c r="D6" s="6">
        <f ca="1">RANDBETWEEN(1,10)+RANDBETWEEN(1,10)+RANDBETWEEN(1,10)</f>
        <v>15</v>
      </c>
      <c r="E6" s="6">
        <f ca="1">RANDBETWEEN(1,10)+RANDBETWEEN(1,10)+RANDBETWEEN(1,10)+RANDBETWEEN(1,10)</f>
        <v>30</v>
      </c>
      <c r="F6" s="6">
        <f ca="1">RANDBETWEEN(1,10)+RANDBETWEEN(1,10)+RANDBETWEEN(1,10)+RANDBETWEEN(1,10)+RANDBETWEEN(1,10)</f>
        <v>23</v>
      </c>
      <c r="G6" s="7">
        <f ca="1">RANDBETWEEN(1,10)+RANDBETWEEN(1,10)+RANDBETWEEN(1,10)+RANDBETWEEN(1,10)+RANDBETWEEN(1,10)+RANDBETWEEN(1,10)</f>
        <v>37</v>
      </c>
      <c r="K6" s="1"/>
      <c r="L6" s="1"/>
      <c r="M6" s="1"/>
      <c r="N6" s="1"/>
      <c r="O6" s="1"/>
    </row>
    <row r="7" spans="1:15" x14ac:dyDescent="0.25">
      <c r="A7" s="5" t="s">
        <v>11</v>
      </c>
      <c r="B7" s="6">
        <f ca="1">RANDBETWEEN(1,12)</f>
        <v>2</v>
      </c>
      <c r="C7" s="6">
        <f ca="1">RANDBETWEEN(1,12)+RANDBETWEEN(1,12)</f>
        <v>16</v>
      </c>
      <c r="D7" s="6">
        <f ca="1">RANDBETWEEN(1,12)+RANDBETWEEN(1,12)+RANDBETWEEN(1,12)</f>
        <v>10</v>
      </c>
      <c r="E7" s="6">
        <f ca="1">RANDBETWEEN(1,12)+RANDBETWEEN(1,12)+RANDBETWEEN(1,12)+RANDBETWEEN(1,12)</f>
        <v>24</v>
      </c>
      <c r="F7" s="6">
        <f ca="1">RANDBETWEEN(1,12)+RANDBETWEEN(1,12)+RANDBETWEEN(1,12)+RANDBETWEEN(1,12)+RANDBETWEEN(1,12)</f>
        <v>23</v>
      </c>
      <c r="G7" s="7">
        <f ca="1">RANDBETWEEN(1,12)+RANDBETWEEN(1,12)+RANDBETWEEN(1,12)+RANDBETWEEN(1,12)+RANDBETWEEN(1,12)+RANDBETWEEN(1,12)</f>
        <v>32</v>
      </c>
      <c r="K7" s="1"/>
      <c r="L7" s="1"/>
      <c r="M7" s="1"/>
      <c r="N7" s="1"/>
      <c r="O7" s="1"/>
    </row>
    <row r="8" spans="1:15" x14ac:dyDescent="0.25">
      <c r="A8" s="5" t="s">
        <v>10</v>
      </c>
      <c r="B8" s="6">
        <f ca="1">RANDBETWEEN(1,20)</f>
        <v>1</v>
      </c>
      <c r="C8" s="6">
        <f ca="1">RANDBETWEEN(1,20)+RANDBETWEEN(1,20)</f>
        <v>14</v>
      </c>
      <c r="D8" s="6">
        <f ca="1">RANDBETWEEN(1,20)+RANDBETWEEN(1,20)+RANDBETWEEN(1,20)</f>
        <v>38</v>
      </c>
      <c r="E8" s="6">
        <f ca="1">RANDBETWEEN(1,20)+RANDBETWEEN(1,20)+RANDBETWEEN(1,20)+RANDBETWEEN(1,20)</f>
        <v>28</v>
      </c>
      <c r="F8" s="6">
        <f ca="1">RANDBETWEEN(1,20)+RANDBETWEEN(1,20)+RANDBETWEEN(1,20)+RANDBETWEEN(1,20)+RANDBETWEEN(1,20)</f>
        <v>64</v>
      </c>
      <c r="G8" s="7">
        <f ca="1">RANDBETWEEN(1,20)+RANDBETWEEN(1,20)+RANDBETWEEN(1,20)+RANDBETWEEN(1,20)+RANDBETWEEN(1,20)+RANDBETWEEN(1,20)</f>
        <v>64</v>
      </c>
      <c r="K8" s="1"/>
      <c r="L8" s="1"/>
      <c r="M8" s="1"/>
      <c r="N8" s="1"/>
      <c r="O8" s="1"/>
    </row>
    <row r="9" spans="1:15" ht="16.5" thickBot="1" x14ac:dyDescent="0.3">
      <c r="A9" s="8" t="s">
        <v>26</v>
      </c>
      <c r="B9" s="9">
        <f ca="1">RANDBETWEEN(1,100)</f>
        <v>2</v>
      </c>
      <c r="C9" s="9">
        <f ca="1">RANDBETWEEN(1,100)+RANDBETWEEN(1,100)</f>
        <v>117</v>
      </c>
      <c r="D9" s="9">
        <f ca="1">RANDBETWEEN(1,100)+RANDBETWEEN(1,100)+RANDBETWEEN(1,100)</f>
        <v>207</v>
      </c>
      <c r="E9" s="9">
        <f ca="1">RANDBETWEEN(1,100)+RANDBETWEEN(1,100)+RANDBETWEEN(1,100)+RANDBETWEEN(1,100)</f>
        <v>274</v>
      </c>
      <c r="F9" s="9">
        <f ca="1">RANDBETWEEN(1,100)+RANDBETWEEN(1,100)+RANDBETWEEN(1,100)+RANDBETWEEN(1,100)+RANDBETWEEN(1,100)</f>
        <v>190</v>
      </c>
      <c r="G9" s="10">
        <f ca="1">RANDBETWEEN(1,100)+RANDBETWEEN(1,100)+RANDBETWEEN(1,100)+RANDBETWEEN(1,100)+RANDBETWEEN(1,100)+RANDBETWEEN(1,100)</f>
        <v>491</v>
      </c>
      <c r="K9" s="1"/>
      <c r="L9" s="1"/>
      <c r="M9" s="1"/>
      <c r="N9" s="1"/>
      <c r="O9" s="1"/>
    </row>
    <row r="10" spans="1:15" ht="16.5" thickTop="1" x14ac:dyDescent="0.25">
      <c r="B10" s="1"/>
      <c r="C10" s="1"/>
      <c r="D10" s="1"/>
      <c r="E10" s="1"/>
      <c r="F10" s="1"/>
    </row>
    <row r="11" spans="1:15" x14ac:dyDescent="0.25">
      <c r="B11" s="1"/>
      <c r="C11" s="1"/>
      <c r="D11" s="1"/>
      <c r="E11" s="1"/>
      <c r="F11" s="1"/>
    </row>
    <row r="12" spans="1:15" x14ac:dyDescent="0.25">
      <c r="B12" s="1"/>
      <c r="C12" s="1"/>
      <c r="D12" s="1"/>
      <c r="E12" s="1"/>
      <c r="F12" s="1"/>
    </row>
    <row r="13" spans="1:15" x14ac:dyDescent="0.25">
      <c r="B13" s="1"/>
      <c r="C13" s="1"/>
      <c r="D13" s="1"/>
      <c r="E13" s="1"/>
      <c r="F13" s="1"/>
    </row>
    <row r="14" spans="1:15" x14ac:dyDescent="0.25">
      <c r="B14" s="1"/>
      <c r="C14" s="1"/>
      <c r="D14" s="1"/>
      <c r="E14" s="1"/>
      <c r="F14" s="1"/>
    </row>
    <row r="15" spans="1:15" x14ac:dyDescent="0.25">
      <c r="B15" s="1"/>
      <c r="C15" s="1"/>
      <c r="D15" s="1"/>
      <c r="E15" s="1"/>
      <c r="F15" s="1"/>
    </row>
    <row r="16" spans="1:15" x14ac:dyDescent="0.25">
      <c r="B16" s="1"/>
      <c r="C16" s="1"/>
      <c r="D16" s="1"/>
      <c r="E16" s="1"/>
      <c r="F16" s="1"/>
    </row>
    <row r="17" spans="2:6" x14ac:dyDescent="0.25">
      <c r="B17" s="1"/>
      <c r="C17" s="1"/>
      <c r="D17" s="1"/>
      <c r="E17" s="1"/>
      <c r="F17" s="1"/>
    </row>
    <row r="18" spans="2:6" x14ac:dyDescent="0.25">
      <c r="B18" s="1"/>
      <c r="C18" s="1"/>
      <c r="D18" s="1"/>
      <c r="E18" s="1"/>
      <c r="F18" s="1"/>
    </row>
    <row r="19" spans="2:6" x14ac:dyDescent="0.25">
      <c r="B19" s="1"/>
      <c r="C19" s="1"/>
      <c r="D19" s="1"/>
      <c r="E19" s="1"/>
      <c r="F19" s="1"/>
    </row>
    <row r="20" spans="2:6" x14ac:dyDescent="0.25">
      <c r="B20" s="1"/>
      <c r="C20" s="1"/>
      <c r="D20" s="1"/>
      <c r="E20" s="1"/>
      <c r="F20" s="1"/>
    </row>
    <row r="21" spans="2:6" x14ac:dyDescent="0.25">
      <c r="B21" s="1"/>
      <c r="C21" s="1"/>
      <c r="D21" s="1"/>
      <c r="E21" s="1"/>
      <c r="F21" s="1"/>
    </row>
    <row r="22" spans="2:6" x14ac:dyDescent="0.25">
      <c r="B22" s="1"/>
      <c r="C22" s="1"/>
      <c r="D22" s="1"/>
      <c r="E22" s="1"/>
      <c r="F22" s="1"/>
    </row>
    <row r="23" spans="2:6" x14ac:dyDescent="0.25">
      <c r="B23" s="1"/>
      <c r="C23" s="1"/>
      <c r="D23" s="1"/>
      <c r="E23" s="1"/>
      <c r="F23" s="1"/>
    </row>
    <row r="24" spans="2:6" x14ac:dyDescent="0.25">
      <c r="B24" s="1"/>
      <c r="C24" s="1"/>
      <c r="D24" s="1"/>
      <c r="E24" s="1"/>
      <c r="F24" s="1"/>
    </row>
    <row r="25" spans="2:6" x14ac:dyDescent="0.25">
      <c r="B25" s="1"/>
      <c r="C25" s="1"/>
      <c r="D25" s="1"/>
      <c r="E25" s="1"/>
      <c r="F25" s="1"/>
    </row>
    <row r="26" spans="2:6" x14ac:dyDescent="0.25">
      <c r="B26" s="1"/>
      <c r="C26" s="1"/>
      <c r="D26" s="1"/>
      <c r="E26" s="1"/>
      <c r="F26" s="1"/>
    </row>
    <row r="27" spans="2:6" x14ac:dyDescent="0.25">
      <c r="B27" s="1"/>
      <c r="C27" s="1"/>
      <c r="D27" s="1"/>
      <c r="E27" s="1"/>
      <c r="F27" s="1"/>
    </row>
    <row r="28" spans="2:6" x14ac:dyDescent="0.25">
      <c r="B28" s="1"/>
      <c r="C28" s="1"/>
      <c r="D28" s="1"/>
      <c r="E28" s="1"/>
      <c r="F28" s="1"/>
    </row>
    <row r="29" spans="2:6" x14ac:dyDescent="0.25">
      <c r="B29" s="1"/>
      <c r="C29" s="1"/>
      <c r="D29" s="1"/>
      <c r="E29" s="1"/>
      <c r="F29" s="1"/>
    </row>
    <row r="30" spans="2:6" x14ac:dyDescent="0.25">
      <c r="B30" s="1"/>
      <c r="C30" s="1"/>
      <c r="D30" s="1"/>
      <c r="E30" s="1"/>
      <c r="F30" s="1"/>
    </row>
    <row r="31" spans="2:6" x14ac:dyDescent="0.25">
      <c r="B31" s="1"/>
      <c r="C31" s="1"/>
      <c r="D31" s="1"/>
      <c r="E31" s="1"/>
      <c r="F31" s="1"/>
    </row>
    <row r="32" spans="2:6" x14ac:dyDescent="0.25">
      <c r="B32" s="1"/>
      <c r="C32" s="1"/>
      <c r="D32" s="1"/>
      <c r="E32" s="1"/>
      <c r="F32" s="1"/>
    </row>
    <row r="33" spans="2:6" x14ac:dyDescent="0.25">
      <c r="B33" s="1"/>
      <c r="C33" s="1"/>
      <c r="D33" s="1"/>
      <c r="E33" s="1"/>
      <c r="F33" s="1"/>
    </row>
    <row r="34" spans="2:6" x14ac:dyDescent="0.25">
      <c r="B34" s="1"/>
      <c r="C34" s="1"/>
      <c r="D34" s="1"/>
      <c r="E34" s="1"/>
      <c r="F34" s="1"/>
    </row>
  </sheetData>
  <pageMargins left="0.7" right="0.7" top="0.75" bottom="0.75" header="0.3" footer="0.3"/>
  <pageSetup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Initiative</vt:lpstr>
      <vt:lpstr>Saves</vt:lpstr>
      <vt:lpstr>Attacks</vt:lpstr>
      <vt:lpstr>HPs</vt:lpstr>
      <vt:lpstr>Rolls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2013-02-11T14:53:37Z</cp:lastPrinted>
  <dcterms:created xsi:type="dcterms:W3CDTF">2011-08-12T18:00:42Z</dcterms:created>
  <dcterms:modified xsi:type="dcterms:W3CDTF">2013-05-05T16:05:26Z</dcterms:modified>
</cp:coreProperties>
</file>