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105" yWindow="-15" windowWidth="11910" windowHeight="10725" activeTab="1"/>
  </bookViews>
  <sheets>
    <sheet name="Initiative" sheetId="13" r:id="rId1"/>
    <sheet name="Attacks" sheetId="3" r:id="rId2"/>
    <sheet name="Saves" sheetId="10" r:id="rId3"/>
    <sheet name="HPs" sheetId="14" r:id="rId4"/>
    <sheet name="Rolls" sheetId="15" r:id="rId5"/>
  </sheets>
  <calcPr calcId="145621"/>
</workbook>
</file>

<file path=xl/calcChain.xml><?xml version="1.0" encoding="utf-8"?>
<calcChain xmlns="http://schemas.openxmlformats.org/spreadsheetml/2006/main">
  <c r="D6" i="13" l="1"/>
  <c r="E6" i="13" s="1"/>
  <c r="D7" i="13"/>
  <c r="E7" i="13" s="1"/>
  <c r="D8" i="13"/>
  <c r="E8" i="13" s="1"/>
  <c r="D9" i="13"/>
  <c r="E9" i="13" s="1"/>
  <c r="D10" i="13"/>
  <c r="E10" i="13" s="1"/>
  <c r="D11" i="13"/>
  <c r="E11" i="13" s="1"/>
  <c r="D12" i="13"/>
  <c r="E12" i="13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2" i="13"/>
  <c r="F4" i="3" l="1"/>
  <c r="G4" i="3" s="1"/>
  <c r="X4" i="3"/>
  <c r="Y4" i="3" s="1"/>
  <c r="AA4" i="3" s="1"/>
  <c r="F5" i="3"/>
  <c r="G5" i="3" s="1"/>
  <c r="I5" i="3" s="1"/>
  <c r="X5" i="3"/>
  <c r="Y5" i="3" s="1"/>
  <c r="F6" i="3"/>
  <c r="G6" i="3" s="1"/>
  <c r="I6" i="3" s="1"/>
  <c r="X6" i="3"/>
  <c r="Y6" i="3" s="1"/>
  <c r="F7" i="3"/>
  <c r="G7" i="3" s="1"/>
  <c r="I7" i="3" s="1"/>
  <c r="X7" i="3"/>
  <c r="Y7" i="3" s="1"/>
  <c r="F8" i="3"/>
  <c r="G8" i="3" s="1"/>
  <c r="I8" i="3" s="1"/>
  <c r="X8" i="3"/>
  <c r="Y8" i="3" s="1"/>
  <c r="AH8" i="3" s="1"/>
  <c r="F9" i="3"/>
  <c r="G9" i="3" s="1"/>
  <c r="I9" i="3" s="1"/>
  <c r="X9" i="3"/>
  <c r="Y9" i="3" s="1"/>
  <c r="AB9" i="3" s="1"/>
  <c r="F10" i="3"/>
  <c r="G10" i="3" s="1"/>
  <c r="I10" i="3" s="1"/>
  <c r="X10" i="3"/>
  <c r="Y10" i="3" s="1"/>
  <c r="AD10" i="3" s="1"/>
  <c r="F11" i="3"/>
  <c r="G11" i="3" s="1"/>
  <c r="I11" i="3" s="1"/>
  <c r="X11" i="3"/>
  <c r="Y11" i="3" s="1"/>
  <c r="F12" i="3"/>
  <c r="G12" i="3" s="1"/>
  <c r="I12" i="3" s="1"/>
  <c r="X12" i="3"/>
  <c r="Y12" i="3" s="1"/>
  <c r="F13" i="3"/>
  <c r="G13" i="3" s="1"/>
  <c r="X13" i="3"/>
  <c r="Y13" i="3" s="1"/>
  <c r="F14" i="3"/>
  <c r="G14" i="3" s="1"/>
  <c r="X14" i="3"/>
  <c r="Y14" i="3" s="1"/>
  <c r="F15" i="3"/>
  <c r="G15" i="3" s="1"/>
  <c r="X15" i="3"/>
  <c r="Y15" i="3" s="1"/>
  <c r="F16" i="3"/>
  <c r="G16" i="3" s="1"/>
  <c r="X16" i="3"/>
  <c r="Y16" i="3" s="1"/>
  <c r="AB16" i="3" s="1"/>
  <c r="F17" i="3"/>
  <c r="G17" i="3" s="1"/>
  <c r="X17" i="3"/>
  <c r="Y17" i="3" s="1"/>
  <c r="AA17" i="3" s="1"/>
  <c r="O6" i="3" l="1"/>
  <c r="O12" i="3"/>
  <c r="K12" i="3"/>
  <c r="O9" i="3"/>
  <c r="O10" i="3"/>
  <c r="O8" i="3"/>
  <c r="O11" i="3"/>
  <c r="K10" i="3"/>
  <c r="K9" i="3"/>
  <c r="O7" i="3"/>
  <c r="O5" i="3"/>
  <c r="AF4" i="3"/>
  <c r="AA12" i="3"/>
  <c r="AH12" i="3"/>
  <c r="Q12" i="3"/>
  <c r="M12" i="3"/>
  <c r="K11" i="3"/>
  <c r="Q10" i="3"/>
  <c r="M10" i="3"/>
  <c r="Q9" i="3"/>
  <c r="M9" i="3"/>
  <c r="K8" i="3"/>
  <c r="K7" i="3"/>
  <c r="K6" i="3"/>
  <c r="K5" i="3"/>
  <c r="AH4" i="3"/>
  <c r="AD4" i="3"/>
  <c r="AD11" i="3"/>
  <c r="AH11" i="3"/>
  <c r="AA14" i="3"/>
  <c r="AH14" i="3"/>
  <c r="AD12" i="3"/>
  <c r="Q11" i="3"/>
  <c r="M11" i="3"/>
  <c r="AH10" i="3"/>
  <c r="AA15" i="3"/>
  <c r="AD15" i="3"/>
  <c r="AH15" i="3"/>
  <c r="AF15" i="3"/>
  <c r="AB15" i="3"/>
  <c r="AA13" i="3"/>
  <c r="AD13" i="3"/>
  <c r="AH13" i="3"/>
  <c r="AB13" i="3"/>
  <c r="AF13" i="3"/>
  <c r="AH7" i="3"/>
  <c r="AD7" i="3"/>
  <c r="AB6" i="3"/>
  <c r="AH6" i="3"/>
  <c r="AD6" i="3"/>
  <c r="AB5" i="3"/>
  <c r="AH5" i="3"/>
  <c r="AD5" i="3"/>
  <c r="AB4" i="3"/>
  <c r="AH17" i="3"/>
  <c r="AF16" i="3"/>
  <c r="AD14" i="3"/>
  <c r="AF17" i="3"/>
  <c r="AH16" i="3"/>
  <c r="AD16" i="3"/>
  <c r="AF14" i="3"/>
  <c r="AB14" i="3"/>
  <c r="AF12" i="3"/>
  <c r="AB12" i="3"/>
  <c r="Q8" i="3"/>
  <c r="M8" i="3"/>
  <c r="Q7" i="3"/>
  <c r="M7" i="3"/>
  <c r="Q6" i="3"/>
  <c r="M6" i="3"/>
  <c r="Q5" i="3"/>
  <c r="M5" i="3"/>
  <c r="Q15" i="3"/>
  <c r="J15" i="3"/>
  <c r="L15" i="3"/>
  <c r="N15" i="3"/>
  <c r="P15" i="3"/>
  <c r="I15" i="3"/>
  <c r="K15" i="3"/>
  <c r="M15" i="3"/>
  <c r="O15" i="3"/>
  <c r="I13" i="3"/>
  <c r="M13" i="3"/>
  <c r="Q13" i="3"/>
  <c r="J13" i="3"/>
  <c r="L13" i="3"/>
  <c r="N13" i="3"/>
  <c r="P13" i="3"/>
  <c r="K13" i="3"/>
  <c r="O13" i="3"/>
  <c r="K17" i="3"/>
  <c r="J17" i="3"/>
  <c r="L17" i="3"/>
  <c r="N17" i="3"/>
  <c r="P17" i="3"/>
  <c r="I17" i="3"/>
  <c r="M17" i="3"/>
  <c r="O17" i="3"/>
  <c r="Q17" i="3"/>
  <c r="I16" i="3"/>
  <c r="M16" i="3"/>
  <c r="Q16" i="3"/>
  <c r="J16" i="3"/>
  <c r="L16" i="3"/>
  <c r="N16" i="3"/>
  <c r="P16" i="3"/>
  <c r="K16" i="3"/>
  <c r="O16" i="3"/>
  <c r="J14" i="3"/>
  <c r="L14" i="3"/>
  <c r="N14" i="3"/>
  <c r="P14" i="3"/>
  <c r="I14" i="3"/>
  <c r="K14" i="3"/>
  <c r="M14" i="3"/>
  <c r="O14" i="3"/>
  <c r="Q14" i="3"/>
  <c r="AD17" i="3"/>
  <c r="AB17" i="3"/>
  <c r="AA11" i="3"/>
  <c r="AC11" i="3"/>
  <c r="AE11" i="3"/>
  <c r="AG11" i="3"/>
  <c r="AI11" i="3"/>
  <c r="AA10" i="3"/>
  <c r="AC10" i="3"/>
  <c r="AE10" i="3"/>
  <c r="AG10" i="3"/>
  <c r="AI10" i="3"/>
  <c r="AH9" i="3"/>
  <c r="AD9" i="3"/>
  <c r="AA8" i="3"/>
  <c r="AC8" i="3"/>
  <c r="AE8" i="3"/>
  <c r="AG8" i="3"/>
  <c r="AI8" i="3"/>
  <c r="AA7" i="3"/>
  <c r="AC7" i="3"/>
  <c r="AE7" i="3"/>
  <c r="AG7" i="3"/>
  <c r="AI7" i="3"/>
  <c r="AI17" i="3"/>
  <c r="AG17" i="3"/>
  <c r="AE17" i="3"/>
  <c r="AC17" i="3"/>
  <c r="AI16" i="3"/>
  <c r="AG16" i="3"/>
  <c r="AE16" i="3"/>
  <c r="AC16" i="3"/>
  <c r="AA16" i="3"/>
  <c r="AI15" i="3"/>
  <c r="AG15" i="3"/>
  <c r="AE15" i="3"/>
  <c r="AC15" i="3"/>
  <c r="AI14" i="3"/>
  <c r="AG14" i="3"/>
  <c r="AE14" i="3"/>
  <c r="AC14" i="3"/>
  <c r="AI13" i="3"/>
  <c r="AG13" i="3"/>
  <c r="AE13" i="3"/>
  <c r="AC13" i="3"/>
  <c r="AI12" i="3"/>
  <c r="AG12" i="3"/>
  <c r="AE12" i="3"/>
  <c r="AC12" i="3"/>
  <c r="J12" i="3"/>
  <c r="L12" i="3"/>
  <c r="N12" i="3"/>
  <c r="P12" i="3"/>
  <c r="AF11" i="3"/>
  <c r="AB11" i="3"/>
  <c r="J11" i="3"/>
  <c r="L11" i="3"/>
  <c r="N11" i="3"/>
  <c r="P11" i="3"/>
  <c r="AF10" i="3"/>
  <c r="AB10" i="3"/>
  <c r="J10" i="3"/>
  <c r="L10" i="3"/>
  <c r="N10" i="3"/>
  <c r="P10" i="3"/>
  <c r="AF9" i="3"/>
  <c r="J9" i="3"/>
  <c r="L9" i="3"/>
  <c r="N9" i="3"/>
  <c r="P9" i="3"/>
  <c r="AF8" i="3"/>
  <c r="AB8" i="3"/>
  <c r="J8" i="3"/>
  <c r="L8" i="3"/>
  <c r="N8" i="3"/>
  <c r="P8" i="3"/>
  <c r="AF7" i="3"/>
  <c r="AB7" i="3"/>
  <c r="J7" i="3"/>
  <c r="L7" i="3"/>
  <c r="N7" i="3"/>
  <c r="P7" i="3"/>
  <c r="AF6" i="3"/>
  <c r="J6" i="3"/>
  <c r="L6" i="3"/>
  <c r="N6" i="3"/>
  <c r="P6" i="3"/>
  <c r="AF5" i="3"/>
  <c r="J5" i="3"/>
  <c r="L5" i="3"/>
  <c r="N5" i="3"/>
  <c r="P5" i="3"/>
  <c r="AA9" i="3"/>
  <c r="AC9" i="3"/>
  <c r="AE9" i="3"/>
  <c r="AG9" i="3"/>
  <c r="AI9" i="3"/>
  <c r="AD8" i="3"/>
  <c r="AA6" i="3"/>
  <c r="AC6" i="3"/>
  <c r="AE6" i="3"/>
  <c r="AG6" i="3"/>
  <c r="AI6" i="3"/>
  <c r="AA5" i="3"/>
  <c r="AC5" i="3"/>
  <c r="AE5" i="3"/>
  <c r="AG5" i="3"/>
  <c r="AI5" i="3"/>
  <c r="I4" i="3"/>
  <c r="K4" i="3"/>
  <c r="M4" i="3"/>
  <c r="O4" i="3"/>
  <c r="Q4" i="3"/>
  <c r="J4" i="3"/>
  <c r="L4" i="3"/>
  <c r="N4" i="3"/>
  <c r="P4" i="3"/>
  <c r="AI4" i="3"/>
  <c r="AG4" i="3"/>
  <c r="AE4" i="3"/>
  <c r="AC4" i="3"/>
  <c r="D2" i="13"/>
  <c r="D3" i="13"/>
  <c r="D4" i="13"/>
  <c r="D5" i="13"/>
  <c r="D2" i="10" l="1"/>
  <c r="E2" i="10" s="1"/>
  <c r="G2" i="10" s="1"/>
  <c r="D3" i="10"/>
  <c r="E3" i="10" s="1"/>
  <c r="G3" i="10" s="1"/>
  <c r="D4" i="10"/>
  <c r="E4" i="10" s="1"/>
  <c r="G4" i="10" s="1"/>
  <c r="D5" i="10"/>
  <c r="E5" i="10" s="1"/>
  <c r="G5" i="10" s="1"/>
  <c r="D6" i="10"/>
  <c r="E6" i="10" s="1"/>
  <c r="G6" i="10" s="1"/>
  <c r="D7" i="10"/>
  <c r="E7" i="10" s="1"/>
  <c r="G7" i="10" s="1"/>
  <c r="D8" i="10"/>
  <c r="E8" i="10" s="1"/>
  <c r="G8" i="10" s="1"/>
  <c r="D9" i="10"/>
  <c r="E9" i="10" s="1"/>
  <c r="G9" i="10" s="1"/>
  <c r="D10" i="10"/>
  <c r="E10" i="10" s="1"/>
  <c r="G10" i="10" s="1"/>
  <c r="D11" i="10"/>
  <c r="E11" i="10" s="1"/>
  <c r="M11" i="10" s="1"/>
  <c r="D12" i="10"/>
  <c r="E12" i="10" s="1"/>
  <c r="H12" i="10" s="1"/>
  <c r="D13" i="10"/>
  <c r="E13" i="10" s="1"/>
  <c r="L13" i="10" s="1"/>
  <c r="D14" i="10"/>
  <c r="E14" i="10" s="1"/>
  <c r="H14" i="10" s="1"/>
  <c r="D15" i="10"/>
  <c r="E15" i="10" s="1"/>
  <c r="L15" i="10" s="1"/>
  <c r="D16" i="10"/>
  <c r="E16" i="10" s="1"/>
  <c r="H16" i="10" s="1"/>
  <c r="D17" i="10"/>
  <c r="E17" i="10" s="1"/>
  <c r="L17" i="10" s="1"/>
  <c r="D18" i="10"/>
  <c r="E18" i="10" s="1"/>
  <c r="H18" i="10" s="1"/>
  <c r="D19" i="10"/>
  <c r="E19" i="10" s="1"/>
  <c r="L19" i="10" s="1"/>
  <c r="D20" i="10"/>
  <c r="E20" i="10" s="1"/>
  <c r="H20" i="10" s="1"/>
  <c r="D21" i="10"/>
  <c r="E21" i="10" s="1"/>
  <c r="L21" i="10" s="1"/>
  <c r="D22" i="10"/>
  <c r="E22" i="10" s="1"/>
  <c r="H22" i="10" s="1"/>
  <c r="D23" i="10"/>
  <c r="E23" i="10" s="1"/>
  <c r="L23" i="10" s="1"/>
  <c r="D24" i="10"/>
  <c r="E24" i="10" s="1"/>
  <c r="J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U45" i="10" s="1"/>
  <c r="D46" i="10"/>
  <c r="E46" i="10" s="1"/>
  <c r="G46" i="10" s="1"/>
  <c r="D47" i="10"/>
  <c r="E47" i="10" s="1"/>
  <c r="I47" i="10" s="1"/>
  <c r="D48" i="10"/>
  <c r="E48" i="10" s="1"/>
  <c r="G48" i="10" s="1"/>
  <c r="D49" i="10"/>
  <c r="E49" i="10" s="1"/>
  <c r="I49" i="10" s="1"/>
  <c r="D50" i="10"/>
  <c r="E50" i="10" s="1"/>
  <c r="G50" i="10" s="1"/>
  <c r="F18" i="3"/>
  <c r="G18" i="3" s="1"/>
  <c r="X18" i="3"/>
  <c r="Y18" i="3" s="1"/>
  <c r="U6" i="10" l="1"/>
  <c r="U47" i="10"/>
  <c r="T22" i="10"/>
  <c r="T14" i="10"/>
  <c r="T18" i="10"/>
  <c r="U10" i="10"/>
  <c r="U49" i="10"/>
  <c r="M49" i="10"/>
  <c r="M47" i="10"/>
  <c r="P24" i="10"/>
  <c r="L22" i="10"/>
  <c r="T21" i="10"/>
  <c r="T20" i="10"/>
  <c r="L18" i="10"/>
  <c r="T17" i="10"/>
  <c r="T16" i="10"/>
  <c r="L14" i="10"/>
  <c r="T13" i="10"/>
  <c r="T12" i="10"/>
  <c r="M10" i="10"/>
  <c r="U9" i="10"/>
  <c r="U8" i="10"/>
  <c r="M6" i="10"/>
  <c r="U5" i="10"/>
  <c r="U4" i="10"/>
  <c r="Q49" i="10"/>
  <c r="U48" i="10"/>
  <c r="M8" i="10"/>
  <c r="U7" i="10"/>
  <c r="M4" i="10"/>
  <c r="U3" i="10"/>
  <c r="U50" i="10"/>
  <c r="Q47" i="10"/>
  <c r="T24" i="10"/>
  <c r="L24" i="10"/>
  <c r="T23" i="10"/>
  <c r="L20" i="10"/>
  <c r="T19" i="10"/>
  <c r="L16" i="10"/>
  <c r="T15" i="10"/>
  <c r="L12" i="10"/>
  <c r="Q11" i="10"/>
  <c r="M9" i="10"/>
  <c r="M7" i="10"/>
  <c r="M5" i="10"/>
  <c r="M3" i="10"/>
  <c r="U2" i="10"/>
  <c r="M50" i="10"/>
  <c r="M48" i="10"/>
  <c r="Q10" i="10"/>
  <c r="I10" i="10"/>
  <c r="Q8" i="10"/>
  <c r="I8" i="10"/>
  <c r="Q6" i="10"/>
  <c r="I6" i="10"/>
  <c r="Q4" i="10"/>
  <c r="I4" i="10"/>
  <c r="M2" i="10"/>
  <c r="H29" i="10"/>
  <c r="N29" i="10"/>
  <c r="V29" i="10"/>
  <c r="J29" i="10"/>
  <c r="R29" i="10"/>
  <c r="H27" i="10"/>
  <c r="N27" i="10"/>
  <c r="V27" i="10"/>
  <c r="J27" i="10"/>
  <c r="R27" i="10"/>
  <c r="H25" i="10"/>
  <c r="N25" i="10"/>
  <c r="V25" i="10"/>
  <c r="J25" i="10"/>
  <c r="R25" i="10"/>
  <c r="H30" i="10"/>
  <c r="N30" i="10"/>
  <c r="S30" i="10"/>
  <c r="J30" i="10"/>
  <c r="Q30" i="10"/>
  <c r="U30" i="10"/>
  <c r="H28" i="10"/>
  <c r="N28" i="10"/>
  <c r="V28" i="10"/>
  <c r="J28" i="10"/>
  <c r="R28" i="10"/>
  <c r="H26" i="10"/>
  <c r="N26" i="10"/>
  <c r="V26" i="10"/>
  <c r="J26" i="10"/>
  <c r="R26" i="10"/>
  <c r="Q50" i="10"/>
  <c r="I50" i="10"/>
  <c r="Q48" i="10"/>
  <c r="I48" i="10"/>
  <c r="V24" i="10"/>
  <c r="R24" i="10"/>
  <c r="N24" i="10"/>
  <c r="H24" i="10"/>
  <c r="P22" i="10"/>
  <c r="P20" i="10"/>
  <c r="P18" i="10"/>
  <c r="P16" i="10"/>
  <c r="P14" i="10"/>
  <c r="P12" i="10"/>
  <c r="U11" i="10"/>
  <c r="Q9" i="10"/>
  <c r="I9" i="10"/>
  <c r="Q7" i="10"/>
  <c r="I7" i="10"/>
  <c r="Q5" i="10"/>
  <c r="I5" i="10"/>
  <c r="Q3" i="10"/>
  <c r="I3" i="10"/>
  <c r="N34" i="10"/>
  <c r="V34" i="10"/>
  <c r="J34" i="10"/>
  <c r="R34" i="10"/>
  <c r="N40" i="10"/>
  <c r="U40" i="10"/>
  <c r="J40" i="10"/>
  <c r="R40" i="10"/>
  <c r="N38" i="10"/>
  <c r="V38" i="10"/>
  <c r="R38" i="10"/>
  <c r="J38" i="10"/>
  <c r="N36" i="10"/>
  <c r="V36" i="10"/>
  <c r="J36" i="10"/>
  <c r="R36" i="10"/>
  <c r="N32" i="10"/>
  <c r="V32" i="10"/>
  <c r="J32" i="10"/>
  <c r="R32" i="10"/>
  <c r="N39" i="10"/>
  <c r="V39" i="10"/>
  <c r="R39" i="10"/>
  <c r="J39" i="10"/>
  <c r="N37" i="10"/>
  <c r="V37" i="10"/>
  <c r="J37" i="10"/>
  <c r="R37" i="10"/>
  <c r="N35" i="10"/>
  <c r="V35" i="10"/>
  <c r="R35" i="10"/>
  <c r="J35" i="10"/>
  <c r="N33" i="10"/>
  <c r="V33" i="10"/>
  <c r="R33" i="10"/>
  <c r="J33" i="10"/>
  <c r="N31" i="10"/>
  <c r="V31" i="10"/>
  <c r="J31" i="10"/>
  <c r="R31" i="10"/>
  <c r="J23" i="10"/>
  <c r="N23" i="10"/>
  <c r="R23" i="10"/>
  <c r="V23" i="10"/>
  <c r="J21" i="10"/>
  <c r="N21" i="10"/>
  <c r="R21" i="10"/>
  <c r="V21" i="10"/>
  <c r="J19" i="10"/>
  <c r="N19" i="10"/>
  <c r="R19" i="10"/>
  <c r="V19" i="10"/>
  <c r="J17" i="10"/>
  <c r="N17" i="10"/>
  <c r="R17" i="10"/>
  <c r="V17" i="10"/>
  <c r="J15" i="10"/>
  <c r="N15" i="10"/>
  <c r="R15" i="10"/>
  <c r="V15" i="10"/>
  <c r="G13" i="10"/>
  <c r="J13" i="10"/>
  <c r="N13" i="10"/>
  <c r="R13" i="10"/>
  <c r="V13" i="10"/>
  <c r="G11" i="10"/>
  <c r="K11" i="10"/>
  <c r="N11" i="10"/>
  <c r="P11" i="10"/>
  <c r="R11" i="10"/>
  <c r="T11" i="10"/>
  <c r="V11" i="10"/>
  <c r="U46" i="10"/>
  <c r="Q46" i="10"/>
  <c r="M46" i="10"/>
  <c r="I46" i="10"/>
  <c r="S50" i="10"/>
  <c r="O50" i="10"/>
  <c r="K50" i="10"/>
  <c r="S48" i="10"/>
  <c r="O48" i="10"/>
  <c r="K48" i="10"/>
  <c r="S46" i="10"/>
  <c r="O46" i="10"/>
  <c r="K46" i="10"/>
  <c r="V30" i="10"/>
  <c r="T30" i="10"/>
  <c r="R30" i="10"/>
  <c r="P30" i="10"/>
  <c r="L30" i="10"/>
  <c r="T29" i="10"/>
  <c r="P29" i="10"/>
  <c r="L29" i="10"/>
  <c r="T28" i="10"/>
  <c r="P28" i="10"/>
  <c r="L28" i="10"/>
  <c r="T27" i="10"/>
  <c r="P27" i="10"/>
  <c r="L27" i="10"/>
  <c r="T26" i="10"/>
  <c r="P26" i="10"/>
  <c r="L26" i="10"/>
  <c r="T25" i="10"/>
  <c r="P25" i="10"/>
  <c r="L25" i="10"/>
  <c r="P23" i="10"/>
  <c r="H23" i="10"/>
  <c r="J22" i="10"/>
  <c r="N22" i="10"/>
  <c r="R22" i="10"/>
  <c r="V22" i="10"/>
  <c r="P21" i="10"/>
  <c r="H21" i="10"/>
  <c r="J20" i="10"/>
  <c r="N20" i="10"/>
  <c r="R20" i="10"/>
  <c r="V20" i="10"/>
  <c r="P19" i="10"/>
  <c r="H19" i="10"/>
  <c r="J18" i="10"/>
  <c r="N18" i="10"/>
  <c r="R18" i="10"/>
  <c r="V18" i="10"/>
  <c r="P17" i="10"/>
  <c r="H17" i="10"/>
  <c r="J16" i="10"/>
  <c r="N16" i="10"/>
  <c r="R16" i="10"/>
  <c r="V16" i="10"/>
  <c r="P15" i="10"/>
  <c r="H15" i="10"/>
  <c r="J14" i="10"/>
  <c r="N14" i="10"/>
  <c r="R14" i="10"/>
  <c r="V14" i="10"/>
  <c r="P13" i="10"/>
  <c r="H13" i="10"/>
  <c r="G12" i="10"/>
  <c r="J12" i="10"/>
  <c r="N12" i="10"/>
  <c r="R12" i="10"/>
  <c r="V12" i="10"/>
  <c r="S11" i="10"/>
  <c r="O11" i="10"/>
  <c r="I11" i="10"/>
  <c r="Q2" i="10"/>
  <c r="I2" i="10"/>
  <c r="S9" i="10"/>
  <c r="O9" i="10"/>
  <c r="K9" i="10"/>
  <c r="S7" i="10"/>
  <c r="O7" i="10"/>
  <c r="K7" i="10"/>
  <c r="S5" i="10"/>
  <c r="O5" i="10"/>
  <c r="K5" i="10"/>
  <c r="S3" i="10"/>
  <c r="O3" i="10"/>
  <c r="K3" i="10"/>
  <c r="H42" i="10"/>
  <c r="J42" i="10"/>
  <c r="L42" i="10"/>
  <c r="N42" i="10"/>
  <c r="P42" i="10"/>
  <c r="R42" i="10"/>
  <c r="T42" i="10"/>
  <c r="V42" i="10"/>
  <c r="G42" i="10"/>
  <c r="I42" i="10"/>
  <c r="K42" i="10"/>
  <c r="M42" i="10"/>
  <c r="O42" i="10"/>
  <c r="Q42" i="10"/>
  <c r="S42" i="10"/>
  <c r="U42" i="10"/>
  <c r="H49" i="10"/>
  <c r="J49" i="10"/>
  <c r="L49" i="10"/>
  <c r="N49" i="10"/>
  <c r="P49" i="10"/>
  <c r="R49" i="10"/>
  <c r="T49" i="10"/>
  <c r="V49" i="10"/>
  <c r="H47" i="10"/>
  <c r="J47" i="10"/>
  <c r="L47" i="10"/>
  <c r="N47" i="10"/>
  <c r="P47" i="10"/>
  <c r="R47" i="10"/>
  <c r="T47" i="10"/>
  <c r="V47" i="10"/>
  <c r="H44" i="10"/>
  <c r="J44" i="10"/>
  <c r="L44" i="10"/>
  <c r="N44" i="10"/>
  <c r="P44" i="10"/>
  <c r="R44" i="10"/>
  <c r="T44" i="10"/>
  <c r="V44" i="10"/>
  <c r="I44" i="10"/>
  <c r="K44" i="10"/>
  <c r="M44" i="10"/>
  <c r="O44" i="10"/>
  <c r="Q44" i="10"/>
  <c r="S44" i="10"/>
  <c r="U44" i="10"/>
  <c r="G44" i="10"/>
  <c r="H50" i="10"/>
  <c r="J50" i="10"/>
  <c r="L50" i="10"/>
  <c r="N50" i="10"/>
  <c r="P50" i="10"/>
  <c r="R50" i="10"/>
  <c r="T50" i="10"/>
  <c r="V50" i="10"/>
  <c r="S49" i="10"/>
  <c r="O49" i="10"/>
  <c r="K49" i="10"/>
  <c r="G49" i="10"/>
  <c r="H48" i="10"/>
  <c r="J48" i="10"/>
  <c r="L48" i="10"/>
  <c r="N48" i="10"/>
  <c r="P48" i="10"/>
  <c r="R48" i="10"/>
  <c r="T48" i="10"/>
  <c r="V48" i="10"/>
  <c r="S47" i="10"/>
  <c r="O47" i="10"/>
  <c r="K47" i="10"/>
  <c r="G47" i="10"/>
  <c r="H46" i="10"/>
  <c r="J46" i="10"/>
  <c r="L46" i="10"/>
  <c r="N46" i="10"/>
  <c r="P46" i="10"/>
  <c r="R46" i="10"/>
  <c r="T46" i="10"/>
  <c r="V46" i="10"/>
  <c r="H45" i="10"/>
  <c r="J45" i="10"/>
  <c r="L45" i="10"/>
  <c r="N45" i="10"/>
  <c r="P45" i="10"/>
  <c r="R45" i="10"/>
  <c r="T45" i="10"/>
  <c r="V45" i="10"/>
  <c r="G45" i="10"/>
  <c r="I45" i="10"/>
  <c r="K45" i="10"/>
  <c r="M45" i="10"/>
  <c r="O45" i="10"/>
  <c r="Q45" i="10"/>
  <c r="S45" i="10"/>
  <c r="H43" i="10"/>
  <c r="J43" i="10"/>
  <c r="L43" i="10"/>
  <c r="N43" i="10"/>
  <c r="P43" i="10"/>
  <c r="R43" i="10"/>
  <c r="T43" i="10"/>
  <c r="V43" i="10"/>
  <c r="G43" i="10"/>
  <c r="I43" i="10"/>
  <c r="K43" i="10"/>
  <c r="M43" i="10"/>
  <c r="O43" i="10"/>
  <c r="Q43" i="10"/>
  <c r="S43" i="10"/>
  <c r="U43" i="10"/>
  <c r="H41" i="10"/>
  <c r="J41" i="10"/>
  <c r="L41" i="10"/>
  <c r="N41" i="10"/>
  <c r="P41" i="10"/>
  <c r="R41" i="10"/>
  <c r="T41" i="10"/>
  <c r="V41" i="10"/>
  <c r="G41" i="10"/>
  <c r="I41" i="10"/>
  <c r="K41" i="10"/>
  <c r="M41" i="10"/>
  <c r="O41" i="10"/>
  <c r="Q41" i="10"/>
  <c r="S41" i="10"/>
  <c r="U41" i="10"/>
  <c r="G38" i="10"/>
  <c r="I38" i="10"/>
  <c r="K38" i="10"/>
  <c r="M38" i="10"/>
  <c r="O38" i="10"/>
  <c r="Q38" i="10"/>
  <c r="S38" i="10"/>
  <c r="U38" i="10"/>
  <c r="G36" i="10"/>
  <c r="I36" i="10"/>
  <c r="K36" i="10"/>
  <c r="M36" i="10"/>
  <c r="O36" i="10"/>
  <c r="Q36" i="10"/>
  <c r="S36" i="10"/>
  <c r="U36" i="10"/>
  <c r="G35" i="10"/>
  <c r="I35" i="10"/>
  <c r="K35" i="10"/>
  <c r="M35" i="10"/>
  <c r="O35" i="10"/>
  <c r="Q35" i="10"/>
  <c r="S35" i="10"/>
  <c r="U35" i="10"/>
  <c r="G34" i="10"/>
  <c r="I34" i="10"/>
  <c r="K34" i="10"/>
  <c r="M34" i="10"/>
  <c r="O34" i="10"/>
  <c r="Q34" i="10"/>
  <c r="S34" i="10"/>
  <c r="U34" i="10"/>
  <c r="G33" i="10"/>
  <c r="I33" i="10"/>
  <c r="K33" i="10"/>
  <c r="M33" i="10"/>
  <c r="O33" i="10"/>
  <c r="Q33" i="10"/>
  <c r="S33" i="10"/>
  <c r="U33" i="10"/>
  <c r="G32" i="10"/>
  <c r="I32" i="10"/>
  <c r="K32" i="10"/>
  <c r="M32" i="10"/>
  <c r="O32" i="10"/>
  <c r="Q32" i="10"/>
  <c r="S32" i="10"/>
  <c r="U32" i="10"/>
  <c r="G31" i="10"/>
  <c r="I31" i="10"/>
  <c r="K31" i="10"/>
  <c r="M31" i="10"/>
  <c r="O31" i="10"/>
  <c r="Q31" i="10"/>
  <c r="S31" i="10"/>
  <c r="U31" i="10"/>
  <c r="G40" i="10"/>
  <c r="I40" i="10"/>
  <c r="K40" i="10"/>
  <c r="M40" i="10"/>
  <c r="O40" i="10"/>
  <c r="Q40" i="10"/>
  <c r="S40" i="10"/>
  <c r="G39" i="10"/>
  <c r="I39" i="10"/>
  <c r="K39" i="10"/>
  <c r="M39" i="10"/>
  <c r="O39" i="10"/>
  <c r="Q39" i="10"/>
  <c r="S39" i="10"/>
  <c r="U39" i="10"/>
  <c r="G37" i="10"/>
  <c r="I37" i="10"/>
  <c r="K37" i="10"/>
  <c r="M37" i="10"/>
  <c r="O37" i="10"/>
  <c r="Q37" i="10"/>
  <c r="S37" i="10"/>
  <c r="U37" i="10"/>
  <c r="V40" i="10"/>
  <c r="T40" i="10"/>
  <c r="P40" i="10"/>
  <c r="L40" i="10"/>
  <c r="H40" i="10"/>
  <c r="T39" i="10"/>
  <c r="P39" i="10"/>
  <c r="L39" i="10"/>
  <c r="H39" i="10"/>
  <c r="T38" i="10"/>
  <c r="P38" i="10"/>
  <c r="L38" i="10"/>
  <c r="H38" i="10"/>
  <c r="T37" i="10"/>
  <c r="P37" i="10"/>
  <c r="L37" i="10"/>
  <c r="H37" i="10"/>
  <c r="T36" i="10"/>
  <c r="P36" i="10"/>
  <c r="L36" i="10"/>
  <c r="H36" i="10"/>
  <c r="T35" i="10"/>
  <c r="P35" i="10"/>
  <c r="L35" i="10"/>
  <c r="H35" i="10"/>
  <c r="T34" i="10"/>
  <c r="P34" i="10"/>
  <c r="L34" i="10"/>
  <c r="H34" i="10"/>
  <c r="T33" i="10"/>
  <c r="P33" i="10"/>
  <c r="L33" i="10"/>
  <c r="H33" i="10"/>
  <c r="T32" i="10"/>
  <c r="P32" i="10"/>
  <c r="L32" i="10"/>
  <c r="H32" i="10"/>
  <c r="T31" i="10"/>
  <c r="P31" i="10"/>
  <c r="L31" i="10"/>
  <c r="H31" i="10"/>
  <c r="G30" i="10"/>
  <c r="I30" i="10"/>
  <c r="K30" i="10"/>
  <c r="M30" i="10"/>
  <c r="O30" i="10"/>
  <c r="G29" i="10"/>
  <c r="I29" i="10"/>
  <c r="K29" i="10"/>
  <c r="M29" i="10"/>
  <c r="O29" i="10"/>
  <c r="Q29" i="10"/>
  <c r="S29" i="10"/>
  <c r="U29" i="10"/>
  <c r="G28" i="10"/>
  <c r="I28" i="10"/>
  <c r="K28" i="10"/>
  <c r="M28" i="10"/>
  <c r="O28" i="10"/>
  <c r="Q28" i="10"/>
  <c r="S28" i="10"/>
  <c r="U28" i="10"/>
  <c r="G27" i="10"/>
  <c r="I27" i="10"/>
  <c r="K27" i="10"/>
  <c r="M27" i="10"/>
  <c r="O27" i="10"/>
  <c r="Q27" i="10"/>
  <c r="S27" i="10"/>
  <c r="U27" i="10"/>
  <c r="G26" i="10"/>
  <c r="I26" i="10"/>
  <c r="K26" i="10"/>
  <c r="M26" i="10"/>
  <c r="O26" i="10"/>
  <c r="Q26" i="10"/>
  <c r="S26" i="10"/>
  <c r="U26" i="10"/>
  <c r="G25" i="10"/>
  <c r="I25" i="10"/>
  <c r="K25" i="10"/>
  <c r="M25" i="10"/>
  <c r="O25" i="10"/>
  <c r="Q25" i="10"/>
  <c r="S25" i="10"/>
  <c r="U25" i="10"/>
  <c r="G24" i="10"/>
  <c r="I24" i="10"/>
  <c r="K24" i="10"/>
  <c r="M24" i="10"/>
  <c r="O24" i="10"/>
  <c r="Q24" i="10"/>
  <c r="S24" i="10"/>
  <c r="U24" i="10"/>
  <c r="G23" i="10"/>
  <c r="I23" i="10"/>
  <c r="K23" i="10"/>
  <c r="M23" i="10"/>
  <c r="O23" i="10"/>
  <c r="Q23" i="10"/>
  <c r="S23" i="10"/>
  <c r="U23" i="10"/>
  <c r="G22" i="10"/>
  <c r="I22" i="10"/>
  <c r="K22" i="10"/>
  <c r="M22" i="10"/>
  <c r="O22" i="10"/>
  <c r="Q22" i="10"/>
  <c r="S22" i="10"/>
  <c r="U22" i="10"/>
  <c r="G21" i="10"/>
  <c r="I21" i="10"/>
  <c r="K21" i="10"/>
  <c r="M21" i="10"/>
  <c r="O21" i="10"/>
  <c r="Q21" i="10"/>
  <c r="S21" i="10"/>
  <c r="U21" i="10"/>
  <c r="G20" i="10"/>
  <c r="I20" i="10"/>
  <c r="K20" i="10"/>
  <c r="M20" i="10"/>
  <c r="O20" i="10"/>
  <c r="Q20" i="10"/>
  <c r="S20" i="10"/>
  <c r="U20" i="10"/>
  <c r="G19" i="10"/>
  <c r="I19" i="10"/>
  <c r="K19" i="10"/>
  <c r="M19" i="10"/>
  <c r="O19" i="10"/>
  <c r="Q19" i="10"/>
  <c r="S19" i="10"/>
  <c r="U19" i="10"/>
  <c r="G18" i="10"/>
  <c r="I18" i="10"/>
  <c r="K18" i="10"/>
  <c r="M18" i="10"/>
  <c r="O18" i="10"/>
  <c r="Q18" i="10"/>
  <c r="S18" i="10"/>
  <c r="U18" i="10"/>
  <c r="G17" i="10"/>
  <c r="I17" i="10"/>
  <c r="K17" i="10"/>
  <c r="M17" i="10"/>
  <c r="O17" i="10"/>
  <c r="Q17" i="10"/>
  <c r="S17" i="10"/>
  <c r="U17" i="10"/>
  <c r="G16" i="10"/>
  <c r="I16" i="10"/>
  <c r="K16" i="10"/>
  <c r="M16" i="10"/>
  <c r="O16" i="10"/>
  <c r="Q16" i="10"/>
  <c r="S16" i="10"/>
  <c r="U16" i="10"/>
  <c r="G15" i="10"/>
  <c r="I15" i="10"/>
  <c r="K15" i="10"/>
  <c r="M15" i="10"/>
  <c r="O15" i="10"/>
  <c r="Q15" i="10"/>
  <c r="S15" i="10"/>
  <c r="U15" i="10"/>
  <c r="G14" i="10"/>
  <c r="I14" i="10"/>
  <c r="K14" i="10"/>
  <c r="M14" i="10"/>
  <c r="O14" i="10"/>
  <c r="Q14" i="10"/>
  <c r="S14" i="10"/>
  <c r="U14" i="10"/>
  <c r="U13" i="10"/>
  <c r="S13" i="10"/>
  <c r="Q13" i="10"/>
  <c r="O13" i="10"/>
  <c r="M13" i="10"/>
  <c r="K13" i="10"/>
  <c r="I13" i="10"/>
  <c r="U12" i="10"/>
  <c r="S12" i="10"/>
  <c r="Q12" i="10"/>
  <c r="O12" i="10"/>
  <c r="M12" i="10"/>
  <c r="K12" i="10"/>
  <c r="I12" i="10"/>
  <c r="H11" i="10"/>
  <c r="J11" i="10"/>
  <c r="L11" i="10"/>
  <c r="S10" i="10"/>
  <c r="O10" i="10"/>
  <c r="K10" i="10"/>
  <c r="H9" i="10"/>
  <c r="J9" i="10"/>
  <c r="L9" i="10"/>
  <c r="N9" i="10"/>
  <c r="P9" i="10"/>
  <c r="R9" i="10"/>
  <c r="T9" i="10"/>
  <c r="V9" i="10"/>
  <c r="S8" i="10"/>
  <c r="O8" i="10"/>
  <c r="K8" i="10"/>
  <c r="H7" i="10"/>
  <c r="J7" i="10"/>
  <c r="L7" i="10"/>
  <c r="N7" i="10"/>
  <c r="P7" i="10"/>
  <c r="R7" i="10"/>
  <c r="T7" i="10"/>
  <c r="V7" i="10"/>
  <c r="S6" i="10"/>
  <c r="O6" i="10"/>
  <c r="K6" i="10"/>
  <c r="H5" i="10"/>
  <c r="J5" i="10"/>
  <c r="L5" i="10"/>
  <c r="N5" i="10"/>
  <c r="P5" i="10"/>
  <c r="R5" i="10"/>
  <c r="T5" i="10"/>
  <c r="V5" i="10"/>
  <c r="S4" i="10"/>
  <c r="O4" i="10"/>
  <c r="K4" i="10"/>
  <c r="H3" i="10"/>
  <c r="J3" i="10"/>
  <c r="L3" i="10"/>
  <c r="N3" i="10"/>
  <c r="P3" i="10"/>
  <c r="R3" i="10"/>
  <c r="T3" i="10"/>
  <c r="V3" i="10"/>
  <c r="S2" i="10"/>
  <c r="O2" i="10"/>
  <c r="K2" i="10"/>
  <c r="H10" i="10"/>
  <c r="J10" i="10"/>
  <c r="L10" i="10"/>
  <c r="N10" i="10"/>
  <c r="P10" i="10"/>
  <c r="R10" i="10"/>
  <c r="T10" i="10"/>
  <c r="V10" i="10"/>
  <c r="H8" i="10"/>
  <c r="J8" i="10"/>
  <c r="L8" i="10"/>
  <c r="N8" i="10"/>
  <c r="P8" i="10"/>
  <c r="R8" i="10"/>
  <c r="T8" i="10"/>
  <c r="V8" i="10"/>
  <c r="H6" i="10"/>
  <c r="J6" i="10"/>
  <c r="L6" i="10"/>
  <c r="N6" i="10"/>
  <c r="P6" i="10"/>
  <c r="R6" i="10"/>
  <c r="T6" i="10"/>
  <c r="V6" i="10"/>
  <c r="H4" i="10"/>
  <c r="J4" i="10"/>
  <c r="L4" i="10"/>
  <c r="N4" i="10"/>
  <c r="P4" i="10"/>
  <c r="R4" i="10"/>
  <c r="T4" i="10"/>
  <c r="V4" i="10"/>
  <c r="H2" i="10"/>
  <c r="J2" i="10"/>
  <c r="L2" i="10"/>
  <c r="N2" i="10"/>
  <c r="P2" i="10"/>
  <c r="R2" i="10"/>
  <c r="T2" i="10"/>
  <c r="V2" i="10"/>
  <c r="I18" i="3"/>
  <c r="J18" i="3"/>
  <c r="L18" i="3"/>
  <c r="P18" i="3"/>
  <c r="N18" i="3"/>
  <c r="AB18" i="3"/>
  <c r="AD18" i="3"/>
  <c r="AF18" i="3"/>
  <c r="AH18" i="3"/>
  <c r="AC18" i="3"/>
  <c r="AE18" i="3"/>
  <c r="AI18" i="3"/>
  <c r="AA18" i="3"/>
  <c r="AG18" i="3"/>
  <c r="Q18" i="3"/>
  <c r="O18" i="3"/>
  <c r="M18" i="3"/>
  <c r="K18" i="3"/>
  <c r="R28" i="14" l="1"/>
  <c r="V28" i="14" s="1"/>
  <c r="W28" i="14" s="1"/>
  <c r="R27" i="14"/>
  <c r="V27" i="14" s="1"/>
  <c r="W27" i="14" s="1"/>
  <c r="R26" i="14"/>
  <c r="V26" i="14" s="1"/>
  <c r="W26" i="14" s="1"/>
  <c r="X19" i="3"/>
  <c r="Y19" i="3" s="1"/>
  <c r="R13" i="14" l="1"/>
  <c r="V13" i="14" s="1"/>
  <c r="W13" i="14" s="1"/>
  <c r="F19" i="3"/>
  <c r="G19" i="3" s="1"/>
  <c r="P19" i="3" s="1"/>
  <c r="D53" i="10"/>
  <c r="E53" i="10" s="1"/>
  <c r="D52" i="10"/>
  <c r="E52" i="10" s="1"/>
  <c r="D51" i="10"/>
  <c r="E51" i="10" s="1"/>
  <c r="AI19" i="3" l="1"/>
  <c r="AG19" i="3"/>
  <c r="AE19" i="3"/>
  <c r="AC19" i="3"/>
  <c r="AA19" i="3"/>
  <c r="AH19" i="3"/>
  <c r="AF19" i="3"/>
  <c r="AD19" i="3"/>
  <c r="AB19" i="3"/>
  <c r="L19" i="3"/>
  <c r="I19" i="3"/>
  <c r="K19" i="3"/>
  <c r="M19" i="3"/>
  <c r="O19" i="3"/>
  <c r="Q19" i="3"/>
  <c r="J19" i="3"/>
  <c r="N19" i="3"/>
  <c r="V51" i="10"/>
  <c r="T51" i="10"/>
  <c r="R51" i="10"/>
  <c r="P51" i="10"/>
  <c r="N51" i="10"/>
  <c r="L51" i="10"/>
  <c r="J51" i="10"/>
  <c r="H51" i="10"/>
  <c r="U51" i="10"/>
  <c r="S51" i="10"/>
  <c r="Q51" i="10"/>
  <c r="M51" i="10"/>
  <c r="I51" i="10"/>
  <c r="G51" i="10"/>
  <c r="O51" i="10"/>
  <c r="K51" i="10"/>
  <c r="V53" i="10"/>
  <c r="T53" i="10"/>
  <c r="R53" i="10"/>
  <c r="P53" i="10"/>
  <c r="N53" i="10"/>
  <c r="L53" i="10"/>
  <c r="J53" i="10"/>
  <c r="H53" i="10"/>
  <c r="U53" i="10"/>
  <c r="S53" i="10"/>
  <c r="Q53" i="10"/>
  <c r="O53" i="10"/>
  <c r="M53" i="10"/>
  <c r="K53" i="10"/>
  <c r="I53" i="10"/>
  <c r="G53" i="10"/>
  <c r="V52" i="10"/>
  <c r="T52" i="10"/>
  <c r="R52" i="10"/>
  <c r="P52" i="10"/>
  <c r="N52" i="10"/>
  <c r="L52" i="10"/>
  <c r="J52" i="10"/>
  <c r="H52" i="10"/>
  <c r="K52" i="10"/>
  <c r="G52" i="10"/>
  <c r="U52" i="10"/>
  <c r="S52" i="10"/>
  <c r="Q52" i="10"/>
  <c r="O52" i="10"/>
  <c r="M52" i="10"/>
  <c r="I52" i="10"/>
  <c r="R29" i="14" l="1"/>
  <c r="V29" i="14" s="1"/>
  <c r="W29" i="14" s="1"/>
  <c r="R8" i="14" l="1"/>
  <c r="V8" i="14" s="1"/>
  <c r="W8" i="14" s="1"/>
  <c r="R9" i="14" l="1"/>
  <c r="V9" i="14" s="1"/>
  <c r="W9" i="14" s="1"/>
  <c r="R19" i="14" l="1"/>
  <c r="V19" i="14" s="1"/>
  <c r="W19" i="14" s="1"/>
  <c r="R20" i="14" l="1"/>
  <c r="V20" i="14" s="1"/>
  <c r="W20" i="14" s="1"/>
  <c r="R21" i="14"/>
  <c r="V21" i="14" s="1"/>
  <c r="W21" i="14" s="1"/>
  <c r="R18" i="14"/>
  <c r="V18" i="14" s="1"/>
  <c r="W18" i="14" s="1"/>
  <c r="R17" i="14"/>
  <c r="V17" i="14" s="1"/>
  <c r="W17" i="14" s="1"/>
  <c r="R32" i="14"/>
  <c r="V32" i="14" s="1"/>
  <c r="W32" i="14" s="1"/>
  <c r="R31" i="14"/>
  <c r="V31" i="14" s="1"/>
  <c r="W31" i="14" s="1"/>
  <c r="R33" i="14"/>
  <c r="V33" i="14" s="1"/>
  <c r="W33" i="14" s="1"/>
  <c r="R25" i="14"/>
  <c r="V25" i="14" s="1"/>
  <c r="W25" i="14" s="1"/>
  <c r="R24" i="14"/>
  <c r="V24" i="14" s="1"/>
  <c r="W24" i="14" s="1"/>
  <c r="R23" i="14"/>
  <c r="V23" i="14" s="1"/>
  <c r="W23" i="14" s="1"/>
  <c r="R22" i="14"/>
  <c r="V22" i="14" s="1"/>
  <c r="W22" i="14" s="1"/>
  <c r="R30" i="14" l="1"/>
  <c r="V30" i="14" s="1"/>
  <c r="W30" i="14" s="1"/>
  <c r="R15" i="14"/>
  <c r="V15" i="14" s="1"/>
  <c r="W15" i="14" s="1"/>
  <c r="R16" i="14"/>
  <c r="V16" i="14" s="1"/>
  <c r="W16" i="14" s="1"/>
  <c r="E2" i="13" l="1"/>
  <c r="E3" i="13" l="1"/>
  <c r="H24" i="13" l="1"/>
  <c r="H25" i="13"/>
  <c r="H26" i="13"/>
  <c r="H27" i="13" l="1"/>
  <c r="E5" i="13" l="1"/>
  <c r="E4" i="13"/>
  <c r="R14" i="14"/>
  <c r="V14" i="14" l="1"/>
  <c r="W14" i="14" s="1"/>
  <c r="H9" i="15" l="1"/>
  <c r="G9" i="15"/>
  <c r="F9" i="15"/>
  <c r="E9" i="15"/>
  <c r="D9" i="15"/>
  <c r="C9" i="15"/>
  <c r="H8" i="15"/>
  <c r="G8" i="15"/>
  <c r="F8" i="15"/>
  <c r="E8" i="15"/>
  <c r="D8" i="15"/>
  <c r="C8" i="15"/>
  <c r="H7" i="15"/>
  <c r="G7" i="15"/>
  <c r="F7" i="15"/>
  <c r="E7" i="15"/>
  <c r="D7" i="15"/>
  <c r="C7" i="15"/>
  <c r="H6" i="15"/>
  <c r="G6" i="15"/>
  <c r="F6" i="15"/>
  <c r="E6" i="15"/>
  <c r="D6" i="15"/>
  <c r="C6" i="15"/>
  <c r="H5" i="15"/>
  <c r="G5" i="15"/>
  <c r="F5" i="15"/>
  <c r="E5" i="15"/>
  <c r="D5" i="15"/>
  <c r="C5" i="15"/>
  <c r="H4" i="15"/>
  <c r="G4" i="15"/>
  <c r="F4" i="15"/>
  <c r="E4" i="15"/>
  <c r="D4" i="15"/>
  <c r="C4" i="15"/>
  <c r="H3" i="15"/>
  <c r="G3" i="15"/>
  <c r="F3" i="15"/>
  <c r="E3" i="15"/>
  <c r="D3" i="15"/>
  <c r="C3" i="15"/>
  <c r="H2" i="15"/>
  <c r="G2" i="15"/>
  <c r="F2" i="15"/>
  <c r="E2" i="15"/>
  <c r="D2" i="15"/>
  <c r="C2" i="15"/>
  <c r="R11" i="14" l="1"/>
  <c r="R7" i="14"/>
  <c r="V7" i="14" l="1"/>
  <c r="W7" i="14" s="1"/>
  <c r="V11" i="14"/>
  <c r="W11" i="14" s="1"/>
  <c r="R34" i="14" l="1"/>
  <c r="V34" i="14" l="1"/>
  <c r="W34" i="14" s="1"/>
  <c r="H11" i="13"/>
  <c r="H10" i="13"/>
  <c r="H9" i="13"/>
  <c r="R3" i="14" l="1"/>
  <c r="R4" i="14"/>
  <c r="R5" i="14"/>
  <c r="R10" i="14"/>
  <c r="R12" i="14"/>
  <c r="R6" i="14"/>
  <c r="V12" i="14" l="1"/>
  <c r="W12" i="14" s="1"/>
  <c r="V5" i="14"/>
  <c r="W5" i="14" s="1"/>
  <c r="V6" i="14"/>
  <c r="W6" i="14" s="1"/>
  <c r="V10" i="14"/>
  <c r="W10" i="14" s="1"/>
  <c r="V4" i="14"/>
  <c r="W4" i="14" s="1"/>
  <c r="V3" i="14"/>
  <c r="W3" i="14" s="1"/>
  <c r="H12" i="13" l="1"/>
</calcChain>
</file>

<file path=xl/comments1.xml><?xml version="1.0" encoding="utf-8"?>
<comments xmlns="http://schemas.openxmlformats.org/spreadsheetml/2006/main">
  <authors>
    <author>Alexis Álvarez</author>
  </authors>
  <commentList>
    <comment ref="C19" authorId="0">
      <text>
        <r>
          <rPr>
            <sz val="12"/>
            <color indexed="81"/>
            <rFont val="Times New Roman"/>
            <family val="1"/>
          </rPr>
          <t>+2 Raging</t>
        </r>
      </text>
    </comment>
    <comment ref="U19" authorId="0">
      <text>
        <r>
          <rPr>
            <sz val="12"/>
            <color indexed="81"/>
            <rFont val="Times New Roman"/>
            <family val="1"/>
          </rPr>
          <t>+2 Raging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U13" authorId="0">
      <text>
        <r>
          <rPr>
            <sz val="12"/>
            <color indexed="81"/>
            <rFont val="Times New Roman"/>
            <family val="1"/>
          </rPr>
          <t>28 + 10  Raging</t>
        </r>
      </text>
    </comment>
  </commentList>
</comments>
</file>

<file path=xl/sharedStrings.xml><?xml version="1.0" encoding="utf-8"?>
<sst xmlns="http://schemas.openxmlformats.org/spreadsheetml/2006/main" count="357" uniqueCount="156">
  <si>
    <t>Healing</t>
  </si>
  <si>
    <t>Roll</t>
  </si>
  <si>
    <t>Save</t>
  </si>
  <si>
    <t>BAB</t>
  </si>
  <si>
    <t>d20</t>
  </si>
  <si>
    <t>Total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</si>
  <si>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</si>
  <si>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</si>
  <si>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</si>
  <si>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</si>
  <si>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</si>
  <si>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</si>
  <si>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</si>
  <si>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</si>
  <si>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</si>
  <si>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</si>
  <si>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</si>
  <si>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</si>
  <si>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</si>
  <si>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</si>
  <si>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</si>
  <si>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</si>
  <si>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</si>
  <si>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</si>
  <si>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</si>
  <si>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</si>
  <si>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</si>
  <si>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</si>
  <si>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</si>
  <si>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</si>
  <si>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</si>
  <si>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</si>
  <si>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</si>
  <si>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</si>
  <si>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</si>
  <si>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</si>
  <si>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</si>
  <si>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</si>
  <si>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</si>
  <si>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</si>
  <si>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</si>
  <si>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</si>
  <si>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</si>
  <si>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</si>
  <si>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</si>
  <si>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</si>
  <si>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</si>
  <si>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</si>
  <si>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</si>
  <si>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</si>
  <si>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</si>
  <si>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Armor Class</t>
  </si>
  <si>
    <t>Allisa</t>
  </si>
  <si>
    <t>Fortitude</t>
  </si>
  <si>
    <t>Reflex</t>
  </si>
  <si>
    <t>Will</t>
  </si>
  <si>
    <t>Group</t>
  </si>
  <si>
    <t>Bloodloss</t>
  </si>
  <si>
    <t>Sonic</t>
  </si>
  <si>
    <t>Anselm</t>
  </si>
  <si>
    <t>Kedrik</t>
  </si>
  <si>
    <t>Aewyn</t>
  </si>
  <si>
    <t>Willow</t>
  </si>
  <si>
    <t>Levels</t>
  </si>
  <si>
    <t>Class</t>
  </si>
  <si>
    <t>Party Composition</t>
  </si>
  <si>
    <t>Bran</t>
  </si>
  <si>
    <t>Bran (bite)</t>
  </si>
  <si>
    <t>Character &amp; Attack Type</t>
  </si>
  <si>
    <t>warlock-rogue</t>
  </si>
  <si>
    <t>archivist</t>
  </si>
  <si>
    <t>druid-ranger</t>
  </si>
  <si>
    <t>druid</t>
  </si>
  <si>
    <t>rogue</t>
  </si>
  <si>
    <t>ranger</t>
  </si>
  <si>
    <t>warlock</t>
  </si>
  <si>
    <t>Total Damage</t>
  </si>
  <si>
    <t>Calcul. Total</t>
  </si>
  <si>
    <t>Brandilor</t>
  </si>
  <si>
    <t>Monk</t>
  </si>
  <si>
    <t>Viola</t>
  </si>
  <si>
    <t>cleric</t>
  </si>
  <si>
    <t>monk</t>
  </si>
  <si>
    <t>fighter</t>
  </si>
  <si>
    <t>Str+</t>
  </si>
  <si>
    <t>W+</t>
  </si>
  <si>
    <t>Other+</t>
  </si>
  <si>
    <t>Vi/Anselm</t>
  </si>
  <si>
    <t>Huxley</t>
  </si>
  <si>
    <t>aristocrat</t>
  </si>
  <si>
    <t>Zond</t>
  </si>
  <si>
    <t>S monstrous spider</t>
  </si>
  <si>
    <t>M monstrous spider</t>
  </si>
  <si>
    <t>T monstrous spider</t>
  </si>
  <si>
    <t>spore servant</t>
  </si>
  <si>
    <t>fetid fungus</t>
  </si>
  <si>
    <t>kobold slinger</t>
  </si>
  <si>
    <t>Wayward</t>
  </si>
  <si>
    <t>Seeress</t>
  </si>
  <si>
    <t>Grunt</t>
  </si>
  <si>
    <t>Hunn</t>
  </si>
  <si>
    <t>four</t>
  </si>
  <si>
    <t>slashing</t>
  </si>
  <si>
    <t>spore gnome</t>
  </si>
  <si>
    <t>spore halfling</t>
  </si>
  <si>
    <t>S monstrous spider 1</t>
  </si>
  <si>
    <t>S monstrous spider 2</t>
  </si>
  <si>
    <t>S monstrous spider 3</t>
  </si>
  <si>
    <t>S monstrous spider 4</t>
  </si>
  <si>
    <t>S monstrous spider 5</t>
  </si>
  <si>
    <t>M monstrous spider 1</t>
  </si>
  <si>
    <t>T monstrous spider 1</t>
  </si>
  <si>
    <t>T spider</t>
  </si>
  <si>
    <t>kobold skeleton</t>
  </si>
  <si>
    <t>bludgeon</t>
  </si>
  <si>
    <r>
      <rPr>
        <b/>
        <sz val="12"/>
        <color theme="1"/>
        <rFont val="Times New Roman"/>
        <family val="1"/>
      </rPr>
      <t xml:space="preserve">Huxley </t>
    </r>
    <r>
      <rPr>
        <sz val="12"/>
        <color theme="1"/>
        <rFont val="Times New Roman"/>
        <family val="1"/>
      </rPr>
      <t>(unarmed)</t>
    </r>
  </si>
  <si>
    <t>Grunt (sling)</t>
  </si>
  <si>
    <t>Wayward (persistent blade)</t>
  </si>
  <si>
    <t>Intimidate</t>
  </si>
  <si>
    <t>vs. being Shaken</t>
  </si>
  <si>
    <t>Allisa/Grunt</t>
  </si>
  <si>
    <t>Wayward (ranged touch attack)</t>
  </si>
  <si>
    <t>Dani</t>
  </si>
  <si>
    <t>Strength</t>
  </si>
  <si>
    <t>Enabler</t>
  </si>
  <si>
    <t>Brndlr/Enbl</t>
  </si>
  <si>
    <t>Seeress (ranged touch)</t>
  </si>
  <si>
    <t>Enabler (ranged touch)</t>
  </si>
  <si>
    <t>Seeress (dart +1)</t>
  </si>
  <si>
    <t>Jump</t>
  </si>
  <si>
    <t>Climb</t>
  </si>
  <si>
    <t>Hunn-Dread</t>
  </si>
  <si>
    <t>Hunn  (MW heavy mace)</t>
  </si>
  <si>
    <t>Grunt (club)</t>
  </si>
  <si>
    <t>Seeress (touch attack)</t>
  </si>
  <si>
    <t>Seeress (quarterstaff)</t>
  </si>
  <si>
    <t>Hunn (ranged touch)</t>
  </si>
  <si>
    <t>Zond/fungus</t>
  </si>
  <si>
    <t>Wolverine</t>
  </si>
  <si>
    <t>S monstrous spider 6</t>
  </si>
  <si>
    <t>S monstrous spider 7</t>
  </si>
  <si>
    <t>S monstrous spider 8</t>
  </si>
  <si>
    <r>
      <rPr>
        <b/>
        <sz val="12"/>
        <color theme="1"/>
        <rFont val="Times New Roman"/>
        <family val="1"/>
      </rPr>
      <t xml:space="preserve">Huxley </t>
    </r>
    <r>
      <rPr>
        <sz val="12"/>
        <color theme="1"/>
        <rFont val="Times New Roman"/>
        <family val="1"/>
      </rPr>
      <t>(MW light xbow)</t>
    </r>
  </si>
  <si>
    <t>kobold slinger 1</t>
  </si>
  <si>
    <t>kobold slinger 2</t>
  </si>
  <si>
    <t>M/S spdr</t>
  </si>
  <si>
    <r>
      <t>Wolverine</t>
    </r>
    <r>
      <rPr>
        <b/>
        <vertAlign val="superscript"/>
        <sz val="12"/>
        <color theme="1"/>
        <rFont val="Times New Roman"/>
        <family val="1"/>
      </rPr>
      <t>r</t>
    </r>
  </si>
  <si>
    <t>r</t>
  </si>
  <si>
    <t>Raging</t>
  </si>
  <si>
    <r>
      <t>Hunn</t>
    </r>
    <r>
      <rPr>
        <i/>
        <vertAlign val="superscript"/>
        <sz val="12"/>
        <color rgb="FFFF0000"/>
        <rFont val="Times New Roman"/>
        <family val="1"/>
      </rPr>
      <t>d</t>
    </r>
  </si>
  <si>
    <r>
      <t>Enabler</t>
    </r>
    <r>
      <rPr>
        <i/>
        <vertAlign val="superscript"/>
        <sz val="12"/>
        <color rgb="FFFF0000"/>
        <rFont val="Times New Roman"/>
        <family val="1"/>
      </rPr>
      <t>d</t>
    </r>
  </si>
  <si>
    <t>d</t>
  </si>
  <si>
    <t>Deafened</t>
  </si>
  <si>
    <r>
      <t>Wolverine (claw)</t>
    </r>
    <r>
      <rPr>
        <vertAlign val="superscript"/>
        <sz val="12"/>
        <color theme="1"/>
        <rFont val="Times New Roman"/>
        <family val="1"/>
      </rPr>
      <t>r</t>
    </r>
  </si>
  <si>
    <r>
      <t>Wolverine (bite)</t>
    </r>
    <r>
      <rPr>
        <vertAlign val="superscript"/>
        <sz val="12"/>
        <color theme="1"/>
        <rFont val="Times New Roman"/>
        <family val="1"/>
      </rPr>
      <t>r</t>
    </r>
  </si>
  <si>
    <t>kobold/Hxly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</si>
</sst>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indexed="81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vertAlign val="superscript"/>
      <sz val="12"/>
      <color rgb="FFFF0000"/>
      <name val="Times New Roman"/>
      <family val="1"/>
    </font>
    <font>
      <i/>
      <vertAlign val="superscript"/>
      <sz val="12"/>
      <name val="Times New Roman"/>
      <family val="1"/>
    </font>
    <font>
      <vertAlign val="superscript"/>
      <sz val="12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66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2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15" xfId="4" applyFont="1" applyFill="1" applyBorder="1" applyAlignment="1">
      <alignment horizontal="center"/>
    </xf>
    <xf numFmtId="0" fontId="7" fillId="0" borderId="16" xfId="4" applyFont="1" applyFill="1" applyBorder="1" applyAlignment="1">
      <alignment horizontal="center"/>
    </xf>
    <xf numFmtId="0" fontId="7" fillId="0" borderId="17" xfId="4" applyFont="1" applyFill="1" applyBorder="1" applyAlignment="1">
      <alignment horizontal="center"/>
    </xf>
    <xf numFmtId="0" fontId="3" fillId="0" borderId="18" xfId="4" applyFont="1" applyFill="1" applyBorder="1" applyAlignment="1">
      <alignment horizontal="center"/>
    </xf>
    <xf numFmtId="0" fontId="3" fillId="0" borderId="19" xfId="4" applyFill="1" applyBorder="1" applyAlignment="1">
      <alignment horizontal="center"/>
    </xf>
    <xf numFmtId="0" fontId="3" fillId="0" borderId="21" xfId="4" applyFont="1" applyFill="1" applyBorder="1" applyAlignment="1">
      <alignment horizontal="center"/>
    </xf>
    <xf numFmtId="0" fontId="3" fillId="0" borderId="22" xfId="4" applyFill="1" applyBorder="1" applyAlignment="1">
      <alignment horizontal="center"/>
    </xf>
    <xf numFmtId="0" fontId="3" fillId="0" borderId="23" xfId="4" applyFill="1" applyBorder="1" applyAlignment="1">
      <alignment horizontal="center"/>
    </xf>
    <xf numFmtId="0" fontId="7" fillId="0" borderId="21" xfId="4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27" xfId="4" applyFont="1" applyFill="1" applyBorder="1" applyAlignment="1">
      <alignment horizontal="right"/>
    </xf>
    <xf numFmtId="164" fontId="7" fillId="0" borderId="28" xfId="4" applyNumberFormat="1" applyFont="1" applyFill="1" applyBorder="1" applyAlignment="1">
      <alignment horizontal="center"/>
    </xf>
    <xf numFmtId="0" fontId="3" fillId="0" borderId="29" xfId="4" applyFill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0" fillId="6" borderId="0" xfId="1" applyFont="1" applyFill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35" xfId="0" applyFont="1" applyBorder="1" applyAlignment="1">
      <alignment horizontal="centerContinuous" wrapText="1"/>
    </xf>
    <xf numFmtId="0" fontId="3" fillId="0" borderId="20" xfId="4" applyFill="1" applyBorder="1" applyAlignment="1">
      <alignment horizontal="center"/>
    </xf>
    <xf numFmtId="0" fontId="3" fillId="0" borderId="23" xfId="4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11" fillId="11" borderId="31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/>
    </xf>
    <xf numFmtId="0" fontId="12" fillId="11" borderId="34" xfId="0" applyFont="1" applyFill="1" applyBorder="1" applyAlignment="1">
      <alignment horizontal="center"/>
    </xf>
    <xf numFmtId="0" fontId="1" fillId="10" borderId="31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34" xfId="0" applyFont="1" applyFill="1" applyBorder="1" applyAlignment="1">
      <alignment horizontal="center"/>
    </xf>
    <xf numFmtId="0" fontId="1" fillId="13" borderId="31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34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34" xfId="0" applyFont="1" applyFill="1" applyBorder="1" applyAlignment="1">
      <alignment horizontal="center"/>
    </xf>
    <xf numFmtId="0" fontId="1" fillId="15" borderId="31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34" xfId="0" applyFont="1" applyFill="1" applyBorder="1" applyAlignment="1">
      <alignment horizontal="center"/>
    </xf>
    <xf numFmtId="0" fontId="1" fillId="16" borderId="31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34" xfId="0" applyFont="1" applyFill="1" applyBorder="1" applyAlignment="1">
      <alignment horizontal="center"/>
    </xf>
    <xf numFmtId="0" fontId="1" fillId="17" borderId="31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34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/>
    </xf>
    <xf numFmtId="0" fontId="13" fillId="14" borderId="31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/>
    </xf>
    <xf numFmtId="0" fontId="14" fillId="14" borderId="34" xfId="0" applyFont="1" applyFill="1" applyBorder="1" applyAlignment="1">
      <alignment horizontal="center"/>
    </xf>
    <xf numFmtId="0" fontId="3" fillId="0" borderId="24" xfId="4" applyFont="1" applyFill="1" applyBorder="1" applyAlignment="1">
      <alignment horizontal="center"/>
    </xf>
    <xf numFmtId="0" fontId="3" fillId="0" borderId="25" xfId="4" applyFill="1" applyBorder="1" applyAlignment="1">
      <alignment horizontal="center"/>
    </xf>
    <xf numFmtId="0" fontId="1" fillId="0" borderId="36" xfId="0" applyFont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/>
    </xf>
    <xf numFmtId="0" fontId="3" fillId="0" borderId="26" xfId="4" applyFill="1" applyBorder="1" applyAlignment="1">
      <alignment horizontal="center"/>
    </xf>
    <xf numFmtId="0" fontId="7" fillId="0" borderId="39" xfId="4" applyFont="1" applyFill="1" applyBorder="1" applyAlignment="1">
      <alignment horizontal="center"/>
    </xf>
    <xf numFmtId="0" fontId="3" fillId="0" borderId="41" xfId="4" applyFill="1" applyBorder="1" applyAlignment="1">
      <alignment horizontal="center"/>
    </xf>
    <xf numFmtId="0" fontId="1" fillId="0" borderId="0" xfId="1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/>
    </xf>
    <xf numFmtId="0" fontId="7" fillId="8" borderId="46" xfId="0" applyFont="1" applyFill="1" applyBorder="1" applyAlignment="1">
      <alignment horizontal="center"/>
    </xf>
    <xf numFmtId="0" fontId="7" fillId="8" borderId="4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1" fillId="4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/>
    </xf>
    <xf numFmtId="0" fontId="2" fillId="4" borderId="51" xfId="0" applyFont="1" applyFill="1" applyBorder="1" applyAlignment="1">
      <alignment horizontal="center"/>
    </xf>
    <xf numFmtId="0" fontId="1" fillId="5" borderId="48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/>
    </xf>
    <xf numFmtId="0" fontId="2" fillId="8" borderId="43" xfId="0" applyFont="1" applyFill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8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5" fillId="18" borderId="32" xfId="0" applyFont="1" applyFill="1" applyBorder="1" applyAlignment="1">
      <alignment horizontal="center"/>
    </xf>
    <xf numFmtId="0" fontId="5" fillId="18" borderId="4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65" xfId="0" applyFont="1" applyFill="1" applyBorder="1" applyAlignment="1">
      <alignment horizontal="center"/>
    </xf>
    <xf numFmtId="0" fontId="10" fillId="6" borderId="22" xfId="1" applyFont="1" applyFill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4" xfId="0" applyFont="1" applyBorder="1" applyAlignment="1">
      <alignment horizontal="center" wrapText="1"/>
    </xf>
    <xf numFmtId="0" fontId="10" fillId="6" borderId="0" xfId="1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5" fillId="12" borderId="32" xfId="0" applyFont="1" applyFill="1" applyBorder="1" applyAlignment="1">
      <alignment horizontal="center"/>
    </xf>
    <xf numFmtId="0" fontId="5" fillId="12" borderId="46" xfId="0" applyFont="1" applyFill="1" applyBorder="1" applyAlignment="1">
      <alignment horizontal="center"/>
    </xf>
    <xf numFmtId="0" fontId="10" fillId="12" borderId="0" xfId="1" applyFont="1" applyFill="1" applyBorder="1" applyAlignment="1">
      <alignment horizontal="center"/>
    </xf>
    <xf numFmtId="0" fontId="10" fillId="12" borderId="22" xfId="1" applyFont="1" applyFill="1" applyBorder="1" applyAlignment="1">
      <alignment horizontal="center"/>
    </xf>
    <xf numFmtId="0" fontId="7" fillId="0" borderId="0" xfId="4" applyFont="1" applyFill="1" applyBorder="1" applyAlignment="1">
      <alignment horizontal="right"/>
    </xf>
    <xf numFmtId="0" fontId="3" fillId="0" borderId="0" xfId="4" applyFill="1" applyBorder="1" applyAlignment="1">
      <alignment horizontal="center"/>
    </xf>
    <xf numFmtId="0" fontId="1" fillId="4" borderId="70" xfId="0" applyFont="1" applyFill="1" applyBorder="1" applyAlignment="1">
      <alignment horizontal="center" vertical="center" wrapText="1"/>
    </xf>
    <xf numFmtId="0" fontId="2" fillId="4" borderId="71" xfId="0" applyFont="1" applyFill="1" applyBorder="1" applyAlignment="1">
      <alignment horizontal="center"/>
    </xf>
    <xf numFmtId="0" fontId="2" fillId="4" borderId="72" xfId="0" applyFont="1" applyFill="1" applyBorder="1" applyAlignment="1">
      <alignment horizontal="center"/>
    </xf>
    <xf numFmtId="0" fontId="2" fillId="4" borderId="73" xfId="0" applyFont="1" applyFill="1" applyBorder="1" applyAlignment="1">
      <alignment horizontal="center"/>
    </xf>
    <xf numFmtId="0" fontId="1" fillId="3" borderId="70" xfId="0" applyFont="1" applyFill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/>
    </xf>
    <xf numFmtId="0" fontId="1" fillId="3" borderId="73" xfId="0" applyFont="1" applyFill="1" applyBorder="1" applyAlignment="1">
      <alignment horizontal="center"/>
    </xf>
    <xf numFmtId="0" fontId="2" fillId="0" borderId="0" xfId="1" applyFont="1" applyAlignment="1"/>
    <xf numFmtId="0" fontId="1" fillId="0" borderId="60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1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62" xfId="1" applyFont="1" applyBorder="1" applyAlignment="1">
      <alignment horizontal="center"/>
    </xf>
    <xf numFmtId="0" fontId="9" fillId="7" borderId="22" xfId="1" applyFont="1" applyFill="1" applyBorder="1" applyAlignment="1">
      <alignment horizontal="center"/>
    </xf>
    <xf numFmtId="0" fontId="2" fillId="12" borderId="44" xfId="0" applyFont="1" applyFill="1" applyBorder="1" applyAlignment="1">
      <alignment horizontal="center"/>
    </xf>
    <xf numFmtId="0" fontId="2" fillId="12" borderId="43" xfId="0" applyFont="1" applyFill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3" fillId="0" borderId="9" xfId="4" applyBorder="1" applyAlignment="1">
      <alignment horizontal="center"/>
    </xf>
    <xf numFmtId="0" fontId="3" fillId="0" borderId="10" xfId="4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3" fillId="0" borderId="3" xfId="4" applyBorder="1" applyAlignment="1">
      <alignment horizontal="center"/>
    </xf>
    <xf numFmtId="0" fontId="3" fillId="0" borderId="4" xfId="4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3" fillId="0" borderId="6" xfId="4" applyBorder="1" applyAlignment="1">
      <alignment horizontal="center"/>
    </xf>
    <xf numFmtId="0" fontId="3" fillId="0" borderId="7" xfId="4" applyBorder="1" applyAlignment="1">
      <alignment horizontal="center"/>
    </xf>
    <xf numFmtId="0" fontId="3" fillId="9" borderId="21" xfId="4" applyFont="1" applyFill="1" applyBorder="1" applyAlignment="1">
      <alignment horizontal="center"/>
    </xf>
    <xf numFmtId="0" fontId="3" fillId="9" borderId="22" xfId="4" applyFill="1" applyBorder="1" applyAlignment="1">
      <alignment horizontal="center"/>
    </xf>
    <xf numFmtId="0" fontId="3" fillId="9" borderId="23" xfId="4" applyFont="1" applyFill="1" applyBorder="1" applyAlignment="1">
      <alignment horizontal="center"/>
    </xf>
    <xf numFmtId="0" fontId="3" fillId="9" borderId="24" xfId="4" applyFont="1" applyFill="1" applyBorder="1" applyAlignment="1">
      <alignment horizontal="center"/>
    </xf>
    <xf numFmtId="0" fontId="3" fillId="9" borderId="25" xfId="4" applyFill="1" applyBorder="1" applyAlignment="1">
      <alignment horizontal="center"/>
    </xf>
    <xf numFmtId="0" fontId="3" fillId="9" borderId="26" xfId="4" applyFill="1" applyBorder="1" applyAlignment="1">
      <alignment horizontal="center"/>
    </xf>
    <xf numFmtId="0" fontId="2" fillId="8" borderId="74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59" xfId="0" applyFont="1" applyFill="1" applyBorder="1" applyAlignment="1">
      <alignment horizontal="center"/>
    </xf>
    <xf numFmtId="0" fontId="7" fillId="8" borderId="75" xfId="0" applyFont="1" applyFill="1" applyBorder="1" applyAlignment="1">
      <alignment horizontal="center"/>
    </xf>
    <xf numFmtId="0" fontId="7" fillId="8" borderId="76" xfId="0" applyFont="1" applyFill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13" borderId="78" xfId="0" applyFont="1" applyFill="1" applyBorder="1" applyAlignment="1">
      <alignment horizontal="center"/>
    </xf>
    <xf numFmtId="0" fontId="2" fillId="12" borderId="78" xfId="0" applyFont="1" applyFill="1" applyBorder="1" applyAlignment="1">
      <alignment horizontal="center"/>
    </xf>
    <xf numFmtId="0" fontId="2" fillId="10" borderId="78" xfId="0" applyFont="1" applyFill="1" applyBorder="1" applyAlignment="1">
      <alignment horizontal="center"/>
    </xf>
    <xf numFmtId="0" fontId="14" fillId="14" borderId="78" xfId="0" applyFont="1" applyFill="1" applyBorder="1" applyAlignment="1">
      <alignment horizontal="center"/>
    </xf>
    <xf numFmtId="0" fontId="2" fillId="2" borderId="78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0" fontId="2" fillId="16" borderId="78" xfId="0" applyFont="1" applyFill="1" applyBorder="1" applyAlignment="1">
      <alignment horizontal="center"/>
    </xf>
    <xf numFmtId="0" fontId="2" fillId="17" borderId="78" xfId="0" applyFont="1" applyFill="1" applyBorder="1" applyAlignment="1">
      <alignment horizontal="center"/>
    </xf>
    <xf numFmtId="0" fontId="2" fillId="9" borderId="78" xfId="0" applyFont="1" applyFill="1" applyBorder="1" applyAlignment="1">
      <alignment horizontal="center"/>
    </xf>
    <xf numFmtId="0" fontId="2" fillId="15" borderId="78" xfId="0" applyFont="1" applyFill="1" applyBorder="1" applyAlignment="1">
      <alignment horizontal="center"/>
    </xf>
    <xf numFmtId="0" fontId="12" fillId="11" borderId="78" xfId="0" applyFont="1" applyFill="1" applyBorder="1" applyAlignment="1">
      <alignment horizontal="center"/>
    </xf>
    <xf numFmtId="0" fontId="2" fillId="4" borderId="79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80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3" fillId="9" borderId="27" xfId="4" applyFont="1" applyFill="1" applyBorder="1" applyAlignment="1">
      <alignment horizontal="center"/>
    </xf>
    <xf numFmtId="0" fontId="3" fillId="9" borderId="69" xfId="4" applyFill="1" applyBorder="1" applyAlignment="1">
      <alignment horizontal="center"/>
    </xf>
    <xf numFmtId="0" fontId="3" fillId="9" borderId="18" xfId="4" applyFont="1" applyFill="1" applyBorder="1" applyAlignment="1">
      <alignment horizontal="center"/>
    </xf>
    <xf numFmtId="0" fontId="3" fillId="9" borderId="40" xfId="4" applyFill="1" applyBorder="1" applyAlignment="1">
      <alignment horizontal="center"/>
    </xf>
    <xf numFmtId="0" fontId="1" fillId="0" borderId="61" xfId="0" applyFont="1" applyBorder="1" applyAlignment="1">
      <alignment horizontal="center" textRotation="90"/>
    </xf>
    <xf numFmtId="0" fontId="1" fillId="0" borderId="61" xfId="0" applyFont="1" applyFill="1" applyBorder="1" applyAlignment="1">
      <alignment horizontal="center" textRotation="90"/>
    </xf>
    <xf numFmtId="0" fontId="1" fillId="0" borderId="64" xfId="0" applyFont="1" applyFill="1" applyBorder="1" applyAlignment="1">
      <alignment horizontal="center" textRotation="90" wrapText="1"/>
    </xf>
    <xf numFmtId="0" fontId="1" fillId="0" borderId="0" xfId="0" applyFont="1" applyAlignment="1">
      <alignment horizontal="center" textRotation="90"/>
    </xf>
    <xf numFmtId="0" fontId="2" fillId="0" borderId="82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9" fillId="7" borderId="0" xfId="1" applyFont="1" applyFill="1" applyAlignment="1">
      <alignment horizontal="center"/>
    </xf>
    <xf numFmtId="0" fontId="1" fillId="0" borderId="61" xfId="0" applyFont="1" applyFill="1" applyBorder="1" applyAlignment="1">
      <alignment horizontal="center" textRotation="90" wrapText="1"/>
    </xf>
    <xf numFmtId="0" fontId="1" fillId="0" borderId="0" xfId="0" applyFont="1" applyBorder="1" applyAlignment="1">
      <alignment horizontal="centerContinuous" wrapText="1"/>
    </xf>
    <xf numFmtId="0" fontId="2" fillId="9" borderId="82" xfId="0" applyFont="1" applyFill="1" applyBorder="1" applyAlignment="1">
      <alignment horizontal="center"/>
    </xf>
    <xf numFmtId="0" fontId="1" fillId="0" borderId="14" xfId="0" applyFont="1" applyBorder="1" applyAlignment="1">
      <alignment horizontal="centerContinuous" wrapText="1"/>
    </xf>
    <xf numFmtId="0" fontId="1" fillId="0" borderId="63" xfId="0" applyFont="1" applyFill="1" applyBorder="1" applyAlignment="1">
      <alignment horizontal="center" textRotation="90" wrapText="1"/>
    </xf>
    <xf numFmtId="0" fontId="2" fillId="9" borderId="5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1" fillId="0" borderId="85" xfId="0" applyFont="1" applyBorder="1" applyAlignment="1">
      <alignment horizontal="right"/>
    </xf>
    <xf numFmtId="0" fontId="2" fillId="8" borderId="86" xfId="0" applyFont="1" applyFill="1" applyBorder="1" applyAlignment="1">
      <alignment horizontal="right"/>
    </xf>
    <xf numFmtId="0" fontId="2" fillId="18" borderId="86" xfId="0" applyFont="1" applyFill="1" applyBorder="1" applyAlignment="1">
      <alignment horizontal="right"/>
    </xf>
    <xf numFmtId="0" fontId="2" fillId="12" borderId="86" xfId="0" applyFont="1" applyFill="1" applyBorder="1" applyAlignment="1">
      <alignment horizontal="right"/>
    </xf>
    <xf numFmtId="0" fontId="1" fillId="0" borderId="66" xfId="0" applyFont="1" applyBorder="1" applyAlignment="1">
      <alignment horizontal="center"/>
    </xf>
    <xf numFmtId="0" fontId="1" fillId="0" borderId="84" xfId="0" applyFont="1" applyBorder="1" applyAlignment="1">
      <alignment horizontal="centerContinuous" wrapText="1"/>
    </xf>
    <xf numFmtId="0" fontId="1" fillId="0" borderId="87" xfId="0" applyFont="1" applyFill="1" applyBorder="1" applyAlignment="1">
      <alignment horizontal="center" textRotation="90" wrapText="1"/>
    </xf>
    <xf numFmtId="0" fontId="2" fillId="0" borderId="84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1" fillId="0" borderId="63" xfId="0" applyFont="1" applyBorder="1" applyAlignment="1">
      <alignment horizontal="right" textRotation="90"/>
    </xf>
    <xf numFmtId="0" fontId="1" fillId="0" borderId="88" xfId="0" applyFont="1" applyBorder="1" applyAlignment="1">
      <alignment horizontal="right"/>
    </xf>
    <xf numFmtId="0" fontId="2" fillId="18" borderId="89" xfId="0" applyFont="1" applyFill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64" xfId="0" applyFont="1" applyBorder="1" applyAlignment="1">
      <alignment horizontal="center"/>
    </xf>
    <xf numFmtId="0" fontId="2" fillId="8" borderId="88" xfId="0" applyFont="1" applyFill="1" applyBorder="1" applyAlignment="1">
      <alignment horizontal="right"/>
    </xf>
    <xf numFmtId="0" fontId="1" fillId="13" borderId="61" xfId="0" applyFont="1" applyFill="1" applyBorder="1" applyAlignment="1">
      <alignment horizontal="center" textRotation="90"/>
    </xf>
    <xf numFmtId="0" fontId="2" fillId="19" borderId="43" xfId="0" applyFont="1" applyFill="1" applyBorder="1" applyAlignment="1">
      <alignment horizontal="center"/>
    </xf>
    <xf numFmtId="0" fontId="1" fillId="13" borderId="72" xfId="0" applyFont="1" applyFill="1" applyBorder="1" applyAlignment="1">
      <alignment horizontal="center"/>
    </xf>
    <xf numFmtId="0" fontId="2" fillId="13" borderId="58" xfId="0" applyFont="1" applyFill="1" applyBorder="1" applyAlignment="1">
      <alignment horizontal="center"/>
    </xf>
    <xf numFmtId="0" fontId="2" fillId="0" borderId="0" xfId="0" applyFont="1" applyAlignment="1"/>
    <xf numFmtId="0" fontId="16" fillId="0" borderId="14" xfId="0" applyFont="1" applyBorder="1" applyAlignment="1">
      <alignment horizontal="right"/>
    </xf>
    <xf numFmtId="0" fontId="1" fillId="0" borderId="90" xfId="0" applyFont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18" fillId="0" borderId="0" xfId="1" applyFont="1" applyFill="1" applyAlignment="1">
      <alignment horizontal="right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680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66FF33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66FF33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66FF33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66FF33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66FF33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66FF33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66FF33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66"/>
      <color rgb="FF00FFFF"/>
      <color rgb="FFCCFF99"/>
      <color rgb="FF00FF00"/>
      <color rgb="FF66FF33"/>
      <color rgb="FFFF0000"/>
      <color rgb="FF0000FF"/>
      <color rgb="FFFF6600"/>
      <color rgb="FFCC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12</c:v>
                </c:pt>
                <c:pt idx="2">
                  <c:v>12</c:v>
                </c:pt>
                <c:pt idx="3">
                  <c:v>16</c:v>
                </c:pt>
                <c:pt idx="4">
                  <c:v>18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15</c:v>
                </c:pt>
                <c:pt idx="3">
                  <c:v>17</c:v>
                </c:pt>
                <c:pt idx="4">
                  <c:v>30</c:v>
                </c:pt>
                <c:pt idx="5">
                  <c:v>18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4</c:v>
                </c:pt>
                <c:pt idx="2">
                  <c:v>24</c:v>
                </c:pt>
                <c:pt idx="3">
                  <c:v>16</c:v>
                </c:pt>
                <c:pt idx="4">
                  <c:v>32</c:v>
                </c:pt>
                <c:pt idx="5">
                  <c:v>22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23</c:v>
                </c:pt>
                <c:pt idx="3">
                  <c:v>19</c:v>
                </c:pt>
                <c:pt idx="4">
                  <c:v>20</c:v>
                </c:pt>
                <c:pt idx="5">
                  <c:v>34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36</c:v>
                </c:pt>
                <c:pt idx="2">
                  <c:v>42</c:v>
                </c:pt>
                <c:pt idx="3">
                  <c:v>52</c:v>
                </c:pt>
                <c:pt idx="4">
                  <c:v>84</c:v>
                </c:pt>
                <c:pt idx="5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351296"/>
        <c:axId val="173353984"/>
        <c:axId val="42511872"/>
      </c:area3DChart>
      <c:catAx>
        <c:axId val="173351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73353984"/>
        <c:crosses val="autoZero"/>
        <c:auto val="1"/>
        <c:lblAlgn val="ctr"/>
        <c:lblOffset val="100"/>
        <c:noMultiLvlLbl val="0"/>
      </c:catAx>
      <c:valAx>
        <c:axId val="17335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351296"/>
        <c:crosses val="autoZero"/>
        <c:crossBetween val="midCat"/>
      </c:valAx>
      <c:serAx>
        <c:axId val="42511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7335398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17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8</c:v>
                </c:pt>
                <c:pt idx="4">
                  <c:v>4</c:v>
                </c:pt>
                <c:pt idx="5">
                  <c:v>8</c:v>
                </c:pt>
                <c:pt idx="6">
                  <c:v>36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24</c:v>
                </c:pt>
                <c:pt idx="5">
                  <c:v>23</c:v>
                </c:pt>
                <c:pt idx="6">
                  <c:v>42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19</c:v>
                </c:pt>
                <c:pt idx="6">
                  <c:v>52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18</c:v>
                </c:pt>
                <c:pt idx="3">
                  <c:v>30</c:v>
                </c:pt>
                <c:pt idx="4">
                  <c:v>32</c:v>
                </c:pt>
                <c:pt idx="5">
                  <c:v>20</c:v>
                </c:pt>
                <c:pt idx="6">
                  <c:v>84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24</c:v>
                </c:pt>
                <c:pt idx="3">
                  <c:v>18</c:v>
                </c:pt>
                <c:pt idx="4">
                  <c:v>22</c:v>
                </c:pt>
                <c:pt idx="5">
                  <c:v>34</c:v>
                </c:pt>
                <c:pt idx="6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17952"/>
        <c:axId val="177919488"/>
        <c:axId val="89087488"/>
      </c:area3DChart>
      <c:catAx>
        <c:axId val="177917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77919488"/>
        <c:crosses val="autoZero"/>
        <c:auto val="1"/>
        <c:lblAlgn val="ctr"/>
        <c:lblOffset val="100"/>
        <c:noMultiLvlLbl val="0"/>
      </c:catAx>
      <c:valAx>
        <c:axId val="17791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917952"/>
        <c:crosses val="autoZero"/>
        <c:crossBetween val="midCat"/>
      </c:valAx>
      <c:serAx>
        <c:axId val="89087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7791948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12</c:v>
                </c:pt>
                <c:pt idx="2">
                  <c:v>12</c:v>
                </c:pt>
                <c:pt idx="3">
                  <c:v>16</c:v>
                </c:pt>
                <c:pt idx="4">
                  <c:v>18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15</c:v>
                </c:pt>
                <c:pt idx="3">
                  <c:v>17</c:v>
                </c:pt>
                <c:pt idx="4">
                  <c:v>30</c:v>
                </c:pt>
                <c:pt idx="5">
                  <c:v>18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4</c:v>
                </c:pt>
                <c:pt idx="2">
                  <c:v>24</c:v>
                </c:pt>
                <c:pt idx="3">
                  <c:v>16</c:v>
                </c:pt>
                <c:pt idx="4">
                  <c:v>32</c:v>
                </c:pt>
                <c:pt idx="5">
                  <c:v>22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23</c:v>
                </c:pt>
                <c:pt idx="3">
                  <c:v>19</c:v>
                </c:pt>
                <c:pt idx="4">
                  <c:v>20</c:v>
                </c:pt>
                <c:pt idx="5">
                  <c:v>34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36</c:v>
                </c:pt>
                <c:pt idx="2">
                  <c:v>42</c:v>
                </c:pt>
                <c:pt idx="3">
                  <c:v>52</c:v>
                </c:pt>
                <c:pt idx="4">
                  <c:v>84</c:v>
                </c:pt>
                <c:pt idx="5">
                  <c:v>44</c:v>
                </c:pt>
              </c:numCache>
            </c:numRef>
          </c:val>
        </c:ser>
        <c:bandFmts/>
        <c:axId val="272399360"/>
        <c:axId val="272401152"/>
        <c:axId val="132320768"/>
      </c:surface3DChart>
      <c:catAx>
        <c:axId val="272399360"/>
        <c:scaling>
          <c:orientation val="minMax"/>
        </c:scaling>
        <c:delete val="0"/>
        <c:axPos val="b"/>
        <c:majorTickMark val="out"/>
        <c:minorTickMark val="none"/>
        <c:tickLblPos val="nextTo"/>
        <c:crossAx val="272401152"/>
        <c:crosses val="autoZero"/>
        <c:auto val="1"/>
        <c:lblAlgn val="ctr"/>
        <c:lblOffset val="100"/>
        <c:noMultiLvlLbl val="0"/>
      </c:catAx>
      <c:valAx>
        <c:axId val="27240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399360"/>
        <c:crosses val="autoZero"/>
        <c:crossBetween val="midCat"/>
      </c:valAx>
      <c:serAx>
        <c:axId val="13232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27240115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0.75" style="7" bestFit="1" customWidth="1"/>
    <col min="2" max="2" width="6.125" style="7" bestFit="1" customWidth="1"/>
    <col min="3" max="3" width="8.375" style="7" bestFit="1" customWidth="1"/>
    <col min="4" max="4" width="4.375" style="7" bestFit="1" customWidth="1"/>
    <col min="5" max="5" width="12.5" style="7" bestFit="1" customWidth="1"/>
    <col min="6" max="6" width="3.25" style="7" customWidth="1"/>
    <col min="7" max="7" width="14.375" style="7" bestFit="1" customWidth="1"/>
    <col min="8" max="8" width="4.75" style="7" bestFit="1" customWidth="1"/>
    <col min="9" max="9" width="12" style="7" bestFit="1" customWidth="1"/>
    <col min="10" max="10" width="3" style="7" customWidth="1"/>
    <col min="11" max="11" width="8.25" style="7" bestFit="1" customWidth="1"/>
    <col min="12" max="12" width="6.5" style="7" bestFit="1" customWidth="1"/>
    <col min="13" max="16384" width="9" style="7"/>
  </cols>
  <sheetData>
    <row r="1" spans="1:12" s="6" customFormat="1" ht="16.5" thickBot="1" x14ac:dyDescent="0.3">
      <c r="A1" s="130" t="s">
        <v>7</v>
      </c>
      <c r="B1" s="131" t="s">
        <v>56</v>
      </c>
      <c r="C1" s="132" t="s">
        <v>25</v>
      </c>
      <c r="D1" s="131" t="s">
        <v>1</v>
      </c>
      <c r="E1" s="132" t="s">
        <v>26</v>
      </c>
      <c r="G1" s="76" t="s">
        <v>65</v>
      </c>
      <c r="H1" s="76"/>
      <c r="I1" s="76"/>
      <c r="J1" s="76"/>
      <c r="K1" s="76"/>
      <c r="L1" s="76"/>
    </row>
    <row r="2" spans="1:12" ht="17.25" thickTop="1" thickBot="1" x14ac:dyDescent="0.3">
      <c r="A2" s="186" t="s">
        <v>98</v>
      </c>
      <c r="B2" s="133">
        <v>2</v>
      </c>
      <c r="C2" s="97">
        <v>1</v>
      </c>
      <c r="D2" s="95">
        <f t="shared" ref="D2:D22" ca="1" si="0">RANDBETWEEN(1,20)</f>
        <v>8</v>
      </c>
      <c r="E2" s="97">
        <f t="shared" ref="E2:E5" ca="1" si="1">D2+C2</f>
        <v>9</v>
      </c>
      <c r="G2" s="8" t="s">
        <v>7</v>
      </c>
      <c r="H2" s="9" t="s">
        <v>27</v>
      </c>
      <c r="I2" s="10" t="s">
        <v>28</v>
      </c>
      <c r="K2" s="8" t="s">
        <v>64</v>
      </c>
      <c r="L2" s="74" t="s">
        <v>63</v>
      </c>
    </row>
    <row r="3" spans="1:12" x14ac:dyDescent="0.25">
      <c r="A3" s="186" t="s">
        <v>92</v>
      </c>
      <c r="B3" s="133">
        <v>2</v>
      </c>
      <c r="C3" s="97">
        <v>3</v>
      </c>
      <c r="D3" s="95">
        <f t="shared" ca="1" si="0"/>
        <v>18</v>
      </c>
      <c r="E3" s="97">
        <f t="shared" ca="1" si="1"/>
        <v>21</v>
      </c>
      <c r="G3" s="11" t="s">
        <v>61</v>
      </c>
      <c r="H3" s="12">
        <v>4</v>
      </c>
      <c r="I3" s="35" t="s">
        <v>71</v>
      </c>
      <c r="K3" s="177" t="s">
        <v>73</v>
      </c>
      <c r="L3" s="178">
        <v>5</v>
      </c>
    </row>
    <row r="4" spans="1:12" x14ac:dyDescent="0.25">
      <c r="A4" s="107" t="s">
        <v>80</v>
      </c>
      <c r="B4" s="103">
        <v>1</v>
      </c>
      <c r="C4" s="97">
        <v>1</v>
      </c>
      <c r="D4" s="95">
        <f t="shared" ca="1" si="0"/>
        <v>3</v>
      </c>
      <c r="E4" s="97">
        <f t="shared" ca="1" si="1"/>
        <v>4</v>
      </c>
      <c r="G4" s="13" t="s">
        <v>52</v>
      </c>
      <c r="H4" s="14">
        <v>4</v>
      </c>
      <c r="I4" s="15" t="s">
        <v>72</v>
      </c>
      <c r="K4" s="13" t="s">
        <v>72</v>
      </c>
      <c r="L4" s="75">
        <v>7</v>
      </c>
    </row>
    <row r="5" spans="1:12" x14ac:dyDescent="0.25">
      <c r="A5" s="107" t="s">
        <v>122</v>
      </c>
      <c r="B5" s="103">
        <v>1</v>
      </c>
      <c r="C5" s="97">
        <v>3</v>
      </c>
      <c r="D5" s="95">
        <f t="shared" ca="1" si="0"/>
        <v>6</v>
      </c>
      <c r="E5" s="97">
        <f t="shared" ca="1" si="1"/>
        <v>9</v>
      </c>
      <c r="G5" s="13" t="s">
        <v>80</v>
      </c>
      <c r="H5" s="14">
        <v>4</v>
      </c>
      <c r="I5" s="15" t="s">
        <v>81</v>
      </c>
      <c r="K5" s="13" t="s">
        <v>70</v>
      </c>
      <c r="L5" s="75">
        <v>4</v>
      </c>
    </row>
    <row r="6" spans="1:12" x14ac:dyDescent="0.25">
      <c r="A6" s="107" t="s">
        <v>59</v>
      </c>
      <c r="B6" s="103">
        <v>1</v>
      </c>
      <c r="C6" s="97">
        <v>3</v>
      </c>
      <c r="D6" s="95">
        <f t="shared" ca="1" si="0"/>
        <v>18</v>
      </c>
      <c r="E6" s="97">
        <f t="shared" ref="E6:E20" ca="1" si="2">D6+C6</f>
        <v>21</v>
      </c>
      <c r="G6" s="13" t="s">
        <v>60</v>
      </c>
      <c r="H6" s="14">
        <v>4</v>
      </c>
      <c r="I6" s="36" t="s">
        <v>70</v>
      </c>
      <c r="K6" s="13" t="s">
        <v>82</v>
      </c>
      <c r="L6" s="75">
        <v>3</v>
      </c>
    </row>
    <row r="7" spans="1:12" x14ac:dyDescent="0.25">
      <c r="A7" s="116" t="s">
        <v>88</v>
      </c>
      <c r="B7" s="117">
        <v>3</v>
      </c>
      <c r="C7" s="97">
        <v>0</v>
      </c>
      <c r="D7" s="95">
        <f t="shared" ca="1" si="0"/>
        <v>4</v>
      </c>
      <c r="E7" s="97">
        <f t="shared" ca="1" si="2"/>
        <v>4</v>
      </c>
      <c r="G7" s="13" t="s">
        <v>78</v>
      </c>
      <c r="H7" s="14">
        <v>4</v>
      </c>
      <c r="I7" s="36" t="s">
        <v>79</v>
      </c>
      <c r="K7" s="13" t="s">
        <v>81</v>
      </c>
      <c r="L7" s="75">
        <v>1</v>
      </c>
    </row>
    <row r="8" spans="1:12" ht="16.5" thickBot="1" x14ac:dyDescent="0.3">
      <c r="A8" s="186" t="s">
        <v>93</v>
      </c>
      <c r="B8" s="133">
        <v>2</v>
      </c>
      <c r="C8" s="97">
        <v>3</v>
      </c>
      <c r="D8" s="95">
        <f t="shared" ca="1" si="0"/>
        <v>10</v>
      </c>
      <c r="E8" s="97">
        <f t="shared" ca="1" si="2"/>
        <v>13</v>
      </c>
      <c r="G8" s="151" t="s">
        <v>62</v>
      </c>
      <c r="H8" s="152" t="s">
        <v>101</v>
      </c>
      <c r="I8" s="153" t="s">
        <v>69</v>
      </c>
      <c r="K8" s="13" t="s">
        <v>83</v>
      </c>
      <c r="L8" s="75">
        <v>3</v>
      </c>
    </row>
    <row r="9" spans="1:12" x14ac:dyDescent="0.25">
      <c r="A9" s="32" t="s">
        <v>78</v>
      </c>
      <c r="B9" s="103">
        <v>1</v>
      </c>
      <c r="C9" s="98">
        <v>3</v>
      </c>
      <c r="D9" s="95">
        <f t="shared" ca="1" si="0"/>
        <v>16</v>
      </c>
      <c r="E9" s="97">
        <f t="shared" ca="1" si="2"/>
        <v>19</v>
      </c>
      <c r="G9" s="16" t="s">
        <v>29</v>
      </c>
      <c r="H9" s="17">
        <f>AVERAGE(H3:H8)</f>
        <v>4</v>
      </c>
      <c r="I9" s="15"/>
      <c r="K9" s="13" t="s">
        <v>74</v>
      </c>
      <c r="L9" s="75">
        <v>1</v>
      </c>
    </row>
    <row r="10" spans="1:12" ht="16.5" thickBot="1" x14ac:dyDescent="0.3">
      <c r="A10" s="107" t="s">
        <v>90</v>
      </c>
      <c r="B10" s="103">
        <v>1</v>
      </c>
      <c r="C10" s="97">
        <v>2</v>
      </c>
      <c r="D10" s="95">
        <f t="shared" ca="1" si="0"/>
        <v>6</v>
      </c>
      <c r="E10" s="97">
        <f t="shared" ca="1" si="2"/>
        <v>8</v>
      </c>
      <c r="G10" s="16" t="s">
        <v>30</v>
      </c>
      <c r="H10" s="18">
        <f>SUM(H3:H8)</f>
        <v>20</v>
      </c>
      <c r="I10" s="15"/>
      <c r="K10" s="175" t="s">
        <v>75</v>
      </c>
      <c r="L10" s="176">
        <v>2</v>
      </c>
    </row>
    <row r="11" spans="1:12" ht="19.5" thickTop="1" x14ac:dyDescent="0.25">
      <c r="A11" s="186" t="s">
        <v>149</v>
      </c>
      <c r="B11" s="133">
        <v>2</v>
      </c>
      <c r="C11" s="97">
        <v>-3</v>
      </c>
      <c r="D11" s="95">
        <f t="shared" ca="1" si="0"/>
        <v>4</v>
      </c>
      <c r="E11" s="97">
        <f t="shared" ca="1" si="2"/>
        <v>1</v>
      </c>
      <c r="G11" s="16" t="s">
        <v>31</v>
      </c>
      <c r="H11" s="19">
        <f>COUNT(H3:H8)</f>
        <v>5</v>
      </c>
      <c r="I11" s="15"/>
    </row>
    <row r="12" spans="1:12" ht="16.5" thickBot="1" x14ac:dyDescent="0.3">
      <c r="A12" s="186" t="s">
        <v>99</v>
      </c>
      <c r="B12" s="133">
        <v>2</v>
      </c>
      <c r="C12" s="97">
        <v>1</v>
      </c>
      <c r="D12" s="95">
        <f t="shared" ca="1" si="0"/>
        <v>19</v>
      </c>
      <c r="E12" s="97">
        <f t="shared" ca="1" si="2"/>
        <v>20</v>
      </c>
      <c r="G12" s="20" t="s">
        <v>32</v>
      </c>
      <c r="H12" s="21">
        <f>((H9)*(H11/4))</f>
        <v>5</v>
      </c>
      <c r="I12" s="22"/>
      <c r="K12" s="127"/>
    </row>
    <row r="13" spans="1:12" ht="17.25" thickTop="1" thickBot="1" x14ac:dyDescent="0.3">
      <c r="A13" s="186" t="s">
        <v>91</v>
      </c>
      <c r="B13" s="133">
        <v>2</v>
      </c>
      <c r="C13" s="97">
        <v>3</v>
      </c>
      <c r="D13" s="95">
        <f t="shared" ca="1" si="0"/>
        <v>6</v>
      </c>
      <c r="E13" s="97">
        <f t="shared" ca="1" si="2"/>
        <v>9</v>
      </c>
      <c r="G13" s="118"/>
      <c r="H13" s="17"/>
      <c r="I13" s="119"/>
    </row>
    <row r="14" spans="1:12" ht="17.25" thickTop="1" thickBot="1" x14ac:dyDescent="0.3">
      <c r="A14" s="107" t="s">
        <v>52</v>
      </c>
      <c r="B14" s="103">
        <v>1</v>
      </c>
      <c r="C14" s="97">
        <v>1</v>
      </c>
      <c r="D14" s="95">
        <f t="shared" ca="1" si="0"/>
        <v>7</v>
      </c>
      <c r="E14" s="97">
        <f t="shared" ca="1" si="2"/>
        <v>8</v>
      </c>
      <c r="G14" s="8" t="s">
        <v>7</v>
      </c>
      <c r="H14" s="9" t="s">
        <v>27</v>
      </c>
      <c r="I14" s="10" t="s">
        <v>28</v>
      </c>
    </row>
    <row r="15" spans="1:12" x14ac:dyDescent="0.25">
      <c r="A15" s="186" t="s">
        <v>95</v>
      </c>
      <c r="B15" s="133">
        <v>2</v>
      </c>
      <c r="C15" s="97">
        <v>-1</v>
      </c>
      <c r="D15" s="95">
        <f t="shared" ca="1" si="0"/>
        <v>3</v>
      </c>
      <c r="E15" s="97">
        <f t="shared" ca="1" si="2"/>
        <v>2</v>
      </c>
      <c r="G15" s="11" t="s">
        <v>61</v>
      </c>
      <c r="H15" s="12">
        <v>4</v>
      </c>
      <c r="I15" s="35" t="s">
        <v>71</v>
      </c>
    </row>
    <row r="16" spans="1:12" x14ac:dyDescent="0.25">
      <c r="A16" s="107" t="s">
        <v>61</v>
      </c>
      <c r="B16" s="103">
        <v>1</v>
      </c>
      <c r="C16" s="97">
        <v>1</v>
      </c>
      <c r="D16" s="95">
        <f t="shared" ca="1" si="0"/>
        <v>9</v>
      </c>
      <c r="E16" s="97">
        <f t="shared" ca="1" si="2"/>
        <v>10</v>
      </c>
      <c r="G16" s="13" t="s">
        <v>52</v>
      </c>
      <c r="H16" s="14">
        <v>4</v>
      </c>
      <c r="I16" s="15" t="s">
        <v>72</v>
      </c>
    </row>
    <row r="17" spans="1:9" x14ac:dyDescent="0.25">
      <c r="A17" s="186" t="s">
        <v>96</v>
      </c>
      <c r="B17" s="133">
        <v>2</v>
      </c>
      <c r="C17" s="97">
        <v>1</v>
      </c>
      <c r="D17" s="95">
        <f t="shared" ca="1" si="0"/>
        <v>19</v>
      </c>
      <c r="E17" s="97">
        <f t="shared" ca="1" si="2"/>
        <v>20</v>
      </c>
      <c r="G17" s="13" t="s">
        <v>59</v>
      </c>
      <c r="H17" s="14">
        <v>4</v>
      </c>
      <c r="I17" s="36" t="s">
        <v>73</v>
      </c>
    </row>
    <row r="18" spans="1:9" x14ac:dyDescent="0.25">
      <c r="A18" s="186" t="s">
        <v>97</v>
      </c>
      <c r="B18" s="133">
        <v>2</v>
      </c>
      <c r="C18" s="97">
        <v>1</v>
      </c>
      <c r="D18" s="95">
        <f t="shared" ca="1" si="0"/>
        <v>3</v>
      </c>
      <c r="E18" s="97">
        <f t="shared" ca="1" si="2"/>
        <v>4</v>
      </c>
      <c r="G18" s="13" t="s">
        <v>88</v>
      </c>
      <c r="H18" s="14">
        <v>2</v>
      </c>
      <c r="I18" s="15" t="s">
        <v>89</v>
      </c>
    </row>
    <row r="19" spans="1:9" x14ac:dyDescent="0.25">
      <c r="A19" s="107" t="s">
        <v>60</v>
      </c>
      <c r="B19" s="103">
        <v>1</v>
      </c>
      <c r="C19" s="97">
        <v>1</v>
      </c>
      <c r="D19" s="95">
        <f t="shared" ca="1" si="0"/>
        <v>4</v>
      </c>
      <c r="E19" s="97">
        <f t="shared" ca="1" si="2"/>
        <v>5</v>
      </c>
      <c r="G19" s="13" t="s">
        <v>80</v>
      </c>
      <c r="H19" s="14">
        <v>4</v>
      </c>
      <c r="I19" s="15" t="s">
        <v>81</v>
      </c>
    </row>
    <row r="20" spans="1:9" ht="18.75" x14ac:dyDescent="0.25">
      <c r="A20" s="186" t="s">
        <v>150</v>
      </c>
      <c r="B20" s="133">
        <v>2</v>
      </c>
      <c r="C20" s="97">
        <v>-4</v>
      </c>
      <c r="D20" s="95">
        <f t="shared" ca="1" si="0"/>
        <v>2</v>
      </c>
      <c r="E20" s="97">
        <f t="shared" ca="1" si="2"/>
        <v>-2</v>
      </c>
      <c r="G20" s="13" t="s">
        <v>60</v>
      </c>
      <c r="H20" s="14">
        <v>4</v>
      </c>
      <c r="I20" s="36" t="s">
        <v>70</v>
      </c>
    </row>
    <row r="21" spans="1:9" x14ac:dyDescent="0.25">
      <c r="G21" s="13" t="s">
        <v>78</v>
      </c>
      <c r="H21" s="14">
        <v>4</v>
      </c>
      <c r="I21" s="36" t="s">
        <v>82</v>
      </c>
    </row>
    <row r="22" spans="1:9" x14ac:dyDescent="0.25">
      <c r="D22" s="95">
        <f t="shared" ca="1" si="0"/>
        <v>3</v>
      </c>
      <c r="G22" s="148" t="s">
        <v>62</v>
      </c>
      <c r="H22" s="149" t="s">
        <v>101</v>
      </c>
      <c r="I22" s="150" t="s">
        <v>69</v>
      </c>
    </row>
    <row r="23" spans="1:9" ht="19.5" thickBot="1" x14ac:dyDescent="0.3">
      <c r="A23" s="221" t="s">
        <v>151</v>
      </c>
      <c r="B23" s="127" t="s">
        <v>152</v>
      </c>
      <c r="G23" s="69" t="s">
        <v>90</v>
      </c>
      <c r="H23" s="70">
        <v>3</v>
      </c>
      <c r="I23" s="73" t="s">
        <v>83</v>
      </c>
    </row>
    <row r="24" spans="1:9" x14ac:dyDescent="0.25">
      <c r="G24" s="16" t="s">
        <v>29</v>
      </c>
      <c r="H24" s="17">
        <f>AVERAGE(H16:H23)</f>
        <v>3.5714285714285716</v>
      </c>
      <c r="I24" s="15"/>
    </row>
    <row r="25" spans="1:9" x14ac:dyDescent="0.25">
      <c r="G25" s="16" t="s">
        <v>30</v>
      </c>
      <c r="H25" s="18">
        <f>SUM(H16:H23)</f>
        <v>25</v>
      </c>
      <c r="I25" s="15"/>
    </row>
    <row r="26" spans="1:9" x14ac:dyDescent="0.25">
      <c r="G26" s="16" t="s">
        <v>31</v>
      </c>
      <c r="H26" s="19">
        <f>COUNT(H16:H23)</f>
        <v>7</v>
      </c>
      <c r="I26" s="15"/>
    </row>
    <row r="27" spans="1:9" ht="16.5" thickBot="1" x14ac:dyDescent="0.3">
      <c r="G27" s="20" t="s">
        <v>32</v>
      </c>
      <c r="H27" s="21">
        <f>((H24)*(H26/4))</f>
        <v>6.25</v>
      </c>
      <c r="I27" s="22"/>
    </row>
    <row r="28" spans="1:9" ht="16.5" thickTop="1" x14ac:dyDescent="0.25"/>
  </sheetData>
  <sortState ref="A2:E19">
    <sortCondition descending="1" ref="E2:E19"/>
    <sortCondition descending="1" ref="C2:C19"/>
  </sortState>
  <conditionalFormatting sqref="D22:D1048576 D1">
    <cfRule type="cellIs" dxfId="679" priority="131" operator="equal">
      <formula>1</formula>
    </cfRule>
    <cfRule type="cellIs" dxfId="678" priority="132" operator="equal">
      <formula>20</formula>
    </cfRule>
  </conditionalFormatting>
  <conditionalFormatting sqref="D20">
    <cfRule type="cellIs" dxfId="677" priority="3" operator="equal">
      <formula>1</formula>
    </cfRule>
    <cfRule type="cellIs" dxfId="676" priority="4" operator="equal">
      <formula>20</formula>
    </cfRule>
  </conditionalFormatting>
  <conditionalFormatting sqref="D21">
    <cfRule type="cellIs" dxfId="675" priority="1" operator="equal">
      <formula>1</formula>
    </cfRule>
    <cfRule type="cellIs" dxfId="674" priority="2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1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25" defaultRowHeight="15.75" x14ac:dyDescent="0.25"/>
  <cols>
    <col min="1" max="1" width="24.875" style="210" bestFit="1" customWidth="1"/>
    <col min="2" max="2" width="5" style="2" bestFit="1" customWidth="1"/>
    <col min="3" max="3" width="4.5" style="2" bestFit="1" customWidth="1"/>
    <col min="4" max="4" width="3.875" style="2" bestFit="1" customWidth="1"/>
    <col min="5" max="5" width="6.875" style="2" bestFit="1" customWidth="1"/>
    <col min="6" max="6" width="3.875" style="2" bestFit="1" customWidth="1"/>
    <col min="7" max="7" width="5.25" style="2" bestFit="1" customWidth="1"/>
    <col min="8" max="8" width="1.375" style="2" customWidth="1"/>
    <col min="9" max="17" width="3.875" style="2" bestFit="1" customWidth="1"/>
    <col min="18" max="18" width="1.375" style="205" customWidth="1"/>
    <col min="19" max="19" width="24.875" style="5" bestFit="1" customWidth="1"/>
    <col min="20" max="20" width="5" style="101" bestFit="1" customWidth="1"/>
    <col min="21" max="21" width="9.375" style="101" bestFit="1" customWidth="1"/>
    <col min="22" max="22" width="3.875" style="101" bestFit="1" customWidth="1"/>
    <col min="23" max="23" width="6.875" style="2" bestFit="1" customWidth="1"/>
    <col min="24" max="24" width="3.875" style="2" bestFit="1" customWidth="1"/>
    <col min="25" max="25" width="5.25" style="2" bestFit="1" customWidth="1"/>
    <col min="26" max="26" width="1.375" style="2" customWidth="1"/>
    <col min="27" max="32" width="3.875" style="2" bestFit="1" customWidth="1"/>
    <col min="33" max="33" width="3.875" style="101" bestFit="1" customWidth="1"/>
    <col min="34" max="34" width="3.375" style="101" bestFit="1" customWidth="1"/>
    <col min="35" max="35" width="3.375" style="31" bestFit="1" customWidth="1"/>
    <col min="36" max="36" width="11.875" style="2" bestFit="1" customWidth="1"/>
    <col min="37" max="16384" width="9.125" style="2"/>
  </cols>
  <sheetData>
    <row r="1" spans="1:35" s="1" customFormat="1" x14ac:dyDescent="0.25">
      <c r="A1" s="206"/>
      <c r="B1" s="4"/>
      <c r="C1" s="4"/>
      <c r="D1" s="4"/>
      <c r="I1" s="3" t="s">
        <v>51</v>
      </c>
      <c r="J1" s="33"/>
      <c r="K1" s="33"/>
      <c r="L1" s="33"/>
      <c r="M1" s="3"/>
      <c r="N1" s="33"/>
      <c r="O1" s="33"/>
      <c r="P1" s="33"/>
      <c r="Q1" s="33"/>
      <c r="R1" s="203"/>
      <c r="S1" s="190"/>
      <c r="T1" s="188"/>
      <c r="U1" s="172"/>
      <c r="V1" s="172"/>
      <c r="AA1" s="3" t="s">
        <v>51</v>
      </c>
      <c r="AB1" s="33"/>
      <c r="AC1" s="33"/>
      <c r="AD1" s="3"/>
      <c r="AE1" s="3"/>
      <c r="AF1" s="33"/>
      <c r="AG1" s="188"/>
      <c r="AH1" s="188"/>
      <c r="AI1" s="34"/>
    </row>
    <row r="2" spans="1:35" s="182" customFormat="1" ht="74.25" thickBot="1" x14ac:dyDescent="0.3">
      <c r="A2" s="207"/>
      <c r="B2" s="179"/>
      <c r="C2" s="179"/>
      <c r="D2" s="179"/>
      <c r="E2" s="179"/>
      <c r="F2" s="179"/>
      <c r="G2" s="179"/>
      <c r="H2" s="179"/>
      <c r="I2" s="179" t="s">
        <v>94</v>
      </c>
      <c r="J2" s="179" t="s">
        <v>137</v>
      </c>
      <c r="K2" s="179" t="s">
        <v>145</v>
      </c>
      <c r="L2" s="179" t="s">
        <v>155</v>
      </c>
      <c r="M2" s="179"/>
      <c r="N2" s="179" t="s">
        <v>120</v>
      </c>
      <c r="O2" s="179" t="s">
        <v>60</v>
      </c>
      <c r="P2" s="180" t="s">
        <v>131</v>
      </c>
      <c r="Q2" s="187"/>
      <c r="R2" s="204"/>
      <c r="S2" s="191"/>
      <c r="T2" s="187"/>
      <c r="U2" s="179"/>
      <c r="V2" s="179"/>
      <c r="W2" s="179"/>
      <c r="X2" s="179"/>
      <c r="Y2" s="179"/>
      <c r="Z2" s="179"/>
      <c r="AA2" s="213" t="s">
        <v>146</v>
      </c>
      <c r="AB2" s="179" t="s">
        <v>61</v>
      </c>
      <c r="AC2" s="179"/>
      <c r="AD2" s="179" t="s">
        <v>112</v>
      </c>
      <c r="AE2" s="179" t="s">
        <v>87</v>
      </c>
      <c r="AF2" s="179" t="s">
        <v>125</v>
      </c>
      <c r="AG2" s="179"/>
      <c r="AH2" s="180"/>
      <c r="AI2" s="181"/>
    </row>
    <row r="3" spans="1:35" s="1" customFormat="1" ht="16.5" thickBot="1" x14ac:dyDescent="0.3">
      <c r="A3" s="208" t="s">
        <v>68</v>
      </c>
      <c r="B3" s="104" t="s">
        <v>3</v>
      </c>
      <c r="C3" s="173" t="s">
        <v>84</v>
      </c>
      <c r="D3" s="174" t="s">
        <v>85</v>
      </c>
      <c r="E3" s="173" t="s">
        <v>86</v>
      </c>
      <c r="F3" s="105" t="s">
        <v>4</v>
      </c>
      <c r="G3" s="105" t="s">
        <v>5</v>
      </c>
      <c r="H3" s="105"/>
      <c r="I3" s="105">
        <v>11</v>
      </c>
      <c r="J3" s="104">
        <v>13</v>
      </c>
      <c r="K3" s="104">
        <v>14</v>
      </c>
      <c r="L3" s="104">
        <v>15</v>
      </c>
      <c r="M3" s="104">
        <v>16</v>
      </c>
      <c r="N3" s="104">
        <v>18</v>
      </c>
      <c r="O3" s="104">
        <v>19</v>
      </c>
      <c r="P3" s="104">
        <v>20</v>
      </c>
      <c r="Q3" s="202">
        <v>21</v>
      </c>
      <c r="R3" s="197"/>
      <c r="S3" s="198" t="s">
        <v>68</v>
      </c>
      <c r="T3" s="104" t="s">
        <v>3</v>
      </c>
      <c r="U3" s="174" t="s">
        <v>6</v>
      </c>
      <c r="V3" s="174" t="s">
        <v>85</v>
      </c>
      <c r="W3" s="173" t="s">
        <v>86</v>
      </c>
      <c r="X3" s="105" t="s">
        <v>4</v>
      </c>
      <c r="Y3" s="105" t="s">
        <v>5</v>
      </c>
      <c r="Z3" s="105"/>
      <c r="AA3" s="105">
        <v>12</v>
      </c>
      <c r="AB3" s="104">
        <v>13</v>
      </c>
      <c r="AC3" s="104">
        <v>14</v>
      </c>
      <c r="AD3" s="104">
        <v>15</v>
      </c>
      <c r="AE3" s="104">
        <v>16</v>
      </c>
      <c r="AF3" s="104">
        <v>17</v>
      </c>
      <c r="AG3" s="104">
        <v>19</v>
      </c>
      <c r="AH3" s="104">
        <v>20</v>
      </c>
      <c r="AI3" s="106">
        <v>21</v>
      </c>
    </row>
    <row r="4" spans="1:35" x14ac:dyDescent="0.25">
      <c r="A4" s="199" t="s">
        <v>91</v>
      </c>
      <c r="B4" s="101">
        <v>4</v>
      </c>
      <c r="C4" s="95">
        <v>0</v>
      </c>
      <c r="D4" s="95">
        <v>0</v>
      </c>
      <c r="E4" s="95">
        <v>0</v>
      </c>
      <c r="F4" s="95">
        <f t="shared" ref="F4:F10" ca="1" si="0">RANDBETWEEN(1,20)</f>
        <v>12</v>
      </c>
      <c r="G4" s="95">
        <f t="shared" ref="G4:G5" ca="1" si="1">SUM(B4:F4)</f>
        <v>16</v>
      </c>
      <c r="H4" s="95"/>
      <c r="I4" s="95" t="str">
        <f t="shared" ref="I4:Q16" ca="1" si="2">IF($G4&gt;I$3-1,"Yes","No")</f>
        <v>Yes</v>
      </c>
      <c r="J4" s="101" t="str">
        <f t="shared" ca="1" si="2"/>
        <v>Yes</v>
      </c>
      <c r="K4" s="101" t="str">
        <f t="shared" ca="1" si="2"/>
        <v>Yes</v>
      </c>
      <c r="L4" s="101" t="str">
        <f t="shared" ca="1" si="2"/>
        <v>Yes</v>
      </c>
      <c r="M4" s="101" t="str">
        <f t="shared" ca="1" si="2"/>
        <v>Yes</v>
      </c>
      <c r="N4" s="101" t="str">
        <f t="shared" ca="1" si="2"/>
        <v>No</v>
      </c>
      <c r="O4" s="101" t="str">
        <f t="shared" ca="1" si="2"/>
        <v>No</v>
      </c>
      <c r="P4" s="101" t="str">
        <f t="shared" ca="1" si="2"/>
        <v>No</v>
      </c>
      <c r="Q4" s="101" t="str">
        <f t="shared" ca="1" si="2"/>
        <v>No</v>
      </c>
      <c r="S4" s="199" t="s">
        <v>91</v>
      </c>
      <c r="T4" s="101">
        <v>4</v>
      </c>
      <c r="U4" s="194">
        <v>0</v>
      </c>
      <c r="V4" s="95">
        <v>0</v>
      </c>
      <c r="W4" s="95">
        <v>0</v>
      </c>
      <c r="X4" s="95">
        <f t="shared" ref="X4:X16" ca="1" si="3">RANDBETWEEN(1,20)</f>
        <v>12</v>
      </c>
      <c r="Y4" s="95">
        <f t="shared" ref="Y4:Y5" ca="1" si="4">SUM(T4:X4)</f>
        <v>16</v>
      </c>
      <c r="Z4" s="95"/>
      <c r="AA4" s="95" t="str">
        <f t="shared" ref="AA4:AI16" ca="1" si="5">IF($Y4&gt;AA$3-1,"Yes","No")</f>
        <v>Yes</v>
      </c>
      <c r="AB4" s="101" t="str">
        <f t="shared" ca="1" si="5"/>
        <v>Yes</v>
      </c>
      <c r="AC4" s="101" t="str">
        <f t="shared" ca="1" si="5"/>
        <v>Yes</v>
      </c>
      <c r="AD4" s="101" t="str">
        <f t="shared" ca="1" si="5"/>
        <v>Yes</v>
      </c>
      <c r="AE4" s="101" t="str">
        <f t="shared" ca="1" si="5"/>
        <v>Yes</v>
      </c>
      <c r="AF4" s="101" t="str">
        <f t="shared" ca="1" si="5"/>
        <v>No</v>
      </c>
      <c r="AG4" s="101" t="str">
        <f t="shared" ca="1" si="5"/>
        <v>No</v>
      </c>
      <c r="AH4" s="101" t="str">
        <f t="shared" ca="1" si="5"/>
        <v>No</v>
      </c>
      <c r="AI4" s="31" t="str">
        <f t="shared" ca="1" si="5"/>
        <v>No</v>
      </c>
    </row>
    <row r="5" spans="1:35" x14ac:dyDescent="0.25">
      <c r="A5" s="199" t="s">
        <v>92</v>
      </c>
      <c r="B5" s="101">
        <v>4</v>
      </c>
      <c r="C5" s="95">
        <v>0</v>
      </c>
      <c r="D5" s="95">
        <v>0</v>
      </c>
      <c r="E5" s="95">
        <v>0</v>
      </c>
      <c r="F5" s="95">
        <f t="shared" ca="1" si="0"/>
        <v>1</v>
      </c>
      <c r="G5" s="95">
        <f t="shared" ca="1" si="1"/>
        <v>5</v>
      </c>
      <c r="H5" s="95"/>
      <c r="I5" s="95" t="str">
        <f t="shared" ca="1" si="2"/>
        <v>No</v>
      </c>
      <c r="J5" s="101" t="str">
        <f t="shared" ca="1" si="2"/>
        <v>No</v>
      </c>
      <c r="K5" s="101" t="str">
        <f t="shared" ca="1" si="2"/>
        <v>No</v>
      </c>
      <c r="L5" s="101" t="str">
        <f t="shared" ca="1" si="2"/>
        <v>No</v>
      </c>
      <c r="M5" s="101" t="str">
        <f t="shared" ca="1" si="2"/>
        <v>No</v>
      </c>
      <c r="N5" s="101" t="str">
        <f t="shared" ca="1" si="2"/>
        <v>No</v>
      </c>
      <c r="O5" s="101" t="str">
        <f t="shared" ca="1" si="2"/>
        <v>No</v>
      </c>
      <c r="P5" s="101" t="str">
        <f t="shared" ca="1" si="2"/>
        <v>No</v>
      </c>
      <c r="Q5" s="101" t="str">
        <f t="shared" ca="1" si="2"/>
        <v>No</v>
      </c>
      <c r="S5" s="199" t="s">
        <v>92</v>
      </c>
      <c r="T5" s="192">
        <v>0</v>
      </c>
      <c r="U5" s="195">
        <v>0</v>
      </c>
      <c r="V5" s="195">
        <v>0</v>
      </c>
      <c r="W5" s="195">
        <v>0</v>
      </c>
      <c r="X5" s="95">
        <f t="shared" ca="1" si="3"/>
        <v>13</v>
      </c>
      <c r="Y5" s="95">
        <f t="shared" ca="1" si="4"/>
        <v>13</v>
      </c>
      <c r="Z5" s="95"/>
      <c r="AA5" s="95" t="str">
        <f t="shared" ca="1" si="5"/>
        <v>Yes</v>
      </c>
      <c r="AB5" s="101" t="str">
        <f t="shared" ca="1" si="5"/>
        <v>Yes</v>
      </c>
      <c r="AC5" s="101" t="str">
        <f t="shared" ca="1" si="5"/>
        <v>No</v>
      </c>
      <c r="AD5" s="101" t="str">
        <f t="shared" ca="1" si="5"/>
        <v>No</v>
      </c>
      <c r="AE5" s="101" t="str">
        <f t="shared" ca="1" si="5"/>
        <v>No</v>
      </c>
      <c r="AF5" s="101" t="str">
        <f t="shared" ca="1" si="5"/>
        <v>No</v>
      </c>
      <c r="AG5" s="101" t="str">
        <f t="shared" ca="1" si="5"/>
        <v>No</v>
      </c>
      <c r="AH5" s="101" t="str">
        <f t="shared" ca="1" si="5"/>
        <v>No</v>
      </c>
      <c r="AI5" s="31" t="str">
        <f t="shared" ca="1" si="5"/>
        <v>No</v>
      </c>
    </row>
    <row r="6" spans="1:35" x14ac:dyDescent="0.25">
      <c r="A6" s="199" t="s">
        <v>93</v>
      </c>
      <c r="B6" s="101">
        <v>5</v>
      </c>
      <c r="C6" s="95">
        <v>0</v>
      </c>
      <c r="D6" s="95">
        <v>0</v>
      </c>
      <c r="E6" s="95">
        <v>0</v>
      </c>
      <c r="F6" s="95">
        <f t="shared" ca="1" si="0"/>
        <v>20</v>
      </c>
      <c r="G6" s="95">
        <f t="shared" ref="G6:G7" ca="1" si="6">SUM(B6:F6)</f>
        <v>25</v>
      </c>
      <c r="H6" s="95"/>
      <c r="I6" s="95" t="str">
        <f t="shared" ca="1" si="2"/>
        <v>Yes</v>
      </c>
      <c r="J6" s="101" t="str">
        <f t="shared" ca="1" si="2"/>
        <v>Yes</v>
      </c>
      <c r="K6" s="101" t="str">
        <f t="shared" ca="1" si="2"/>
        <v>Yes</v>
      </c>
      <c r="L6" s="101" t="str">
        <f t="shared" ca="1" si="2"/>
        <v>Yes</v>
      </c>
      <c r="M6" s="101" t="str">
        <f t="shared" ca="1" si="2"/>
        <v>Yes</v>
      </c>
      <c r="N6" s="101" t="str">
        <f t="shared" ca="1" si="2"/>
        <v>Yes</v>
      </c>
      <c r="O6" s="101" t="str">
        <f t="shared" ca="1" si="2"/>
        <v>Yes</v>
      </c>
      <c r="P6" s="101" t="str">
        <f t="shared" ca="1" si="2"/>
        <v>Yes</v>
      </c>
      <c r="Q6" s="101" t="str">
        <f t="shared" ca="1" si="2"/>
        <v>Yes</v>
      </c>
      <c r="S6" s="199" t="s">
        <v>93</v>
      </c>
      <c r="T6" s="101">
        <v>5</v>
      </c>
      <c r="U6" s="194">
        <v>0</v>
      </c>
      <c r="V6" s="95">
        <v>0</v>
      </c>
      <c r="W6" s="95">
        <v>0</v>
      </c>
      <c r="X6" s="95">
        <f t="shared" ca="1" si="3"/>
        <v>7</v>
      </c>
      <c r="Y6" s="95">
        <f t="shared" ref="Y6:Y7" ca="1" si="7">SUM(T6:X6)</f>
        <v>12</v>
      </c>
      <c r="Z6" s="95"/>
      <c r="AA6" s="95" t="str">
        <f t="shared" ca="1" si="5"/>
        <v>Yes</v>
      </c>
      <c r="AB6" s="101" t="str">
        <f t="shared" ca="1" si="5"/>
        <v>No</v>
      </c>
      <c r="AC6" s="101" t="str">
        <f t="shared" ca="1" si="5"/>
        <v>No</v>
      </c>
      <c r="AD6" s="101" t="str">
        <f t="shared" ca="1" si="5"/>
        <v>No</v>
      </c>
      <c r="AE6" s="101" t="str">
        <f t="shared" ca="1" si="5"/>
        <v>No</v>
      </c>
      <c r="AF6" s="101" t="str">
        <f t="shared" ca="1" si="5"/>
        <v>No</v>
      </c>
      <c r="AG6" s="101" t="str">
        <f t="shared" ca="1" si="5"/>
        <v>No</v>
      </c>
      <c r="AH6" s="101" t="str">
        <f t="shared" ca="1" si="5"/>
        <v>No</v>
      </c>
      <c r="AI6" s="31" t="str">
        <f t="shared" ca="1" si="5"/>
        <v>No</v>
      </c>
    </row>
    <row r="7" spans="1:35" x14ac:dyDescent="0.25">
      <c r="A7" s="199" t="s">
        <v>94</v>
      </c>
      <c r="B7" s="101">
        <v>2</v>
      </c>
      <c r="C7" s="95">
        <v>0</v>
      </c>
      <c r="D7" s="95">
        <v>0</v>
      </c>
      <c r="E7" s="95">
        <v>0</v>
      </c>
      <c r="F7" s="95">
        <f t="shared" ca="1" si="0"/>
        <v>18</v>
      </c>
      <c r="G7" s="95">
        <f t="shared" ca="1" si="6"/>
        <v>20</v>
      </c>
      <c r="H7" s="95"/>
      <c r="I7" s="95" t="str">
        <f t="shared" ca="1" si="2"/>
        <v>Yes</v>
      </c>
      <c r="J7" s="101" t="str">
        <f t="shared" ca="1" si="2"/>
        <v>Yes</v>
      </c>
      <c r="K7" s="101" t="str">
        <f t="shared" ca="1" si="2"/>
        <v>Yes</v>
      </c>
      <c r="L7" s="101" t="str">
        <f t="shared" ca="1" si="2"/>
        <v>Yes</v>
      </c>
      <c r="M7" s="101" t="str">
        <f t="shared" ca="1" si="2"/>
        <v>Yes</v>
      </c>
      <c r="N7" s="101" t="str">
        <f t="shared" ca="1" si="2"/>
        <v>Yes</v>
      </c>
      <c r="O7" s="101" t="str">
        <f t="shared" ca="1" si="2"/>
        <v>Yes</v>
      </c>
      <c r="P7" s="101" t="str">
        <f t="shared" ca="1" si="2"/>
        <v>Yes</v>
      </c>
      <c r="Q7" s="101" t="str">
        <f t="shared" ca="1" si="2"/>
        <v>No</v>
      </c>
      <c r="S7" s="199" t="s">
        <v>94</v>
      </c>
      <c r="T7" s="192">
        <v>0</v>
      </c>
      <c r="U7" s="195">
        <v>0</v>
      </c>
      <c r="V7" s="195">
        <v>0</v>
      </c>
      <c r="W7" s="195">
        <v>0</v>
      </c>
      <c r="X7" s="95">
        <f t="shared" ca="1" si="3"/>
        <v>11</v>
      </c>
      <c r="Y7" s="95">
        <f t="shared" ca="1" si="7"/>
        <v>11</v>
      </c>
      <c r="Z7" s="95"/>
      <c r="AA7" s="95" t="str">
        <f t="shared" ca="1" si="5"/>
        <v>No</v>
      </c>
      <c r="AB7" s="101" t="str">
        <f t="shared" ca="1" si="5"/>
        <v>No</v>
      </c>
      <c r="AC7" s="101" t="str">
        <f t="shared" ca="1" si="5"/>
        <v>No</v>
      </c>
      <c r="AD7" s="101" t="str">
        <f t="shared" ca="1" si="5"/>
        <v>No</v>
      </c>
      <c r="AE7" s="101" t="str">
        <f t="shared" ca="1" si="5"/>
        <v>No</v>
      </c>
      <c r="AF7" s="101" t="str">
        <f t="shared" ca="1" si="5"/>
        <v>No</v>
      </c>
      <c r="AG7" s="101" t="str">
        <f t="shared" ca="1" si="5"/>
        <v>No</v>
      </c>
      <c r="AH7" s="101" t="str">
        <f t="shared" ca="1" si="5"/>
        <v>No</v>
      </c>
      <c r="AI7" s="31" t="str">
        <f t="shared" ca="1" si="5"/>
        <v>No</v>
      </c>
    </row>
    <row r="8" spans="1:35" x14ac:dyDescent="0.25">
      <c r="A8" s="199" t="s">
        <v>113</v>
      </c>
      <c r="B8" s="101">
        <v>1</v>
      </c>
      <c r="C8" s="95">
        <v>0</v>
      </c>
      <c r="D8" s="95">
        <v>0</v>
      </c>
      <c r="E8" s="95">
        <v>0</v>
      </c>
      <c r="F8" s="95">
        <f t="shared" ca="1" si="0"/>
        <v>15</v>
      </c>
      <c r="G8" s="95">
        <f t="shared" ref="G8" ca="1" si="8">SUM(B8:F8)</f>
        <v>16</v>
      </c>
      <c r="H8" s="95"/>
      <c r="I8" s="95" t="str">
        <f t="shared" ca="1" si="2"/>
        <v>Yes</v>
      </c>
      <c r="J8" s="101" t="str">
        <f t="shared" ca="1" si="2"/>
        <v>Yes</v>
      </c>
      <c r="K8" s="101" t="str">
        <f t="shared" ca="1" si="2"/>
        <v>Yes</v>
      </c>
      <c r="L8" s="101" t="str">
        <f t="shared" ca="1" si="2"/>
        <v>Yes</v>
      </c>
      <c r="M8" s="101" t="str">
        <f t="shared" ca="1" si="2"/>
        <v>Yes</v>
      </c>
      <c r="N8" s="101" t="str">
        <f t="shared" ca="1" si="2"/>
        <v>No</v>
      </c>
      <c r="O8" s="101" t="str">
        <f t="shared" ca="1" si="2"/>
        <v>No</v>
      </c>
      <c r="P8" s="101" t="str">
        <f t="shared" ca="1" si="2"/>
        <v>No</v>
      </c>
      <c r="Q8" s="101" t="str">
        <f t="shared" ca="1" si="2"/>
        <v>No</v>
      </c>
      <c r="S8" s="199" t="s">
        <v>113</v>
      </c>
      <c r="T8" s="192">
        <v>0</v>
      </c>
      <c r="U8" s="195">
        <v>0</v>
      </c>
      <c r="V8" s="195">
        <v>0</v>
      </c>
      <c r="W8" s="195">
        <v>0</v>
      </c>
      <c r="X8" s="95">
        <f t="shared" ca="1" si="3"/>
        <v>4</v>
      </c>
      <c r="Y8" s="95">
        <f t="shared" ref="Y8" ca="1" si="9">SUM(T8:X8)</f>
        <v>4</v>
      </c>
      <c r="Z8" s="95"/>
      <c r="AA8" s="95" t="str">
        <f t="shared" ca="1" si="5"/>
        <v>No</v>
      </c>
      <c r="AB8" s="101" t="str">
        <f t="shared" ca="1" si="5"/>
        <v>No</v>
      </c>
      <c r="AC8" s="101" t="str">
        <f t="shared" ca="1" si="5"/>
        <v>No</v>
      </c>
      <c r="AD8" s="101" t="str">
        <f t="shared" ca="1" si="5"/>
        <v>No</v>
      </c>
      <c r="AE8" s="101" t="str">
        <f t="shared" ca="1" si="5"/>
        <v>No</v>
      </c>
      <c r="AF8" s="101" t="str">
        <f t="shared" ca="1" si="5"/>
        <v>No</v>
      </c>
      <c r="AG8" s="101" t="str">
        <f t="shared" ca="1" si="5"/>
        <v>No</v>
      </c>
      <c r="AH8" s="101" t="str">
        <f t="shared" ca="1" si="5"/>
        <v>No</v>
      </c>
      <c r="AI8" s="31" t="str">
        <f t="shared" ca="1" si="5"/>
        <v>No</v>
      </c>
    </row>
    <row r="9" spans="1:35" x14ac:dyDescent="0.25">
      <c r="A9" s="199" t="s">
        <v>95</v>
      </c>
      <c r="B9" s="101">
        <v>1</v>
      </c>
      <c r="C9" s="95">
        <v>0</v>
      </c>
      <c r="D9" s="95">
        <v>0</v>
      </c>
      <c r="E9" s="95">
        <v>0</v>
      </c>
      <c r="F9" s="95">
        <f t="shared" ca="1" si="0"/>
        <v>1</v>
      </c>
      <c r="G9" s="95">
        <f t="shared" ref="G9" ca="1" si="10">SUM(B9:F9)</f>
        <v>2</v>
      </c>
      <c r="H9" s="95"/>
      <c r="I9" s="95" t="str">
        <f t="shared" ca="1" si="2"/>
        <v>No</v>
      </c>
      <c r="J9" s="101" t="str">
        <f t="shared" ca="1" si="2"/>
        <v>No</v>
      </c>
      <c r="K9" s="101" t="str">
        <f t="shared" ca="1" si="2"/>
        <v>No</v>
      </c>
      <c r="L9" s="101" t="str">
        <f t="shared" ca="1" si="2"/>
        <v>No</v>
      </c>
      <c r="M9" s="101" t="str">
        <f t="shared" ca="1" si="2"/>
        <v>No</v>
      </c>
      <c r="N9" s="101" t="str">
        <f t="shared" ca="1" si="2"/>
        <v>No</v>
      </c>
      <c r="O9" s="101" t="str">
        <f t="shared" ca="1" si="2"/>
        <v>No</v>
      </c>
      <c r="P9" s="101" t="str">
        <f t="shared" ca="1" si="2"/>
        <v>No</v>
      </c>
      <c r="Q9" s="101" t="str">
        <f t="shared" ca="1" si="2"/>
        <v>No</v>
      </c>
      <c r="S9" s="199" t="s">
        <v>95</v>
      </c>
      <c r="T9" s="192">
        <v>0</v>
      </c>
      <c r="U9" s="195">
        <v>0</v>
      </c>
      <c r="V9" s="195">
        <v>0</v>
      </c>
      <c r="W9" s="195">
        <v>0</v>
      </c>
      <c r="X9" s="95">
        <f t="shared" ca="1" si="3"/>
        <v>1</v>
      </c>
      <c r="Y9" s="95">
        <f t="shared" ref="Y9:Y10" ca="1" si="11">SUM(T9:X9)</f>
        <v>1</v>
      </c>
      <c r="Z9" s="95"/>
      <c r="AA9" s="95" t="str">
        <f t="shared" ca="1" si="5"/>
        <v>No</v>
      </c>
      <c r="AB9" s="101" t="str">
        <f t="shared" ca="1" si="5"/>
        <v>No</v>
      </c>
      <c r="AC9" s="101" t="str">
        <f t="shared" ca="1" si="5"/>
        <v>No</v>
      </c>
      <c r="AD9" s="101" t="str">
        <f t="shared" ca="1" si="5"/>
        <v>No</v>
      </c>
      <c r="AE9" s="101" t="str">
        <f t="shared" ca="1" si="5"/>
        <v>No</v>
      </c>
      <c r="AF9" s="101" t="str">
        <f t="shared" ca="1" si="5"/>
        <v>No</v>
      </c>
      <c r="AG9" s="101" t="str">
        <f t="shared" ca="1" si="5"/>
        <v>No</v>
      </c>
      <c r="AH9" s="101" t="str">
        <f t="shared" ca="1" si="5"/>
        <v>No</v>
      </c>
      <c r="AI9" s="31" t="str">
        <f t="shared" ca="1" si="5"/>
        <v>No</v>
      </c>
    </row>
    <row r="10" spans="1:35" x14ac:dyDescent="0.25">
      <c r="A10" s="199" t="s">
        <v>96</v>
      </c>
      <c r="B10" s="101">
        <v>1</v>
      </c>
      <c r="C10" s="95">
        <v>0</v>
      </c>
      <c r="D10" s="95">
        <v>0</v>
      </c>
      <c r="E10" s="95">
        <v>0</v>
      </c>
      <c r="F10" s="95">
        <f t="shared" ca="1" si="0"/>
        <v>1</v>
      </c>
      <c r="G10" s="95">
        <f t="shared" ref="G10" ca="1" si="12">SUM(B10:F10)</f>
        <v>2</v>
      </c>
      <c r="H10" s="95"/>
      <c r="I10" s="95" t="str">
        <f t="shared" ca="1" si="2"/>
        <v>No</v>
      </c>
      <c r="J10" s="101" t="str">
        <f t="shared" ca="1" si="2"/>
        <v>No</v>
      </c>
      <c r="K10" s="101" t="str">
        <f t="shared" ca="1" si="2"/>
        <v>No</v>
      </c>
      <c r="L10" s="101" t="str">
        <f t="shared" ca="1" si="2"/>
        <v>No</v>
      </c>
      <c r="M10" s="101" t="str">
        <f t="shared" ca="1" si="2"/>
        <v>No</v>
      </c>
      <c r="N10" s="101" t="str">
        <f t="shared" ca="1" si="2"/>
        <v>No</v>
      </c>
      <c r="O10" s="101" t="str">
        <f t="shared" ca="1" si="2"/>
        <v>No</v>
      </c>
      <c r="P10" s="101" t="str">
        <f t="shared" ca="1" si="2"/>
        <v>No</v>
      </c>
      <c r="Q10" s="101" t="str">
        <f t="shared" ca="1" si="2"/>
        <v>No</v>
      </c>
      <c r="S10" s="199" t="s">
        <v>96</v>
      </c>
      <c r="T10" s="101">
        <v>1</v>
      </c>
      <c r="U10" s="196">
        <v>0</v>
      </c>
      <c r="V10" s="95">
        <v>0</v>
      </c>
      <c r="W10" s="95">
        <v>0</v>
      </c>
      <c r="X10" s="95">
        <f t="shared" ca="1" si="3"/>
        <v>19</v>
      </c>
      <c r="Y10" s="95">
        <f t="shared" ca="1" si="11"/>
        <v>20</v>
      </c>
      <c r="Z10" s="95"/>
      <c r="AA10" s="95" t="str">
        <f t="shared" ca="1" si="5"/>
        <v>Yes</v>
      </c>
      <c r="AB10" s="101" t="str">
        <f t="shared" ca="1" si="5"/>
        <v>Yes</v>
      </c>
      <c r="AC10" s="101" t="str">
        <f t="shared" ca="1" si="5"/>
        <v>Yes</v>
      </c>
      <c r="AD10" s="101" t="str">
        <f t="shared" ca="1" si="5"/>
        <v>Yes</v>
      </c>
      <c r="AE10" s="101" t="str">
        <f t="shared" ca="1" si="5"/>
        <v>Yes</v>
      </c>
      <c r="AF10" s="101" t="str">
        <f t="shared" ca="1" si="5"/>
        <v>Yes</v>
      </c>
      <c r="AG10" s="101" t="str">
        <f t="shared" ca="1" si="5"/>
        <v>Yes</v>
      </c>
      <c r="AH10" s="101" t="str">
        <f t="shared" ca="1" si="5"/>
        <v>Yes</v>
      </c>
      <c r="AI10" s="31" t="str">
        <f t="shared" ca="1" si="5"/>
        <v>No</v>
      </c>
    </row>
    <row r="11" spans="1:35" x14ac:dyDescent="0.25">
      <c r="A11" s="199" t="s">
        <v>117</v>
      </c>
      <c r="B11" s="101">
        <v>1</v>
      </c>
      <c r="C11" s="95">
        <v>0</v>
      </c>
      <c r="D11" s="95">
        <v>0</v>
      </c>
      <c r="E11" s="95">
        <v>0</v>
      </c>
      <c r="F11" s="95">
        <f t="shared" ref="F11:F16" ca="1" si="13">RANDBETWEEN(1,20)</f>
        <v>17</v>
      </c>
      <c r="G11" s="95">
        <f t="shared" ref="G11" ca="1" si="14">SUM(B11:F11)</f>
        <v>18</v>
      </c>
      <c r="H11" s="95"/>
      <c r="I11" s="95" t="str">
        <f t="shared" ca="1" si="2"/>
        <v>Yes</v>
      </c>
      <c r="J11" s="101" t="str">
        <f t="shared" ca="1" si="2"/>
        <v>Yes</v>
      </c>
      <c r="K11" s="101" t="str">
        <f t="shared" ca="1" si="2"/>
        <v>Yes</v>
      </c>
      <c r="L11" s="101" t="str">
        <f t="shared" ca="1" si="2"/>
        <v>Yes</v>
      </c>
      <c r="M11" s="101" t="str">
        <f t="shared" ca="1" si="2"/>
        <v>Yes</v>
      </c>
      <c r="N11" s="101" t="str">
        <f t="shared" ca="1" si="2"/>
        <v>Yes</v>
      </c>
      <c r="O11" s="101" t="str">
        <f t="shared" ca="1" si="2"/>
        <v>No</v>
      </c>
      <c r="P11" s="101" t="str">
        <f t="shared" ca="1" si="2"/>
        <v>No</v>
      </c>
      <c r="Q11" s="101" t="str">
        <f t="shared" ca="1" si="2"/>
        <v>No</v>
      </c>
      <c r="S11" s="199" t="s">
        <v>121</v>
      </c>
      <c r="T11" s="101">
        <v>1</v>
      </c>
      <c r="U11" s="196">
        <v>2</v>
      </c>
      <c r="V11" s="95">
        <v>0</v>
      </c>
      <c r="W11" s="95">
        <v>0</v>
      </c>
      <c r="X11" s="95">
        <f t="shared" ca="1" si="3"/>
        <v>15</v>
      </c>
      <c r="Y11" s="95">
        <f t="shared" ref="Y11" ca="1" si="15">SUM(T11:X11)</f>
        <v>18</v>
      </c>
      <c r="Z11" s="95"/>
      <c r="AA11" s="95" t="str">
        <f t="shared" ca="1" si="5"/>
        <v>Yes</v>
      </c>
      <c r="AB11" s="101" t="str">
        <f t="shared" ca="1" si="5"/>
        <v>Yes</v>
      </c>
      <c r="AC11" s="101" t="str">
        <f t="shared" ca="1" si="5"/>
        <v>Yes</v>
      </c>
      <c r="AD11" s="101" t="str">
        <f t="shared" ca="1" si="5"/>
        <v>Yes</v>
      </c>
      <c r="AE11" s="101" t="str">
        <f t="shared" ca="1" si="5"/>
        <v>Yes</v>
      </c>
      <c r="AF11" s="101" t="str">
        <f t="shared" ca="1" si="5"/>
        <v>Yes</v>
      </c>
      <c r="AG11" s="101" t="str">
        <f t="shared" ca="1" si="5"/>
        <v>No</v>
      </c>
      <c r="AH11" s="101" t="str">
        <f t="shared" ca="1" si="5"/>
        <v>No</v>
      </c>
      <c r="AI11" s="31" t="str">
        <f t="shared" ca="1" si="5"/>
        <v>No</v>
      </c>
    </row>
    <row r="12" spans="1:35" x14ac:dyDescent="0.25">
      <c r="A12" s="199" t="s">
        <v>134</v>
      </c>
      <c r="B12" s="101">
        <v>2</v>
      </c>
      <c r="C12" s="95">
        <v>-2</v>
      </c>
      <c r="D12" s="95">
        <v>0</v>
      </c>
      <c r="E12" s="95">
        <v>0</v>
      </c>
      <c r="F12" s="95">
        <f t="shared" ca="1" si="13"/>
        <v>1</v>
      </c>
      <c r="G12" s="95">
        <f t="shared" ref="G12:G16" ca="1" si="16">SUM(B12:F12)</f>
        <v>1</v>
      </c>
      <c r="H12" s="95"/>
      <c r="I12" s="95" t="str">
        <f t="shared" ca="1" si="2"/>
        <v>No</v>
      </c>
      <c r="J12" s="101" t="str">
        <f t="shared" ca="1" si="2"/>
        <v>No</v>
      </c>
      <c r="K12" s="101" t="str">
        <f t="shared" ca="1" si="2"/>
        <v>No</v>
      </c>
      <c r="L12" s="101" t="str">
        <f t="shared" ca="1" si="2"/>
        <v>No</v>
      </c>
      <c r="M12" s="101" t="str">
        <f t="shared" ca="1" si="2"/>
        <v>No</v>
      </c>
      <c r="N12" s="101" t="str">
        <f t="shared" ca="1" si="2"/>
        <v>No</v>
      </c>
      <c r="O12" s="101" t="str">
        <f t="shared" ca="1" si="2"/>
        <v>No</v>
      </c>
      <c r="P12" s="101" t="str">
        <f t="shared" ca="1" si="2"/>
        <v>No</v>
      </c>
      <c r="Q12" s="101" t="str">
        <f t="shared" ca="1" si="2"/>
        <v>No</v>
      </c>
      <c r="S12" s="199" t="s">
        <v>126</v>
      </c>
      <c r="T12" s="101">
        <v>4</v>
      </c>
      <c r="U12" s="196">
        <v>0</v>
      </c>
      <c r="V12" s="95">
        <v>0</v>
      </c>
      <c r="W12" s="95">
        <v>0</v>
      </c>
      <c r="X12" s="95">
        <f t="shared" ca="1" si="3"/>
        <v>1</v>
      </c>
      <c r="Y12" s="95">
        <f t="shared" ref="Y12:Y17" ca="1" si="17">SUM(T12:X12)</f>
        <v>5</v>
      </c>
      <c r="Z12" s="95"/>
      <c r="AA12" s="95" t="str">
        <f t="shared" ca="1" si="5"/>
        <v>No</v>
      </c>
      <c r="AB12" s="101" t="str">
        <f t="shared" ca="1" si="5"/>
        <v>No</v>
      </c>
      <c r="AC12" s="101" t="str">
        <f t="shared" ca="1" si="5"/>
        <v>No</v>
      </c>
      <c r="AD12" s="101" t="str">
        <f t="shared" ca="1" si="5"/>
        <v>No</v>
      </c>
      <c r="AE12" s="101" t="str">
        <f t="shared" ca="1" si="5"/>
        <v>No</v>
      </c>
      <c r="AF12" s="101" t="str">
        <f t="shared" ca="1" si="5"/>
        <v>No</v>
      </c>
      <c r="AG12" s="101" t="str">
        <f t="shared" ca="1" si="5"/>
        <v>No</v>
      </c>
      <c r="AH12" s="101" t="str">
        <f t="shared" ca="1" si="5"/>
        <v>No</v>
      </c>
      <c r="AI12" s="31" t="str">
        <f t="shared" ca="1" si="5"/>
        <v>No</v>
      </c>
    </row>
    <row r="13" spans="1:35" x14ac:dyDescent="0.25">
      <c r="A13" s="199" t="s">
        <v>135</v>
      </c>
      <c r="B13" s="101">
        <v>2</v>
      </c>
      <c r="C13" s="95">
        <v>-2</v>
      </c>
      <c r="D13" s="95">
        <v>0</v>
      </c>
      <c r="E13" s="95">
        <v>0</v>
      </c>
      <c r="F13" s="95">
        <f t="shared" ca="1" si="13"/>
        <v>16</v>
      </c>
      <c r="G13" s="95">
        <f t="shared" ref="G13" ca="1" si="18">SUM(B13:F13)</f>
        <v>16</v>
      </c>
      <c r="H13" s="95"/>
      <c r="I13" s="95" t="str">
        <f t="shared" ca="1" si="2"/>
        <v>Yes</v>
      </c>
      <c r="J13" s="101" t="str">
        <f t="shared" ca="1" si="2"/>
        <v>Yes</v>
      </c>
      <c r="K13" s="101" t="str">
        <f t="shared" ca="1" si="2"/>
        <v>Yes</v>
      </c>
      <c r="L13" s="101" t="str">
        <f t="shared" ca="1" si="2"/>
        <v>Yes</v>
      </c>
      <c r="M13" s="101" t="str">
        <f t="shared" ca="1" si="2"/>
        <v>Yes</v>
      </c>
      <c r="N13" s="101" t="str">
        <f t="shared" ca="1" si="2"/>
        <v>No</v>
      </c>
      <c r="O13" s="101" t="str">
        <f t="shared" ca="1" si="2"/>
        <v>No</v>
      </c>
      <c r="P13" s="101" t="str">
        <f t="shared" ca="1" si="2"/>
        <v>No</v>
      </c>
      <c r="Q13" s="101" t="str">
        <f t="shared" ca="1" si="2"/>
        <v>No</v>
      </c>
      <c r="S13" s="199" t="s">
        <v>128</v>
      </c>
      <c r="T13" s="101">
        <v>4</v>
      </c>
      <c r="U13" s="196">
        <v>0</v>
      </c>
      <c r="V13" s="95">
        <v>1</v>
      </c>
      <c r="W13" s="95">
        <v>0</v>
      </c>
      <c r="X13" s="95">
        <f t="shared" ca="1" si="3"/>
        <v>15</v>
      </c>
      <c r="Y13" s="95">
        <f t="shared" ref="Y13" ca="1" si="19">SUM(T13:X13)</f>
        <v>20</v>
      </c>
      <c r="Z13" s="95"/>
      <c r="AA13" s="95" t="str">
        <f t="shared" ca="1" si="5"/>
        <v>Yes</v>
      </c>
      <c r="AB13" s="101" t="str">
        <f t="shared" ca="1" si="5"/>
        <v>Yes</v>
      </c>
      <c r="AC13" s="101" t="str">
        <f t="shared" ca="1" si="5"/>
        <v>Yes</v>
      </c>
      <c r="AD13" s="101" t="str">
        <f t="shared" ca="1" si="5"/>
        <v>Yes</v>
      </c>
      <c r="AE13" s="101" t="str">
        <f t="shared" ca="1" si="5"/>
        <v>Yes</v>
      </c>
      <c r="AF13" s="101" t="str">
        <f t="shared" ca="1" si="5"/>
        <v>Yes</v>
      </c>
      <c r="AG13" s="101" t="str">
        <f t="shared" ca="1" si="5"/>
        <v>Yes</v>
      </c>
      <c r="AH13" s="101" t="str">
        <f t="shared" ca="1" si="5"/>
        <v>Yes</v>
      </c>
      <c r="AI13" s="31" t="str">
        <f t="shared" ca="1" si="5"/>
        <v>No</v>
      </c>
    </row>
    <row r="14" spans="1:35" x14ac:dyDescent="0.25">
      <c r="A14" s="199" t="s">
        <v>124</v>
      </c>
      <c r="B14" s="101">
        <v>3</v>
      </c>
      <c r="C14" s="95">
        <v>0</v>
      </c>
      <c r="D14" s="95">
        <v>1</v>
      </c>
      <c r="E14" s="95">
        <v>0</v>
      </c>
      <c r="F14" s="95">
        <f t="shared" ca="1" si="13"/>
        <v>19</v>
      </c>
      <c r="G14" s="95">
        <f t="shared" ref="G14" ca="1" si="20">SUM(B14:F14)</f>
        <v>23</v>
      </c>
      <c r="H14" s="95"/>
      <c r="I14" s="95" t="str">
        <f t="shared" ca="1" si="2"/>
        <v>Yes</v>
      </c>
      <c r="J14" s="101" t="str">
        <f t="shared" ca="1" si="2"/>
        <v>Yes</v>
      </c>
      <c r="K14" s="101" t="str">
        <f t="shared" ca="1" si="2"/>
        <v>Yes</v>
      </c>
      <c r="L14" s="101" t="str">
        <f t="shared" ca="1" si="2"/>
        <v>Yes</v>
      </c>
      <c r="M14" s="101" t="str">
        <f t="shared" ca="1" si="2"/>
        <v>Yes</v>
      </c>
      <c r="N14" s="101" t="str">
        <f t="shared" ca="1" si="2"/>
        <v>Yes</v>
      </c>
      <c r="O14" s="101" t="str">
        <f t="shared" ca="1" si="2"/>
        <v>Yes</v>
      </c>
      <c r="P14" s="101" t="str">
        <f t="shared" ca="1" si="2"/>
        <v>Yes</v>
      </c>
      <c r="Q14" s="101" t="str">
        <f t="shared" ca="1" si="2"/>
        <v>Yes</v>
      </c>
      <c r="S14" s="199" t="s">
        <v>127</v>
      </c>
      <c r="T14" s="101">
        <v>5</v>
      </c>
      <c r="U14" s="196">
        <v>-1</v>
      </c>
      <c r="V14" s="95">
        <v>0</v>
      </c>
      <c r="W14" s="95">
        <v>0</v>
      </c>
      <c r="X14" s="95">
        <f t="shared" ca="1" si="3"/>
        <v>13</v>
      </c>
      <c r="Y14" s="95">
        <f t="shared" ca="1" si="17"/>
        <v>17</v>
      </c>
      <c r="Z14" s="95"/>
      <c r="AA14" s="95" t="str">
        <f t="shared" ca="1" si="5"/>
        <v>Yes</v>
      </c>
      <c r="AB14" s="101" t="str">
        <f t="shared" ca="1" si="5"/>
        <v>Yes</v>
      </c>
      <c r="AC14" s="101" t="str">
        <f t="shared" ca="1" si="5"/>
        <v>Yes</v>
      </c>
      <c r="AD14" s="101" t="str">
        <f t="shared" ca="1" si="5"/>
        <v>Yes</v>
      </c>
      <c r="AE14" s="101" t="str">
        <f t="shared" ca="1" si="5"/>
        <v>Yes</v>
      </c>
      <c r="AF14" s="101" t="str">
        <f t="shared" ca="1" si="5"/>
        <v>Yes</v>
      </c>
      <c r="AG14" s="101" t="str">
        <f t="shared" ca="1" si="5"/>
        <v>No</v>
      </c>
      <c r="AH14" s="101" t="str">
        <f t="shared" ca="1" si="5"/>
        <v>No</v>
      </c>
      <c r="AI14" s="31" t="str">
        <f t="shared" ca="1" si="5"/>
        <v>No</v>
      </c>
    </row>
    <row r="15" spans="1:35" x14ac:dyDescent="0.25">
      <c r="A15" s="199" t="s">
        <v>133</v>
      </c>
      <c r="B15" s="101">
        <v>2</v>
      </c>
      <c r="C15" s="95">
        <v>4</v>
      </c>
      <c r="D15" s="95">
        <v>0</v>
      </c>
      <c r="E15" s="95">
        <v>0</v>
      </c>
      <c r="F15" s="95">
        <f t="shared" ca="1" si="13"/>
        <v>5</v>
      </c>
      <c r="G15" s="95">
        <f t="shared" ca="1" si="16"/>
        <v>11</v>
      </c>
      <c r="H15" s="95"/>
      <c r="I15" s="95" t="str">
        <f t="shared" ca="1" si="2"/>
        <v>Yes</v>
      </c>
      <c r="J15" s="101" t="str">
        <f t="shared" ca="1" si="2"/>
        <v>No</v>
      </c>
      <c r="K15" s="101" t="str">
        <f t="shared" ca="1" si="2"/>
        <v>No</v>
      </c>
      <c r="L15" s="101" t="str">
        <f t="shared" ca="1" si="2"/>
        <v>No</v>
      </c>
      <c r="M15" s="101" t="str">
        <f t="shared" ca="1" si="2"/>
        <v>No</v>
      </c>
      <c r="N15" s="101" t="str">
        <f t="shared" ca="1" si="2"/>
        <v>No</v>
      </c>
      <c r="O15" s="101" t="str">
        <f t="shared" ca="1" si="2"/>
        <v>No</v>
      </c>
      <c r="P15" s="101" t="str">
        <f t="shared" ca="1" si="2"/>
        <v>No</v>
      </c>
      <c r="Q15" s="101" t="str">
        <f t="shared" ca="1" si="2"/>
        <v>No</v>
      </c>
      <c r="S15" s="199" t="s">
        <v>116</v>
      </c>
      <c r="T15" s="101">
        <v>4</v>
      </c>
      <c r="U15" s="196">
        <v>-3</v>
      </c>
      <c r="V15" s="95">
        <v>0</v>
      </c>
      <c r="W15" s="95">
        <v>0</v>
      </c>
      <c r="X15" s="95">
        <f t="shared" ca="1" si="3"/>
        <v>18</v>
      </c>
      <c r="Y15" s="95">
        <f t="shared" ca="1" si="17"/>
        <v>19</v>
      </c>
      <c r="Z15" s="95"/>
      <c r="AA15" s="95" t="str">
        <f t="shared" ca="1" si="5"/>
        <v>Yes</v>
      </c>
      <c r="AB15" s="101" t="str">
        <f t="shared" ca="1" si="5"/>
        <v>Yes</v>
      </c>
      <c r="AC15" s="101" t="str">
        <f t="shared" ca="1" si="5"/>
        <v>Yes</v>
      </c>
      <c r="AD15" s="101" t="str">
        <f t="shared" ca="1" si="5"/>
        <v>Yes</v>
      </c>
      <c r="AE15" s="101" t="str">
        <f t="shared" ca="1" si="5"/>
        <v>Yes</v>
      </c>
      <c r="AF15" s="101" t="str">
        <f t="shared" ca="1" si="5"/>
        <v>Yes</v>
      </c>
      <c r="AG15" s="101" t="str">
        <f t="shared" ca="1" si="5"/>
        <v>Yes</v>
      </c>
      <c r="AH15" s="101" t="str">
        <f t="shared" ca="1" si="5"/>
        <v>No</v>
      </c>
      <c r="AI15" s="31" t="str">
        <f t="shared" ca="1" si="5"/>
        <v>No</v>
      </c>
    </row>
    <row r="16" spans="1:35" ht="16.5" thickBot="1" x14ac:dyDescent="0.3">
      <c r="A16" s="199" t="s">
        <v>132</v>
      </c>
      <c r="B16" s="101">
        <v>1</v>
      </c>
      <c r="C16" s="95">
        <v>3</v>
      </c>
      <c r="D16" s="95">
        <v>1</v>
      </c>
      <c r="E16" s="95">
        <v>0</v>
      </c>
      <c r="F16" s="95">
        <f t="shared" ca="1" si="13"/>
        <v>4</v>
      </c>
      <c r="G16" s="95">
        <f t="shared" ca="1" si="16"/>
        <v>9</v>
      </c>
      <c r="H16" s="95"/>
      <c r="I16" s="95" t="str">
        <f t="shared" ca="1" si="2"/>
        <v>No</v>
      </c>
      <c r="J16" s="101" t="str">
        <f t="shared" ca="1" si="2"/>
        <v>No</v>
      </c>
      <c r="K16" s="101" t="str">
        <f t="shared" ca="1" si="2"/>
        <v>No</v>
      </c>
      <c r="L16" s="101" t="str">
        <f t="shared" ca="1" si="2"/>
        <v>No</v>
      </c>
      <c r="M16" s="101" t="str">
        <f t="shared" ca="1" si="2"/>
        <v>No</v>
      </c>
      <c r="N16" s="101" t="str">
        <f t="shared" ca="1" si="2"/>
        <v>No</v>
      </c>
      <c r="O16" s="101" t="str">
        <f t="shared" ca="1" si="2"/>
        <v>No</v>
      </c>
      <c r="P16" s="101" t="str">
        <f t="shared" ca="1" si="2"/>
        <v>No</v>
      </c>
      <c r="Q16" s="211" t="str">
        <f t="shared" ca="1" si="2"/>
        <v>No</v>
      </c>
      <c r="S16" s="212" t="s">
        <v>136</v>
      </c>
      <c r="T16" s="101">
        <v>3</v>
      </c>
      <c r="U16" s="196">
        <v>0</v>
      </c>
      <c r="V16" s="95">
        <v>0</v>
      </c>
      <c r="W16" s="95">
        <v>0</v>
      </c>
      <c r="X16" s="95">
        <f t="shared" ca="1" si="3"/>
        <v>6</v>
      </c>
      <c r="Y16" s="95">
        <f t="shared" ca="1" si="17"/>
        <v>9</v>
      </c>
      <c r="Z16" s="95"/>
      <c r="AA16" s="95" t="str">
        <f t="shared" ca="1" si="5"/>
        <v>No</v>
      </c>
      <c r="AB16" s="101" t="str">
        <f t="shared" ca="1" si="5"/>
        <v>No</v>
      </c>
      <c r="AC16" s="101" t="str">
        <f t="shared" ca="1" si="5"/>
        <v>No</v>
      </c>
      <c r="AD16" s="101" t="str">
        <f t="shared" ca="1" si="5"/>
        <v>No</v>
      </c>
      <c r="AE16" s="101" t="str">
        <f t="shared" ca="1" si="5"/>
        <v>No</v>
      </c>
      <c r="AF16" s="101" t="str">
        <f t="shared" ca="1" si="5"/>
        <v>No</v>
      </c>
      <c r="AG16" s="101" t="str">
        <f t="shared" ca="1" si="5"/>
        <v>No</v>
      </c>
      <c r="AH16" s="101" t="str">
        <f t="shared" ca="1" si="5"/>
        <v>No</v>
      </c>
      <c r="AI16" s="31" t="str">
        <f t="shared" ca="1" si="5"/>
        <v>No</v>
      </c>
    </row>
    <row r="17" spans="1:35" x14ac:dyDescent="0.25">
      <c r="A17" s="209" t="s">
        <v>67</v>
      </c>
      <c r="B17" s="183">
        <v>3</v>
      </c>
      <c r="C17" s="184">
        <v>0</v>
      </c>
      <c r="D17" s="184">
        <v>0</v>
      </c>
      <c r="E17" s="184">
        <v>0</v>
      </c>
      <c r="F17" s="184">
        <f t="shared" ref="F17" ca="1" si="21">RANDBETWEEN(1,20)</f>
        <v>20</v>
      </c>
      <c r="G17" s="184">
        <f t="shared" ref="G17" ca="1" si="22">SUM(B17:F17)</f>
        <v>23</v>
      </c>
      <c r="H17" s="184"/>
      <c r="I17" s="184" t="str">
        <f t="shared" ref="I17:Q19" ca="1" si="23">IF($G17&gt;I$3-1,"Yes","No")</f>
        <v>Yes</v>
      </c>
      <c r="J17" s="183" t="str">
        <f t="shared" ca="1" si="23"/>
        <v>Yes</v>
      </c>
      <c r="K17" s="183" t="str">
        <f t="shared" ca="1" si="23"/>
        <v>Yes</v>
      </c>
      <c r="L17" s="183" t="str">
        <f t="shared" ca="1" si="23"/>
        <v>Yes</v>
      </c>
      <c r="M17" s="183" t="str">
        <f t="shared" ca="1" si="23"/>
        <v>Yes</v>
      </c>
      <c r="N17" s="183" t="str">
        <f t="shared" ca="1" si="23"/>
        <v>Yes</v>
      </c>
      <c r="O17" s="183" t="str">
        <f t="shared" ca="1" si="23"/>
        <v>Yes</v>
      </c>
      <c r="P17" s="183" t="str">
        <f t="shared" ca="1" si="23"/>
        <v>Yes</v>
      </c>
      <c r="Q17" s="101" t="str">
        <f t="shared" ca="1" si="23"/>
        <v>Yes</v>
      </c>
      <c r="S17" s="200" t="s">
        <v>67</v>
      </c>
      <c r="T17" s="189">
        <v>0</v>
      </c>
      <c r="U17" s="193">
        <v>0</v>
      </c>
      <c r="V17" s="193">
        <v>0</v>
      </c>
      <c r="W17" s="193">
        <v>0</v>
      </c>
      <c r="X17" s="184">
        <f ca="1">RANDBETWEEN(1,20)</f>
        <v>2</v>
      </c>
      <c r="Y17" s="184">
        <f t="shared" ca="1" si="17"/>
        <v>2</v>
      </c>
      <c r="Z17" s="184"/>
      <c r="AA17" s="184" t="str">
        <f t="shared" ref="AA17:AI19" ca="1" si="24">IF($Y17&gt;AA$3-1,"Yes","No")</f>
        <v>No</v>
      </c>
      <c r="AB17" s="183" t="str">
        <f t="shared" ca="1" si="24"/>
        <v>No</v>
      </c>
      <c r="AC17" s="183" t="str">
        <f t="shared" ca="1" si="24"/>
        <v>No</v>
      </c>
      <c r="AD17" s="183" t="str">
        <f t="shared" ca="1" si="24"/>
        <v>No</v>
      </c>
      <c r="AE17" s="183" t="str">
        <f t="shared" ca="1" si="24"/>
        <v>No</v>
      </c>
      <c r="AF17" s="183" t="str">
        <f t="shared" ca="1" si="24"/>
        <v>No</v>
      </c>
      <c r="AG17" s="183" t="str">
        <f t="shared" ca="1" si="24"/>
        <v>No</v>
      </c>
      <c r="AH17" s="183" t="str">
        <f t="shared" ca="1" si="24"/>
        <v>No</v>
      </c>
      <c r="AI17" s="185" t="str">
        <f t="shared" ca="1" si="24"/>
        <v>No</v>
      </c>
    </row>
    <row r="18" spans="1:35" x14ac:dyDescent="0.25">
      <c r="A18" s="201" t="s">
        <v>115</v>
      </c>
      <c r="B18" s="101">
        <v>1</v>
      </c>
      <c r="C18" s="95">
        <v>-1</v>
      </c>
      <c r="D18" s="95">
        <v>0</v>
      </c>
      <c r="E18" s="95">
        <v>0</v>
      </c>
      <c r="F18" s="95">
        <f ca="1">RANDBETWEEN(1,20)</f>
        <v>9</v>
      </c>
      <c r="G18" s="95">
        <f t="shared" ref="G18" ca="1" si="25">SUM(B18:F18)</f>
        <v>9</v>
      </c>
      <c r="H18" s="95"/>
      <c r="I18" s="95" t="str">
        <f t="shared" ca="1" si="23"/>
        <v>No</v>
      </c>
      <c r="J18" s="101" t="str">
        <f t="shared" ca="1" si="23"/>
        <v>No</v>
      </c>
      <c r="K18" s="101" t="str">
        <f t="shared" ca="1" si="23"/>
        <v>No</v>
      </c>
      <c r="L18" s="101" t="str">
        <f t="shared" ca="1" si="23"/>
        <v>No</v>
      </c>
      <c r="M18" s="101" t="str">
        <f t="shared" ca="1" si="23"/>
        <v>No</v>
      </c>
      <c r="N18" s="101" t="str">
        <f t="shared" ca="1" si="23"/>
        <v>No</v>
      </c>
      <c r="O18" s="101" t="str">
        <f t="shared" ca="1" si="23"/>
        <v>No</v>
      </c>
      <c r="P18" s="101" t="str">
        <f t="shared" ca="1" si="23"/>
        <v>No</v>
      </c>
      <c r="Q18" s="101" t="str">
        <f t="shared" ca="1" si="23"/>
        <v>No</v>
      </c>
      <c r="S18" s="201" t="s">
        <v>142</v>
      </c>
      <c r="T18" s="101">
        <v>1</v>
      </c>
      <c r="U18" s="194">
        <v>1</v>
      </c>
      <c r="V18" s="95">
        <v>1</v>
      </c>
      <c r="W18" s="95">
        <v>0</v>
      </c>
      <c r="X18" s="95">
        <f ca="1">RANDBETWEEN(1,20)</f>
        <v>5</v>
      </c>
      <c r="Y18" s="95">
        <f t="shared" ref="Y18:Y19" ca="1" si="26">SUM(T18:X18)</f>
        <v>8</v>
      </c>
      <c r="Z18" s="95"/>
      <c r="AA18" s="95" t="str">
        <f t="shared" ca="1" si="24"/>
        <v>No</v>
      </c>
      <c r="AB18" s="101" t="str">
        <f t="shared" ca="1" si="24"/>
        <v>No</v>
      </c>
      <c r="AC18" s="101" t="str">
        <f t="shared" ca="1" si="24"/>
        <v>No</v>
      </c>
      <c r="AD18" s="101" t="str">
        <f t="shared" ca="1" si="24"/>
        <v>No</v>
      </c>
      <c r="AE18" s="101" t="str">
        <f t="shared" ca="1" si="24"/>
        <v>No</v>
      </c>
      <c r="AF18" s="101" t="str">
        <f t="shared" ca="1" si="24"/>
        <v>No</v>
      </c>
      <c r="AG18" s="101" t="str">
        <f t="shared" ca="1" si="24"/>
        <v>No</v>
      </c>
      <c r="AH18" s="101" t="str">
        <f t="shared" ca="1" si="24"/>
        <v>No</v>
      </c>
      <c r="AI18" s="31" t="str">
        <f t="shared" ca="1" si="24"/>
        <v>No</v>
      </c>
    </row>
    <row r="19" spans="1:35" ht="18.75" x14ac:dyDescent="0.25">
      <c r="A19" s="201" t="s">
        <v>153</v>
      </c>
      <c r="B19" s="101">
        <v>2</v>
      </c>
      <c r="C19" s="216">
        <v>4</v>
      </c>
      <c r="D19" s="95">
        <v>0</v>
      </c>
      <c r="E19" s="95">
        <v>0</v>
      </c>
      <c r="F19" s="95">
        <f ca="1">RANDBETWEEN(1,20)</f>
        <v>20</v>
      </c>
      <c r="G19" s="95">
        <f t="shared" ref="G19" ca="1" si="27">SUM(B19:F19)</f>
        <v>26</v>
      </c>
      <c r="H19" s="95"/>
      <c r="I19" s="95" t="str">
        <f t="shared" ca="1" si="23"/>
        <v>Yes</v>
      </c>
      <c r="J19" s="101" t="str">
        <f t="shared" ca="1" si="23"/>
        <v>Yes</v>
      </c>
      <c r="K19" s="101" t="str">
        <f t="shared" ca="1" si="23"/>
        <v>Yes</v>
      </c>
      <c r="L19" s="101" t="str">
        <f t="shared" ca="1" si="23"/>
        <v>Yes</v>
      </c>
      <c r="M19" s="101" t="str">
        <f t="shared" ca="1" si="23"/>
        <v>Yes</v>
      </c>
      <c r="N19" s="101" t="str">
        <f t="shared" ca="1" si="23"/>
        <v>Yes</v>
      </c>
      <c r="O19" s="101" t="str">
        <f t="shared" ca="1" si="23"/>
        <v>Yes</v>
      </c>
      <c r="P19" s="101" t="str">
        <f t="shared" ca="1" si="23"/>
        <v>Yes</v>
      </c>
      <c r="Q19" s="101" t="str">
        <f t="shared" ca="1" si="23"/>
        <v>Yes</v>
      </c>
      <c r="S19" s="201" t="s">
        <v>154</v>
      </c>
      <c r="T19" s="101">
        <v>2</v>
      </c>
      <c r="U19" s="216">
        <v>4</v>
      </c>
      <c r="V19" s="95">
        <v>0</v>
      </c>
      <c r="W19" s="95">
        <v>0</v>
      </c>
      <c r="X19" s="95">
        <f ca="1">RANDBETWEEN(1,20)</f>
        <v>8</v>
      </c>
      <c r="Y19" s="95">
        <f t="shared" ca="1" si="26"/>
        <v>14</v>
      </c>
      <c r="Z19" s="95"/>
      <c r="AA19" s="95" t="str">
        <f t="shared" ca="1" si="24"/>
        <v>Yes</v>
      </c>
      <c r="AB19" s="101" t="str">
        <f t="shared" ca="1" si="24"/>
        <v>Yes</v>
      </c>
      <c r="AC19" s="101" t="str">
        <f t="shared" ca="1" si="24"/>
        <v>Yes</v>
      </c>
      <c r="AD19" s="101" t="str">
        <f t="shared" ca="1" si="24"/>
        <v>No</v>
      </c>
      <c r="AE19" s="101" t="str">
        <f t="shared" ca="1" si="24"/>
        <v>No</v>
      </c>
      <c r="AF19" s="101" t="str">
        <f t="shared" ca="1" si="24"/>
        <v>No</v>
      </c>
      <c r="AG19" s="101" t="str">
        <f t="shared" ca="1" si="24"/>
        <v>No</v>
      </c>
      <c r="AH19" s="101" t="str">
        <f t="shared" ca="1" si="24"/>
        <v>No</v>
      </c>
      <c r="AI19" s="31" t="str">
        <f t="shared" ca="1" si="24"/>
        <v>No</v>
      </c>
    </row>
    <row r="21" spans="1:35" ht="18.75" x14ac:dyDescent="0.25">
      <c r="A21" s="218" t="s">
        <v>147</v>
      </c>
      <c r="B21" s="217" t="s">
        <v>148</v>
      </c>
    </row>
  </sheetData>
  <sortState ref="A4:AB30">
    <sortCondition ref="A4:A9"/>
  </sortState>
  <conditionalFormatting sqref="AK1:XFD3 A1:H2 U1:Z2 A3:B3 F3:I3 X3:Z3 V18:W18 A10:E11 G10:P11 Z10:AI11 A20:XFD1048576 U10:W11 A17:E18 U17:W17 Z17:AI18 T3:U3 G17:P18 T17:T18 AJ4:XFD19">
    <cfRule type="cellIs" dxfId="673" priority="1533" operator="equal">
      <formula>"No"</formula>
    </cfRule>
    <cfRule type="cellIs" dxfId="672" priority="1534" operator="equal">
      <formula>"Yes"</formula>
    </cfRule>
  </conditionalFormatting>
  <conditionalFormatting sqref="F1:F3 X1:X3 F20:F1048576 X20:X1048576">
    <cfRule type="cellIs" dxfId="671" priority="1529" operator="equal">
      <formula>1</formula>
    </cfRule>
    <cfRule type="cellIs" dxfId="670" priority="1532" operator="equal">
      <formula>20</formula>
    </cfRule>
  </conditionalFormatting>
  <conditionalFormatting sqref="AB1">
    <cfRule type="cellIs" dxfId="669" priority="1373" operator="equal">
      <formula>"No"</formula>
    </cfRule>
    <cfRule type="cellIs" dxfId="668" priority="1374" operator="equal">
      <formula>"Yes"</formula>
    </cfRule>
  </conditionalFormatting>
  <conditionalFormatting sqref="AC1">
    <cfRule type="cellIs" dxfId="667" priority="1195" operator="equal">
      <formula>"No"</formula>
    </cfRule>
    <cfRule type="cellIs" dxfId="666" priority="1196" operator="equal">
      <formula>"Yes"</formula>
    </cfRule>
  </conditionalFormatting>
  <conditionalFormatting sqref="AC1">
    <cfRule type="cellIs" dxfId="665" priority="1175" operator="equal">
      <formula>"No"</formula>
    </cfRule>
    <cfRule type="cellIs" dxfId="664" priority="1176" operator="equal">
      <formula>"Yes"</formula>
    </cfRule>
  </conditionalFormatting>
  <conditionalFormatting sqref="K1:L1 K2:K3">
    <cfRule type="cellIs" dxfId="663" priority="1141" operator="equal">
      <formula>"No"</formula>
    </cfRule>
    <cfRule type="cellIs" dxfId="662" priority="1142" operator="equal">
      <formula>"Yes"</formula>
    </cfRule>
  </conditionalFormatting>
  <conditionalFormatting sqref="Q1:T1">
    <cfRule type="cellIs" dxfId="661" priority="1131" operator="equal">
      <formula>"No"</formula>
    </cfRule>
    <cfRule type="cellIs" dxfId="660" priority="1132" operator="equal">
      <formula>"Yes"</formula>
    </cfRule>
  </conditionalFormatting>
  <conditionalFormatting sqref="K1:L1 K2">
    <cfRule type="cellIs" dxfId="659" priority="1127" operator="equal">
      <formula>"No"</formula>
    </cfRule>
    <cfRule type="cellIs" dxfId="658" priority="1128" operator="equal">
      <formula>"Yes"</formula>
    </cfRule>
  </conditionalFormatting>
  <conditionalFormatting sqref="J3">
    <cfRule type="cellIs" dxfId="657" priority="1155" operator="equal">
      <formula>"No"</formula>
    </cfRule>
    <cfRule type="cellIs" dxfId="656" priority="1156" operator="equal">
      <formula>"Yes"</formula>
    </cfRule>
  </conditionalFormatting>
  <conditionalFormatting sqref="M1:M3">
    <cfRule type="cellIs" dxfId="655" priority="1117" operator="equal">
      <formula>"No"</formula>
    </cfRule>
    <cfRule type="cellIs" dxfId="654" priority="1118" operator="equal">
      <formula>"Yes"</formula>
    </cfRule>
  </conditionalFormatting>
  <conditionalFormatting sqref="M3">
    <cfRule type="cellIs" dxfId="653" priority="1149" operator="equal">
      <formula>"No"</formula>
    </cfRule>
    <cfRule type="cellIs" dxfId="652" priority="1150" operator="equal">
      <formula>"Yes"</formula>
    </cfRule>
  </conditionalFormatting>
  <conditionalFormatting sqref="N3">
    <cfRule type="cellIs" dxfId="651" priority="1145" operator="equal">
      <formula>"No"</formula>
    </cfRule>
    <cfRule type="cellIs" dxfId="650" priority="1146" operator="equal">
      <formula>"Yes"</formula>
    </cfRule>
  </conditionalFormatting>
  <conditionalFormatting sqref="O1">
    <cfRule type="cellIs" dxfId="649" priority="1135" operator="equal">
      <formula>"No"</formula>
    </cfRule>
    <cfRule type="cellIs" dxfId="648" priority="1136" operator="equal">
      <formula>"Yes"</formula>
    </cfRule>
  </conditionalFormatting>
  <conditionalFormatting sqref="K3">
    <cfRule type="cellIs" dxfId="647" priority="1129" operator="equal">
      <formula>"No"</formula>
    </cfRule>
    <cfRule type="cellIs" dxfId="646" priority="1130" operator="equal">
      <formula>"Yes"</formula>
    </cfRule>
  </conditionalFormatting>
  <conditionalFormatting sqref="N3">
    <cfRule type="cellIs" dxfId="645" priority="1125" operator="equal">
      <formula>"No"</formula>
    </cfRule>
    <cfRule type="cellIs" dxfId="644" priority="1126" operator="equal">
      <formula>"Yes"</formula>
    </cfRule>
  </conditionalFormatting>
  <conditionalFormatting sqref="J1:J2">
    <cfRule type="cellIs" dxfId="643" priority="1153" operator="equal">
      <formula>"No"</formula>
    </cfRule>
    <cfRule type="cellIs" dxfId="642" priority="1154" operator="equal">
      <formula>"Yes"</formula>
    </cfRule>
  </conditionalFormatting>
  <conditionalFormatting sqref="M1:M2">
    <cfRule type="cellIs" dxfId="641" priority="1147" operator="equal">
      <formula>"No"</formula>
    </cfRule>
    <cfRule type="cellIs" dxfId="640" priority="1148" operator="equal">
      <formula>"Yes"</formula>
    </cfRule>
  </conditionalFormatting>
  <conditionalFormatting sqref="O1">
    <cfRule type="cellIs" dxfId="639" priority="1139" operator="equal">
      <formula>"No"</formula>
    </cfRule>
    <cfRule type="cellIs" dxfId="638" priority="1140" operator="equal">
      <formula>"Yes"</formula>
    </cfRule>
  </conditionalFormatting>
  <conditionalFormatting sqref="Q1:T1">
    <cfRule type="cellIs" dxfId="637" priority="1133" operator="equal">
      <formula>"No"</formula>
    </cfRule>
    <cfRule type="cellIs" dxfId="636" priority="1134" operator="equal">
      <formula>"Yes"</formula>
    </cfRule>
  </conditionalFormatting>
  <conditionalFormatting sqref="O1">
    <cfRule type="cellIs" dxfId="635" priority="1119" operator="equal">
      <formula>"No"</formula>
    </cfRule>
    <cfRule type="cellIs" dxfId="634" priority="1120" operator="equal">
      <formula>"Yes"</formula>
    </cfRule>
  </conditionalFormatting>
  <conditionalFormatting sqref="Q1:T1">
    <cfRule type="cellIs" dxfId="633" priority="1115" operator="equal">
      <formula>"No"</formula>
    </cfRule>
    <cfRule type="cellIs" dxfId="632" priority="1116" operator="equal">
      <formula>"Yes"</formula>
    </cfRule>
  </conditionalFormatting>
  <conditionalFormatting sqref="Q1:T1">
    <cfRule type="cellIs" dxfId="631" priority="1111" operator="equal">
      <formula>"No"</formula>
    </cfRule>
    <cfRule type="cellIs" dxfId="630" priority="1112" operator="equal">
      <formula>"Yes"</formula>
    </cfRule>
  </conditionalFormatting>
  <conditionalFormatting sqref="P3">
    <cfRule type="cellIs" dxfId="629" priority="1105" operator="equal">
      <formula>"No"</formula>
    </cfRule>
    <cfRule type="cellIs" dxfId="628" priority="1106" operator="equal">
      <formula>"Yes"</formula>
    </cfRule>
  </conditionalFormatting>
  <conditionalFormatting sqref="P3">
    <cfRule type="cellIs" dxfId="627" priority="1103" operator="equal">
      <formula>"No"</formula>
    </cfRule>
    <cfRule type="cellIs" dxfId="626" priority="1104" operator="equal">
      <formula>"Yes"</formula>
    </cfRule>
  </conditionalFormatting>
  <conditionalFormatting sqref="P3">
    <cfRule type="cellIs" dxfId="625" priority="1099" operator="equal">
      <formula>"No"</formula>
    </cfRule>
    <cfRule type="cellIs" dxfId="624" priority="1100" operator="equal">
      <formula>"Yes"</formula>
    </cfRule>
  </conditionalFormatting>
  <conditionalFormatting sqref="AI1">
    <cfRule type="cellIs" dxfId="623" priority="971" operator="equal">
      <formula>"No"</formula>
    </cfRule>
    <cfRule type="cellIs" dxfId="622" priority="972" operator="equal">
      <formula>"Yes"</formula>
    </cfRule>
  </conditionalFormatting>
  <conditionalFormatting sqref="AI1">
    <cfRule type="cellIs" dxfId="621" priority="973" operator="equal">
      <formula>"No"</formula>
    </cfRule>
    <cfRule type="cellIs" dxfId="620" priority="974" operator="equal">
      <formula>"Yes"</formula>
    </cfRule>
  </conditionalFormatting>
  <conditionalFormatting sqref="AI1">
    <cfRule type="cellIs" dxfId="619" priority="969" operator="equal">
      <formula>"No"</formula>
    </cfRule>
    <cfRule type="cellIs" dxfId="618" priority="970" operator="equal">
      <formula>"Yes"</formula>
    </cfRule>
  </conditionalFormatting>
  <conditionalFormatting sqref="AI1">
    <cfRule type="cellIs" dxfId="617" priority="967" operator="equal">
      <formula>"No"</formula>
    </cfRule>
    <cfRule type="cellIs" dxfId="616" priority="968" operator="equal">
      <formula>"Yes"</formula>
    </cfRule>
  </conditionalFormatting>
  <conditionalFormatting sqref="N1">
    <cfRule type="cellIs" dxfId="615" priority="933" operator="equal">
      <formula>"No"</formula>
    </cfRule>
    <cfRule type="cellIs" dxfId="614" priority="934" operator="equal">
      <formula>"Yes"</formula>
    </cfRule>
  </conditionalFormatting>
  <conditionalFormatting sqref="N1">
    <cfRule type="cellIs" dxfId="613" priority="931" operator="equal">
      <formula>"No"</formula>
    </cfRule>
    <cfRule type="cellIs" dxfId="612" priority="932" operator="equal">
      <formula>"Yes"</formula>
    </cfRule>
  </conditionalFormatting>
  <conditionalFormatting sqref="AF1:AG1 AG2">
    <cfRule type="cellIs" dxfId="611" priority="665" operator="equal">
      <formula>"No"</formula>
    </cfRule>
    <cfRule type="cellIs" dxfId="610" priority="666" operator="equal">
      <formula>"Yes"</formula>
    </cfRule>
  </conditionalFormatting>
  <conditionalFormatting sqref="AF1:AG1 AG2">
    <cfRule type="cellIs" dxfId="609" priority="669" operator="equal">
      <formula>"No"</formula>
    </cfRule>
    <cfRule type="cellIs" dxfId="608" priority="670" operator="equal">
      <formula>"Yes"</formula>
    </cfRule>
  </conditionalFormatting>
  <conditionalFormatting sqref="AF1:AG1 AG2">
    <cfRule type="cellIs" dxfId="607" priority="661" operator="equal">
      <formula>"No"</formula>
    </cfRule>
    <cfRule type="cellIs" dxfId="606" priority="662" operator="equal">
      <formula>"Yes"</formula>
    </cfRule>
  </conditionalFormatting>
  <conditionalFormatting sqref="P1">
    <cfRule type="cellIs" dxfId="605" priority="617" operator="equal">
      <formula>"No"</formula>
    </cfRule>
    <cfRule type="cellIs" dxfId="604" priority="618" operator="equal">
      <formula>"Yes"</formula>
    </cfRule>
  </conditionalFormatting>
  <conditionalFormatting sqref="P1">
    <cfRule type="cellIs" dxfId="603" priority="615" operator="equal">
      <formula>"No"</formula>
    </cfRule>
    <cfRule type="cellIs" dxfId="602" priority="616" operator="equal">
      <formula>"Yes"</formula>
    </cfRule>
  </conditionalFormatting>
  <conditionalFormatting sqref="P1">
    <cfRule type="cellIs" dxfId="601" priority="613" operator="equal">
      <formula>"No"</formula>
    </cfRule>
    <cfRule type="cellIs" dxfId="600" priority="614" operator="equal">
      <formula>"Yes"</formula>
    </cfRule>
  </conditionalFormatting>
  <conditionalFormatting sqref="AH1:AH2">
    <cfRule type="cellIs" dxfId="599" priority="601" operator="equal">
      <formula>"No"</formula>
    </cfRule>
    <cfRule type="cellIs" dxfId="598" priority="602" operator="equal">
      <formula>"Yes"</formula>
    </cfRule>
  </conditionalFormatting>
  <conditionalFormatting sqref="AH1:AH2">
    <cfRule type="cellIs" dxfId="597" priority="599" operator="equal">
      <formula>"No"</formula>
    </cfRule>
    <cfRule type="cellIs" dxfId="596" priority="600" operator="equal">
      <formula>"Yes"</formula>
    </cfRule>
  </conditionalFormatting>
  <conditionalFormatting sqref="AH1:AH2">
    <cfRule type="cellIs" dxfId="595" priority="597" operator="equal">
      <formula>"No"</formula>
    </cfRule>
    <cfRule type="cellIs" dxfId="594" priority="598" operator="equal">
      <formula>"Yes"</formula>
    </cfRule>
  </conditionalFormatting>
  <conditionalFormatting sqref="AD1">
    <cfRule type="cellIs" dxfId="593" priority="593" operator="equal">
      <formula>"No"</formula>
    </cfRule>
    <cfRule type="cellIs" dxfId="592" priority="594" operator="equal">
      <formula>"Yes"</formula>
    </cfRule>
  </conditionalFormatting>
  <conditionalFormatting sqref="AD1">
    <cfRule type="cellIs" dxfId="591" priority="595" operator="equal">
      <formula>"No"</formula>
    </cfRule>
    <cfRule type="cellIs" dxfId="590" priority="596" operator="equal">
      <formula>"Yes"</formula>
    </cfRule>
  </conditionalFormatting>
  <conditionalFormatting sqref="AA3">
    <cfRule type="cellIs" dxfId="589" priority="591" operator="equal">
      <formula>"No"</formula>
    </cfRule>
    <cfRule type="cellIs" dxfId="588" priority="592" operator="equal">
      <formula>"Yes"</formula>
    </cfRule>
  </conditionalFormatting>
  <conditionalFormatting sqref="AB3">
    <cfRule type="cellIs" dxfId="587" priority="587" operator="equal">
      <formula>"No"</formula>
    </cfRule>
    <cfRule type="cellIs" dxfId="586" priority="588" operator="equal">
      <formula>"Yes"</formula>
    </cfRule>
  </conditionalFormatting>
  <conditionalFormatting sqref="AD3">
    <cfRule type="cellIs" dxfId="585" priority="567" operator="equal">
      <formula>"No"</formula>
    </cfRule>
    <cfRule type="cellIs" dxfId="584" priority="568" operator="equal">
      <formula>"Yes"</formula>
    </cfRule>
  </conditionalFormatting>
  <conditionalFormatting sqref="AF3">
    <cfRule type="cellIs" dxfId="583" priority="577" operator="equal">
      <formula>"No"</formula>
    </cfRule>
    <cfRule type="cellIs" dxfId="582" priority="578" operator="equal">
      <formula>"Yes"</formula>
    </cfRule>
  </conditionalFormatting>
  <conditionalFormatting sqref="AD3">
    <cfRule type="cellIs" dxfId="581" priority="583" operator="equal">
      <formula>"No"</formula>
    </cfRule>
    <cfRule type="cellIs" dxfId="580" priority="584" operator="equal">
      <formula>"Yes"</formula>
    </cfRule>
  </conditionalFormatting>
  <conditionalFormatting sqref="AE3">
    <cfRule type="cellIs" dxfId="579" priority="581" operator="equal">
      <formula>"No"</formula>
    </cfRule>
    <cfRule type="cellIs" dxfId="578" priority="582" operator="equal">
      <formula>"Yes"</formula>
    </cfRule>
  </conditionalFormatting>
  <conditionalFormatting sqref="AF3">
    <cfRule type="cellIs" dxfId="577" priority="575" operator="equal">
      <formula>"No"</formula>
    </cfRule>
    <cfRule type="cellIs" dxfId="576" priority="576" operator="equal">
      <formula>"Yes"</formula>
    </cfRule>
  </conditionalFormatting>
  <conditionalFormatting sqref="AC3">
    <cfRule type="cellIs" dxfId="575" priority="579" operator="equal">
      <formula>"No"</formula>
    </cfRule>
    <cfRule type="cellIs" dxfId="574" priority="580" operator="equal">
      <formula>"Yes"</formula>
    </cfRule>
  </conditionalFormatting>
  <conditionalFormatting sqref="AC3">
    <cfRule type="cellIs" dxfId="573" priority="573" operator="equal">
      <formula>"No"</formula>
    </cfRule>
    <cfRule type="cellIs" dxfId="572" priority="574" operator="equal">
      <formula>"Yes"</formula>
    </cfRule>
  </conditionalFormatting>
  <conditionalFormatting sqref="AE3">
    <cfRule type="cellIs" dxfId="571" priority="571" operator="equal">
      <formula>"No"</formula>
    </cfRule>
    <cfRule type="cellIs" dxfId="570" priority="572" operator="equal">
      <formula>"Yes"</formula>
    </cfRule>
  </conditionalFormatting>
  <conditionalFormatting sqref="AF3">
    <cfRule type="cellIs" dxfId="569" priority="569" operator="equal">
      <formula>"No"</formula>
    </cfRule>
    <cfRule type="cellIs" dxfId="568" priority="570" operator="equal">
      <formula>"Yes"</formula>
    </cfRule>
  </conditionalFormatting>
  <conditionalFormatting sqref="AH3">
    <cfRule type="cellIs" dxfId="567" priority="557" operator="equal">
      <formula>"No"</formula>
    </cfRule>
    <cfRule type="cellIs" dxfId="566" priority="558" operator="equal">
      <formula>"Yes"</formula>
    </cfRule>
  </conditionalFormatting>
  <conditionalFormatting sqref="AH3">
    <cfRule type="cellIs" dxfId="565" priority="561" operator="equal">
      <formula>"No"</formula>
    </cfRule>
    <cfRule type="cellIs" dxfId="564" priority="562" operator="equal">
      <formula>"Yes"</formula>
    </cfRule>
  </conditionalFormatting>
  <conditionalFormatting sqref="AH3">
    <cfRule type="cellIs" dxfId="563" priority="559" operator="equal">
      <formula>"No"</formula>
    </cfRule>
    <cfRule type="cellIs" dxfId="562" priority="560" operator="equal">
      <formula>"Yes"</formula>
    </cfRule>
  </conditionalFormatting>
  <conditionalFormatting sqref="L2:L3">
    <cfRule type="cellIs" dxfId="561" priority="549" operator="equal">
      <formula>"No"</formula>
    </cfRule>
    <cfRule type="cellIs" dxfId="560" priority="550" operator="equal">
      <formula>"Yes"</formula>
    </cfRule>
  </conditionalFormatting>
  <conditionalFormatting sqref="L3">
    <cfRule type="cellIs" dxfId="559" priority="553" operator="equal">
      <formula>"No"</formula>
    </cfRule>
    <cfRule type="cellIs" dxfId="558" priority="554" operator="equal">
      <formula>"Yes"</formula>
    </cfRule>
  </conditionalFormatting>
  <conditionalFormatting sqref="L2">
    <cfRule type="cellIs" dxfId="557" priority="551" operator="equal">
      <formula>"No"</formula>
    </cfRule>
    <cfRule type="cellIs" dxfId="556" priority="552" operator="equal">
      <formula>"Yes"</formula>
    </cfRule>
  </conditionalFormatting>
  <conditionalFormatting sqref="AI2:AI3">
    <cfRule type="cellIs" dxfId="555" priority="545" operator="equal">
      <formula>"No"</formula>
    </cfRule>
    <cfRule type="cellIs" dxfId="554" priority="546" operator="equal">
      <formula>"Yes"</formula>
    </cfRule>
  </conditionalFormatting>
  <conditionalFormatting sqref="AI2:AI3">
    <cfRule type="cellIs" dxfId="553" priority="547" operator="equal">
      <formula>"No"</formula>
    </cfRule>
    <cfRule type="cellIs" dxfId="552" priority="548" operator="equal">
      <formula>"Yes"</formula>
    </cfRule>
  </conditionalFormatting>
  <conditionalFormatting sqref="AI2:AI3">
    <cfRule type="cellIs" dxfId="551" priority="543" operator="equal">
      <formula>"No"</formula>
    </cfRule>
    <cfRule type="cellIs" dxfId="550" priority="544" operator="equal">
      <formula>"Yes"</formula>
    </cfRule>
  </conditionalFormatting>
  <conditionalFormatting sqref="AI2:AI3">
    <cfRule type="cellIs" dxfId="549" priority="541" operator="equal">
      <formula>"No"</formula>
    </cfRule>
    <cfRule type="cellIs" dxfId="548" priority="542" operator="equal">
      <formula>"Yes"</formula>
    </cfRule>
  </conditionalFormatting>
  <conditionalFormatting sqref="AG3">
    <cfRule type="cellIs" dxfId="547" priority="533" operator="equal">
      <formula>"No"</formula>
    </cfRule>
    <cfRule type="cellIs" dxfId="546" priority="534" operator="equal">
      <formula>"Yes"</formula>
    </cfRule>
  </conditionalFormatting>
  <conditionalFormatting sqref="AG3">
    <cfRule type="cellIs" dxfId="545" priority="537" operator="equal">
      <formula>"No"</formula>
    </cfRule>
    <cfRule type="cellIs" dxfId="544" priority="538" operator="equal">
      <formula>"Yes"</formula>
    </cfRule>
  </conditionalFormatting>
  <conditionalFormatting sqref="AG3">
    <cfRule type="cellIs" dxfId="543" priority="535" operator="equal">
      <formula>"No"</formula>
    </cfRule>
    <cfRule type="cellIs" dxfId="542" priority="536" operator="equal">
      <formula>"Yes"</formula>
    </cfRule>
  </conditionalFormatting>
  <conditionalFormatting sqref="I1">
    <cfRule type="cellIs" dxfId="541" priority="529" operator="equal">
      <formula>"No"</formula>
    </cfRule>
    <cfRule type="cellIs" dxfId="540" priority="530" operator="equal">
      <formula>"Yes"</formula>
    </cfRule>
  </conditionalFormatting>
  <conditionalFormatting sqref="I1">
    <cfRule type="cellIs" dxfId="539" priority="531" operator="equal">
      <formula>"No"</formula>
    </cfRule>
    <cfRule type="cellIs" dxfId="538" priority="532" operator="equal">
      <formula>"Yes"</formula>
    </cfRule>
  </conditionalFormatting>
  <conditionalFormatting sqref="AA1">
    <cfRule type="cellIs" dxfId="537" priority="525" operator="equal">
      <formula>"No"</formula>
    </cfRule>
    <cfRule type="cellIs" dxfId="536" priority="526" operator="equal">
      <formula>"Yes"</formula>
    </cfRule>
  </conditionalFormatting>
  <conditionalFormatting sqref="AA1">
    <cfRule type="cellIs" dxfId="535" priority="527" operator="equal">
      <formula>"No"</formula>
    </cfRule>
    <cfRule type="cellIs" dxfId="534" priority="528" operator="equal">
      <formula>"Yes"</formula>
    </cfRule>
  </conditionalFormatting>
  <conditionalFormatting sqref="AE2">
    <cfRule type="cellIs" dxfId="533" priority="517" operator="equal">
      <formula>"No"</formula>
    </cfRule>
    <cfRule type="cellIs" dxfId="532" priority="518" operator="equal">
      <formula>"Yes"</formula>
    </cfRule>
  </conditionalFormatting>
  <conditionalFormatting sqref="AE2">
    <cfRule type="cellIs" dxfId="531" priority="523" operator="equal">
      <formula>"No"</formula>
    </cfRule>
    <cfRule type="cellIs" dxfId="530" priority="524" operator="equal">
      <formula>"Yes"</formula>
    </cfRule>
  </conditionalFormatting>
  <conditionalFormatting sqref="N2">
    <cfRule type="cellIs" dxfId="529" priority="503" operator="equal">
      <formula>"No"</formula>
    </cfRule>
    <cfRule type="cellIs" dxfId="528" priority="504" operator="equal">
      <formula>"Yes"</formula>
    </cfRule>
  </conditionalFormatting>
  <conditionalFormatting sqref="N2">
    <cfRule type="cellIs" dxfId="527" priority="505" operator="equal">
      <formula>"No"</formula>
    </cfRule>
    <cfRule type="cellIs" dxfId="526" priority="506" operator="equal">
      <formula>"Yes"</formula>
    </cfRule>
  </conditionalFormatting>
  <conditionalFormatting sqref="N2">
    <cfRule type="cellIs" dxfId="525" priority="501" operator="equal">
      <formula>"No"</formula>
    </cfRule>
    <cfRule type="cellIs" dxfId="524" priority="502" operator="equal">
      <formula>"Yes"</formula>
    </cfRule>
  </conditionalFormatting>
  <conditionalFormatting sqref="AF2">
    <cfRule type="cellIs" dxfId="523" priority="473" operator="equal">
      <formula>"No"</formula>
    </cfRule>
    <cfRule type="cellIs" dxfId="522" priority="474" operator="equal">
      <formula>"Yes"</formula>
    </cfRule>
  </conditionalFormatting>
  <conditionalFormatting sqref="AF2">
    <cfRule type="cellIs" dxfId="521" priority="475" operator="equal">
      <formula>"No"</formula>
    </cfRule>
    <cfRule type="cellIs" dxfId="520" priority="476" operator="equal">
      <formula>"Yes"</formula>
    </cfRule>
  </conditionalFormatting>
  <conditionalFormatting sqref="AF2">
    <cfRule type="cellIs" dxfId="519" priority="471" operator="equal">
      <formula>"No"</formula>
    </cfRule>
    <cfRule type="cellIs" dxfId="518" priority="472" operator="equal">
      <formula>"Yes"</formula>
    </cfRule>
  </conditionalFormatting>
  <conditionalFormatting sqref="O3">
    <cfRule type="cellIs" dxfId="517" priority="437" operator="equal">
      <formula>"No"</formula>
    </cfRule>
    <cfRule type="cellIs" dxfId="516" priority="438" operator="equal">
      <formula>"Yes"</formula>
    </cfRule>
  </conditionalFormatting>
  <conditionalFormatting sqref="O3">
    <cfRule type="cellIs" dxfId="515" priority="441" operator="equal">
      <formula>"No"</formula>
    </cfRule>
    <cfRule type="cellIs" dxfId="514" priority="442" operator="equal">
      <formula>"Yes"</formula>
    </cfRule>
  </conditionalFormatting>
  <conditionalFormatting sqref="O3">
    <cfRule type="cellIs" dxfId="513" priority="439" operator="equal">
      <formula>"No"</formula>
    </cfRule>
    <cfRule type="cellIs" dxfId="512" priority="440" operator="equal">
      <formula>"Yes"</formula>
    </cfRule>
  </conditionalFormatting>
  <conditionalFormatting sqref="P2">
    <cfRule type="cellIs" dxfId="511" priority="413" operator="equal">
      <formula>"No"</formula>
    </cfRule>
    <cfRule type="cellIs" dxfId="510" priority="414" operator="equal">
      <formula>"Yes"</formula>
    </cfRule>
  </conditionalFormatting>
  <conditionalFormatting sqref="P2">
    <cfRule type="cellIs" dxfId="509" priority="411" operator="equal">
      <formula>"No"</formula>
    </cfRule>
    <cfRule type="cellIs" dxfId="508" priority="412" operator="equal">
      <formula>"Yes"</formula>
    </cfRule>
  </conditionalFormatting>
  <conditionalFormatting sqref="P2">
    <cfRule type="cellIs" dxfId="507" priority="409" operator="equal">
      <formula>"No"</formula>
    </cfRule>
    <cfRule type="cellIs" dxfId="506" priority="410" operator="equal">
      <formula>"Yes"</formula>
    </cfRule>
  </conditionalFormatting>
  <conditionalFormatting sqref="Q2:T2">
    <cfRule type="cellIs" dxfId="505" priority="405" operator="equal">
      <formula>"No"</formula>
    </cfRule>
    <cfRule type="cellIs" dxfId="504" priority="406" operator="equal">
      <formula>"Yes"</formula>
    </cfRule>
  </conditionalFormatting>
  <conditionalFormatting sqref="Q2:T2">
    <cfRule type="cellIs" dxfId="503" priority="407" operator="equal">
      <formula>"No"</formula>
    </cfRule>
    <cfRule type="cellIs" dxfId="502" priority="408" operator="equal">
      <formula>"Yes"</formula>
    </cfRule>
  </conditionalFormatting>
  <conditionalFormatting sqref="Q2:T2">
    <cfRule type="cellIs" dxfId="501" priority="403" operator="equal">
      <formula>"No"</formula>
    </cfRule>
    <cfRule type="cellIs" dxfId="500" priority="404" operator="equal">
      <formula>"Yes"</formula>
    </cfRule>
  </conditionalFormatting>
  <conditionalFormatting sqref="Q2:T2">
    <cfRule type="cellIs" dxfId="499" priority="401" operator="equal">
      <formula>"No"</formula>
    </cfRule>
    <cfRule type="cellIs" dxfId="498" priority="402" operator="equal">
      <formula>"Yes"</formula>
    </cfRule>
  </conditionalFormatting>
  <conditionalFormatting sqref="A4:D5 W4 G4:P5 Z4:AI5 U4">
    <cfRule type="cellIs" dxfId="497" priority="399" operator="equal">
      <formula>"No"</formula>
    </cfRule>
    <cfRule type="cellIs" dxfId="496" priority="400" operator="equal">
      <formula>"Yes"</formula>
    </cfRule>
  </conditionalFormatting>
  <conditionalFormatting sqref="B6:D6 W6 G6:P6 Z6:AI6 U6">
    <cfRule type="cellIs" dxfId="495" priority="389" operator="equal">
      <formula>"No"</formula>
    </cfRule>
    <cfRule type="cellIs" dxfId="494" priority="390" operator="equal">
      <formula>"Yes"</formula>
    </cfRule>
  </conditionalFormatting>
  <conditionalFormatting sqref="A6">
    <cfRule type="cellIs" dxfId="493" priority="376" operator="equal">
      <formula>"No"</formula>
    </cfRule>
    <cfRule type="cellIs" dxfId="492" priority="377" operator="equal">
      <formula>"Yes"</formula>
    </cfRule>
  </conditionalFormatting>
  <conditionalFormatting sqref="A7:D7 G7:P7 Z7:AI7">
    <cfRule type="cellIs" dxfId="491" priority="374" operator="equal">
      <formula>"No"</formula>
    </cfRule>
    <cfRule type="cellIs" dxfId="490" priority="375" operator="equal">
      <formula>"Yes"</formula>
    </cfRule>
  </conditionalFormatting>
  <conditionalFormatting sqref="B9:D9 G9:P9 Z9:AI9">
    <cfRule type="cellIs" dxfId="489" priority="358" operator="equal">
      <formula>"No"</formula>
    </cfRule>
    <cfRule type="cellIs" dxfId="488" priority="359" operator="equal">
      <formula>"Yes"</formula>
    </cfRule>
  </conditionalFormatting>
  <conditionalFormatting sqref="A9">
    <cfRule type="cellIs" dxfId="487" priority="345" operator="equal">
      <formula>"No"</formula>
    </cfRule>
    <cfRule type="cellIs" dxfId="486" priority="346" operator="equal">
      <formula>"Yes"</formula>
    </cfRule>
  </conditionalFormatting>
  <conditionalFormatting sqref="AB2">
    <cfRule type="cellIs" dxfId="485" priority="319" operator="equal">
      <formula>"No"</formula>
    </cfRule>
    <cfRule type="cellIs" dxfId="484" priority="320" operator="equal">
      <formula>"Yes"</formula>
    </cfRule>
  </conditionalFormatting>
  <conditionalFormatting sqref="C3:E3">
    <cfRule type="cellIs" dxfId="483" priority="343" operator="equal">
      <formula>"No"</formula>
    </cfRule>
    <cfRule type="cellIs" dxfId="482" priority="344" operator="equal">
      <formula>"Yes"</formula>
    </cfRule>
  </conditionalFormatting>
  <conditionalFormatting sqref="V3:W3">
    <cfRule type="cellIs" dxfId="481" priority="339" operator="equal">
      <formula>"No"</formula>
    </cfRule>
    <cfRule type="cellIs" dxfId="480" priority="340" operator="equal">
      <formula>"Yes"</formula>
    </cfRule>
  </conditionalFormatting>
  <conditionalFormatting sqref="V4">
    <cfRule type="cellIs" dxfId="479" priority="327" operator="equal">
      <formula>"No"</formula>
    </cfRule>
    <cfRule type="cellIs" dxfId="478" priority="328" operator="equal">
      <formula>"Yes"</formula>
    </cfRule>
  </conditionalFormatting>
  <conditionalFormatting sqref="V6">
    <cfRule type="cellIs" dxfId="477" priority="325" operator="equal">
      <formula>"No"</formula>
    </cfRule>
    <cfRule type="cellIs" dxfId="476" priority="326" operator="equal">
      <formula>"Yes"</formula>
    </cfRule>
  </conditionalFormatting>
  <conditionalFormatting sqref="O2">
    <cfRule type="cellIs" dxfId="475" priority="315" operator="equal">
      <formula>"No"</formula>
    </cfRule>
    <cfRule type="cellIs" dxfId="474" priority="316" operator="equal">
      <formula>"Yes"</formula>
    </cfRule>
  </conditionalFormatting>
  <conditionalFormatting sqref="O2">
    <cfRule type="cellIs" dxfId="473" priority="317" operator="equal">
      <formula>"No"</formula>
    </cfRule>
    <cfRule type="cellIs" dxfId="472" priority="318" operator="equal">
      <formula>"Yes"</formula>
    </cfRule>
  </conditionalFormatting>
  <conditionalFormatting sqref="O2">
    <cfRule type="cellIs" dxfId="471" priority="313" operator="equal">
      <formula>"No"</formula>
    </cfRule>
    <cfRule type="cellIs" dxfId="470" priority="314" operator="equal">
      <formula>"Yes"</formula>
    </cfRule>
  </conditionalFormatting>
  <conditionalFormatting sqref="I2">
    <cfRule type="cellIs" dxfId="469" priority="311" operator="equal">
      <formula>"No"</formula>
    </cfRule>
    <cfRule type="cellIs" dxfId="468" priority="312" operator="equal">
      <formula>"Yes"</formula>
    </cfRule>
  </conditionalFormatting>
  <conditionalFormatting sqref="U18">
    <cfRule type="cellIs" dxfId="467" priority="309" operator="equal">
      <formula>"No"</formula>
    </cfRule>
    <cfRule type="cellIs" dxfId="466" priority="310" operator="equal">
      <formula>"Yes"</formula>
    </cfRule>
  </conditionalFormatting>
  <conditionalFormatting sqref="X9:X11 F9:F11 F4:F7 F17:F18 X4:X7 X17:X18">
    <cfRule type="cellIs" dxfId="465" priority="286" operator="equal">
      <formula>1</formula>
    </cfRule>
    <cfRule type="cellIs" dxfId="464" priority="291" operator="equal">
      <formula>20</formula>
    </cfRule>
    <cfRule type="cellIs" dxfId="463" priority="292" operator="equal">
      <formula>19</formula>
    </cfRule>
    <cfRule type="cellIs" dxfId="462" priority="293" operator="equal">
      <formula>18</formula>
    </cfRule>
    <cfRule type="cellIs" dxfId="461" priority="294" operator="between">
      <formula>17</formula>
      <formula>20</formula>
    </cfRule>
  </conditionalFormatting>
  <conditionalFormatting sqref="A12:E12 G12:P12 Z12:AI12 U12:W12 U15:W16 Z15:AI16 G15:P16 A15:E16">
    <cfRule type="cellIs" dxfId="460" priority="259" operator="equal">
      <formula>"No"</formula>
    </cfRule>
    <cfRule type="cellIs" dxfId="459" priority="260" operator="equal">
      <formula>"Yes"</formula>
    </cfRule>
  </conditionalFormatting>
  <conditionalFormatting sqref="F12 X12 X15:X16 F15:F16">
    <cfRule type="cellIs" dxfId="458" priority="254" operator="equal">
      <formula>1</formula>
    </cfRule>
    <cfRule type="cellIs" dxfId="457" priority="255" operator="equal">
      <formula>20</formula>
    </cfRule>
    <cfRule type="cellIs" dxfId="456" priority="256" operator="equal">
      <formula>19</formula>
    </cfRule>
    <cfRule type="cellIs" dxfId="455" priority="257" operator="equal">
      <formula>18</formula>
    </cfRule>
    <cfRule type="cellIs" dxfId="454" priority="258" operator="between">
      <formula>17</formula>
      <formula>20</formula>
    </cfRule>
  </conditionalFormatting>
  <conditionalFormatting sqref="T12 T15:T16">
    <cfRule type="cellIs" dxfId="453" priority="250" operator="equal">
      <formula>"No"</formula>
    </cfRule>
    <cfRule type="cellIs" dxfId="452" priority="251" operator="equal">
      <formula>"Yes"</formula>
    </cfRule>
  </conditionalFormatting>
  <conditionalFormatting sqref="AD2">
    <cfRule type="cellIs" dxfId="451" priority="236" operator="equal">
      <formula>"No"</formula>
    </cfRule>
    <cfRule type="cellIs" dxfId="450" priority="237" operator="equal">
      <formula>"Yes"</formula>
    </cfRule>
  </conditionalFormatting>
  <conditionalFormatting sqref="AD2">
    <cfRule type="cellIs" dxfId="449" priority="234" operator="equal">
      <formula>"No"</formula>
    </cfRule>
    <cfRule type="cellIs" dxfId="448" priority="235" operator="equal">
      <formula>"Yes"</formula>
    </cfRule>
  </conditionalFormatting>
  <conditionalFormatting sqref="E4:E7 E9">
    <cfRule type="cellIs" dxfId="447" priority="232" operator="equal">
      <formula>"No"</formula>
    </cfRule>
    <cfRule type="cellIs" dxfId="446" priority="233" operator="equal">
      <formula>"Yes"</formula>
    </cfRule>
  </conditionalFormatting>
  <conditionalFormatting sqref="T10:T11">
    <cfRule type="cellIs" dxfId="445" priority="230" operator="equal">
      <formula>"No"</formula>
    </cfRule>
    <cfRule type="cellIs" dxfId="444" priority="231" operator="equal">
      <formula>"Yes"</formula>
    </cfRule>
  </conditionalFormatting>
  <conditionalFormatting sqref="T4">
    <cfRule type="cellIs" dxfId="443" priority="228" operator="equal">
      <formula>"No"</formula>
    </cfRule>
    <cfRule type="cellIs" dxfId="442" priority="229" operator="equal">
      <formula>"Yes"</formula>
    </cfRule>
  </conditionalFormatting>
  <conditionalFormatting sqref="T6">
    <cfRule type="cellIs" dxfId="441" priority="226" operator="equal">
      <formula>"No"</formula>
    </cfRule>
    <cfRule type="cellIs" dxfId="440" priority="227" operator="equal">
      <formula>"Yes"</formula>
    </cfRule>
  </conditionalFormatting>
  <conditionalFormatting sqref="T7:U7">
    <cfRule type="cellIs" dxfId="439" priority="216" operator="equal">
      <formula>"No"</formula>
    </cfRule>
    <cfRule type="cellIs" dxfId="438" priority="217" operator="equal">
      <formula>"Yes"</formula>
    </cfRule>
  </conditionalFormatting>
  <conditionalFormatting sqref="T9:U9">
    <cfRule type="cellIs" dxfId="437" priority="220" operator="equal">
      <formula>"No"</formula>
    </cfRule>
    <cfRule type="cellIs" dxfId="436" priority="221" operator="equal">
      <formula>"Yes"</formula>
    </cfRule>
  </conditionalFormatting>
  <conditionalFormatting sqref="T5:U5">
    <cfRule type="cellIs" dxfId="435" priority="218" operator="equal">
      <formula>"No"</formula>
    </cfRule>
    <cfRule type="cellIs" dxfId="434" priority="219" operator="equal">
      <formula>"Yes"</formula>
    </cfRule>
  </conditionalFormatting>
  <conditionalFormatting sqref="V7:W9">
    <cfRule type="cellIs" dxfId="433" priority="176" operator="equal">
      <formula>"No"</formula>
    </cfRule>
    <cfRule type="cellIs" dxfId="432" priority="177" operator="equal">
      <formula>"Yes"</formula>
    </cfRule>
  </conditionalFormatting>
  <conditionalFormatting sqref="V5:W5">
    <cfRule type="cellIs" dxfId="431" priority="178" operator="equal">
      <formula>"No"</formula>
    </cfRule>
    <cfRule type="cellIs" dxfId="430" priority="179" operator="equal">
      <formula>"Yes"</formula>
    </cfRule>
  </conditionalFormatting>
  <conditionalFormatting sqref="A8:D8 G8:P8 Z8:AI8">
    <cfRule type="cellIs" dxfId="429" priority="195" operator="equal">
      <formula>"No"</formula>
    </cfRule>
    <cfRule type="cellIs" dxfId="428" priority="196" operator="equal">
      <formula>"Yes"</formula>
    </cfRule>
  </conditionalFormatting>
  <conditionalFormatting sqref="F8 X8">
    <cfRule type="cellIs" dxfId="427" priority="188" operator="equal">
      <formula>1</formula>
    </cfRule>
    <cfRule type="cellIs" dxfId="426" priority="189" operator="equal">
      <formula>20</formula>
    </cfRule>
    <cfRule type="cellIs" dxfId="425" priority="190" operator="equal">
      <formula>19</formula>
    </cfRule>
    <cfRule type="cellIs" dxfId="424" priority="191" operator="equal">
      <formula>18</formula>
    </cfRule>
    <cfRule type="cellIs" dxfId="423" priority="192" operator="between">
      <formula>17</formula>
      <formula>20</formula>
    </cfRule>
  </conditionalFormatting>
  <conditionalFormatting sqref="E8">
    <cfRule type="cellIs" dxfId="422" priority="184" operator="equal">
      <formula>"No"</formula>
    </cfRule>
    <cfRule type="cellIs" dxfId="421" priority="185" operator="equal">
      <formula>"Yes"</formula>
    </cfRule>
  </conditionalFormatting>
  <conditionalFormatting sqref="T8:U8">
    <cfRule type="cellIs" dxfId="420" priority="182" operator="equal">
      <formula>"No"</formula>
    </cfRule>
    <cfRule type="cellIs" dxfId="419" priority="183" operator="equal">
      <formula>"Yes"</formula>
    </cfRule>
  </conditionalFormatting>
  <conditionalFormatting sqref="Q10:R11 Q8:R8">
    <cfRule type="cellIs" dxfId="418" priority="146" operator="equal">
      <formula>"No"</formula>
    </cfRule>
    <cfRule type="cellIs" dxfId="417" priority="147" operator="equal">
      <formula>"Yes"</formula>
    </cfRule>
  </conditionalFormatting>
  <conditionalFormatting sqref="Q3:R3">
    <cfRule type="cellIs" dxfId="416" priority="142" operator="equal">
      <formula>"No"</formula>
    </cfRule>
    <cfRule type="cellIs" dxfId="415" priority="143" operator="equal">
      <formula>"Yes"</formula>
    </cfRule>
  </conditionalFormatting>
  <conditionalFormatting sqref="Q3:R3">
    <cfRule type="cellIs" dxfId="414" priority="144" operator="equal">
      <formula>"No"</formula>
    </cfRule>
    <cfRule type="cellIs" dxfId="413" priority="145" operator="equal">
      <formula>"Yes"</formula>
    </cfRule>
  </conditionalFormatting>
  <conditionalFormatting sqref="Q3:R3">
    <cfRule type="cellIs" dxfId="412" priority="138" operator="equal">
      <formula>"No"</formula>
    </cfRule>
    <cfRule type="cellIs" dxfId="411" priority="139" operator="equal">
      <formula>"Yes"</formula>
    </cfRule>
  </conditionalFormatting>
  <conditionalFormatting sqref="Q3:R3">
    <cfRule type="cellIs" dxfId="410" priority="140" operator="equal">
      <formula>"No"</formula>
    </cfRule>
    <cfRule type="cellIs" dxfId="409" priority="141" operator="equal">
      <formula>"Yes"</formula>
    </cfRule>
  </conditionalFormatting>
  <conditionalFormatting sqref="S3 S10 S8">
    <cfRule type="cellIs" dxfId="408" priority="136" operator="equal">
      <formula>"No"</formula>
    </cfRule>
    <cfRule type="cellIs" dxfId="407" priority="137" operator="equal">
      <formula>"Yes"</formula>
    </cfRule>
  </conditionalFormatting>
  <conditionalFormatting sqref="Q18:R18">
    <cfRule type="cellIs" dxfId="406" priority="130" operator="equal">
      <formula>"No"</formula>
    </cfRule>
    <cfRule type="cellIs" dxfId="405" priority="131" operator="equal">
      <formula>"Yes"</formula>
    </cfRule>
  </conditionalFormatting>
  <conditionalFormatting sqref="S18">
    <cfRule type="cellIs" dxfId="404" priority="128" operator="equal">
      <formula>"No"</formula>
    </cfRule>
    <cfRule type="cellIs" dxfId="403" priority="129" operator="equal">
      <formula>"Yes"</formula>
    </cfRule>
  </conditionalFormatting>
  <conditionalFormatting sqref="Q12:R12">
    <cfRule type="cellIs" dxfId="402" priority="134" operator="equal">
      <formula>"No"</formula>
    </cfRule>
    <cfRule type="cellIs" dxfId="401" priority="135" operator="equal">
      <formula>"Yes"</formula>
    </cfRule>
  </conditionalFormatting>
  <conditionalFormatting sqref="S12">
    <cfRule type="cellIs" dxfId="400" priority="132" operator="equal">
      <formula>"No"</formula>
    </cfRule>
    <cfRule type="cellIs" dxfId="399" priority="133" operator="equal">
      <formula>"Yes"</formula>
    </cfRule>
  </conditionalFormatting>
  <conditionalFormatting sqref="S11">
    <cfRule type="cellIs" dxfId="398" priority="126" operator="equal">
      <formula>"No"</formula>
    </cfRule>
    <cfRule type="cellIs" dxfId="397" priority="127" operator="equal">
      <formula>"Yes"</formula>
    </cfRule>
  </conditionalFormatting>
  <conditionalFormatting sqref="Q9:R9">
    <cfRule type="cellIs" dxfId="396" priority="124" operator="equal">
      <formula>"No"</formula>
    </cfRule>
    <cfRule type="cellIs" dxfId="395" priority="125" operator="equal">
      <formula>"Yes"</formula>
    </cfRule>
  </conditionalFormatting>
  <conditionalFormatting sqref="S9">
    <cfRule type="cellIs" dxfId="394" priority="122" operator="equal">
      <formula>"No"</formula>
    </cfRule>
    <cfRule type="cellIs" dxfId="393" priority="123" operator="equal">
      <formula>"Yes"</formula>
    </cfRule>
  </conditionalFormatting>
  <conditionalFormatting sqref="Q7:R7">
    <cfRule type="cellIs" dxfId="392" priority="120" operator="equal">
      <formula>"No"</formula>
    </cfRule>
    <cfRule type="cellIs" dxfId="391" priority="121" operator="equal">
      <formula>"Yes"</formula>
    </cfRule>
  </conditionalFormatting>
  <conditionalFormatting sqref="S7">
    <cfRule type="cellIs" dxfId="390" priority="118" operator="equal">
      <formula>"No"</formula>
    </cfRule>
    <cfRule type="cellIs" dxfId="389" priority="119" operator="equal">
      <formula>"Yes"</formula>
    </cfRule>
  </conditionalFormatting>
  <conditionalFormatting sqref="Q16:R16">
    <cfRule type="cellIs" dxfId="388" priority="116" operator="equal">
      <formula>"No"</formula>
    </cfRule>
    <cfRule type="cellIs" dxfId="387" priority="117" operator="equal">
      <formula>"Yes"</formula>
    </cfRule>
  </conditionalFormatting>
  <conditionalFormatting sqref="S16">
    <cfRule type="cellIs" dxfId="386" priority="114" operator="equal">
      <formula>"No"</formula>
    </cfRule>
    <cfRule type="cellIs" dxfId="385" priority="115" operator="equal">
      <formula>"Yes"</formula>
    </cfRule>
  </conditionalFormatting>
  <conditionalFormatting sqref="Q15:R15">
    <cfRule type="cellIs" dxfId="384" priority="108" operator="equal">
      <formula>"No"</formula>
    </cfRule>
    <cfRule type="cellIs" dxfId="383" priority="109" operator="equal">
      <formula>"Yes"</formula>
    </cfRule>
  </conditionalFormatting>
  <conditionalFormatting sqref="S15">
    <cfRule type="cellIs" dxfId="382" priority="106" operator="equal">
      <formula>"No"</formula>
    </cfRule>
    <cfRule type="cellIs" dxfId="381" priority="107" operator="equal">
      <formula>"Yes"</formula>
    </cfRule>
  </conditionalFormatting>
  <conditionalFormatting sqref="Q17:R17">
    <cfRule type="cellIs" dxfId="380" priority="104" operator="equal">
      <formula>"No"</formula>
    </cfRule>
    <cfRule type="cellIs" dxfId="379" priority="105" operator="equal">
      <formula>"Yes"</formula>
    </cfRule>
  </conditionalFormatting>
  <conditionalFormatting sqref="S17">
    <cfRule type="cellIs" dxfId="378" priority="102" operator="equal">
      <formula>"No"</formula>
    </cfRule>
    <cfRule type="cellIs" dxfId="377" priority="103" operator="equal">
      <formula>"Yes"</formula>
    </cfRule>
  </conditionalFormatting>
  <conditionalFormatting sqref="Q4:R6">
    <cfRule type="cellIs" dxfId="376" priority="100" operator="equal">
      <formula>"No"</formula>
    </cfRule>
    <cfRule type="cellIs" dxfId="375" priority="101" operator="equal">
      <formula>"Yes"</formula>
    </cfRule>
  </conditionalFormatting>
  <conditionalFormatting sqref="S6">
    <cfRule type="cellIs" dxfId="374" priority="98" operator="equal">
      <formula>"No"</formula>
    </cfRule>
    <cfRule type="cellIs" dxfId="373" priority="99" operator="equal">
      <formula>"Yes"</formula>
    </cfRule>
  </conditionalFormatting>
  <conditionalFormatting sqref="S4">
    <cfRule type="cellIs" dxfId="372" priority="96" operator="equal">
      <formula>"No"</formula>
    </cfRule>
    <cfRule type="cellIs" dxfId="371" priority="97" operator="equal">
      <formula>"Yes"</formula>
    </cfRule>
  </conditionalFormatting>
  <conditionalFormatting sqref="S5">
    <cfRule type="cellIs" dxfId="370" priority="94" operator="equal">
      <formula>"No"</formula>
    </cfRule>
    <cfRule type="cellIs" dxfId="369" priority="95" operator="equal">
      <formula>"Yes"</formula>
    </cfRule>
  </conditionalFormatting>
  <conditionalFormatting sqref="Q14:R14">
    <cfRule type="cellIs" dxfId="368" priority="75" operator="equal">
      <formula>"No"</formula>
    </cfRule>
    <cfRule type="cellIs" dxfId="367" priority="76" operator="equal">
      <formula>"Yes"</formula>
    </cfRule>
  </conditionalFormatting>
  <conditionalFormatting sqref="AA2">
    <cfRule type="cellIs" dxfId="366" priority="90" operator="equal">
      <formula>"No"</formula>
    </cfRule>
    <cfRule type="cellIs" dxfId="365" priority="91" operator="equal">
      <formula>"Yes"</formula>
    </cfRule>
  </conditionalFormatting>
  <conditionalFormatting sqref="AA2">
    <cfRule type="cellIs" dxfId="364" priority="88" operator="equal">
      <formula>"No"</formula>
    </cfRule>
    <cfRule type="cellIs" dxfId="363" priority="89" operator="equal">
      <formula>"Yes"</formula>
    </cfRule>
  </conditionalFormatting>
  <conditionalFormatting sqref="AC2">
    <cfRule type="cellIs" dxfId="362" priority="86" operator="equal">
      <formula>"No"</formula>
    </cfRule>
    <cfRule type="cellIs" dxfId="361" priority="87" operator="equal">
      <formula>"Yes"</formula>
    </cfRule>
  </conditionalFormatting>
  <conditionalFormatting sqref="A14:E14 G14:P14 Z14:AI14 U14:W14">
    <cfRule type="cellIs" dxfId="360" priority="84" operator="equal">
      <formula>"No"</formula>
    </cfRule>
    <cfRule type="cellIs" dxfId="359" priority="85" operator="equal">
      <formula>"Yes"</formula>
    </cfRule>
  </conditionalFormatting>
  <conditionalFormatting sqref="F14 X14">
    <cfRule type="cellIs" dxfId="358" priority="79" operator="equal">
      <formula>1</formula>
    </cfRule>
    <cfRule type="cellIs" dxfId="357" priority="80" operator="equal">
      <formula>20</formula>
    </cfRule>
    <cfRule type="cellIs" dxfId="356" priority="81" operator="equal">
      <formula>19</formula>
    </cfRule>
    <cfRule type="cellIs" dxfId="355" priority="82" operator="equal">
      <formula>18</formula>
    </cfRule>
    <cfRule type="cellIs" dxfId="354" priority="83" operator="between">
      <formula>17</formula>
      <formula>20</formula>
    </cfRule>
  </conditionalFormatting>
  <conditionalFormatting sqref="T14">
    <cfRule type="cellIs" dxfId="353" priority="77" operator="equal">
      <formula>"No"</formula>
    </cfRule>
    <cfRule type="cellIs" dxfId="352" priority="78" operator="equal">
      <formula>"Yes"</formula>
    </cfRule>
  </conditionalFormatting>
  <conditionalFormatting sqref="S14">
    <cfRule type="cellIs" dxfId="351" priority="71" operator="equal">
      <formula>"No"</formula>
    </cfRule>
    <cfRule type="cellIs" dxfId="350" priority="72" operator="equal">
      <formula>"Yes"</formula>
    </cfRule>
  </conditionalFormatting>
  <conditionalFormatting sqref="Y10:Y11 Y17:Y18">
    <cfRule type="cellIs" dxfId="349" priority="69" operator="equal">
      <formula>"No"</formula>
    </cfRule>
    <cfRule type="cellIs" dxfId="348" priority="70" operator="equal">
      <formula>"Yes"</formula>
    </cfRule>
  </conditionalFormatting>
  <conditionalFormatting sqref="Y4:Y5">
    <cfRule type="cellIs" dxfId="347" priority="67" operator="equal">
      <formula>"No"</formula>
    </cfRule>
    <cfRule type="cellIs" dxfId="346" priority="68" operator="equal">
      <formula>"Yes"</formula>
    </cfRule>
  </conditionalFormatting>
  <conditionalFormatting sqref="Y6">
    <cfRule type="cellIs" dxfId="345" priority="65" operator="equal">
      <formula>"No"</formula>
    </cfRule>
    <cfRule type="cellIs" dxfId="344" priority="66" operator="equal">
      <formula>"Yes"</formula>
    </cfRule>
  </conditionalFormatting>
  <conditionalFormatting sqref="Y7">
    <cfRule type="cellIs" dxfId="343" priority="63" operator="equal">
      <formula>"No"</formula>
    </cfRule>
    <cfRule type="cellIs" dxfId="342" priority="64" operator="equal">
      <formula>"Yes"</formula>
    </cfRule>
  </conditionalFormatting>
  <conditionalFormatting sqref="Y9">
    <cfRule type="cellIs" dxfId="341" priority="61" operator="equal">
      <formula>"No"</formula>
    </cfRule>
    <cfRule type="cellIs" dxfId="340" priority="62" operator="equal">
      <formula>"Yes"</formula>
    </cfRule>
  </conditionalFormatting>
  <conditionalFormatting sqref="Y12 Y15:Y16">
    <cfRule type="cellIs" dxfId="339" priority="59" operator="equal">
      <formula>"No"</formula>
    </cfRule>
    <cfRule type="cellIs" dxfId="338" priority="60" operator="equal">
      <formula>"Yes"</formula>
    </cfRule>
  </conditionalFormatting>
  <conditionalFormatting sqref="Y8">
    <cfRule type="cellIs" dxfId="337" priority="57" operator="equal">
      <formula>"No"</formula>
    </cfRule>
    <cfRule type="cellIs" dxfId="336" priority="58" operator="equal">
      <formula>"Yes"</formula>
    </cfRule>
  </conditionalFormatting>
  <conditionalFormatting sqref="Y14">
    <cfRule type="cellIs" dxfId="335" priority="55" operator="equal">
      <formula>"No"</formula>
    </cfRule>
    <cfRule type="cellIs" dxfId="334" priority="56" operator="equal">
      <formula>"Yes"</formula>
    </cfRule>
  </conditionalFormatting>
  <conditionalFormatting sqref="A13:E13 G13:P13 Z13:AI13 U13:W13">
    <cfRule type="cellIs" dxfId="333" priority="53" operator="equal">
      <formula>"No"</formula>
    </cfRule>
    <cfRule type="cellIs" dxfId="332" priority="54" operator="equal">
      <formula>"Yes"</formula>
    </cfRule>
  </conditionalFormatting>
  <conditionalFormatting sqref="F13 X13">
    <cfRule type="cellIs" dxfId="331" priority="48" operator="equal">
      <formula>1</formula>
    </cfRule>
    <cfRule type="cellIs" dxfId="330" priority="49" operator="equal">
      <formula>20</formula>
    </cfRule>
    <cfRule type="cellIs" dxfId="329" priority="50" operator="equal">
      <formula>19</formula>
    </cfRule>
    <cfRule type="cellIs" dxfId="328" priority="51" operator="equal">
      <formula>18</formula>
    </cfRule>
    <cfRule type="cellIs" dxfId="327" priority="52" operator="between">
      <formula>17</formula>
      <formula>20</formula>
    </cfRule>
  </conditionalFormatting>
  <conditionalFormatting sqref="T13">
    <cfRule type="cellIs" dxfId="326" priority="46" operator="equal">
      <formula>"No"</formula>
    </cfRule>
    <cfRule type="cellIs" dxfId="325" priority="47" operator="equal">
      <formula>"Yes"</formula>
    </cfRule>
  </conditionalFormatting>
  <conditionalFormatting sqref="Q13:R13">
    <cfRule type="cellIs" dxfId="324" priority="44" operator="equal">
      <formula>"No"</formula>
    </cfRule>
    <cfRule type="cellIs" dxfId="323" priority="45" operator="equal">
      <formula>"Yes"</formula>
    </cfRule>
  </conditionalFormatting>
  <conditionalFormatting sqref="S13">
    <cfRule type="cellIs" dxfId="322" priority="42" operator="equal">
      <formula>"No"</formula>
    </cfRule>
    <cfRule type="cellIs" dxfId="321" priority="43" operator="equal">
      <formula>"Yes"</formula>
    </cfRule>
  </conditionalFormatting>
  <conditionalFormatting sqref="Y13">
    <cfRule type="cellIs" dxfId="320" priority="40" operator="equal">
      <formula>"No"</formula>
    </cfRule>
    <cfRule type="cellIs" dxfId="319" priority="41" operator="equal">
      <formula>"Yes"</formula>
    </cfRule>
  </conditionalFormatting>
  <conditionalFormatting sqref="A19:E19 Z19:AI19 G19:P19">
    <cfRule type="cellIs" dxfId="318" priority="38" operator="equal">
      <formula>"No"</formula>
    </cfRule>
    <cfRule type="cellIs" dxfId="317" priority="39" operator="equal">
      <formula>"Yes"</formula>
    </cfRule>
  </conditionalFormatting>
  <conditionalFormatting sqref="F19">
    <cfRule type="cellIs" dxfId="316" priority="31" operator="equal">
      <formula>1</formula>
    </cfRule>
    <cfRule type="cellIs" dxfId="315" priority="32" operator="equal">
      <formula>20</formula>
    </cfRule>
    <cfRule type="cellIs" dxfId="314" priority="33" operator="equal">
      <formula>19</formula>
    </cfRule>
    <cfRule type="cellIs" dxfId="313" priority="34" operator="equal">
      <formula>18</formula>
    </cfRule>
    <cfRule type="cellIs" dxfId="312" priority="35" operator="between">
      <formula>17</formula>
      <formula>20</formula>
    </cfRule>
  </conditionalFormatting>
  <conditionalFormatting sqref="Q19:R19">
    <cfRule type="cellIs" dxfId="311" priority="29" operator="equal">
      <formula>"No"</formula>
    </cfRule>
    <cfRule type="cellIs" dxfId="310" priority="30" operator="equal">
      <formula>"Yes"</formula>
    </cfRule>
  </conditionalFormatting>
  <conditionalFormatting sqref="T19 Y19 V19:W19">
    <cfRule type="cellIs" dxfId="309" priority="10" operator="equal">
      <formula>"No"</formula>
    </cfRule>
    <cfRule type="cellIs" dxfId="308" priority="11" operator="equal">
      <formula>"Yes"</formula>
    </cfRule>
  </conditionalFormatting>
  <conditionalFormatting sqref="X19">
    <cfRule type="cellIs" dxfId="307" priority="5" operator="equal">
      <formula>1</formula>
    </cfRule>
    <cfRule type="cellIs" dxfId="306" priority="6" operator="equal">
      <formula>20</formula>
    </cfRule>
    <cfRule type="cellIs" dxfId="305" priority="7" operator="equal">
      <formula>19</formula>
    </cfRule>
    <cfRule type="cellIs" dxfId="304" priority="8" operator="equal">
      <formula>18</formula>
    </cfRule>
    <cfRule type="cellIs" dxfId="303" priority="9" operator="between">
      <formula>17</formula>
      <formula>20</formula>
    </cfRule>
  </conditionalFormatting>
  <conditionalFormatting sqref="S19">
    <cfRule type="cellIs" dxfId="302" priority="3" operator="equal">
      <formula>"No"</formula>
    </cfRule>
    <cfRule type="cellIs" dxfId="301" priority="4" operator="equal">
      <formula>"Yes"</formula>
    </cfRule>
  </conditionalFormatting>
  <conditionalFormatting sqref="U19">
    <cfRule type="cellIs" dxfId="300" priority="1" operator="equal">
      <formula>"No"</formula>
    </cfRule>
    <cfRule type="cellIs" dxfId="299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workbookViewId="0"/>
  </sheetViews>
  <sheetFormatPr defaultRowHeight="15.75" x14ac:dyDescent="0.25"/>
  <cols>
    <col min="1" max="1" width="16.1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2" style="220" customWidth="1"/>
    <col min="7" max="7" width="3.875" style="2" bestFit="1" customWidth="1"/>
    <col min="8" max="8" width="3.875" style="2" customWidth="1"/>
    <col min="9" max="10" width="3.875" style="2" bestFit="1" customWidth="1"/>
    <col min="11" max="11" width="3.875" style="2" customWidth="1"/>
    <col min="12" max="13" width="3.875" style="2" bestFit="1" customWidth="1"/>
    <col min="14" max="15" width="3.375" style="2" bestFit="1" customWidth="1"/>
    <col min="16" max="21" width="3.375" style="2" customWidth="1"/>
    <col min="22" max="22" width="3.375" style="31" bestFit="1" customWidth="1"/>
    <col min="23" max="23" width="13" style="2" bestFit="1" customWidth="1"/>
    <col min="24" max="16384" width="9" style="2"/>
  </cols>
  <sheetData>
    <row r="1" spans="1:22" s="1" customFormat="1" ht="16.5" thickBot="1" x14ac:dyDescent="0.3">
      <c r="A1" s="128" t="s">
        <v>7</v>
      </c>
      <c r="B1" s="104" t="s">
        <v>23</v>
      </c>
      <c r="C1" s="105" t="s">
        <v>22</v>
      </c>
      <c r="D1" s="105" t="s">
        <v>1</v>
      </c>
      <c r="E1" s="105" t="s">
        <v>2</v>
      </c>
      <c r="F1" s="219"/>
      <c r="G1" s="104">
        <v>10</v>
      </c>
      <c r="H1" s="104">
        <v>11</v>
      </c>
      <c r="I1" s="104">
        <v>12</v>
      </c>
      <c r="J1" s="104">
        <v>13</v>
      </c>
      <c r="K1" s="104">
        <v>14</v>
      </c>
      <c r="L1" s="104">
        <v>15</v>
      </c>
      <c r="M1" s="104">
        <v>16</v>
      </c>
      <c r="N1" s="104">
        <v>17</v>
      </c>
      <c r="O1" s="104">
        <v>18</v>
      </c>
      <c r="P1" s="104">
        <v>19</v>
      </c>
      <c r="Q1" s="104">
        <v>20</v>
      </c>
      <c r="R1" s="104">
        <v>21</v>
      </c>
      <c r="S1" s="104">
        <v>22</v>
      </c>
      <c r="T1" s="104">
        <v>23</v>
      </c>
      <c r="U1" s="104">
        <v>24</v>
      </c>
      <c r="V1" s="129">
        <v>25</v>
      </c>
    </row>
    <row r="2" spans="1:22" x14ac:dyDescent="0.25">
      <c r="A2" s="91" t="s">
        <v>66</v>
      </c>
      <c r="B2" s="2" t="s">
        <v>53</v>
      </c>
      <c r="C2" s="95">
        <v>5</v>
      </c>
      <c r="D2" s="95">
        <f t="shared" ref="D2:D7" ca="1" si="0">RANDBETWEEN(1,20)</f>
        <v>6</v>
      </c>
      <c r="E2" s="95">
        <f t="shared" ref="E2:E4" ca="1" si="1">D2+C2</f>
        <v>11</v>
      </c>
      <c r="G2" s="101" t="str">
        <f t="shared" ref="G2:V4" ca="1" si="2">IF($E2&gt;G$1-1,"Yes","No")</f>
        <v>Yes</v>
      </c>
      <c r="H2" s="2" t="str">
        <f t="shared" ca="1" si="2"/>
        <v>Yes</v>
      </c>
      <c r="I2" s="2" t="str">
        <f t="shared" ca="1" si="2"/>
        <v>No</v>
      </c>
      <c r="J2" s="2" t="str">
        <f t="shared" ca="1" si="2"/>
        <v>No</v>
      </c>
      <c r="K2" s="2" t="str">
        <f t="shared" ca="1" si="2"/>
        <v>No</v>
      </c>
      <c r="L2" s="2" t="str">
        <f t="shared" ca="1" si="2"/>
        <v>No</v>
      </c>
      <c r="M2" s="2" t="str">
        <f t="shared" ca="1" si="2"/>
        <v>No</v>
      </c>
      <c r="N2" s="2" t="str">
        <f t="shared" ca="1" si="2"/>
        <v>No</v>
      </c>
      <c r="O2" s="2" t="str">
        <f t="shared" ca="1" si="2"/>
        <v>No</v>
      </c>
      <c r="P2" s="2" t="str">
        <f t="shared" ref="P2:U4" ca="1" si="3">IF($E2&gt;P$1-1,"Yes","No")</f>
        <v>No</v>
      </c>
      <c r="Q2" s="2" t="str">
        <f t="shared" ca="1" si="3"/>
        <v>No</v>
      </c>
      <c r="R2" s="2" t="str">
        <f t="shared" ca="1" si="3"/>
        <v>No</v>
      </c>
      <c r="S2" s="2" t="str">
        <f t="shared" ca="1" si="3"/>
        <v>No</v>
      </c>
      <c r="T2" s="2" t="str">
        <f t="shared" ca="1" si="3"/>
        <v>No</v>
      </c>
      <c r="U2" s="2" t="str">
        <f t="shared" ca="1" si="3"/>
        <v>No</v>
      </c>
      <c r="V2" s="31" t="str">
        <f t="shared" ca="1" si="2"/>
        <v>No</v>
      </c>
    </row>
    <row r="3" spans="1:22" x14ac:dyDescent="0.25">
      <c r="A3" s="91" t="s">
        <v>66</v>
      </c>
      <c r="B3" s="2" t="s">
        <v>54</v>
      </c>
      <c r="C3" s="95">
        <v>5</v>
      </c>
      <c r="D3" s="95">
        <f t="shared" ca="1" si="0"/>
        <v>9</v>
      </c>
      <c r="E3" s="95">
        <f t="shared" ca="1" si="1"/>
        <v>14</v>
      </c>
      <c r="G3" s="101" t="str">
        <f t="shared" ca="1" si="2"/>
        <v>Yes</v>
      </c>
      <c r="H3" s="2" t="str">
        <f t="shared" ca="1" si="2"/>
        <v>Yes</v>
      </c>
      <c r="I3" s="2" t="str">
        <f t="shared" ca="1" si="2"/>
        <v>Yes</v>
      </c>
      <c r="J3" s="2" t="str">
        <f t="shared" ca="1" si="2"/>
        <v>Yes</v>
      </c>
      <c r="K3" s="2" t="str">
        <f t="shared" ca="1" si="2"/>
        <v>Yes</v>
      </c>
      <c r="L3" s="2" t="str">
        <f t="shared" ca="1" si="2"/>
        <v>No</v>
      </c>
      <c r="M3" s="2" t="str">
        <f t="shared" ca="1" si="2"/>
        <v>No</v>
      </c>
      <c r="N3" s="2" t="str">
        <f t="shared" ca="1" si="2"/>
        <v>No</v>
      </c>
      <c r="O3" s="2" t="str">
        <f t="shared" ca="1" si="2"/>
        <v>No</v>
      </c>
      <c r="P3" s="2" t="str">
        <f t="shared" ca="1" si="3"/>
        <v>No</v>
      </c>
      <c r="Q3" s="2" t="str">
        <f t="shared" ca="1" si="3"/>
        <v>No</v>
      </c>
      <c r="R3" s="2" t="str">
        <f t="shared" ca="1" si="3"/>
        <v>No</v>
      </c>
      <c r="S3" s="2" t="str">
        <f t="shared" ca="1" si="3"/>
        <v>No</v>
      </c>
      <c r="T3" s="2" t="str">
        <f t="shared" ca="1" si="3"/>
        <v>No</v>
      </c>
      <c r="U3" s="2" t="str">
        <f t="shared" ca="1" si="3"/>
        <v>No</v>
      </c>
      <c r="V3" s="31" t="str">
        <f t="shared" ca="1" si="2"/>
        <v>No</v>
      </c>
    </row>
    <row r="4" spans="1:22" x14ac:dyDescent="0.25">
      <c r="A4" s="92" t="s">
        <v>66</v>
      </c>
      <c r="B4" s="77" t="s">
        <v>55</v>
      </c>
      <c r="C4" s="96">
        <v>1</v>
      </c>
      <c r="D4" s="96">
        <f t="shared" ca="1" si="0"/>
        <v>10</v>
      </c>
      <c r="E4" s="96">
        <f t="shared" ca="1" si="1"/>
        <v>11</v>
      </c>
      <c r="G4" s="77" t="str">
        <f t="shared" ca="1" si="2"/>
        <v>Yes</v>
      </c>
      <c r="H4" s="77" t="str">
        <f t="shared" ca="1" si="2"/>
        <v>Yes</v>
      </c>
      <c r="I4" s="77" t="str">
        <f t="shared" ca="1" si="2"/>
        <v>No</v>
      </c>
      <c r="J4" s="77" t="str">
        <f t="shared" ca="1" si="2"/>
        <v>No</v>
      </c>
      <c r="K4" s="77" t="str">
        <f t="shared" ca="1" si="2"/>
        <v>No</v>
      </c>
      <c r="L4" s="77" t="str">
        <f t="shared" ca="1" si="2"/>
        <v>No</v>
      </c>
      <c r="M4" s="77" t="str">
        <f t="shared" ca="1" si="2"/>
        <v>No</v>
      </c>
      <c r="N4" s="77" t="str">
        <f t="shared" ca="1" si="2"/>
        <v>No</v>
      </c>
      <c r="O4" s="77" t="str">
        <f t="shared" ca="1" si="2"/>
        <v>No</v>
      </c>
      <c r="P4" s="77" t="str">
        <f t="shared" ca="1" si="3"/>
        <v>No</v>
      </c>
      <c r="Q4" s="77" t="str">
        <f t="shared" ca="1" si="3"/>
        <v>No</v>
      </c>
      <c r="R4" s="77" t="str">
        <f t="shared" ca="1" si="3"/>
        <v>No</v>
      </c>
      <c r="S4" s="77" t="str">
        <f t="shared" ca="1" si="3"/>
        <v>No</v>
      </c>
      <c r="T4" s="77" t="str">
        <f t="shared" ca="1" si="3"/>
        <v>No</v>
      </c>
      <c r="U4" s="77" t="str">
        <f t="shared" ca="1" si="3"/>
        <v>No</v>
      </c>
      <c r="V4" s="78" t="str">
        <f t="shared" ca="1" si="2"/>
        <v>No</v>
      </c>
    </row>
    <row r="5" spans="1:22" x14ac:dyDescent="0.25">
      <c r="A5" s="134" t="s">
        <v>88</v>
      </c>
      <c r="B5" s="2" t="s">
        <v>53</v>
      </c>
      <c r="C5" s="95">
        <v>-1</v>
      </c>
      <c r="D5" s="95">
        <f t="shared" ca="1" si="0"/>
        <v>12</v>
      </c>
      <c r="E5" s="95">
        <f t="shared" ref="E5:E7" ca="1" si="4">D5+C5</f>
        <v>11</v>
      </c>
      <c r="G5" s="101" t="str">
        <f t="shared" ref="G5:V10" ca="1" si="5">IF($E5&gt;G$1-1,"Yes","No")</f>
        <v>Yes</v>
      </c>
      <c r="H5" s="2" t="str">
        <f t="shared" ca="1" si="5"/>
        <v>Yes</v>
      </c>
      <c r="I5" s="2" t="str">
        <f t="shared" ca="1" si="5"/>
        <v>No</v>
      </c>
      <c r="J5" s="2" t="str">
        <f t="shared" ca="1" si="5"/>
        <v>No</v>
      </c>
      <c r="K5" s="2" t="str">
        <f t="shared" ca="1" si="5"/>
        <v>No</v>
      </c>
      <c r="L5" s="2" t="str">
        <f t="shared" ca="1" si="5"/>
        <v>No</v>
      </c>
      <c r="M5" s="2" t="str">
        <f t="shared" ca="1" si="5"/>
        <v>No</v>
      </c>
      <c r="N5" s="2" t="str">
        <f t="shared" ca="1" si="5"/>
        <v>No</v>
      </c>
      <c r="O5" s="2" t="str">
        <f t="shared" ca="1" si="5"/>
        <v>No</v>
      </c>
      <c r="P5" s="2" t="str">
        <f t="shared" ca="1" si="5"/>
        <v>No</v>
      </c>
      <c r="Q5" s="2" t="str">
        <f t="shared" ca="1" si="5"/>
        <v>No</v>
      </c>
      <c r="R5" s="2" t="str">
        <f t="shared" ca="1" si="5"/>
        <v>No</v>
      </c>
      <c r="S5" s="2" t="str">
        <f t="shared" ca="1" si="5"/>
        <v>No</v>
      </c>
      <c r="T5" s="2" t="str">
        <f t="shared" ca="1" si="5"/>
        <v>No</v>
      </c>
      <c r="U5" s="2" t="str">
        <f t="shared" ca="1" si="5"/>
        <v>No</v>
      </c>
      <c r="V5" s="31" t="str">
        <f t="shared" ca="1" si="5"/>
        <v>No</v>
      </c>
    </row>
    <row r="6" spans="1:22" x14ac:dyDescent="0.25">
      <c r="A6" s="134" t="s">
        <v>88</v>
      </c>
      <c r="B6" s="2" t="s">
        <v>54</v>
      </c>
      <c r="C6" s="95">
        <v>1</v>
      </c>
      <c r="D6" s="95">
        <f t="shared" ca="1" si="0"/>
        <v>18</v>
      </c>
      <c r="E6" s="95">
        <f t="shared" ca="1" si="4"/>
        <v>19</v>
      </c>
      <c r="G6" s="101" t="str">
        <f t="shared" ca="1" si="5"/>
        <v>Yes</v>
      </c>
      <c r="H6" s="2" t="str">
        <f t="shared" ca="1" si="5"/>
        <v>Yes</v>
      </c>
      <c r="I6" s="2" t="str">
        <f t="shared" ca="1" si="5"/>
        <v>Yes</v>
      </c>
      <c r="J6" s="2" t="str">
        <f t="shared" ca="1" si="5"/>
        <v>Yes</v>
      </c>
      <c r="K6" s="2" t="str">
        <f t="shared" ca="1" si="5"/>
        <v>Yes</v>
      </c>
      <c r="L6" s="2" t="str">
        <f t="shared" ca="1" si="5"/>
        <v>Yes</v>
      </c>
      <c r="M6" s="2" t="str">
        <f t="shared" ca="1" si="5"/>
        <v>Yes</v>
      </c>
      <c r="N6" s="2" t="str">
        <f t="shared" ca="1" si="5"/>
        <v>Yes</v>
      </c>
      <c r="O6" s="2" t="str">
        <f t="shared" ca="1" si="5"/>
        <v>Yes</v>
      </c>
      <c r="P6" s="2" t="str">
        <f t="shared" ca="1" si="5"/>
        <v>Yes</v>
      </c>
      <c r="Q6" s="2" t="str">
        <f t="shared" ca="1" si="5"/>
        <v>No</v>
      </c>
      <c r="R6" s="2" t="str">
        <f t="shared" ca="1" si="5"/>
        <v>No</v>
      </c>
      <c r="S6" s="2" t="str">
        <f t="shared" ca="1" si="5"/>
        <v>No</v>
      </c>
      <c r="T6" s="2" t="str">
        <f t="shared" ca="1" si="5"/>
        <v>No</v>
      </c>
      <c r="U6" s="2" t="str">
        <f t="shared" ca="1" si="5"/>
        <v>No</v>
      </c>
      <c r="V6" s="31" t="str">
        <f t="shared" ca="1" si="5"/>
        <v>No</v>
      </c>
    </row>
    <row r="7" spans="1:22" x14ac:dyDescent="0.25">
      <c r="A7" s="135" t="s">
        <v>88</v>
      </c>
      <c r="B7" s="77" t="s">
        <v>55</v>
      </c>
      <c r="C7" s="96">
        <v>3</v>
      </c>
      <c r="D7" s="96">
        <f t="shared" ca="1" si="0"/>
        <v>15</v>
      </c>
      <c r="E7" s="96">
        <f t="shared" ca="1" si="4"/>
        <v>18</v>
      </c>
      <c r="G7" s="77" t="str">
        <f t="shared" ca="1" si="5"/>
        <v>Yes</v>
      </c>
      <c r="H7" s="77" t="str">
        <f t="shared" ca="1" si="5"/>
        <v>Yes</v>
      </c>
      <c r="I7" s="77" t="str">
        <f t="shared" ca="1" si="5"/>
        <v>Yes</v>
      </c>
      <c r="J7" s="77" t="str">
        <f t="shared" ca="1" si="5"/>
        <v>Yes</v>
      </c>
      <c r="K7" s="77" t="str">
        <f t="shared" ca="1" si="5"/>
        <v>Yes</v>
      </c>
      <c r="L7" s="77" t="str">
        <f t="shared" ca="1" si="5"/>
        <v>Yes</v>
      </c>
      <c r="M7" s="77" t="str">
        <f t="shared" ca="1" si="5"/>
        <v>Yes</v>
      </c>
      <c r="N7" s="77" t="str">
        <f t="shared" ca="1" si="5"/>
        <v>Yes</v>
      </c>
      <c r="O7" s="77" t="str">
        <f t="shared" ca="1" si="5"/>
        <v>Yes</v>
      </c>
      <c r="P7" s="77" t="str">
        <f t="shared" ca="1" si="5"/>
        <v>No</v>
      </c>
      <c r="Q7" s="77" t="str">
        <f t="shared" ca="1" si="5"/>
        <v>No</v>
      </c>
      <c r="R7" s="77" t="str">
        <f t="shared" ca="1" si="5"/>
        <v>No</v>
      </c>
      <c r="S7" s="77" t="str">
        <f t="shared" ca="1" si="5"/>
        <v>No</v>
      </c>
      <c r="T7" s="77" t="str">
        <f t="shared" ca="1" si="5"/>
        <v>No</v>
      </c>
      <c r="U7" s="77" t="str">
        <f t="shared" ca="1" si="5"/>
        <v>No</v>
      </c>
      <c r="V7" s="78" t="str">
        <f t="shared" ca="1" si="5"/>
        <v>No</v>
      </c>
    </row>
    <row r="8" spans="1:22" x14ac:dyDescent="0.25">
      <c r="A8" s="93" t="s">
        <v>96</v>
      </c>
      <c r="B8" s="2" t="s">
        <v>53</v>
      </c>
      <c r="C8" s="95">
        <v>2</v>
      </c>
      <c r="D8" s="95">
        <f ca="1">RANDBETWEEN(1,20)</f>
        <v>19</v>
      </c>
      <c r="E8" s="95">
        <f ca="1">D8+C8</f>
        <v>21</v>
      </c>
      <c r="G8" s="101" t="str">
        <f t="shared" ca="1" si="5"/>
        <v>Yes</v>
      </c>
      <c r="H8" s="2" t="str">
        <f t="shared" ca="1" si="5"/>
        <v>Yes</v>
      </c>
      <c r="I8" s="2" t="str">
        <f t="shared" ca="1" si="5"/>
        <v>Yes</v>
      </c>
      <c r="J8" s="2" t="str">
        <f t="shared" ca="1" si="5"/>
        <v>Yes</v>
      </c>
      <c r="K8" s="2" t="str">
        <f t="shared" ca="1" si="5"/>
        <v>Yes</v>
      </c>
      <c r="L8" s="2" t="str">
        <f t="shared" ca="1" si="5"/>
        <v>Yes</v>
      </c>
      <c r="M8" s="2" t="str">
        <f t="shared" ca="1" si="5"/>
        <v>Yes</v>
      </c>
      <c r="N8" s="2" t="str">
        <f t="shared" ca="1" si="5"/>
        <v>Yes</v>
      </c>
      <c r="O8" s="2" t="str">
        <f t="shared" ca="1" si="5"/>
        <v>Yes</v>
      </c>
      <c r="P8" s="2" t="str">
        <f t="shared" ca="1" si="5"/>
        <v>Yes</v>
      </c>
      <c r="Q8" s="2" t="str">
        <f t="shared" ca="1" si="5"/>
        <v>Yes</v>
      </c>
      <c r="R8" s="2" t="str">
        <f t="shared" ref="G8:V20" ca="1" si="6">IF($E8&gt;R$1-1,"Yes","No")</f>
        <v>Yes</v>
      </c>
      <c r="S8" s="2" t="str">
        <f t="shared" ca="1" si="6"/>
        <v>No</v>
      </c>
      <c r="T8" s="2" t="str">
        <f t="shared" ca="1" si="6"/>
        <v>No</v>
      </c>
      <c r="U8" s="2" t="str">
        <f t="shared" ca="1" si="6"/>
        <v>No</v>
      </c>
      <c r="V8" s="31" t="str">
        <f t="shared" ca="1" si="6"/>
        <v>No</v>
      </c>
    </row>
    <row r="9" spans="1:22" x14ac:dyDescent="0.25">
      <c r="A9" s="93" t="s">
        <v>96</v>
      </c>
      <c r="B9" s="2" t="s">
        <v>54</v>
      </c>
      <c r="C9" s="95">
        <v>2</v>
      </c>
      <c r="D9" s="95">
        <f t="shared" ref="D9:D10" ca="1" si="7">RANDBETWEEN(1,20)</f>
        <v>19</v>
      </c>
      <c r="E9" s="95">
        <f t="shared" ref="E9:E10" ca="1" si="8">D9+C9</f>
        <v>21</v>
      </c>
      <c r="G9" s="101" t="str">
        <f t="shared" ca="1" si="5"/>
        <v>Yes</v>
      </c>
      <c r="H9" s="2" t="str">
        <f t="shared" ca="1" si="5"/>
        <v>Yes</v>
      </c>
      <c r="I9" s="2" t="str">
        <f t="shared" ca="1" si="5"/>
        <v>Yes</v>
      </c>
      <c r="J9" s="2" t="str">
        <f t="shared" ca="1" si="5"/>
        <v>Yes</v>
      </c>
      <c r="K9" s="2" t="str">
        <f t="shared" ca="1" si="5"/>
        <v>Yes</v>
      </c>
      <c r="L9" s="2" t="str">
        <f t="shared" ca="1" si="5"/>
        <v>Yes</v>
      </c>
      <c r="M9" s="2" t="str">
        <f t="shared" ca="1" si="5"/>
        <v>Yes</v>
      </c>
      <c r="N9" s="2" t="str">
        <f t="shared" ca="1" si="5"/>
        <v>Yes</v>
      </c>
      <c r="O9" s="2" t="str">
        <f t="shared" ca="1" si="5"/>
        <v>Yes</v>
      </c>
      <c r="P9" s="2" t="str">
        <f t="shared" ca="1" si="5"/>
        <v>Yes</v>
      </c>
      <c r="Q9" s="2" t="str">
        <f t="shared" ca="1" si="5"/>
        <v>Yes</v>
      </c>
      <c r="R9" s="2" t="str">
        <f t="shared" ca="1" si="6"/>
        <v>Yes</v>
      </c>
      <c r="S9" s="2" t="str">
        <f t="shared" ca="1" si="6"/>
        <v>No</v>
      </c>
      <c r="T9" s="2" t="str">
        <f t="shared" ca="1" si="6"/>
        <v>No</v>
      </c>
      <c r="U9" s="2" t="str">
        <f t="shared" ca="1" si="6"/>
        <v>No</v>
      </c>
      <c r="V9" s="31" t="str">
        <f t="shared" ca="1" si="6"/>
        <v>No</v>
      </c>
    </row>
    <row r="10" spans="1:22" x14ac:dyDescent="0.25">
      <c r="A10" s="94" t="s">
        <v>96</v>
      </c>
      <c r="B10" s="77" t="s">
        <v>55</v>
      </c>
      <c r="C10" s="96">
        <v>-1</v>
      </c>
      <c r="D10" s="96">
        <f t="shared" ca="1" si="7"/>
        <v>14</v>
      </c>
      <c r="E10" s="96">
        <f t="shared" ca="1" si="8"/>
        <v>13</v>
      </c>
      <c r="G10" s="77" t="str">
        <f t="shared" ca="1" si="5"/>
        <v>Yes</v>
      </c>
      <c r="H10" s="77" t="str">
        <f t="shared" ca="1" si="5"/>
        <v>Yes</v>
      </c>
      <c r="I10" s="77" t="str">
        <f t="shared" ca="1" si="5"/>
        <v>Yes</v>
      </c>
      <c r="J10" s="77" t="str">
        <f t="shared" ca="1" si="5"/>
        <v>Yes</v>
      </c>
      <c r="K10" s="77" t="str">
        <f t="shared" ca="1" si="5"/>
        <v>No</v>
      </c>
      <c r="L10" s="77" t="str">
        <f t="shared" ca="1" si="5"/>
        <v>No</v>
      </c>
      <c r="M10" s="77" t="str">
        <f t="shared" ca="1" si="5"/>
        <v>No</v>
      </c>
      <c r="N10" s="77" t="str">
        <f t="shared" ca="1" si="5"/>
        <v>No</v>
      </c>
      <c r="O10" s="77" t="str">
        <f t="shared" ca="1" si="5"/>
        <v>No</v>
      </c>
      <c r="P10" s="77" t="str">
        <f t="shared" ca="1" si="5"/>
        <v>No</v>
      </c>
      <c r="Q10" s="77" t="str">
        <f t="shared" ca="1" si="5"/>
        <v>No</v>
      </c>
      <c r="R10" s="77" t="str">
        <f t="shared" ca="1" si="6"/>
        <v>No</v>
      </c>
      <c r="S10" s="77" t="str">
        <f t="shared" ca="1" si="6"/>
        <v>No</v>
      </c>
      <c r="T10" s="77" t="str">
        <f t="shared" ca="1" si="6"/>
        <v>No</v>
      </c>
      <c r="U10" s="77" t="str">
        <f t="shared" ca="1" si="6"/>
        <v>No</v>
      </c>
      <c r="V10" s="78" t="str">
        <f t="shared" ca="1" si="6"/>
        <v>No</v>
      </c>
    </row>
    <row r="11" spans="1:22" x14ac:dyDescent="0.25">
      <c r="A11" s="93" t="s">
        <v>94</v>
      </c>
      <c r="B11" s="2" t="s">
        <v>53</v>
      </c>
      <c r="C11" s="95">
        <v>0</v>
      </c>
      <c r="D11" s="95">
        <f ca="1">RANDBETWEEN(1,20)</f>
        <v>1</v>
      </c>
      <c r="E11" s="95">
        <f ca="1">D11+C11</f>
        <v>1</v>
      </c>
      <c r="G11" s="101" t="str">
        <f t="shared" ca="1" si="6"/>
        <v>No</v>
      </c>
      <c r="H11" s="2" t="str">
        <f t="shared" ca="1" si="6"/>
        <v>No</v>
      </c>
      <c r="I11" s="2" t="str">
        <f t="shared" ca="1" si="6"/>
        <v>No</v>
      </c>
      <c r="J11" s="2" t="str">
        <f t="shared" ca="1" si="6"/>
        <v>No</v>
      </c>
      <c r="K11" s="2" t="str">
        <f t="shared" ca="1" si="6"/>
        <v>No</v>
      </c>
      <c r="L11" s="2" t="str">
        <f t="shared" ca="1" si="6"/>
        <v>No</v>
      </c>
      <c r="M11" s="2" t="str">
        <f t="shared" ca="1" si="6"/>
        <v>No</v>
      </c>
      <c r="N11" s="2" t="str">
        <f t="shared" ca="1" si="6"/>
        <v>No</v>
      </c>
      <c r="O11" s="2" t="str">
        <f t="shared" ca="1" si="6"/>
        <v>No</v>
      </c>
      <c r="P11" s="2" t="str">
        <f t="shared" ca="1" si="6"/>
        <v>No</v>
      </c>
      <c r="Q11" s="2" t="str">
        <f t="shared" ca="1" si="6"/>
        <v>No</v>
      </c>
      <c r="R11" s="2" t="str">
        <f t="shared" ca="1" si="6"/>
        <v>No</v>
      </c>
      <c r="S11" s="2" t="str">
        <f t="shared" ca="1" si="6"/>
        <v>No</v>
      </c>
      <c r="T11" s="2" t="str">
        <f t="shared" ca="1" si="6"/>
        <v>No</v>
      </c>
      <c r="U11" s="2" t="str">
        <f t="shared" ca="1" si="6"/>
        <v>No</v>
      </c>
      <c r="V11" s="31" t="str">
        <f t="shared" ca="1" si="6"/>
        <v>No</v>
      </c>
    </row>
    <row r="12" spans="1:22" x14ac:dyDescent="0.25">
      <c r="A12" s="93" t="s">
        <v>94</v>
      </c>
      <c r="B12" s="2" t="s">
        <v>54</v>
      </c>
      <c r="C12" s="95">
        <v>-1</v>
      </c>
      <c r="D12" s="95">
        <f t="shared" ref="D12:D28" ca="1" si="9">RANDBETWEEN(1,20)</f>
        <v>15</v>
      </c>
      <c r="E12" s="95">
        <f t="shared" ref="E12:E13" ca="1" si="10">D12+C12</f>
        <v>14</v>
      </c>
      <c r="G12" s="101" t="str">
        <f t="shared" ca="1" si="6"/>
        <v>Yes</v>
      </c>
      <c r="H12" s="2" t="str">
        <f t="shared" ca="1" si="6"/>
        <v>Yes</v>
      </c>
      <c r="I12" s="2" t="str">
        <f t="shared" ca="1" si="6"/>
        <v>Yes</v>
      </c>
      <c r="J12" s="2" t="str">
        <f t="shared" ca="1" si="6"/>
        <v>Yes</v>
      </c>
      <c r="K12" s="2" t="str">
        <f t="shared" ca="1" si="6"/>
        <v>Yes</v>
      </c>
      <c r="L12" s="2" t="str">
        <f t="shared" ca="1" si="6"/>
        <v>No</v>
      </c>
      <c r="M12" s="2" t="str">
        <f t="shared" ca="1" si="6"/>
        <v>No</v>
      </c>
      <c r="N12" s="2" t="str">
        <f t="shared" ca="1" si="6"/>
        <v>No</v>
      </c>
      <c r="O12" s="2" t="str">
        <f t="shared" ca="1" si="6"/>
        <v>No</v>
      </c>
      <c r="P12" s="2" t="str">
        <f t="shared" ca="1" si="6"/>
        <v>No</v>
      </c>
      <c r="Q12" s="2" t="str">
        <f t="shared" ca="1" si="6"/>
        <v>No</v>
      </c>
      <c r="R12" s="2" t="str">
        <f t="shared" ca="1" si="6"/>
        <v>No</v>
      </c>
      <c r="S12" s="2" t="str">
        <f t="shared" ca="1" si="6"/>
        <v>No</v>
      </c>
      <c r="T12" s="2" t="str">
        <f t="shared" ca="1" si="6"/>
        <v>No</v>
      </c>
      <c r="U12" s="2" t="str">
        <f t="shared" ca="1" si="6"/>
        <v>No</v>
      </c>
      <c r="V12" s="31" t="str">
        <f t="shared" ca="1" si="6"/>
        <v>No</v>
      </c>
    </row>
    <row r="13" spans="1:22" x14ac:dyDescent="0.25">
      <c r="A13" s="94" t="s">
        <v>94</v>
      </c>
      <c r="B13" s="77" t="s">
        <v>55</v>
      </c>
      <c r="C13" s="96">
        <v>3</v>
      </c>
      <c r="D13" s="96">
        <f t="shared" ca="1" si="9"/>
        <v>7</v>
      </c>
      <c r="E13" s="96">
        <f t="shared" ca="1" si="10"/>
        <v>10</v>
      </c>
      <c r="G13" s="77" t="str">
        <f t="shared" ca="1" si="6"/>
        <v>Yes</v>
      </c>
      <c r="H13" s="77" t="str">
        <f t="shared" ca="1" si="6"/>
        <v>No</v>
      </c>
      <c r="I13" s="77" t="str">
        <f t="shared" ca="1" si="6"/>
        <v>No</v>
      </c>
      <c r="J13" s="77" t="str">
        <f t="shared" ca="1" si="6"/>
        <v>No</v>
      </c>
      <c r="K13" s="77" t="str">
        <f t="shared" ca="1" si="6"/>
        <v>No</v>
      </c>
      <c r="L13" s="77" t="str">
        <f t="shared" ca="1" si="6"/>
        <v>No</v>
      </c>
      <c r="M13" s="77" t="str">
        <f t="shared" ca="1" si="6"/>
        <v>No</v>
      </c>
      <c r="N13" s="77" t="str">
        <f t="shared" ca="1" si="6"/>
        <v>No</v>
      </c>
      <c r="O13" s="77" t="str">
        <f t="shared" ca="1" si="6"/>
        <v>No</v>
      </c>
      <c r="P13" s="77" t="str">
        <f t="shared" ca="1" si="6"/>
        <v>No</v>
      </c>
      <c r="Q13" s="77" t="str">
        <f t="shared" ca="1" si="6"/>
        <v>No</v>
      </c>
      <c r="R13" s="77" t="str">
        <f t="shared" ca="1" si="6"/>
        <v>No</v>
      </c>
      <c r="S13" s="77" t="str">
        <f t="shared" ca="1" si="6"/>
        <v>No</v>
      </c>
      <c r="T13" s="77" t="str">
        <f t="shared" ca="1" si="6"/>
        <v>No</v>
      </c>
      <c r="U13" s="77" t="str">
        <f t="shared" ca="1" si="6"/>
        <v>No</v>
      </c>
      <c r="V13" s="78" t="str">
        <f t="shared" ca="1" si="6"/>
        <v>No</v>
      </c>
    </row>
    <row r="14" spans="1:22" x14ac:dyDescent="0.25">
      <c r="A14" s="93" t="s">
        <v>113</v>
      </c>
      <c r="B14" s="2" t="s">
        <v>53</v>
      </c>
      <c r="C14" s="95">
        <v>0</v>
      </c>
      <c r="D14" s="95">
        <f ca="1">RANDBETWEEN(1,20)</f>
        <v>17</v>
      </c>
      <c r="E14" s="95">
        <f ca="1">D14+C14</f>
        <v>17</v>
      </c>
      <c r="G14" s="101" t="str">
        <f t="shared" ca="1" si="6"/>
        <v>Yes</v>
      </c>
      <c r="H14" s="2" t="str">
        <f t="shared" ca="1" si="6"/>
        <v>Yes</v>
      </c>
      <c r="I14" s="2" t="str">
        <f t="shared" ca="1" si="6"/>
        <v>Yes</v>
      </c>
      <c r="J14" s="2" t="str">
        <f t="shared" ca="1" si="6"/>
        <v>Yes</v>
      </c>
      <c r="K14" s="2" t="str">
        <f t="shared" ca="1" si="6"/>
        <v>Yes</v>
      </c>
      <c r="L14" s="2" t="str">
        <f t="shared" ca="1" si="6"/>
        <v>Yes</v>
      </c>
      <c r="M14" s="2" t="str">
        <f t="shared" ca="1" si="6"/>
        <v>Yes</v>
      </c>
      <c r="N14" s="2" t="str">
        <f t="shared" ca="1" si="6"/>
        <v>Yes</v>
      </c>
      <c r="O14" s="2" t="str">
        <f t="shared" ca="1" si="6"/>
        <v>No</v>
      </c>
      <c r="P14" s="2" t="str">
        <f t="shared" ca="1" si="6"/>
        <v>No</v>
      </c>
      <c r="Q14" s="2" t="str">
        <f t="shared" ca="1" si="6"/>
        <v>No</v>
      </c>
      <c r="R14" s="2" t="str">
        <f t="shared" ca="1" si="6"/>
        <v>No</v>
      </c>
      <c r="S14" s="2" t="str">
        <f t="shared" ca="1" si="6"/>
        <v>No</v>
      </c>
      <c r="T14" s="2" t="str">
        <f t="shared" ca="1" si="6"/>
        <v>No</v>
      </c>
      <c r="U14" s="2" t="str">
        <f t="shared" ca="1" si="6"/>
        <v>No</v>
      </c>
      <c r="V14" s="31" t="str">
        <f t="shared" ca="1" si="6"/>
        <v>No</v>
      </c>
    </row>
    <row r="15" spans="1:22" x14ac:dyDescent="0.25">
      <c r="A15" s="93" t="s">
        <v>113</v>
      </c>
      <c r="B15" s="2" t="s">
        <v>54</v>
      </c>
      <c r="C15" s="95">
        <v>2</v>
      </c>
      <c r="D15" s="95">
        <f t="shared" ca="1" si="9"/>
        <v>16</v>
      </c>
      <c r="E15" s="95">
        <f t="shared" ref="E15:E16" ca="1" si="11">D15+C15</f>
        <v>18</v>
      </c>
      <c r="G15" s="101" t="str">
        <f t="shared" ca="1" si="6"/>
        <v>Yes</v>
      </c>
      <c r="H15" s="2" t="str">
        <f t="shared" ca="1" si="6"/>
        <v>Yes</v>
      </c>
      <c r="I15" s="2" t="str">
        <f t="shared" ca="1" si="6"/>
        <v>Yes</v>
      </c>
      <c r="J15" s="2" t="str">
        <f t="shared" ca="1" si="6"/>
        <v>Yes</v>
      </c>
      <c r="K15" s="2" t="str">
        <f t="shared" ca="1" si="6"/>
        <v>Yes</v>
      </c>
      <c r="L15" s="2" t="str">
        <f t="shared" ca="1" si="6"/>
        <v>Yes</v>
      </c>
      <c r="M15" s="2" t="str">
        <f t="shared" ca="1" si="6"/>
        <v>Yes</v>
      </c>
      <c r="N15" s="2" t="str">
        <f t="shared" ca="1" si="6"/>
        <v>Yes</v>
      </c>
      <c r="O15" s="2" t="str">
        <f t="shared" ca="1" si="6"/>
        <v>Yes</v>
      </c>
      <c r="P15" s="2" t="str">
        <f t="shared" ca="1" si="6"/>
        <v>No</v>
      </c>
      <c r="Q15" s="2" t="str">
        <f t="shared" ca="1" si="6"/>
        <v>No</v>
      </c>
      <c r="R15" s="2" t="str">
        <f t="shared" ca="1" si="6"/>
        <v>No</v>
      </c>
      <c r="S15" s="2" t="str">
        <f t="shared" ca="1" si="6"/>
        <v>No</v>
      </c>
      <c r="T15" s="2" t="str">
        <f t="shared" ca="1" si="6"/>
        <v>No</v>
      </c>
      <c r="U15" s="2" t="str">
        <f t="shared" ca="1" si="6"/>
        <v>No</v>
      </c>
      <c r="V15" s="31" t="str">
        <f t="shared" ca="1" si="6"/>
        <v>No</v>
      </c>
    </row>
    <row r="16" spans="1:22" x14ac:dyDescent="0.25">
      <c r="A16" s="94" t="s">
        <v>113</v>
      </c>
      <c r="B16" s="77" t="s">
        <v>55</v>
      </c>
      <c r="C16" s="96">
        <v>1</v>
      </c>
      <c r="D16" s="96">
        <f t="shared" ca="1" si="9"/>
        <v>13</v>
      </c>
      <c r="E16" s="96">
        <f t="shared" ca="1" si="11"/>
        <v>14</v>
      </c>
      <c r="G16" s="77" t="str">
        <f t="shared" ca="1" si="6"/>
        <v>Yes</v>
      </c>
      <c r="H16" s="77" t="str">
        <f t="shared" ca="1" si="6"/>
        <v>Yes</v>
      </c>
      <c r="I16" s="77" t="str">
        <f t="shared" ca="1" si="6"/>
        <v>Yes</v>
      </c>
      <c r="J16" s="77" t="str">
        <f t="shared" ca="1" si="6"/>
        <v>Yes</v>
      </c>
      <c r="K16" s="77" t="str">
        <f t="shared" ca="1" si="6"/>
        <v>Yes</v>
      </c>
      <c r="L16" s="77" t="str">
        <f t="shared" ca="1" si="6"/>
        <v>No</v>
      </c>
      <c r="M16" s="77" t="str">
        <f t="shared" ca="1" si="6"/>
        <v>No</v>
      </c>
      <c r="N16" s="77" t="str">
        <f t="shared" ca="1" si="6"/>
        <v>No</v>
      </c>
      <c r="O16" s="77" t="str">
        <f t="shared" ca="1" si="6"/>
        <v>No</v>
      </c>
      <c r="P16" s="77" t="str">
        <f t="shared" ca="1" si="6"/>
        <v>No</v>
      </c>
      <c r="Q16" s="77" t="str">
        <f t="shared" ca="1" si="6"/>
        <v>No</v>
      </c>
      <c r="R16" s="77" t="str">
        <f t="shared" ca="1" si="6"/>
        <v>No</v>
      </c>
      <c r="S16" s="77" t="str">
        <f t="shared" ca="1" si="6"/>
        <v>No</v>
      </c>
      <c r="T16" s="77" t="str">
        <f t="shared" ca="1" si="6"/>
        <v>No</v>
      </c>
      <c r="U16" s="77" t="str">
        <f t="shared" ca="1" si="6"/>
        <v>No</v>
      </c>
      <c r="V16" s="78" t="str">
        <f t="shared" ca="1" si="6"/>
        <v>No</v>
      </c>
    </row>
    <row r="17" spans="1:22" x14ac:dyDescent="0.25">
      <c r="A17" s="93" t="s">
        <v>93</v>
      </c>
      <c r="B17" s="2" t="s">
        <v>53</v>
      </c>
      <c r="C17" s="95">
        <v>2</v>
      </c>
      <c r="D17" s="95">
        <f t="shared" ca="1" si="9"/>
        <v>8</v>
      </c>
      <c r="E17" s="95">
        <f ca="1">D17+C17</f>
        <v>10</v>
      </c>
      <c r="G17" s="101" t="str">
        <f t="shared" ca="1" si="6"/>
        <v>Yes</v>
      </c>
      <c r="H17" s="2" t="str">
        <f t="shared" ca="1" si="6"/>
        <v>No</v>
      </c>
      <c r="I17" s="2" t="str">
        <f t="shared" ca="1" si="6"/>
        <v>No</v>
      </c>
      <c r="J17" s="2" t="str">
        <f t="shared" ca="1" si="6"/>
        <v>No</v>
      </c>
      <c r="K17" s="2" t="str">
        <f t="shared" ca="1" si="6"/>
        <v>No</v>
      </c>
      <c r="L17" s="2" t="str">
        <f t="shared" ca="1" si="6"/>
        <v>No</v>
      </c>
      <c r="M17" s="2" t="str">
        <f t="shared" ca="1" si="6"/>
        <v>No</v>
      </c>
      <c r="N17" s="2" t="str">
        <f t="shared" ca="1" si="6"/>
        <v>No</v>
      </c>
      <c r="O17" s="2" t="str">
        <f t="shared" ca="1" si="6"/>
        <v>No</v>
      </c>
      <c r="P17" s="2" t="str">
        <f t="shared" ca="1" si="6"/>
        <v>No</v>
      </c>
      <c r="Q17" s="2" t="str">
        <f t="shared" ca="1" si="6"/>
        <v>No</v>
      </c>
      <c r="R17" s="2" t="str">
        <f t="shared" ca="1" si="6"/>
        <v>No</v>
      </c>
      <c r="S17" s="2" t="str">
        <f t="shared" ca="1" si="6"/>
        <v>No</v>
      </c>
      <c r="T17" s="2" t="str">
        <f t="shared" ca="1" si="6"/>
        <v>No</v>
      </c>
      <c r="U17" s="2" t="str">
        <f t="shared" ca="1" si="6"/>
        <v>No</v>
      </c>
      <c r="V17" s="31" t="str">
        <f t="shared" ca="1" si="6"/>
        <v>No</v>
      </c>
    </row>
    <row r="18" spans="1:22" x14ac:dyDescent="0.25">
      <c r="A18" s="93" t="s">
        <v>93</v>
      </c>
      <c r="B18" s="2" t="s">
        <v>54</v>
      </c>
      <c r="C18" s="95">
        <v>3</v>
      </c>
      <c r="D18" s="95">
        <f t="shared" ca="1" si="9"/>
        <v>11</v>
      </c>
      <c r="E18" s="95">
        <f t="shared" ref="E18:E19" ca="1" si="12">D18+C18</f>
        <v>14</v>
      </c>
      <c r="G18" s="101" t="str">
        <f t="shared" ca="1" si="6"/>
        <v>Yes</v>
      </c>
      <c r="H18" s="2" t="str">
        <f t="shared" ca="1" si="6"/>
        <v>Yes</v>
      </c>
      <c r="I18" s="2" t="str">
        <f t="shared" ca="1" si="6"/>
        <v>Yes</v>
      </c>
      <c r="J18" s="2" t="str">
        <f t="shared" ca="1" si="6"/>
        <v>Yes</v>
      </c>
      <c r="K18" s="2" t="str">
        <f t="shared" ca="1" si="6"/>
        <v>Yes</v>
      </c>
      <c r="L18" s="2" t="str">
        <f t="shared" ca="1" si="6"/>
        <v>No</v>
      </c>
      <c r="M18" s="2" t="str">
        <f t="shared" ca="1" si="6"/>
        <v>No</v>
      </c>
      <c r="N18" s="2" t="str">
        <f t="shared" ca="1" si="6"/>
        <v>No</v>
      </c>
      <c r="O18" s="2" t="str">
        <f t="shared" ca="1" si="6"/>
        <v>No</v>
      </c>
      <c r="P18" s="2" t="str">
        <f t="shared" ca="1" si="6"/>
        <v>No</v>
      </c>
      <c r="Q18" s="2" t="str">
        <f t="shared" ca="1" si="6"/>
        <v>No</v>
      </c>
      <c r="R18" s="2" t="str">
        <f t="shared" ca="1" si="6"/>
        <v>No</v>
      </c>
      <c r="S18" s="2" t="str">
        <f t="shared" ca="1" si="6"/>
        <v>No</v>
      </c>
      <c r="T18" s="2" t="str">
        <f t="shared" ca="1" si="6"/>
        <v>No</v>
      </c>
      <c r="U18" s="2" t="str">
        <f t="shared" ca="1" si="6"/>
        <v>No</v>
      </c>
      <c r="V18" s="31" t="str">
        <f t="shared" ca="1" si="6"/>
        <v>No</v>
      </c>
    </row>
    <row r="19" spans="1:22" x14ac:dyDescent="0.25">
      <c r="A19" s="94" t="s">
        <v>93</v>
      </c>
      <c r="B19" s="77" t="s">
        <v>55</v>
      </c>
      <c r="C19" s="96">
        <v>0</v>
      </c>
      <c r="D19" s="96">
        <f t="shared" ca="1" si="9"/>
        <v>13</v>
      </c>
      <c r="E19" s="96">
        <f t="shared" ca="1" si="12"/>
        <v>13</v>
      </c>
      <c r="G19" s="77" t="str">
        <f t="shared" ca="1" si="6"/>
        <v>Yes</v>
      </c>
      <c r="H19" s="77" t="str">
        <f t="shared" ca="1" si="6"/>
        <v>Yes</v>
      </c>
      <c r="I19" s="77" t="str">
        <f t="shared" ca="1" si="6"/>
        <v>Yes</v>
      </c>
      <c r="J19" s="77" t="str">
        <f t="shared" ca="1" si="6"/>
        <v>Yes</v>
      </c>
      <c r="K19" s="77" t="str">
        <f t="shared" ca="1" si="6"/>
        <v>No</v>
      </c>
      <c r="L19" s="77" t="str">
        <f t="shared" ca="1" si="6"/>
        <v>No</v>
      </c>
      <c r="M19" s="77" t="str">
        <f t="shared" ca="1" si="6"/>
        <v>No</v>
      </c>
      <c r="N19" s="77" t="str">
        <f t="shared" ca="1" si="6"/>
        <v>No</v>
      </c>
      <c r="O19" s="77" t="str">
        <f t="shared" ca="1" si="6"/>
        <v>No</v>
      </c>
      <c r="P19" s="77" t="str">
        <f t="shared" ca="1" si="6"/>
        <v>No</v>
      </c>
      <c r="Q19" s="77" t="str">
        <f t="shared" ca="1" si="6"/>
        <v>No</v>
      </c>
      <c r="R19" s="77" t="str">
        <f t="shared" ca="1" si="6"/>
        <v>No</v>
      </c>
      <c r="S19" s="77" t="str">
        <f t="shared" ca="1" si="6"/>
        <v>No</v>
      </c>
      <c r="T19" s="77" t="str">
        <f t="shared" ca="1" si="6"/>
        <v>No</v>
      </c>
      <c r="U19" s="77" t="str">
        <f t="shared" ca="1" si="6"/>
        <v>No</v>
      </c>
      <c r="V19" s="78" t="str">
        <f t="shared" ca="1" si="6"/>
        <v>No</v>
      </c>
    </row>
    <row r="20" spans="1:22" x14ac:dyDescent="0.25">
      <c r="A20" s="93" t="s">
        <v>91</v>
      </c>
      <c r="B20" s="2" t="s">
        <v>53</v>
      </c>
      <c r="C20" s="95">
        <v>2</v>
      </c>
      <c r="D20" s="95">
        <f t="shared" ca="1" si="9"/>
        <v>1</v>
      </c>
      <c r="E20" s="95">
        <f ca="1">D20+C20</f>
        <v>3</v>
      </c>
      <c r="G20" s="101" t="str">
        <f t="shared" ca="1" si="6"/>
        <v>No</v>
      </c>
      <c r="H20" s="2" t="str">
        <f t="shared" ca="1" si="6"/>
        <v>No</v>
      </c>
      <c r="I20" s="2" t="str">
        <f t="shared" ca="1" si="6"/>
        <v>No</v>
      </c>
      <c r="J20" s="2" t="str">
        <f t="shared" ca="1" si="6"/>
        <v>No</v>
      </c>
      <c r="K20" s="2" t="str">
        <f t="shared" ca="1" si="6"/>
        <v>No</v>
      </c>
      <c r="L20" s="2" t="str">
        <f t="shared" ca="1" si="6"/>
        <v>No</v>
      </c>
      <c r="M20" s="2" t="str">
        <f t="shared" ca="1" si="6"/>
        <v>No</v>
      </c>
      <c r="N20" s="2" t="str">
        <f t="shared" ca="1" si="6"/>
        <v>No</v>
      </c>
      <c r="O20" s="2" t="str">
        <f t="shared" ca="1" si="6"/>
        <v>No</v>
      </c>
      <c r="P20" s="2" t="str">
        <f t="shared" ca="1" si="6"/>
        <v>No</v>
      </c>
      <c r="Q20" s="2" t="str">
        <f t="shared" ca="1" si="6"/>
        <v>No</v>
      </c>
      <c r="R20" s="2" t="str">
        <f t="shared" ca="1" si="6"/>
        <v>No</v>
      </c>
      <c r="S20" s="2" t="str">
        <f t="shared" ca="1" si="6"/>
        <v>No</v>
      </c>
      <c r="T20" s="2" t="str">
        <f t="shared" ca="1" si="6"/>
        <v>No</v>
      </c>
      <c r="U20" s="2" t="str">
        <f t="shared" ca="1" si="6"/>
        <v>No</v>
      </c>
      <c r="V20" s="31" t="str">
        <f t="shared" ca="1" si="6"/>
        <v>No</v>
      </c>
    </row>
    <row r="21" spans="1:22" x14ac:dyDescent="0.25">
      <c r="A21" s="93" t="s">
        <v>91</v>
      </c>
      <c r="B21" s="2" t="s">
        <v>54</v>
      </c>
      <c r="C21" s="95">
        <v>3</v>
      </c>
      <c r="D21" s="95">
        <f t="shared" ca="1" si="9"/>
        <v>2</v>
      </c>
      <c r="E21" s="95">
        <f t="shared" ref="E21:E22" ca="1" si="13">D21+C21</f>
        <v>5</v>
      </c>
      <c r="G21" s="101" t="str">
        <f t="shared" ref="G21:V36" ca="1" si="14">IF($E21&gt;G$1-1,"Yes","No")</f>
        <v>No</v>
      </c>
      <c r="H21" s="2" t="str">
        <f t="shared" ca="1" si="14"/>
        <v>No</v>
      </c>
      <c r="I21" s="2" t="str">
        <f t="shared" ca="1" si="14"/>
        <v>No</v>
      </c>
      <c r="J21" s="2" t="str">
        <f t="shared" ca="1" si="14"/>
        <v>No</v>
      </c>
      <c r="K21" s="2" t="str">
        <f t="shared" ca="1" si="14"/>
        <v>No</v>
      </c>
      <c r="L21" s="2" t="str">
        <f t="shared" ca="1" si="14"/>
        <v>No</v>
      </c>
      <c r="M21" s="2" t="str">
        <f t="shared" ca="1" si="14"/>
        <v>No</v>
      </c>
      <c r="N21" s="2" t="str">
        <f t="shared" ca="1" si="14"/>
        <v>No</v>
      </c>
      <c r="O21" s="2" t="str">
        <f t="shared" ca="1" si="14"/>
        <v>No</v>
      </c>
      <c r="P21" s="2" t="str">
        <f t="shared" ca="1" si="14"/>
        <v>No</v>
      </c>
      <c r="Q21" s="2" t="str">
        <f t="shared" ca="1" si="14"/>
        <v>No</v>
      </c>
      <c r="R21" s="2" t="str">
        <f t="shared" ca="1" si="14"/>
        <v>No</v>
      </c>
      <c r="S21" s="2" t="str">
        <f t="shared" ca="1" si="14"/>
        <v>No</v>
      </c>
      <c r="T21" s="2" t="str">
        <f t="shared" ca="1" si="14"/>
        <v>No</v>
      </c>
      <c r="U21" s="2" t="str">
        <f t="shared" ca="1" si="14"/>
        <v>No</v>
      </c>
      <c r="V21" s="31" t="str">
        <f t="shared" ca="1" si="14"/>
        <v>No</v>
      </c>
    </row>
    <row r="22" spans="1:22" x14ac:dyDescent="0.25">
      <c r="A22" s="94" t="s">
        <v>91</v>
      </c>
      <c r="B22" s="77" t="s">
        <v>55</v>
      </c>
      <c r="C22" s="96">
        <v>0</v>
      </c>
      <c r="D22" s="96">
        <f t="shared" ca="1" si="9"/>
        <v>20</v>
      </c>
      <c r="E22" s="96">
        <f t="shared" ca="1" si="13"/>
        <v>20</v>
      </c>
      <c r="G22" s="77" t="str">
        <f t="shared" ca="1" si="14"/>
        <v>Yes</v>
      </c>
      <c r="H22" s="77" t="str">
        <f t="shared" ca="1" si="14"/>
        <v>Yes</v>
      </c>
      <c r="I22" s="77" t="str">
        <f t="shared" ca="1" si="14"/>
        <v>Yes</v>
      </c>
      <c r="J22" s="77" t="str">
        <f t="shared" ca="1" si="14"/>
        <v>Yes</v>
      </c>
      <c r="K22" s="77" t="str">
        <f t="shared" ca="1" si="14"/>
        <v>Yes</v>
      </c>
      <c r="L22" s="77" t="str">
        <f t="shared" ca="1" si="14"/>
        <v>Yes</v>
      </c>
      <c r="M22" s="77" t="str">
        <f t="shared" ca="1" si="14"/>
        <v>Yes</v>
      </c>
      <c r="N22" s="77" t="str">
        <f t="shared" ca="1" si="14"/>
        <v>Yes</v>
      </c>
      <c r="O22" s="77" t="str">
        <f t="shared" ca="1" si="14"/>
        <v>Yes</v>
      </c>
      <c r="P22" s="77" t="str">
        <f t="shared" ca="1" si="14"/>
        <v>Yes</v>
      </c>
      <c r="Q22" s="77" t="str">
        <f t="shared" ca="1" si="14"/>
        <v>Yes</v>
      </c>
      <c r="R22" s="77" t="str">
        <f t="shared" ca="1" si="14"/>
        <v>No</v>
      </c>
      <c r="S22" s="77" t="str">
        <f t="shared" ca="1" si="14"/>
        <v>No</v>
      </c>
      <c r="T22" s="77" t="str">
        <f t="shared" ca="1" si="14"/>
        <v>No</v>
      </c>
      <c r="U22" s="77" t="str">
        <f t="shared" ca="1" si="14"/>
        <v>No</v>
      </c>
      <c r="V22" s="78" t="str">
        <f t="shared" ca="1" si="14"/>
        <v>No</v>
      </c>
    </row>
    <row r="23" spans="1:22" x14ac:dyDescent="0.25">
      <c r="A23" s="93" t="s">
        <v>92</v>
      </c>
      <c r="B23" s="2" t="s">
        <v>53</v>
      </c>
      <c r="C23" s="95">
        <v>4</v>
      </c>
      <c r="D23" s="95">
        <f t="shared" ca="1" si="9"/>
        <v>4</v>
      </c>
      <c r="E23" s="95">
        <f ca="1">D23+C23</f>
        <v>8</v>
      </c>
      <c r="G23" s="101" t="str">
        <f t="shared" ca="1" si="14"/>
        <v>No</v>
      </c>
      <c r="H23" s="2" t="str">
        <f t="shared" ca="1" si="14"/>
        <v>No</v>
      </c>
      <c r="I23" s="2" t="str">
        <f t="shared" ca="1" si="14"/>
        <v>No</v>
      </c>
      <c r="J23" s="2" t="str">
        <f t="shared" ca="1" si="14"/>
        <v>No</v>
      </c>
      <c r="K23" s="2" t="str">
        <f t="shared" ca="1" si="14"/>
        <v>No</v>
      </c>
      <c r="L23" s="2" t="str">
        <f t="shared" ca="1" si="14"/>
        <v>No</v>
      </c>
      <c r="M23" s="2" t="str">
        <f t="shared" ca="1" si="14"/>
        <v>No</v>
      </c>
      <c r="N23" s="2" t="str">
        <f t="shared" ca="1" si="14"/>
        <v>No</v>
      </c>
      <c r="O23" s="2" t="str">
        <f t="shared" ca="1" si="14"/>
        <v>No</v>
      </c>
      <c r="P23" s="2" t="str">
        <f t="shared" ca="1" si="14"/>
        <v>No</v>
      </c>
      <c r="Q23" s="2" t="str">
        <f t="shared" ca="1" si="14"/>
        <v>No</v>
      </c>
      <c r="R23" s="2" t="str">
        <f t="shared" ca="1" si="14"/>
        <v>No</v>
      </c>
      <c r="S23" s="2" t="str">
        <f t="shared" ca="1" si="14"/>
        <v>No</v>
      </c>
      <c r="T23" s="2" t="str">
        <f t="shared" ca="1" si="14"/>
        <v>No</v>
      </c>
      <c r="U23" s="2" t="str">
        <f t="shared" ca="1" si="14"/>
        <v>No</v>
      </c>
      <c r="V23" s="31" t="str">
        <f t="shared" ca="1" si="14"/>
        <v>No</v>
      </c>
    </row>
    <row r="24" spans="1:22" x14ac:dyDescent="0.25">
      <c r="A24" s="93" t="s">
        <v>92</v>
      </c>
      <c r="B24" s="2" t="s">
        <v>54</v>
      </c>
      <c r="C24" s="95">
        <v>3</v>
      </c>
      <c r="D24" s="95">
        <f t="shared" ca="1" si="9"/>
        <v>10</v>
      </c>
      <c r="E24" s="95">
        <f t="shared" ref="E24:E25" ca="1" si="15">D24+C24</f>
        <v>13</v>
      </c>
      <c r="G24" s="101" t="str">
        <f t="shared" ca="1" si="14"/>
        <v>Yes</v>
      </c>
      <c r="H24" s="2" t="str">
        <f t="shared" ca="1" si="14"/>
        <v>Yes</v>
      </c>
      <c r="I24" s="2" t="str">
        <f t="shared" ca="1" si="14"/>
        <v>Yes</v>
      </c>
      <c r="J24" s="2" t="str">
        <f t="shared" ca="1" si="14"/>
        <v>Yes</v>
      </c>
      <c r="K24" s="2" t="str">
        <f t="shared" ca="1" si="14"/>
        <v>No</v>
      </c>
      <c r="L24" s="2" t="str">
        <f t="shared" ca="1" si="14"/>
        <v>No</v>
      </c>
      <c r="M24" s="2" t="str">
        <f t="shared" ca="1" si="14"/>
        <v>No</v>
      </c>
      <c r="N24" s="2" t="str">
        <f t="shared" ca="1" si="14"/>
        <v>No</v>
      </c>
      <c r="O24" s="2" t="str">
        <f t="shared" ca="1" si="14"/>
        <v>No</v>
      </c>
      <c r="P24" s="2" t="str">
        <f t="shared" ca="1" si="14"/>
        <v>No</v>
      </c>
      <c r="Q24" s="2" t="str">
        <f t="shared" ca="1" si="14"/>
        <v>No</v>
      </c>
      <c r="R24" s="2" t="str">
        <f t="shared" ca="1" si="14"/>
        <v>No</v>
      </c>
      <c r="S24" s="2" t="str">
        <f t="shared" ca="1" si="14"/>
        <v>No</v>
      </c>
      <c r="T24" s="2" t="str">
        <f t="shared" ca="1" si="14"/>
        <v>No</v>
      </c>
      <c r="U24" s="2" t="str">
        <f t="shared" ca="1" si="14"/>
        <v>No</v>
      </c>
      <c r="V24" s="31" t="str">
        <f t="shared" ca="1" si="14"/>
        <v>No</v>
      </c>
    </row>
    <row r="25" spans="1:22" x14ac:dyDescent="0.25">
      <c r="A25" s="94" t="s">
        <v>92</v>
      </c>
      <c r="B25" s="77" t="s">
        <v>55</v>
      </c>
      <c r="C25" s="96">
        <v>0</v>
      </c>
      <c r="D25" s="96">
        <f t="shared" ca="1" si="9"/>
        <v>12</v>
      </c>
      <c r="E25" s="96">
        <f t="shared" ca="1" si="15"/>
        <v>12</v>
      </c>
      <c r="G25" s="77" t="str">
        <f t="shared" ca="1" si="14"/>
        <v>Yes</v>
      </c>
      <c r="H25" s="77" t="str">
        <f t="shared" ca="1" si="14"/>
        <v>Yes</v>
      </c>
      <c r="I25" s="77" t="str">
        <f t="shared" ca="1" si="14"/>
        <v>Yes</v>
      </c>
      <c r="J25" s="77" t="str">
        <f t="shared" ca="1" si="14"/>
        <v>No</v>
      </c>
      <c r="K25" s="77" t="str">
        <f t="shared" ca="1" si="14"/>
        <v>No</v>
      </c>
      <c r="L25" s="77" t="str">
        <f t="shared" ca="1" si="14"/>
        <v>No</v>
      </c>
      <c r="M25" s="77" t="str">
        <f t="shared" ca="1" si="14"/>
        <v>No</v>
      </c>
      <c r="N25" s="77" t="str">
        <f t="shared" ca="1" si="14"/>
        <v>No</v>
      </c>
      <c r="O25" s="77" t="str">
        <f t="shared" ca="1" si="14"/>
        <v>No</v>
      </c>
      <c r="P25" s="77" t="str">
        <f t="shared" ca="1" si="14"/>
        <v>No</v>
      </c>
      <c r="Q25" s="77" t="str">
        <f t="shared" ca="1" si="14"/>
        <v>No</v>
      </c>
      <c r="R25" s="77" t="str">
        <f t="shared" ca="1" si="14"/>
        <v>No</v>
      </c>
      <c r="S25" s="77" t="str">
        <f t="shared" ca="1" si="14"/>
        <v>No</v>
      </c>
      <c r="T25" s="77" t="str">
        <f t="shared" ca="1" si="14"/>
        <v>No</v>
      </c>
      <c r="U25" s="77" t="str">
        <f t="shared" ca="1" si="14"/>
        <v>No</v>
      </c>
      <c r="V25" s="78" t="str">
        <f t="shared" ca="1" si="14"/>
        <v>No</v>
      </c>
    </row>
    <row r="26" spans="1:22" x14ac:dyDescent="0.25">
      <c r="A26" s="93" t="s">
        <v>95</v>
      </c>
      <c r="B26" s="2" t="s">
        <v>53</v>
      </c>
      <c r="C26" s="95">
        <v>4</v>
      </c>
      <c r="D26" s="95">
        <f ca="1">RANDBETWEEN(1,20)</f>
        <v>5</v>
      </c>
      <c r="E26" s="95">
        <f ca="1">D26+C26</f>
        <v>9</v>
      </c>
      <c r="G26" s="101" t="str">
        <f t="shared" ca="1" si="14"/>
        <v>No</v>
      </c>
      <c r="H26" s="2" t="str">
        <f t="shared" ca="1" si="14"/>
        <v>No</v>
      </c>
      <c r="I26" s="2" t="str">
        <f t="shared" ca="1" si="14"/>
        <v>No</v>
      </c>
      <c r="J26" s="2" t="str">
        <f t="shared" ca="1" si="14"/>
        <v>No</v>
      </c>
      <c r="K26" s="2" t="str">
        <f t="shared" ca="1" si="14"/>
        <v>No</v>
      </c>
      <c r="L26" s="2" t="str">
        <f t="shared" ca="1" si="14"/>
        <v>No</v>
      </c>
      <c r="M26" s="2" t="str">
        <f t="shared" ca="1" si="14"/>
        <v>No</v>
      </c>
      <c r="N26" s="2" t="str">
        <f t="shared" ca="1" si="14"/>
        <v>No</v>
      </c>
      <c r="O26" s="2" t="str">
        <f t="shared" ca="1" si="14"/>
        <v>No</v>
      </c>
      <c r="P26" s="2" t="str">
        <f t="shared" ca="1" si="14"/>
        <v>No</v>
      </c>
      <c r="Q26" s="2" t="str">
        <f t="shared" ca="1" si="14"/>
        <v>No</v>
      </c>
      <c r="R26" s="2" t="str">
        <f t="shared" ca="1" si="14"/>
        <v>No</v>
      </c>
      <c r="S26" s="2" t="str">
        <f t="shared" ca="1" si="14"/>
        <v>No</v>
      </c>
      <c r="T26" s="2" t="str">
        <f t="shared" ca="1" si="14"/>
        <v>No</v>
      </c>
      <c r="U26" s="2" t="str">
        <f t="shared" ca="1" si="14"/>
        <v>No</v>
      </c>
      <c r="V26" s="31" t="str">
        <f t="shared" ca="1" si="14"/>
        <v>No</v>
      </c>
    </row>
    <row r="27" spans="1:22" x14ac:dyDescent="0.25">
      <c r="A27" s="93" t="s">
        <v>95</v>
      </c>
      <c r="B27" s="2" t="s">
        <v>54</v>
      </c>
      <c r="C27" s="95">
        <v>-1</v>
      </c>
      <c r="D27" s="95">
        <f t="shared" ca="1" si="9"/>
        <v>10</v>
      </c>
      <c r="E27" s="95">
        <f t="shared" ref="E27:E28" ca="1" si="16">D27+C27</f>
        <v>9</v>
      </c>
      <c r="G27" s="101" t="str">
        <f t="shared" ca="1" si="14"/>
        <v>No</v>
      </c>
      <c r="H27" s="2" t="str">
        <f t="shared" ca="1" si="14"/>
        <v>No</v>
      </c>
      <c r="I27" s="2" t="str">
        <f t="shared" ca="1" si="14"/>
        <v>No</v>
      </c>
      <c r="J27" s="2" t="str">
        <f t="shared" ca="1" si="14"/>
        <v>No</v>
      </c>
      <c r="K27" s="2" t="str">
        <f t="shared" ca="1" si="14"/>
        <v>No</v>
      </c>
      <c r="L27" s="2" t="str">
        <f t="shared" ca="1" si="14"/>
        <v>No</v>
      </c>
      <c r="M27" s="2" t="str">
        <f t="shared" ca="1" si="14"/>
        <v>No</v>
      </c>
      <c r="N27" s="2" t="str">
        <f t="shared" ca="1" si="14"/>
        <v>No</v>
      </c>
      <c r="O27" s="2" t="str">
        <f t="shared" ca="1" si="14"/>
        <v>No</v>
      </c>
      <c r="P27" s="2" t="str">
        <f t="shared" ca="1" si="14"/>
        <v>No</v>
      </c>
      <c r="Q27" s="2" t="str">
        <f t="shared" ca="1" si="14"/>
        <v>No</v>
      </c>
      <c r="R27" s="2" t="str">
        <f t="shared" ca="1" si="14"/>
        <v>No</v>
      </c>
      <c r="S27" s="2" t="str">
        <f t="shared" ca="1" si="14"/>
        <v>No</v>
      </c>
      <c r="T27" s="2" t="str">
        <f t="shared" ca="1" si="14"/>
        <v>No</v>
      </c>
      <c r="U27" s="2" t="str">
        <f t="shared" ca="1" si="14"/>
        <v>No</v>
      </c>
      <c r="V27" s="31" t="str">
        <f t="shared" ca="1" si="14"/>
        <v>No</v>
      </c>
    </row>
    <row r="28" spans="1:22" x14ac:dyDescent="0.25">
      <c r="A28" s="94" t="s">
        <v>95</v>
      </c>
      <c r="B28" s="77" t="s">
        <v>55</v>
      </c>
      <c r="C28" s="96">
        <v>0</v>
      </c>
      <c r="D28" s="96">
        <f t="shared" ca="1" si="9"/>
        <v>16</v>
      </c>
      <c r="E28" s="96">
        <f t="shared" ca="1" si="16"/>
        <v>16</v>
      </c>
      <c r="G28" s="77" t="str">
        <f t="shared" ca="1" si="14"/>
        <v>Yes</v>
      </c>
      <c r="H28" s="77" t="str">
        <f t="shared" ca="1" si="14"/>
        <v>Yes</v>
      </c>
      <c r="I28" s="77" t="str">
        <f t="shared" ca="1" si="14"/>
        <v>Yes</v>
      </c>
      <c r="J28" s="77" t="str">
        <f t="shared" ca="1" si="14"/>
        <v>Yes</v>
      </c>
      <c r="K28" s="77" t="str">
        <f t="shared" ca="1" si="14"/>
        <v>Yes</v>
      </c>
      <c r="L28" s="77" t="str">
        <f t="shared" ca="1" si="14"/>
        <v>Yes</v>
      </c>
      <c r="M28" s="77" t="str">
        <f t="shared" ca="1" si="14"/>
        <v>Yes</v>
      </c>
      <c r="N28" s="77" t="str">
        <f t="shared" ca="1" si="14"/>
        <v>No</v>
      </c>
      <c r="O28" s="77" t="str">
        <f t="shared" ca="1" si="14"/>
        <v>No</v>
      </c>
      <c r="P28" s="77" t="str">
        <f t="shared" ca="1" si="14"/>
        <v>No</v>
      </c>
      <c r="Q28" s="77" t="str">
        <f t="shared" ca="1" si="14"/>
        <v>No</v>
      </c>
      <c r="R28" s="77" t="str">
        <f t="shared" ca="1" si="14"/>
        <v>No</v>
      </c>
      <c r="S28" s="77" t="str">
        <f t="shared" ca="1" si="14"/>
        <v>No</v>
      </c>
      <c r="T28" s="77" t="str">
        <f t="shared" ca="1" si="14"/>
        <v>No</v>
      </c>
      <c r="U28" s="77" t="str">
        <f t="shared" ca="1" si="14"/>
        <v>No</v>
      </c>
      <c r="V28" s="78" t="str">
        <f t="shared" ca="1" si="14"/>
        <v>No</v>
      </c>
    </row>
    <row r="29" spans="1:22" x14ac:dyDescent="0.25">
      <c r="A29" s="154" t="s">
        <v>97</v>
      </c>
      <c r="B29" s="2" t="s">
        <v>53</v>
      </c>
      <c r="C29" s="95">
        <v>-1</v>
      </c>
      <c r="D29" s="95">
        <f ca="1">RANDBETWEEN(1,20)</f>
        <v>12</v>
      </c>
      <c r="E29" s="95">
        <f ca="1">D29+C29</f>
        <v>11</v>
      </c>
      <c r="G29" s="101" t="str">
        <f t="shared" ca="1" si="14"/>
        <v>Yes</v>
      </c>
      <c r="H29" s="2" t="str">
        <f t="shared" ca="1" si="14"/>
        <v>Yes</v>
      </c>
      <c r="I29" s="2" t="str">
        <f t="shared" ca="1" si="14"/>
        <v>No</v>
      </c>
      <c r="J29" s="2" t="str">
        <f t="shared" ca="1" si="14"/>
        <v>No</v>
      </c>
      <c r="K29" s="2" t="str">
        <f t="shared" ca="1" si="14"/>
        <v>No</v>
      </c>
      <c r="L29" s="2" t="str">
        <f t="shared" ca="1" si="14"/>
        <v>No</v>
      </c>
      <c r="M29" s="2" t="str">
        <f t="shared" ca="1" si="14"/>
        <v>No</v>
      </c>
      <c r="N29" s="2" t="str">
        <f t="shared" ca="1" si="14"/>
        <v>No</v>
      </c>
      <c r="O29" s="2" t="str">
        <f t="shared" ca="1" si="14"/>
        <v>No</v>
      </c>
      <c r="P29" s="2" t="str">
        <f t="shared" ca="1" si="14"/>
        <v>No</v>
      </c>
      <c r="Q29" s="2" t="str">
        <f t="shared" ca="1" si="14"/>
        <v>No</v>
      </c>
      <c r="R29" s="2" t="str">
        <f t="shared" ca="1" si="14"/>
        <v>No</v>
      </c>
      <c r="S29" s="2" t="str">
        <f t="shared" ca="1" si="14"/>
        <v>No</v>
      </c>
      <c r="T29" s="2" t="str">
        <f t="shared" ca="1" si="14"/>
        <v>No</v>
      </c>
      <c r="U29" s="2" t="str">
        <f t="shared" ca="1" si="14"/>
        <v>No</v>
      </c>
      <c r="V29" s="31" t="str">
        <f t="shared" ca="1" si="14"/>
        <v>No</v>
      </c>
    </row>
    <row r="30" spans="1:22" x14ac:dyDescent="0.25">
      <c r="A30" s="155" t="s">
        <v>97</v>
      </c>
      <c r="B30" s="2" t="s">
        <v>54</v>
      </c>
      <c r="C30" s="95">
        <v>2</v>
      </c>
      <c r="D30" s="95">
        <f t="shared" ref="D30:D43" ca="1" si="17">RANDBETWEEN(1,20)</f>
        <v>4</v>
      </c>
      <c r="E30" s="95">
        <f t="shared" ref="E30:E31" ca="1" si="18">D30+C30</f>
        <v>6</v>
      </c>
      <c r="G30" s="101" t="str">
        <f t="shared" ca="1" si="14"/>
        <v>No</v>
      </c>
      <c r="H30" s="2" t="str">
        <f t="shared" ca="1" si="14"/>
        <v>No</v>
      </c>
      <c r="I30" s="2" t="str">
        <f t="shared" ca="1" si="14"/>
        <v>No</v>
      </c>
      <c r="J30" s="2" t="str">
        <f t="shared" ca="1" si="14"/>
        <v>No</v>
      </c>
      <c r="K30" s="2" t="str">
        <f t="shared" ca="1" si="14"/>
        <v>No</v>
      </c>
      <c r="L30" s="2" t="str">
        <f t="shared" ca="1" si="14"/>
        <v>No</v>
      </c>
      <c r="M30" s="2" t="str">
        <f t="shared" ca="1" si="14"/>
        <v>No</v>
      </c>
      <c r="N30" s="2" t="str">
        <f t="shared" ca="1" si="14"/>
        <v>No</v>
      </c>
      <c r="O30" s="2" t="str">
        <f t="shared" ca="1" si="14"/>
        <v>No</v>
      </c>
      <c r="P30" s="2" t="str">
        <f t="shared" ca="1" si="14"/>
        <v>No</v>
      </c>
      <c r="Q30" s="2" t="str">
        <f t="shared" ca="1" si="14"/>
        <v>No</v>
      </c>
      <c r="R30" s="2" t="str">
        <f t="shared" ca="1" si="14"/>
        <v>No</v>
      </c>
      <c r="S30" s="2" t="str">
        <f t="shared" ca="1" si="14"/>
        <v>No</v>
      </c>
      <c r="T30" s="2" t="str">
        <f t="shared" ca="1" si="14"/>
        <v>No</v>
      </c>
      <c r="U30" s="2" t="str">
        <f t="shared" ca="1" si="14"/>
        <v>No</v>
      </c>
      <c r="V30" s="31" t="str">
        <f t="shared" ca="1" si="14"/>
        <v>No</v>
      </c>
    </row>
    <row r="31" spans="1:22" x14ac:dyDescent="0.25">
      <c r="A31" s="156" t="s">
        <v>97</v>
      </c>
      <c r="B31" s="77" t="s">
        <v>55</v>
      </c>
      <c r="C31" s="96">
        <v>1</v>
      </c>
      <c r="D31" s="96">
        <f t="shared" ca="1" si="17"/>
        <v>14</v>
      </c>
      <c r="E31" s="96">
        <f t="shared" ca="1" si="18"/>
        <v>15</v>
      </c>
      <c r="G31" s="77" t="str">
        <f t="shared" ca="1" si="14"/>
        <v>Yes</v>
      </c>
      <c r="H31" s="77" t="str">
        <f t="shared" ca="1" si="14"/>
        <v>Yes</v>
      </c>
      <c r="I31" s="77" t="str">
        <f t="shared" ca="1" si="14"/>
        <v>Yes</v>
      </c>
      <c r="J31" s="77" t="str">
        <f t="shared" ca="1" si="14"/>
        <v>Yes</v>
      </c>
      <c r="K31" s="77" t="str">
        <f t="shared" ca="1" si="14"/>
        <v>Yes</v>
      </c>
      <c r="L31" s="77" t="str">
        <f t="shared" ca="1" si="14"/>
        <v>Yes</v>
      </c>
      <c r="M31" s="77" t="str">
        <f t="shared" ca="1" si="14"/>
        <v>No</v>
      </c>
      <c r="N31" s="77" t="str">
        <f t="shared" ca="1" si="14"/>
        <v>No</v>
      </c>
      <c r="O31" s="77" t="str">
        <f t="shared" ca="1" si="14"/>
        <v>No</v>
      </c>
      <c r="P31" s="77" t="str">
        <f t="shared" ca="1" si="14"/>
        <v>No</v>
      </c>
      <c r="Q31" s="77" t="str">
        <f t="shared" ca="1" si="14"/>
        <v>No</v>
      </c>
      <c r="R31" s="77" t="str">
        <f t="shared" ca="1" si="14"/>
        <v>No</v>
      </c>
      <c r="S31" s="77" t="str">
        <f t="shared" ca="1" si="14"/>
        <v>No</v>
      </c>
      <c r="T31" s="77" t="str">
        <f t="shared" ca="1" si="14"/>
        <v>No</v>
      </c>
      <c r="U31" s="77" t="str">
        <f t="shared" ca="1" si="14"/>
        <v>No</v>
      </c>
      <c r="V31" s="78" t="str">
        <f t="shared" ca="1" si="14"/>
        <v>No</v>
      </c>
    </row>
    <row r="32" spans="1:22" x14ac:dyDescent="0.25">
      <c r="A32" s="154" t="s">
        <v>98</v>
      </c>
      <c r="B32" s="2" t="s">
        <v>53</v>
      </c>
      <c r="C32" s="95">
        <v>-1</v>
      </c>
      <c r="D32" s="95">
        <f ca="1">RANDBETWEEN(1,20)</f>
        <v>9</v>
      </c>
      <c r="E32" s="95">
        <f ca="1">D32+C32</f>
        <v>8</v>
      </c>
      <c r="G32" s="101" t="str">
        <f t="shared" ca="1" si="14"/>
        <v>No</v>
      </c>
      <c r="H32" s="2" t="str">
        <f t="shared" ca="1" si="14"/>
        <v>No</v>
      </c>
      <c r="I32" s="2" t="str">
        <f t="shared" ca="1" si="14"/>
        <v>No</v>
      </c>
      <c r="J32" s="2" t="str">
        <f t="shared" ca="1" si="14"/>
        <v>No</v>
      </c>
      <c r="K32" s="2" t="str">
        <f t="shared" ca="1" si="14"/>
        <v>No</v>
      </c>
      <c r="L32" s="2" t="str">
        <f t="shared" ca="1" si="14"/>
        <v>No</v>
      </c>
      <c r="M32" s="2" t="str">
        <f t="shared" ca="1" si="14"/>
        <v>No</v>
      </c>
      <c r="N32" s="2" t="str">
        <f t="shared" ca="1" si="14"/>
        <v>No</v>
      </c>
      <c r="O32" s="2" t="str">
        <f t="shared" ca="1" si="14"/>
        <v>No</v>
      </c>
      <c r="P32" s="2" t="str">
        <f t="shared" ca="1" si="14"/>
        <v>No</v>
      </c>
      <c r="Q32" s="2" t="str">
        <f t="shared" ca="1" si="14"/>
        <v>No</v>
      </c>
      <c r="R32" s="2" t="str">
        <f t="shared" ca="1" si="14"/>
        <v>No</v>
      </c>
      <c r="S32" s="2" t="str">
        <f t="shared" ca="1" si="14"/>
        <v>No</v>
      </c>
      <c r="T32" s="2" t="str">
        <f t="shared" ca="1" si="14"/>
        <v>No</v>
      </c>
      <c r="U32" s="2" t="str">
        <f t="shared" ca="1" si="14"/>
        <v>No</v>
      </c>
      <c r="V32" s="31" t="str">
        <f t="shared" ca="1" si="14"/>
        <v>No</v>
      </c>
    </row>
    <row r="33" spans="1:22" x14ac:dyDescent="0.25">
      <c r="A33" s="155" t="s">
        <v>98</v>
      </c>
      <c r="B33" s="2" t="s">
        <v>54</v>
      </c>
      <c r="C33" s="95">
        <v>2</v>
      </c>
      <c r="D33" s="95">
        <f t="shared" ca="1" si="17"/>
        <v>3</v>
      </c>
      <c r="E33" s="95">
        <f t="shared" ref="E33:E34" ca="1" si="19">D33+C33</f>
        <v>5</v>
      </c>
      <c r="G33" s="101" t="str">
        <f t="shared" ca="1" si="14"/>
        <v>No</v>
      </c>
      <c r="H33" s="2" t="str">
        <f t="shared" ca="1" si="14"/>
        <v>No</v>
      </c>
      <c r="I33" s="2" t="str">
        <f t="shared" ca="1" si="14"/>
        <v>No</v>
      </c>
      <c r="J33" s="2" t="str">
        <f t="shared" ca="1" si="14"/>
        <v>No</v>
      </c>
      <c r="K33" s="2" t="str">
        <f t="shared" ca="1" si="14"/>
        <v>No</v>
      </c>
      <c r="L33" s="2" t="str">
        <f t="shared" ca="1" si="14"/>
        <v>No</v>
      </c>
      <c r="M33" s="2" t="str">
        <f t="shared" ca="1" si="14"/>
        <v>No</v>
      </c>
      <c r="N33" s="2" t="str">
        <f t="shared" ca="1" si="14"/>
        <v>No</v>
      </c>
      <c r="O33" s="2" t="str">
        <f t="shared" ca="1" si="14"/>
        <v>No</v>
      </c>
      <c r="P33" s="2" t="str">
        <f t="shared" ca="1" si="14"/>
        <v>No</v>
      </c>
      <c r="Q33" s="2" t="str">
        <f t="shared" ca="1" si="14"/>
        <v>No</v>
      </c>
      <c r="R33" s="2" t="str">
        <f t="shared" ca="1" si="14"/>
        <v>No</v>
      </c>
      <c r="S33" s="2" t="str">
        <f t="shared" ca="1" si="14"/>
        <v>No</v>
      </c>
      <c r="T33" s="2" t="str">
        <f t="shared" ca="1" si="14"/>
        <v>No</v>
      </c>
      <c r="U33" s="2" t="str">
        <f t="shared" ca="1" si="14"/>
        <v>No</v>
      </c>
      <c r="V33" s="31" t="str">
        <f t="shared" ca="1" si="14"/>
        <v>No</v>
      </c>
    </row>
    <row r="34" spans="1:22" x14ac:dyDescent="0.25">
      <c r="A34" s="156" t="s">
        <v>98</v>
      </c>
      <c r="B34" s="77" t="s">
        <v>55</v>
      </c>
      <c r="C34" s="96">
        <v>4</v>
      </c>
      <c r="D34" s="96">
        <f t="shared" ca="1" si="17"/>
        <v>11</v>
      </c>
      <c r="E34" s="96">
        <f t="shared" ca="1" si="19"/>
        <v>15</v>
      </c>
      <c r="G34" s="77" t="str">
        <f t="shared" ca="1" si="14"/>
        <v>Yes</v>
      </c>
      <c r="H34" s="77" t="str">
        <f t="shared" ca="1" si="14"/>
        <v>Yes</v>
      </c>
      <c r="I34" s="77" t="str">
        <f t="shared" ca="1" si="14"/>
        <v>Yes</v>
      </c>
      <c r="J34" s="77" t="str">
        <f t="shared" ca="1" si="14"/>
        <v>Yes</v>
      </c>
      <c r="K34" s="77" t="str">
        <f t="shared" ca="1" si="14"/>
        <v>Yes</v>
      </c>
      <c r="L34" s="77" t="str">
        <f t="shared" ca="1" si="14"/>
        <v>Yes</v>
      </c>
      <c r="M34" s="77" t="str">
        <f t="shared" ca="1" si="14"/>
        <v>No</v>
      </c>
      <c r="N34" s="77" t="str">
        <f t="shared" ca="1" si="14"/>
        <v>No</v>
      </c>
      <c r="O34" s="77" t="str">
        <f t="shared" ca="1" si="14"/>
        <v>No</v>
      </c>
      <c r="P34" s="77" t="str">
        <f t="shared" ca="1" si="14"/>
        <v>No</v>
      </c>
      <c r="Q34" s="77" t="str">
        <f t="shared" ca="1" si="14"/>
        <v>No</v>
      </c>
      <c r="R34" s="77" t="str">
        <f t="shared" ca="1" si="14"/>
        <v>No</v>
      </c>
      <c r="S34" s="77" t="str">
        <f t="shared" ca="1" si="14"/>
        <v>No</v>
      </c>
      <c r="T34" s="77" t="str">
        <f t="shared" ca="1" si="14"/>
        <v>No</v>
      </c>
      <c r="U34" s="77" t="str">
        <f t="shared" ca="1" si="14"/>
        <v>No</v>
      </c>
      <c r="V34" s="78" t="str">
        <f t="shared" ca="1" si="14"/>
        <v>No</v>
      </c>
    </row>
    <row r="35" spans="1:22" x14ac:dyDescent="0.25">
      <c r="A35" s="154" t="s">
        <v>99</v>
      </c>
      <c r="B35" s="2" t="s">
        <v>53</v>
      </c>
      <c r="C35" s="95">
        <v>2</v>
      </c>
      <c r="D35" s="95">
        <f ca="1">RANDBETWEEN(1,20)</f>
        <v>5</v>
      </c>
      <c r="E35" s="95">
        <f ca="1">D35+C35</f>
        <v>7</v>
      </c>
      <c r="G35" s="101" t="str">
        <f t="shared" ca="1" si="14"/>
        <v>No</v>
      </c>
      <c r="H35" s="2" t="str">
        <f t="shared" ca="1" si="14"/>
        <v>No</v>
      </c>
      <c r="I35" s="2" t="str">
        <f t="shared" ca="1" si="14"/>
        <v>No</v>
      </c>
      <c r="J35" s="2" t="str">
        <f t="shared" ca="1" si="14"/>
        <v>No</v>
      </c>
      <c r="K35" s="2" t="str">
        <f t="shared" ca="1" si="14"/>
        <v>No</v>
      </c>
      <c r="L35" s="2" t="str">
        <f t="shared" ca="1" si="14"/>
        <v>No</v>
      </c>
      <c r="M35" s="2" t="str">
        <f t="shared" ca="1" si="14"/>
        <v>No</v>
      </c>
      <c r="N35" s="2" t="str">
        <f t="shared" ca="1" si="14"/>
        <v>No</v>
      </c>
      <c r="O35" s="2" t="str">
        <f t="shared" ca="1" si="14"/>
        <v>No</v>
      </c>
      <c r="P35" s="2" t="str">
        <f t="shared" ca="1" si="14"/>
        <v>No</v>
      </c>
      <c r="Q35" s="2" t="str">
        <f t="shared" ca="1" si="14"/>
        <v>No</v>
      </c>
      <c r="R35" s="2" t="str">
        <f t="shared" ca="1" si="14"/>
        <v>No</v>
      </c>
      <c r="S35" s="2" t="str">
        <f t="shared" ca="1" si="14"/>
        <v>No</v>
      </c>
      <c r="T35" s="2" t="str">
        <f t="shared" ca="1" si="14"/>
        <v>No</v>
      </c>
      <c r="U35" s="2" t="str">
        <f t="shared" ca="1" si="14"/>
        <v>No</v>
      </c>
      <c r="V35" s="31" t="str">
        <f t="shared" ca="1" si="14"/>
        <v>No</v>
      </c>
    </row>
    <row r="36" spans="1:22" x14ac:dyDescent="0.25">
      <c r="A36" s="155" t="s">
        <v>99</v>
      </c>
      <c r="B36" s="2" t="s">
        <v>54</v>
      </c>
      <c r="C36" s="95">
        <v>1</v>
      </c>
      <c r="D36" s="95">
        <f t="shared" ca="1" si="17"/>
        <v>15</v>
      </c>
      <c r="E36" s="95">
        <f t="shared" ref="E36:E37" ca="1" si="20">D36+C36</f>
        <v>16</v>
      </c>
      <c r="G36" s="101" t="str">
        <f t="shared" ca="1" si="14"/>
        <v>Yes</v>
      </c>
      <c r="H36" s="2" t="str">
        <f t="shared" ca="1" si="14"/>
        <v>Yes</v>
      </c>
      <c r="I36" s="2" t="str">
        <f t="shared" ca="1" si="14"/>
        <v>Yes</v>
      </c>
      <c r="J36" s="2" t="str">
        <f t="shared" ca="1" si="14"/>
        <v>Yes</v>
      </c>
      <c r="K36" s="2" t="str">
        <f t="shared" ca="1" si="14"/>
        <v>Yes</v>
      </c>
      <c r="L36" s="2" t="str">
        <f t="shared" ca="1" si="14"/>
        <v>Yes</v>
      </c>
      <c r="M36" s="2" t="str">
        <f t="shared" ca="1" si="14"/>
        <v>Yes</v>
      </c>
      <c r="N36" s="2" t="str">
        <f t="shared" ca="1" si="14"/>
        <v>No</v>
      </c>
      <c r="O36" s="2" t="str">
        <f t="shared" ca="1" si="14"/>
        <v>No</v>
      </c>
      <c r="P36" s="2" t="str">
        <f t="shared" ca="1" si="14"/>
        <v>No</v>
      </c>
      <c r="Q36" s="2" t="str">
        <f t="shared" ca="1" si="14"/>
        <v>No</v>
      </c>
      <c r="R36" s="2" t="str">
        <f t="shared" ca="1" si="14"/>
        <v>No</v>
      </c>
      <c r="S36" s="2" t="str">
        <f t="shared" ca="1" si="14"/>
        <v>No</v>
      </c>
      <c r="T36" s="2" t="str">
        <f t="shared" ca="1" si="14"/>
        <v>No</v>
      </c>
      <c r="U36" s="2" t="str">
        <f t="shared" ca="1" si="14"/>
        <v>No</v>
      </c>
      <c r="V36" s="31" t="str">
        <f t="shared" ref="G36:V43" ca="1" si="21">IF($E36&gt;V$1-1,"Yes","No")</f>
        <v>No</v>
      </c>
    </row>
    <row r="37" spans="1:22" x14ac:dyDescent="0.25">
      <c r="A37" s="156" t="s">
        <v>99</v>
      </c>
      <c r="B37" s="77" t="s">
        <v>55</v>
      </c>
      <c r="C37" s="96">
        <v>-1</v>
      </c>
      <c r="D37" s="96">
        <f t="shared" ca="1" si="17"/>
        <v>2</v>
      </c>
      <c r="E37" s="96">
        <f t="shared" ca="1" si="20"/>
        <v>1</v>
      </c>
      <c r="G37" s="77" t="str">
        <f t="shared" ca="1" si="21"/>
        <v>No</v>
      </c>
      <c r="H37" s="77" t="str">
        <f t="shared" ca="1" si="21"/>
        <v>No</v>
      </c>
      <c r="I37" s="77" t="str">
        <f t="shared" ca="1" si="21"/>
        <v>No</v>
      </c>
      <c r="J37" s="77" t="str">
        <f t="shared" ca="1" si="21"/>
        <v>No</v>
      </c>
      <c r="K37" s="77" t="str">
        <f t="shared" ca="1" si="21"/>
        <v>No</v>
      </c>
      <c r="L37" s="77" t="str">
        <f t="shared" ca="1" si="21"/>
        <v>No</v>
      </c>
      <c r="M37" s="77" t="str">
        <f t="shared" ca="1" si="21"/>
        <v>No</v>
      </c>
      <c r="N37" s="77" t="str">
        <f t="shared" ca="1" si="21"/>
        <v>No</v>
      </c>
      <c r="O37" s="77" t="str">
        <f t="shared" ca="1" si="21"/>
        <v>No</v>
      </c>
      <c r="P37" s="77" t="str">
        <f t="shared" ca="1" si="21"/>
        <v>No</v>
      </c>
      <c r="Q37" s="77" t="str">
        <f t="shared" ca="1" si="21"/>
        <v>No</v>
      </c>
      <c r="R37" s="77" t="str">
        <f t="shared" ca="1" si="21"/>
        <v>No</v>
      </c>
      <c r="S37" s="77" t="str">
        <f t="shared" ca="1" si="21"/>
        <v>No</v>
      </c>
      <c r="T37" s="77" t="str">
        <f t="shared" ca="1" si="21"/>
        <v>No</v>
      </c>
      <c r="U37" s="77" t="str">
        <f t="shared" ca="1" si="21"/>
        <v>No</v>
      </c>
      <c r="V37" s="78" t="str">
        <f t="shared" ca="1" si="21"/>
        <v>No</v>
      </c>
    </row>
    <row r="38" spans="1:22" x14ac:dyDescent="0.25">
      <c r="A38" s="154" t="s">
        <v>100</v>
      </c>
      <c r="B38" s="2" t="s">
        <v>53</v>
      </c>
      <c r="C38" s="95">
        <v>2</v>
      </c>
      <c r="D38" s="95">
        <f ca="1">RANDBETWEEN(1,20)</f>
        <v>5</v>
      </c>
      <c r="E38" s="95">
        <f ca="1">D38+C38</f>
        <v>7</v>
      </c>
      <c r="G38" s="101" t="str">
        <f t="shared" ca="1" si="21"/>
        <v>No</v>
      </c>
      <c r="H38" s="2" t="str">
        <f t="shared" ca="1" si="21"/>
        <v>No</v>
      </c>
      <c r="I38" s="2" t="str">
        <f t="shared" ca="1" si="21"/>
        <v>No</v>
      </c>
      <c r="J38" s="2" t="str">
        <f t="shared" ca="1" si="21"/>
        <v>No</v>
      </c>
      <c r="K38" s="2" t="str">
        <f t="shared" ca="1" si="21"/>
        <v>No</v>
      </c>
      <c r="L38" s="2" t="str">
        <f t="shared" ca="1" si="21"/>
        <v>No</v>
      </c>
      <c r="M38" s="2" t="str">
        <f t="shared" ca="1" si="21"/>
        <v>No</v>
      </c>
      <c r="N38" s="2" t="str">
        <f t="shared" ca="1" si="21"/>
        <v>No</v>
      </c>
      <c r="O38" s="2" t="str">
        <f t="shared" ca="1" si="21"/>
        <v>No</v>
      </c>
      <c r="P38" s="2" t="str">
        <f t="shared" ca="1" si="21"/>
        <v>No</v>
      </c>
      <c r="Q38" s="2" t="str">
        <f t="shared" ca="1" si="21"/>
        <v>No</v>
      </c>
      <c r="R38" s="2" t="str">
        <f t="shared" ca="1" si="21"/>
        <v>No</v>
      </c>
      <c r="S38" s="2" t="str">
        <f t="shared" ca="1" si="21"/>
        <v>No</v>
      </c>
      <c r="T38" s="2" t="str">
        <f t="shared" ca="1" si="21"/>
        <v>No</v>
      </c>
      <c r="U38" s="2" t="str">
        <f t="shared" ca="1" si="21"/>
        <v>No</v>
      </c>
      <c r="V38" s="31" t="str">
        <f t="shared" ca="1" si="21"/>
        <v>No</v>
      </c>
    </row>
    <row r="39" spans="1:22" x14ac:dyDescent="0.25">
      <c r="A39" s="155" t="s">
        <v>100</v>
      </c>
      <c r="B39" s="2" t="s">
        <v>54</v>
      </c>
      <c r="C39" s="95">
        <v>5</v>
      </c>
      <c r="D39" s="95">
        <f t="shared" ca="1" si="17"/>
        <v>5</v>
      </c>
      <c r="E39" s="95">
        <f t="shared" ref="E39:E40" ca="1" si="22">D39+C39</f>
        <v>10</v>
      </c>
      <c r="G39" s="101" t="str">
        <f t="shared" ca="1" si="21"/>
        <v>Yes</v>
      </c>
      <c r="H39" s="2" t="str">
        <f t="shared" ca="1" si="21"/>
        <v>No</v>
      </c>
      <c r="I39" s="2" t="str">
        <f t="shared" ca="1" si="21"/>
        <v>No</v>
      </c>
      <c r="J39" s="2" t="str">
        <f t="shared" ca="1" si="21"/>
        <v>No</v>
      </c>
      <c r="K39" s="2" t="str">
        <f t="shared" ca="1" si="21"/>
        <v>No</v>
      </c>
      <c r="L39" s="2" t="str">
        <f t="shared" ca="1" si="21"/>
        <v>No</v>
      </c>
      <c r="M39" s="2" t="str">
        <f t="shared" ca="1" si="21"/>
        <v>No</v>
      </c>
      <c r="N39" s="2" t="str">
        <f t="shared" ca="1" si="21"/>
        <v>No</v>
      </c>
      <c r="O39" s="2" t="str">
        <f t="shared" ca="1" si="21"/>
        <v>No</v>
      </c>
      <c r="P39" s="2" t="str">
        <f t="shared" ca="1" si="21"/>
        <v>No</v>
      </c>
      <c r="Q39" s="2" t="str">
        <f t="shared" ca="1" si="21"/>
        <v>No</v>
      </c>
      <c r="R39" s="2" t="str">
        <f t="shared" ca="1" si="21"/>
        <v>No</v>
      </c>
      <c r="S39" s="2" t="str">
        <f t="shared" ca="1" si="21"/>
        <v>No</v>
      </c>
      <c r="T39" s="2" t="str">
        <f t="shared" ca="1" si="21"/>
        <v>No</v>
      </c>
      <c r="U39" s="2" t="str">
        <f t="shared" ca="1" si="21"/>
        <v>No</v>
      </c>
      <c r="V39" s="31" t="str">
        <f t="shared" ca="1" si="21"/>
        <v>No</v>
      </c>
    </row>
    <row r="40" spans="1:22" x14ac:dyDescent="0.25">
      <c r="A40" s="156" t="s">
        <v>100</v>
      </c>
      <c r="B40" s="77" t="s">
        <v>55</v>
      </c>
      <c r="C40" s="96">
        <v>3</v>
      </c>
      <c r="D40" s="96">
        <f t="shared" ca="1" si="17"/>
        <v>15</v>
      </c>
      <c r="E40" s="96">
        <f t="shared" ca="1" si="22"/>
        <v>18</v>
      </c>
      <c r="G40" s="77" t="str">
        <f t="shared" ca="1" si="21"/>
        <v>Yes</v>
      </c>
      <c r="H40" s="77" t="str">
        <f t="shared" ca="1" si="21"/>
        <v>Yes</v>
      </c>
      <c r="I40" s="77" t="str">
        <f t="shared" ca="1" si="21"/>
        <v>Yes</v>
      </c>
      <c r="J40" s="77" t="str">
        <f t="shared" ca="1" si="21"/>
        <v>Yes</v>
      </c>
      <c r="K40" s="77" t="str">
        <f t="shared" ca="1" si="21"/>
        <v>Yes</v>
      </c>
      <c r="L40" s="77" t="str">
        <f t="shared" ca="1" si="21"/>
        <v>Yes</v>
      </c>
      <c r="M40" s="77" t="str">
        <f t="shared" ca="1" si="21"/>
        <v>Yes</v>
      </c>
      <c r="N40" s="77" t="str">
        <f t="shared" ca="1" si="21"/>
        <v>Yes</v>
      </c>
      <c r="O40" s="77" t="str">
        <f t="shared" ca="1" si="21"/>
        <v>Yes</v>
      </c>
      <c r="P40" s="77" t="str">
        <f t="shared" ca="1" si="21"/>
        <v>No</v>
      </c>
      <c r="Q40" s="77" t="str">
        <f t="shared" ca="1" si="21"/>
        <v>No</v>
      </c>
      <c r="R40" s="77" t="str">
        <f t="shared" ca="1" si="21"/>
        <v>No</v>
      </c>
      <c r="S40" s="77" t="str">
        <f t="shared" ca="1" si="21"/>
        <v>No</v>
      </c>
      <c r="T40" s="77" t="str">
        <f t="shared" ca="1" si="21"/>
        <v>No</v>
      </c>
      <c r="U40" s="77" t="str">
        <f t="shared" ca="1" si="21"/>
        <v>No</v>
      </c>
      <c r="V40" s="78" t="str">
        <f t="shared" ca="1" si="21"/>
        <v>No</v>
      </c>
    </row>
    <row r="41" spans="1:22" x14ac:dyDescent="0.25">
      <c r="A41" s="154" t="s">
        <v>124</v>
      </c>
      <c r="B41" s="2" t="s">
        <v>53</v>
      </c>
      <c r="C41" s="95">
        <v>0</v>
      </c>
      <c r="D41" s="95">
        <f ca="1">RANDBETWEEN(1,20)</f>
        <v>11</v>
      </c>
      <c r="E41" s="95">
        <f ca="1">D41+C41</f>
        <v>11</v>
      </c>
      <c r="G41" s="101" t="str">
        <f t="shared" ca="1" si="21"/>
        <v>Yes</v>
      </c>
      <c r="H41" s="2" t="str">
        <f t="shared" ca="1" si="21"/>
        <v>Yes</v>
      </c>
      <c r="I41" s="2" t="str">
        <f t="shared" ca="1" si="21"/>
        <v>No</v>
      </c>
      <c r="J41" s="2" t="str">
        <f t="shared" ca="1" si="21"/>
        <v>No</v>
      </c>
      <c r="K41" s="2" t="str">
        <f t="shared" ca="1" si="21"/>
        <v>No</v>
      </c>
      <c r="L41" s="2" t="str">
        <f t="shared" ca="1" si="21"/>
        <v>No</v>
      </c>
      <c r="M41" s="2" t="str">
        <f t="shared" ca="1" si="21"/>
        <v>No</v>
      </c>
      <c r="N41" s="2" t="str">
        <f t="shared" ca="1" si="21"/>
        <v>No</v>
      </c>
      <c r="O41" s="2" t="str">
        <f t="shared" ca="1" si="21"/>
        <v>No</v>
      </c>
      <c r="P41" s="2" t="str">
        <f t="shared" ca="1" si="21"/>
        <v>No</v>
      </c>
      <c r="Q41" s="2" t="str">
        <f t="shared" ca="1" si="21"/>
        <v>No</v>
      </c>
      <c r="R41" s="2" t="str">
        <f t="shared" ca="1" si="21"/>
        <v>No</v>
      </c>
      <c r="S41" s="2" t="str">
        <f t="shared" ca="1" si="21"/>
        <v>No</v>
      </c>
      <c r="T41" s="2" t="str">
        <f t="shared" ca="1" si="21"/>
        <v>No</v>
      </c>
      <c r="U41" s="2" t="str">
        <f t="shared" ca="1" si="21"/>
        <v>No</v>
      </c>
      <c r="V41" s="31" t="str">
        <f t="shared" ca="1" si="21"/>
        <v>No</v>
      </c>
    </row>
    <row r="42" spans="1:22" x14ac:dyDescent="0.25">
      <c r="A42" s="155" t="s">
        <v>124</v>
      </c>
      <c r="B42" s="2" t="s">
        <v>54</v>
      </c>
      <c r="C42" s="95">
        <v>3</v>
      </c>
      <c r="D42" s="95">
        <f t="shared" ca="1" si="17"/>
        <v>13</v>
      </c>
      <c r="E42" s="95">
        <f t="shared" ref="E42:E43" ca="1" si="23">D42+C42</f>
        <v>16</v>
      </c>
      <c r="G42" s="101" t="str">
        <f t="shared" ca="1" si="21"/>
        <v>Yes</v>
      </c>
      <c r="H42" s="2" t="str">
        <f t="shared" ca="1" si="21"/>
        <v>Yes</v>
      </c>
      <c r="I42" s="2" t="str">
        <f t="shared" ca="1" si="21"/>
        <v>Yes</v>
      </c>
      <c r="J42" s="2" t="str">
        <f t="shared" ca="1" si="21"/>
        <v>Yes</v>
      </c>
      <c r="K42" s="2" t="str">
        <f t="shared" ca="1" si="21"/>
        <v>Yes</v>
      </c>
      <c r="L42" s="2" t="str">
        <f t="shared" ca="1" si="21"/>
        <v>Yes</v>
      </c>
      <c r="M42" s="2" t="str">
        <f t="shared" ca="1" si="21"/>
        <v>Yes</v>
      </c>
      <c r="N42" s="2" t="str">
        <f t="shared" ca="1" si="21"/>
        <v>No</v>
      </c>
      <c r="O42" s="2" t="str">
        <f t="shared" ca="1" si="21"/>
        <v>No</v>
      </c>
      <c r="P42" s="2" t="str">
        <f t="shared" ca="1" si="21"/>
        <v>No</v>
      </c>
      <c r="Q42" s="2" t="str">
        <f t="shared" ca="1" si="21"/>
        <v>No</v>
      </c>
      <c r="R42" s="2" t="str">
        <f t="shared" ca="1" si="21"/>
        <v>No</v>
      </c>
      <c r="S42" s="2" t="str">
        <f t="shared" ca="1" si="21"/>
        <v>No</v>
      </c>
      <c r="T42" s="2" t="str">
        <f t="shared" ca="1" si="21"/>
        <v>No</v>
      </c>
      <c r="U42" s="2" t="str">
        <f t="shared" ca="1" si="21"/>
        <v>No</v>
      </c>
      <c r="V42" s="31" t="str">
        <f t="shared" ca="1" si="21"/>
        <v>No</v>
      </c>
    </row>
    <row r="43" spans="1:22" x14ac:dyDescent="0.25">
      <c r="A43" s="156" t="s">
        <v>124</v>
      </c>
      <c r="B43" s="77" t="s">
        <v>55</v>
      </c>
      <c r="C43" s="96">
        <v>4</v>
      </c>
      <c r="D43" s="96">
        <f t="shared" ca="1" si="17"/>
        <v>20</v>
      </c>
      <c r="E43" s="96">
        <f t="shared" ca="1" si="23"/>
        <v>24</v>
      </c>
      <c r="G43" s="77" t="str">
        <f t="shared" ca="1" si="21"/>
        <v>Yes</v>
      </c>
      <c r="H43" s="77" t="str">
        <f t="shared" ca="1" si="21"/>
        <v>Yes</v>
      </c>
      <c r="I43" s="77" t="str">
        <f t="shared" ca="1" si="21"/>
        <v>Yes</v>
      </c>
      <c r="J43" s="77" t="str">
        <f t="shared" ca="1" si="21"/>
        <v>Yes</v>
      </c>
      <c r="K43" s="77" t="str">
        <f t="shared" ca="1" si="21"/>
        <v>Yes</v>
      </c>
      <c r="L43" s="77" t="str">
        <f t="shared" ca="1" si="21"/>
        <v>Yes</v>
      </c>
      <c r="M43" s="77" t="str">
        <f t="shared" ca="1" si="21"/>
        <v>Yes</v>
      </c>
      <c r="N43" s="77" t="str">
        <f t="shared" ca="1" si="21"/>
        <v>Yes</v>
      </c>
      <c r="O43" s="77" t="str">
        <f t="shared" ca="1" si="21"/>
        <v>Yes</v>
      </c>
      <c r="P43" s="77" t="str">
        <f t="shared" ca="1" si="21"/>
        <v>Yes</v>
      </c>
      <c r="Q43" s="77" t="str">
        <f t="shared" ca="1" si="21"/>
        <v>Yes</v>
      </c>
      <c r="R43" s="77" t="str">
        <f t="shared" ca="1" si="21"/>
        <v>Yes</v>
      </c>
      <c r="S43" s="77" t="str">
        <f t="shared" ca="1" si="21"/>
        <v>Yes</v>
      </c>
      <c r="T43" s="77" t="str">
        <f t="shared" ca="1" si="21"/>
        <v>Yes</v>
      </c>
      <c r="U43" s="77" t="str">
        <f t="shared" ca="1" si="21"/>
        <v>Yes</v>
      </c>
      <c r="V43" s="78" t="str">
        <f t="shared" ca="1" si="21"/>
        <v>No</v>
      </c>
    </row>
    <row r="44" spans="1:22" x14ac:dyDescent="0.25">
      <c r="A44" s="156" t="s">
        <v>99</v>
      </c>
      <c r="B44" s="77" t="s">
        <v>118</v>
      </c>
      <c r="C44" s="96">
        <v>5</v>
      </c>
      <c r="D44" s="96">
        <f ca="1">RANDBETWEEN(1,20)</f>
        <v>9</v>
      </c>
      <c r="E44" s="96">
        <f ca="1">D44+C44</f>
        <v>14</v>
      </c>
      <c r="G44" s="77" t="str">
        <f t="shared" ref="G44:V53" ca="1" si="24">IF($E44&gt;G$1-1,"Yes","No")</f>
        <v>Yes</v>
      </c>
      <c r="H44" s="77" t="str">
        <f t="shared" ca="1" si="24"/>
        <v>Yes</v>
      </c>
      <c r="I44" s="77" t="str">
        <f t="shared" ca="1" si="24"/>
        <v>Yes</v>
      </c>
      <c r="J44" s="77" t="str">
        <f t="shared" ca="1" si="24"/>
        <v>Yes</v>
      </c>
      <c r="K44" s="77" t="str">
        <f t="shared" ca="1" si="24"/>
        <v>Yes</v>
      </c>
      <c r="L44" s="77" t="str">
        <f t="shared" ca="1" si="24"/>
        <v>No</v>
      </c>
      <c r="M44" s="77" t="str">
        <f t="shared" ca="1" si="24"/>
        <v>No</v>
      </c>
      <c r="N44" s="77" t="str">
        <f t="shared" ca="1" si="24"/>
        <v>No</v>
      </c>
      <c r="O44" s="77" t="str">
        <f t="shared" ca="1" si="24"/>
        <v>No</v>
      </c>
      <c r="P44" s="77" t="str">
        <f t="shared" ca="1" si="24"/>
        <v>No</v>
      </c>
      <c r="Q44" s="77" t="str">
        <f t="shared" ca="1" si="24"/>
        <v>No</v>
      </c>
      <c r="R44" s="77" t="str">
        <f t="shared" ca="1" si="24"/>
        <v>No</v>
      </c>
      <c r="S44" s="77" t="str">
        <f t="shared" ca="1" si="24"/>
        <v>No</v>
      </c>
      <c r="T44" s="77" t="str">
        <f t="shared" ca="1" si="24"/>
        <v>No</v>
      </c>
      <c r="U44" s="77" t="str">
        <f t="shared" ca="1" si="24"/>
        <v>No</v>
      </c>
      <c r="V44" s="78" t="str">
        <f t="shared" ca="1" si="24"/>
        <v>No</v>
      </c>
    </row>
    <row r="45" spans="1:22" x14ac:dyDescent="0.25">
      <c r="A45" s="135" t="s">
        <v>88</v>
      </c>
      <c r="B45" s="77" t="s">
        <v>119</v>
      </c>
      <c r="C45" s="96">
        <v>2</v>
      </c>
      <c r="D45" s="96">
        <f ca="1">RANDBETWEEN(1,20)</f>
        <v>11</v>
      </c>
      <c r="E45" s="96">
        <f ca="1">D45+C45</f>
        <v>13</v>
      </c>
      <c r="G45" s="77" t="str">
        <f t="shared" ca="1" si="24"/>
        <v>Yes</v>
      </c>
      <c r="H45" s="77" t="str">
        <f t="shared" ca="1" si="24"/>
        <v>Yes</v>
      </c>
      <c r="I45" s="77" t="str">
        <f t="shared" ca="1" si="24"/>
        <v>Yes</v>
      </c>
      <c r="J45" s="77" t="str">
        <f t="shared" ca="1" si="24"/>
        <v>Yes</v>
      </c>
      <c r="K45" s="77" t="str">
        <f t="shared" ca="1" si="24"/>
        <v>No</v>
      </c>
      <c r="L45" s="77" t="str">
        <f t="shared" ca="1" si="24"/>
        <v>No</v>
      </c>
      <c r="M45" s="77" t="str">
        <f t="shared" ca="1" si="24"/>
        <v>No</v>
      </c>
      <c r="N45" s="77" t="str">
        <f t="shared" ca="1" si="24"/>
        <v>No</v>
      </c>
      <c r="O45" s="77" t="str">
        <f t="shared" ca="1" si="24"/>
        <v>No</v>
      </c>
      <c r="P45" s="77" t="str">
        <f t="shared" ca="1" si="24"/>
        <v>No</v>
      </c>
      <c r="Q45" s="77" t="str">
        <f t="shared" ca="1" si="24"/>
        <v>No</v>
      </c>
      <c r="R45" s="77" t="str">
        <f t="shared" ca="1" si="24"/>
        <v>No</v>
      </c>
      <c r="S45" s="77" t="str">
        <f t="shared" ca="1" si="24"/>
        <v>No</v>
      </c>
      <c r="T45" s="77" t="str">
        <f t="shared" ca="1" si="24"/>
        <v>No</v>
      </c>
      <c r="U45" s="77" t="str">
        <f t="shared" ca="1" si="24"/>
        <v>No</v>
      </c>
      <c r="V45" s="78" t="str">
        <f t="shared" ca="1" si="24"/>
        <v>No</v>
      </c>
    </row>
    <row r="46" spans="1:22" x14ac:dyDescent="0.25">
      <c r="A46" s="214" t="s">
        <v>90</v>
      </c>
      <c r="B46" s="77" t="s">
        <v>123</v>
      </c>
      <c r="C46" s="96">
        <v>3</v>
      </c>
      <c r="D46" s="96">
        <f ca="1">RANDBETWEEN(1,20)</f>
        <v>15</v>
      </c>
      <c r="E46" s="96">
        <f t="shared" ref="E46:E47" ca="1" si="25">D46+C46</f>
        <v>18</v>
      </c>
      <c r="G46" s="77" t="str">
        <f t="shared" ca="1" si="24"/>
        <v>Yes</v>
      </c>
      <c r="H46" s="77" t="str">
        <f t="shared" ca="1" si="24"/>
        <v>Yes</v>
      </c>
      <c r="I46" s="77" t="str">
        <f t="shared" ca="1" si="24"/>
        <v>Yes</v>
      </c>
      <c r="J46" s="77" t="str">
        <f t="shared" ca="1" si="24"/>
        <v>Yes</v>
      </c>
      <c r="K46" s="77" t="str">
        <f t="shared" ca="1" si="24"/>
        <v>Yes</v>
      </c>
      <c r="L46" s="77" t="str">
        <f t="shared" ca="1" si="24"/>
        <v>Yes</v>
      </c>
      <c r="M46" s="77" t="str">
        <f t="shared" ca="1" si="24"/>
        <v>Yes</v>
      </c>
      <c r="N46" s="77" t="str">
        <f t="shared" ca="1" si="24"/>
        <v>Yes</v>
      </c>
      <c r="O46" s="77" t="str">
        <f t="shared" ca="1" si="24"/>
        <v>Yes</v>
      </c>
      <c r="P46" s="77" t="str">
        <f t="shared" ca="1" si="24"/>
        <v>No</v>
      </c>
      <c r="Q46" s="77" t="str">
        <f t="shared" ca="1" si="24"/>
        <v>No</v>
      </c>
      <c r="R46" s="77" t="str">
        <f t="shared" ca="1" si="24"/>
        <v>No</v>
      </c>
      <c r="S46" s="77" t="str">
        <f t="shared" ca="1" si="24"/>
        <v>No</v>
      </c>
      <c r="T46" s="77" t="str">
        <f t="shared" ca="1" si="24"/>
        <v>No</v>
      </c>
      <c r="U46" s="77" t="str">
        <f t="shared" ca="1" si="24"/>
        <v>No</v>
      </c>
      <c r="V46" s="78" t="str">
        <f t="shared" ca="1" si="24"/>
        <v>No</v>
      </c>
    </row>
    <row r="47" spans="1:22" x14ac:dyDescent="0.25">
      <c r="A47" s="156" t="s">
        <v>97</v>
      </c>
      <c r="B47" s="77" t="s">
        <v>129</v>
      </c>
      <c r="C47" s="96">
        <v>1</v>
      </c>
      <c r="D47" s="96">
        <f t="shared" ref="D47:D53" ca="1" si="26">RANDBETWEEN(1,20)</f>
        <v>18</v>
      </c>
      <c r="E47" s="96">
        <f t="shared" ca="1" si="25"/>
        <v>19</v>
      </c>
      <c r="G47" s="77" t="str">
        <f t="shared" ca="1" si="24"/>
        <v>Yes</v>
      </c>
      <c r="H47" s="77" t="str">
        <f t="shared" ca="1" si="24"/>
        <v>Yes</v>
      </c>
      <c r="I47" s="77" t="str">
        <f t="shared" ca="1" si="24"/>
        <v>Yes</v>
      </c>
      <c r="J47" s="77" t="str">
        <f t="shared" ca="1" si="24"/>
        <v>Yes</v>
      </c>
      <c r="K47" s="77" t="str">
        <f t="shared" ca="1" si="24"/>
        <v>Yes</v>
      </c>
      <c r="L47" s="77" t="str">
        <f t="shared" ca="1" si="24"/>
        <v>Yes</v>
      </c>
      <c r="M47" s="77" t="str">
        <f t="shared" ca="1" si="24"/>
        <v>Yes</v>
      </c>
      <c r="N47" s="77" t="str">
        <f t="shared" ca="1" si="24"/>
        <v>Yes</v>
      </c>
      <c r="O47" s="77" t="str">
        <f t="shared" ca="1" si="24"/>
        <v>Yes</v>
      </c>
      <c r="P47" s="77" t="str">
        <f t="shared" ca="1" si="24"/>
        <v>Yes</v>
      </c>
      <c r="Q47" s="77" t="str">
        <f t="shared" ca="1" si="24"/>
        <v>No</v>
      </c>
      <c r="R47" s="77" t="str">
        <f t="shared" ca="1" si="24"/>
        <v>No</v>
      </c>
      <c r="S47" s="77" t="str">
        <f t="shared" ca="1" si="24"/>
        <v>No</v>
      </c>
      <c r="T47" s="77" t="str">
        <f t="shared" ca="1" si="24"/>
        <v>No</v>
      </c>
      <c r="U47" s="77" t="str">
        <f t="shared" ca="1" si="24"/>
        <v>No</v>
      </c>
      <c r="V47" s="78" t="str">
        <f t="shared" ca="1" si="24"/>
        <v>No</v>
      </c>
    </row>
    <row r="48" spans="1:22" x14ac:dyDescent="0.25">
      <c r="A48" s="156" t="s">
        <v>97</v>
      </c>
      <c r="B48" s="77" t="s">
        <v>130</v>
      </c>
      <c r="C48" s="96">
        <v>1</v>
      </c>
      <c r="D48" s="96">
        <f t="shared" ca="1" si="26"/>
        <v>10</v>
      </c>
      <c r="E48" s="96">
        <f t="shared" ref="E48:E49" ca="1" si="27">D48+C48</f>
        <v>11</v>
      </c>
      <c r="G48" s="77" t="str">
        <f t="shared" ca="1" si="24"/>
        <v>Yes</v>
      </c>
      <c r="H48" s="77" t="str">
        <f t="shared" ca="1" si="24"/>
        <v>Yes</v>
      </c>
      <c r="I48" s="77" t="str">
        <f t="shared" ca="1" si="24"/>
        <v>No</v>
      </c>
      <c r="J48" s="77" t="str">
        <f t="shared" ca="1" si="24"/>
        <v>No</v>
      </c>
      <c r="K48" s="77" t="str">
        <f t="shared" ca="1" si="24"/>
        <v>No</v>
      </c>
      <c r="L48" s="77" t="str">
        <f t="shared" ca="1" si="24"/>
        <v>No</v>
      </c>
      <c r="M48" s="77" t="str">
        <f t="shared" ca="1" si="24"/>
        <v>No</v>
      </c>
      <c r="N48" s="77" t="str">
        <f t="shared" ca="1" si="24"/>
        <v>No</v>
      </c>
      <c r="O48" s="77" t="str">
        <f t="shared" ca="1" si="24"/>
        <v>No</v>
      </c>
      <c r="P48" s="77" t="str">
        <f t="shared" ca="1" si="24"/>
        <v>No</v>
      </c>
      <c r="Q48" s="77" t="str">
        <f t="shared" ca="1" si="24"/>
        <v>No</v>
      </c>
      <c r="R48" s="77" t="str">
        <f t="shared" ca="1" si="24"/>
        <v>No</v>
      </c>
      <c r="S48" s="77" t="str">
        <f t="shared" ca="1" si="24"/>
        <v>No</v>
      </c>
      <c r="T48" s="77" t="str">
        <f t="shared" ca="1" si="24"/>
        <v>No</v>
      </c>
      <c r="U48" s="77" t="str">
        <f t="shared" ca="1" si="24"/>
        <v>No</v>
      </c>
      <c r="V48" s="78" t="str">
        <f t="shared" ca="1" si="24"/>
        <v>No</v>
      </c>
    </row>
    <row r="49" spans="1:22" x14ac:dyDescent="0.25">
      <c r="A49" s="156" t="s">
        <v>100</v>
      </c>
      <c r="B49" s="77" t="s">
        <v>129</v>
      </c>
      <c r="C49" s="96">
        <v>0</v>
      </c>
      <c r="D49" s="96">
        <f t="shared" ca="1" si="26"/>
        <v>15</v>
      </c>
      <c r="E49" s="96">
        <f t="shared" ca="1" si="27"/>
        <v>15</v>
      </c>
      <c r="G49" s="77" t="str">
        <f t="shared" ca="1" si="24"/>
        <v>Yes</v>
      </c>
      <c r="H49" s="77" t="str">
        <f t="shared" ca="1" si="24"/>
        <v>Yes</v>
      </c>
      <c r="I49" s="77" t="str">
        <f t="shared" ca="1" si="24"/>
        <v>Yes</v>
      </c>
      <c r="J49" s="77" t="str">
        <f t="shared" ca="1" si="24"/>
        <v>Yes</v>
      </c>
      <c r="K49" s="77" t="str">
        <f t="shared" ca="1" si="24"/>
        <v>Yes</v>
      </c>
      <c r="L49" s="77" t="str">
        <f t="shared" ca="1" si="24"/>
        <v>Yes</v>
      </c>
      <c r="M49" s="77" t="str">
        <f t="shared" ca="1" si="24"/>
        <v>No</v>
      </c>
      <c r="N49" s="77" t="str">
        <f t="shared" ca="1" si="24"/>
        <v>No</v>
      </c>
      <c r="O49" s="77" t="str">
        <f t="shared" ca="1" si="24"/>
        <v>No</v>
      </c>
      <c r="P49" s="77" t="str">
        <f t="shared" ca="1" si="24"/>
        <v>No</v>
      </c>
      <c r="Q49" s="77" t="str">
        <f t="shared" ca="1" si="24"/>
        <v>No</v>
      </c>
      <c r="R49" s="77" t="str">
        <f t="shared" ca="1" si="24"/>
        <v>No</v>
      </c>
      <c r="S49" s="77" t="str">
        <f t="shared" ca="1" si="24"/>
        <v>No</v>
      </c>
      <c r="T49" s="77" t="str">
        <f t="shared" ca="1" si="24"/>
        <v>No</v>
      </c>
      <c r="U49" s="77" t="str">
        <f t="shared" ca="1" si="24"/>
        <v>No</v>
      </c>
      <c r="V49" s="78" t="str">
        <f t="shared" ca="1" si="24"/>
        <v>No</v>
      </c>
    </row>
    <row r="50" spans="1:22" x14ac:dyDescent="0.25">
      <c r="A50" s="156" t="s">
        <v>100</v>
      </c>
      <c r="B50" s="77" t="s">
        <v>130</v>
      </c>
      <c r="C50" s="96">
        <v>0</v>
      </c>
      <c r="D50" s="96">
        <f t="shared" ca="1" si="26"/>
        <v>6</v>
      </c>
      <c r="E50" s="96">
        <f t="shared" ref="E50:E53" ca="1" si="28">D50+C50</f>
        <v>6</v>
      </c>
      <c r="G50" s="77" t="str">
        <f t="shared" ca="1" si="24"/>
        <v>No</v>
      </c>
      <c r="H50" s="77" t="str">
        <f t="shared" ca="1" si="24"/>
        <v>No</v>
      </c>
      <c r="I50" s="77" t="str">
        <f t="shared" ca="1" si="24"/>
        <v>No</v>
      </c>
      <c r="J50" s="77" t="str">
        <f t="shared" ca="1" si="24"/>
        <v>No</v>
      </c>
      <c r="K50" s="77" t="str">
        <f t="shared" ca="1" si="24"/>
        <v>No</v>
      </c>
      <c r="L50" s="77" t="str">
        <f t="shared" ca="1" si="24"/>
        <v>No</v>
      </c>
      <c r="M50" s="77" t="str">
        <f t="shared" ca="1" si="24"/>
        <v>No</v>
      </c>
      <c r="N50" s="77" t="str">
        <f t="shared" ca="1" si="24"/>
        <v>No</v>
      </c>
      <c r="O50" s="77" t="str">
        <f t="shared" ca="1" si="24"/>
        <v>No</v>
      </c>
      <c r="P50" s="77" t="str">
        <f t="shared" ca="1" si="24"/>
        <v>No</v>
      </c>
      <c r="Q50" s="77" t="str">
        <f t="shared" ca="1" si="24"/>
        <v>No</v>
      </c>
      <c r="R50" s="77" t="str">
        <f t="shared" ca="1" si="24"/>
        <v>No</v>
      </c>
      <c r="S50" s="77" t="str">
        <f t="shared" ca="1" si="24"/>
        <v>No</v>
      </c>
      <c r="T50" s="77" t="str">
        <f t="shared" ca="1" si="24"/>
        <v>No</v>
      </c>
      <c r="U50" s="77" t="str">
        <f t="shared" ca="1" si="24"/>
        <v>No</v>
      </c>
      <c r="V50" s="78" t="str">
        <f t="shared" ca="1" si="24"/>
        <v>No</v>
      </c>
    </row>
    <row r="51" spans="1:22" x14ac:dyDescent="0.25">
      <c r="A51" s="134" t="s">
        <v>138</v>
      </c>
      <c r="B51" s="2" t="s">
        <v>53</v>
      </c>
      <c r="C51" s="95">
        <v>7</v>
      </c>
      <c r="D51" s="95">
        <f t="shared" ca="1" si="26"/>
        <v>16</v>
      </c>
      <c r="E51" s="95">
        <f t="shared" ca="1" si="28"/>
        <v>23</v>
      </c>
      <c r="G51" s="101" t="str">
        <f t="shared" ca="1" si="24"/>
        <v>Yes</v>
      </c>
      <c r="H51" s="2" t="str">
        <f t="shared" ca="1" si="24"/>
        <v>Yes</v>
      </c>
      <c r="I51" s="2" t="str">
        <f t="shared" ca="1" si="24"/>
        <v>Yes</v>
      </c>
      <c r="J51" s="2" t="str">
        <f t="shared" ca="1" si="24"/>
        <v>Yes</v>
      </c>
      <c r="K51" s="2" t="str">
        <f t="shared" ca="1" si="24"/>
        <v>Yes</v>
      </c>
      <c r="L51" s="2" t="str">
        <f t="shared" ca="1" si="24"/>
        <v>Yes</v>
      </c>
      <c r="M51" s="2" t="str">
        <f t="shared" ca="1" si="24"/>
        <v>Yes</v>
      </c>
      <c r="N51" s="2" t="str">
        <f t="shared" ca="1" si="24"/>
        <v>Yes</v>
      </c>
      <c r="O51" s="2" t="str">
        <f t="shared" ca="1" si="24"/>
        <v>Yes</v>
      </c>
      <c r="P51" s="2" t="str">
        <f t="shared" ca="1" si="24"/>
        <v>Yes</v>
      </c>
      <c r="Q51" s="2" t="str">
        <f t="shared" ca="1" si="24"/>
        <v>Yes</v>
      </c>
      <c r="R51" s="2" t="str">
        <f t="shared" ca="1" si="24"/>
        <v>Yes</v>
      </c>
      <c r="S51" s="2" t="str">
        <f t="shared" ca="1" si="24"/>
        <v>Yes</v>
      </c>
      <c r="T51" s="2" t="str">
        <f t="shared" ca="1" si="24"/>
        <v>Yes</v>
      </c>
      <c r="U51" s="2" t="str">
        <f t="shared" ca="1" si="24"/>
        <v>No</v>
      </c>
      <c r="V51" s="31" t="str">
        <f t="shared" ca="1" si="24"/>
        <v>No</v>
      </c>
    </row>
    <row r="52" spans="1:22" x14ac:dyDescent="0.25">
      <c r="A52" s="134" t="s">
        <v>138</v>
      </c>
      <c r="B52" s="2" t="s">
        <v>54</v>
      </c>
      <c r="C52" s="95">
        <v>5</v>
      </c>
      <c r="D52" s="95">
        <f t="shared" ca="1" si="26"/>
        <v>13</v>
      </c>
      <c r="E52" s="95">
        <f t="shared" ca="1" si="28"/>
        <v>18</v>
      </c>
      <c r="G52" s="101" t="str">
        <f t="shared" ca="1" si="24"/>
        <v>Yes</v>
      </c>
      <c r="H52" s="2" t="str">
        <f t="shared" ca="1" si="24"/>
        <v>Yes</v>
      </c>
      <c r="I52" s="2" t="str">
        <f t="shared" ca="1" si="24"/>
        <v>Yes</v>
      </c>
      <c r="J52" s="2" t="str">
        <f t="shared" ca="1" si="24"/>
        <v>Yes</v>
      </c>
      <c r="K52" s="2" t="str">
        <f t="shared" ca="1" si="24"/>
        <v>Yes</v>
      </c>
      <c r="L52" s="2" t="str">
        <f t="shared" ca="1" si="24"/>
        <v>Yes</v>
      </c>
      <c r="M52" s="2" t="str">
        <f t="shared" ca="1" si="24"/>
        <v>Yes</v>
      </c>
      <c r="N52" s="2" t="str">
        <f t="shared" ca="1" si="24"/>
        <v>Yes</v>
      </c>
      <c r="O52" s="2" t="str">
        <f t="shared" ca="1" si="24"/>
        <v>Yes</v>
      </c>
      <c r="P52" s="2" t="str">
        <f t="shared" ca="1" si="24"/>
        <v>No</v>
      </c>
      <c r="Q52" s="2" t="str">
        <f t="shared" ca="1" si="24"/>
        <v>No</v>
      </c>
      <c r="R52" s="2" t="str">
        <f t="shared" ca="1" si="24"/>
        <v>No</v>
      </c>
      <c r="S52" s="2" t="str">
        <f t="shared" ca="1" si="24"/>
        <v>No</v>
      </c>
      <c r="T52" s="2" t="str">
        <f t="shared" ca="1" si="24"/>
        <v>No</v>
      </c>
      <c r="U52" s="2" t="str">
        <f t="shared" ca="1" si="24"/>
        <v>No</v>
      </c>
      <c r="V52" s="31" t="str">
        <f t="shared" ca="1" si="24"/>
        <v>No</v>
      </c>
    </row>
    <row r="53" spans="1:22" x14ac:dyDescent="0.25">
      <c r="A53" s="135" t="s">
        <v>138</v>
      </c>
      <c r="B53" s="77" t="s">
        <v>55</v>
      </c>
      <c r="C53" s="96">
        <v>2</v>
      </c>
      <c r="D53" s="96">
        <f t="shared" ca="1" si="26"/>
        <v>9</v>
      </c>
      <c r="E53" s="96">
        <f t="shared" ca="1" si="28"/>
        <v>11</v>
      </c>
      <c r="G53" s="77" t="str">
        <f t="shared" ca="1" si="24"/>
        <v>Yes</v>
      </c>
      <c r="H53" s="77" t="str">
        <f t="shared" ca="1" si="24"/>
        <v>Yes</v>
      </c>
      <c r="I53" s="77" t="str">
        <f t="shared" ca="1" si="24"/>
        <v>No</v>
      </c>
      <c r="J53" s="77" t="str">
        <f t="shared" ca="1" si="24"/>
        <v>No</v>
      </c>
      <c r="K53" s="77" t="str">
        <f t="shared" ca="1" si="24"/>
        <v>No</v>
      </c>
      <c r="L53" s="77" t="str">
        <f t="shared" ca="1" si="24"/>
        <v>No</v>
      </c>
      <c r="M53" s="77" t="str">
        <f t="shared" ca="1" si="24"/>
        <v>No</v>
      </c>
      <c r="N53" s="77" t="str">
        <f t="shared" ca="1" si="24"/>
        <v>No</v>
      </c>
      <c r="O53" s="77" t="str">
        <f t="shared" ca="1" si="24"/>
        <v>No</v>
      </c>
      <c r="P53" s="77" t="str">
        <f t="shared" ca="1" si="24"/>
        <v>No</v>
      </c>
      <c r="Q53" s="77" t="str">
        <f t="shared" ca="1" si="24"/>
        <v>No</v>
      </c>
      <c r="R53" s="77" t="str">
        <f t="shared" ca="1" si="24"/>
        <v>No</v>
      </c>
      <c r="S53" s="77" t="str">
        <f t="shared" ca="1" si="24"/>
        <v>No</v>
      </c>
      <c r="T53" s="77" t="str">
        <f t="shared" ca="1" si="24"/>
        <v>No</v>
      </c>
      <c r="U53" s="77" t="str">
        <f t="shared" ca="1" si="24"/>
        <v>No</v>
      </c>
      <c r="V53" s="78" t="str">
        <f t="shared" ca="1" si="24"/>
        <v>No</v>
      </c>
    </row>
  </sheetData>
  <sortState ref="A47:O50">
    <sortCondition ref="B47:B50"/>
  </sortState>
  <conditionalFormatting sqref="D54:D1048576">
    <cfRule type="cellIs" dxfId="298" priority="817" operator="equal">
      <formula>20</formula>
    </cfRule>
    <cfRule type="cellIs" dxfId="297" priority="818" operator="equal">
      <formula>1</formula>
    </cfRule>
  </conditionalFormatting>
  <conditionalFormatting sqref="G11:O13 V11:V13">
    <cfRule type="cellIs" dxfId="296" priority="615" operator="equal">
      <formula>"No"</formula>
    </cfRule>
    <cfRule type="cellIs" dxfId="295" priority="616" operator="equal">
      <formula>"Yes"</formula>
    </cfRule>
  </conditionalFormatting>
  <conditionalFormatting sqref="V8">
    <cfRule type="cellIs" dxfId="294" priority="523" operator="equal">
      <formula>"No"</formula>
    </cfRule>
    <cfRule type="cellIs" dxfId="293" priority="524" operator="equal">
      <formula>"Yes"</formula>
    </cfRule>
  </conditionalFormatting>
  <conditionalFormatting sqref="V9:V10">
    <cfRule type="cellIs" dxfId="292" priority="517" operator="equal">
      <formula>"No"</formula>
    </cfRule>
    <cfRule type="cellIs" dxfId="291" priority="518" operator="equal">
      <formula>"Yes"</formula>
    </cfRule>
  </conditionalFormatting>
  <conditionalFormatting sqref="G2:O4 V2:V4">
    <cfRule type="cellIs" dxfId="290" priority="445" operator="equal">
      <formula>"No"</formula>
    </cfRule>
    <cfRule type="cellIs" dxfId="289" priority="446" operator="equal">
      <formula>"Yes"</formula>
    </cfRule>
  </conditionalFormatting>
  <conditionalFormatting sqref="G2:O4 V2:V4">
    <cfRule type="cellIs" dxfId="288" priority="427" operator="equal">
      <formula>"No"</formula>
    </cfRule>
    <cfRule type="cellIs" dxfId="287" priority="428" operator="equal">
      <formula>"Yes"</formula>
    </cfRule>
  </conditionalFormatting>
  <conditionalFormatting sqref="G11:O11 V11">
    <cfRule type="cellIs" dxfId="286" priority="425" operator="equal">
      <formula>"No"</formula>
    </cfRule>
    <cfRule type="cellIs" dxfId="285" priority="426" operator="equal">
      <formula>"Yes"</formula>
    </cfRule>
  </conditionalFormatting>
  <conditionalFormatting sqref="G12:O13 V12:V13">
    <cfRule type="cellIs" dxfId="284" priority="421" operator="equal">
      <formula>"No"</formula>
    </cfRule>
    <cfRule type="cellIs" dxfId="283" priority="422" operator="equal">
      <formula>"Yes"</formula>
    </cfRule>
  </conditionalFormatting>
  <conditionalFormatting sqref="G17:O17 V17">
    <cfRule type="cellIs" dxfId="282" priority="393" operator="equal">
      <formula>"No"</formula>
    </cfRule>
    <cfRule type="cellIs" dxfId="281" priority="394" operator="equal">
      <formula>"Yes"</formula>
    </cfRule>
  </conditionalFormatting>
  <conditionalFormatting sqref="G18:O19 V18:V19">
    <cfRule type="cellIs" dxfId="280" priority="387" operator="equal">
      <formula>"No"</formula>
    </cfRule>
    <cfRule type="cellIs" dxfId="279" priority="388" operator="equal">
      <formula>"Yes"</formula>
    </cfRule>
  </conditionalFormatting>
  <conditionalFormatting sqref="G20:O20 V20">
    <cfRule type="cellIs" dxfId="278" priority="381" operator="equal">
      <formula>"No"</formula>
    </cfRule>
    <cfRule type="cellIs" dxfId="277" priority="382" operator="equal">
      <formula>"Yes"</formula>
    </cfRule>
  </conditionalFormatting>
  <conditionalFormatting sqref="G21:O22 V21:V22">
    <cfRule type="cellIs" dxfId="276" priority="375" operator="equal">
      <formula>"No"</formula>
    </cfRule>
    <cfRule type="cellIs" dxfId="275" priority="376" operator="equal">
      <formula>"Yes"</formula>
    </cfRule>
  </conditionalFormatting>
  <conditionalFormatting sqref="G23:O23 V23">
    <cfRule type="cellIs" dxfId="274" priority="367" operator="equal">
      <formula>"No"</formula>
    </cfRule>
    <cfRule type="cellIs" dxfId="273" priority="368" operator="equal">
      <formula>"Yes"</formula>
    </cfRule>
  </conditionalFormatting>
  <conditionalFormatting sqref="G26:O26 V26">
    <cfRule type="cellIs" dxfId="272" priority="355" operator="equal">
      <formula>"No"</formula>
    </cfRule>
    <cfRule type="cellIs" dxfId="271" priority="356" operator="equal">
      <formula>"Yes"</formula>
    </cfRule>
  </conditionalFormatting>
  <conditionalFormatting sqref="G24:O25 V24:V25">
    <cfRule type="cellIs" dxfId="270" priority="361" operator="equal">
      <formula>"No"</formula>
    </cfRule>
    <cfRule type="cellIs" dxfId="269" priority="362" operator="equal">
      <formula>"Yes"</formula>
    </cfRule>
  </conditionalFormatting>
  <conditionalFormatting sqref="G27:O28 V27:V28">
    <cfRule type="cellIs" dxfId="268" priority="349" operator="equal">
      <formula>"No"</formula>
    </cfRule>
    <cfRule type="cellIs" dxfId="267" priority="350" operator="equal">
      <formula>"Yes"</formula>
    </cfRule>
  </conditionalFormatting>
  <conditionalFormatting sqref="G29:O29 V29">
    <cfRule type="cellIs" dxfId="266" priority="343" operator="equal">
      <formula>"No"</formula>
    </cfRule>
    <cfRule type="cellIs" dxfId="265" priority="344" operator="equal">
      <formula>"Yes"</formula>
    </cfRule>
  </conditionalFormatting>
  <conditionalFormatting sqref="G30:O31 V30:V31">
    <cfRule type="cellIs" dxfId="264" priority="337" operator="equal">
      <formula>"No"</formula>
    </cfRule>
    <cfRule type="cellIs" dxfId="263" priority="338" operator="equal">
      <formula>"Yes"</formula>
    </cfRule>
  </conditionalFormatting>
  <conditionalFormatting sqref="G5:O7 V5:V7">
    <cfRule type="cellIs" dxfId="262" priority="319" operator="equal">
      <formula>"No"</formula>
    </cfRule>
    <cfRule type="cellIs" dxfId="261" priority="320" operator="equal">
      <formula>"Yes"</formula>
    </cfRule>
  </conditionalFormatting>
  <conditionalFormatting sqref="A29">
    <cfRule type="cellIs" dxfId="260" priority="327" operator="equal">
      <formula>"No"</formula>
    </cfRule>
    <cfRule type="cellIs" dxfId="259" priority="328" operator="equal">
      <formula>"Yes"</formula>
    </cfRule>
  </conditionalFormatting>
  <conditionalFormatting sqref="A30:A31">
    <cfRule type="cellIs" dxfId="258" priority="325" operator="equal">
      <formula>"No"</formula>
    </cfRule>
    <cfRule type="cellIs" dxfId="257" priority="326" operator="equal">
      <formula>"Yes"</formula>
    </cfRule>
  </conditionalFormatting>
  <conditionalFormatting sqref="G5:O5 G7:O7 V7 V5">
    <cfRule type="cellIs" dxfId="256" priority="323" operator="equal">
      <formula>"No"</formula>
    </cfRule>
    <cfRule type="cellIs" dxfId="255" priority="324" operator="equal">
      <formula>"Yes"</formula>
    </cfRule>
  </conditionalFormatting>
  <conditionalFormatting sqref="G6:O6 V6">
    <cfRule type="cellIs" dxfId="254" priority="321" operator="equal">
      <formula>"No"</formula>
    </cfRule>
    <cfRule type="cellIs" dxfId="253" priority="322" operator="equal">
      <formula>"Yes"</formula>
    </cfRule>
  </conditionalFormatting>
  <conditionalFormatting sqref="R9:U10">
    <cfRule type="cellIs" dxfId="252" priority="279" operator="equal">
      <formula>"No"</formula>
    </cfRule>
    <cfRule type="cellIs" dxfId="251" priority="280" operator="equal">
      <formula>"Yes"</formula>
    </cfRule>
  </conditionalFormatting>
  <conditionalFormatting sqref="P2:U4">
    <cfRule type="cellIs" dxfId="250" priority="277" operator="equal">
      <formula>"No"</formula>
    </cfRule>
    <cfRule type="cellIs" dxfId="249" priority="278" operator="equal">
      <formula>"Yes"</formula>
    </cfRule>
  </conditionalFormatting>
  <conditionalFormatting sqref="P11:U13">
    <cfRule type="cellIs" dxfId="248" priority="283" operator="equal">
      <formula>"No"</formula>
    </cfRule>
    <cfRule type="cellIs" dxfId="247" priority="284" operator="equal">
      <formula>"Yes"</formula>
    </cfRule>
  </conditionalFormatting>
  <conditionalFormatting sqref="R8:U8">
    <cfRule type="cellIs" dxfId="246" priority="281" operator="equal">
      <formula>"No"</formula>
    </cfRule>
    <cfRule type="cellIs" dxfId="245" priority="282" operator="equal">
      <formula>"Yes"</formula>
    </cfRule>
  </conditionalFormatting>
  <conditionalFormatting sqref="P2:U4">
    <cfRule type="cellIs" dxfId="244" priority="269" operator="equal">
      <formula>"No"</formula>
    </cfRule>
    <cfRule type="cellIs" dxfId="243" priority="270" operator="equal">
      <formula>"Yes"</formula>
    </cfRule>
  </conditionalFormatting>
  <conditionalFormatting sqref="P11:U11">
    <cfRule type="cellIs" dxfId="242" priority="267" operator="equal">
      <formula>"No"</formula>
    </cfRule>
    <cfRule type="cellIs" dxfId="241" priority="268" operator="equal">
      <formula>"Yes"</formula>
    </cfRule>
  </conditionalFormatting>
  <conditionalFormatting sqref="P12:U13">
    <cfRule type="cellIs" dxfId="240" priority="265" operator="equal">
      <formula>"No"</formula>
    </cfRule>
    <cfRule type="cellIs" dxfId="239" priority="266" operator="equal">
      <formula>"Yes"</formula>
    </cfRule>
  </conditionalFormatting>
  <conditionalFormatting sqref="P17:U17">
    <cfRule type="cellIs" dxfId="238" priority="255" operator="equal">
      <formula>"No"</formula>
    </cfRule>
    <cfRule type="cellIs" dxfId="237" priority="256" operator="equal">
      <formula>"Yes"</formula>
    </cfRule>
  </conditionalFormatting>
  <conditionalFormatting sqref="P18:U19">
    <cfRule type="cellIs" dxfId="236" priority="253" operator="equal">
      <formula>"No"</formula>
    </cfRule>
    <cfRule type="cellIs" dxfId="235" priority="254" operator="equal">
      <formula>"Yes"</formula>
    </cfRule>
  </conditionalFormatting>
  <conditionalFormatting sqref="P20:U20">
    <cfRule type="cellIs" dxfId="234" priority="251" operator="equal">
      <formula>"No"</formula>
    </cfRule>
    <cfRule type="cellIs" dxfId="233" priority="252" operator="equal">
      <formula>"Yes"</formula>
    </cfRule>
  </conditionalFormatting>
  <conditionalFormatting sqref="P21:U22">
    <cfRule type="cellIs" dxfId="232" priority="249" operator="equal">
      <formula>"No"</formula>
    </cfRule>
    <cfRule type="cellIs" dxfId="231" priority="250" operator="equal">
      <formula>"Yes"</formula>
    </cfRule>
  </conditionalFormatting>
  <conditionalFormatting sqref="P23:U23">
    <cfRule type="cellIs" dxfId="230" priority="247" operator="equal">
      <formula>"No"</formula>
    </cfRule>
    <cfRule type="cellIs" dxfId="229" priority="248" operator="equal">
      <formula>"Yes"</formula>
    </cfRule>
  </conditionalFormatting>
  <conditionalFormatting sqref="P26:U26">
    <cfRule type="cellIs" dxfId="228" priority="243" operator="equal">
      <formula>"No"</formula>
    </cfRule>
    <cfRule type="cellIs" dxfId="227" priority="244" operator="equal">
      <formula>"Yes"</formula>
    </cfRule>
  </conditionalFormatting>
  <conditionalFormatting sqref="P24:U25">
    <cfRule type="cellIs" dxfId="226" priority="245" operator="equal">
      <formula>"No"</formula>
    </cfRule>
    <cfRule type="cellIs" dxfId="225" priority="246" operator="equal">
      <formula>"Yes"</formula>
    </cfRule>
  </conditionalFormatting>
  <conditionalFormatting sqref="P27:U28">
    <cfRule type="cellIs" dxfId="224" priority="241" operator="equal">
      <formula>"No"</formula>
    </cfRule>
    <cfRule type="cellIs" dxfId="223" priority="242" operator="equal">
      <formula>"Yes"</formula>
    </cfRule>
  </conditionalFormatting>
  <conditionalFormatting sqref="P29:U29">
    <cfRule type="cellIs" dxfId="222" priority="239" operator="equal">
      <formula>"No"</formula>
    </cfRule>
    <cfRule type="cellIs" dxfId="221" priority="240" operator="equal">
      <formula>"Yes"</formula>
    </cfRule>
  </conditionalFormatting>
  <conditionalFormatting sqref="P30:U31">
    <cfRule type="cellIs" dxfId="220" priority="237" operator="equal">
      <formula>"No"</formula>
    </cfRule>
    <cfRule type="cellIs" dxfId="219" priority="238" operator="equal">
      <formula>"Yes"</formula>
    </cfRule>
  </conditionalFormatting>
  <conditionalFormatting sqref="P5:U5 P7:U7">
    <cfRule type="cellIs" dxfId="218" priority="235" operator="equal">
      <formula>"No"</formula>
    </cfRule>
    <cfRule type="cellIs" dxfId="217" priority="236" operator="equal">
      <formula>"Yes"</formula>
    </cfRule>
  </conditionalFormatting>
  <conditionalFormatting sqref="P6:U6">
    <cfRule type="cellIs" dxfId="216" priority="233" operator="equal">
      <formula>"No"</formula>
    </cfRule>
    <cfRule type="cellIs" dxfId="215" priority="234" operator="equal">
      <formula>"Yes"</formula>
    </cfRule>
  </conditionalFormatting>
  <conditionalFormatting sqref="P5:U7">
    <cfRule type="cellIs" dxfId="214" priority="231" operator="equal">
      <formula>"No"</formula>
    </cfRule>
    <cfRule type="cellIs" dxfId="213" priority="232" operator="equal">
      <formula>"Yes"</formula>
    </cfRule>
  </conditionalFormatting>
  <conditionalFormatting sqref="D29:D31 D2:D7">
    <cfRule type="cellIs" dxfId="212" priority="209" operator="equal">
      <formula>20</formula>
    </cfRule>
    <cfRule type="cellIs" dxfId="211" priority="210" operator="equal">
      <formula>1</formula>
    </cfRule>
  </conditionalFormatting>
  <conditionalFormatting sqref="G8:O8">
    <cfRule type="cellIs" dxfId="210" priority="197" operator="equal">
      <formula>"No"</formula>
    </cfRule>
    <cfRule type="cellIs" dxfId="209" priority="198" operator="equal">
      <formula>"Yes"</formula>
    </cfRule>
  </conditionalFormatting>
  <conditionalFormatting sqref="A8">
    <cfRule type="cellIs" dxfId="208" priority="195" operator="equal">
      <formula>"No"</formula>
    </cfRule>
    <cfRule type="cellIs" dxfId="207" priority="196" operator="equal">
      <formula>"Yes"</formula>
    </cfRule>
  </conditionalFormatting>
  <conditionalFormatting sqref="G9:O10">
    <cfRule type="cellIs" dxfId="206" priority="193" operator="equal">
      <formula>"No"</formula>
    </cfRule>
    <cfRule type="cellIs" dxfId="205" priority="194" operator="equal">
      <formula>"Yes"</formula>
    </cfRule>
  </conditionalFormatting>
  <conditionalFormatting sqref="A9:A10">
    <cfRule type="cellIs" dxfId="204" priority="191" operator="equal">
      <formula>"No"</formula>
    </cfRule>
    <cfRule type="cellIs" dxfId="203" priority="192" operator="equal">
      <formula>"Yes"</formula>
    </cfRule>
  </conditionalFormatting>
  <conditionalFormatting sqref="P8:Q8 P10:Q10">
    <cfRule type="cellIs" dxfId="202" priority="189" operator="equal">
      <formula>"No"</formula>
    </cfRule>
    <cfRule type="cellIs" dxfId="201" priority="190" operator="equal">
      <formula>"Yes"</formula>
    </cfRule>
  </conditionalFormatting>
  <conditionalFormatting sqref="P9:Q9">
    <cfRule type="cellIs" dxfId="200" priority="187" operator="equal">
      <formula>"No"</formula>
    </cfRule>
    <cfRule type="cellIs" dxfId="199" priority="188" operator="equal">
      <formula>"Yes"</formula>
    </cfRule>
  </conditionalFormatting>
  <conditionalFormatting sqref="P8:Q10">
    <cfRule type="cellIs" dxfId="198" priority="185" operator="equal">
      <formula>"No"</formula>
    </cfRule>
    <cfRule type="cellIs" dxfId="197" priority="186" operator="equal">
      <formula>"Yes"</formula>
    </cfRule>
  </conditionalFormatting>
  <conditionalFormatting sqref="A11">
    <cfRule type="cellIs" dxfId="196" priority="183" operator="equal">
      <formula>"No"</formula>
    </cfRule>
    <cfRule type="cellIs" dxfId="195" priority="184" operator="equal">
      <formula>"Yes"</formula>
    </cfRule>
  </conditionalFormatting>
  <conditionalFormatting sqref="A12:A13">
    <cfRule type="cellIs" dxfId="194" priority="181" operator="equal">
      <formula>"No"</formula>
    </cfRule>
    <cfRule type="cellIs" dxfId="193" priority="182" operator="equal">
      <formula>"Yes"</formula>
    </cfRule>
  </conditionalFormatting>
  <conditionalFormatting sqref="A26">
    <cfRule type="cellIs" dxfId="192" priority="179" operator="equal">
      <formula>"No"</formula>
    </cfRule>
    <cfRule type="cellIs" dxfId="191" priority="180" operator="equal">
      <formula>"Yes"</formula>
    </cfRule>
  </conditionalFormatting>
  <conditionalFormatting sqref="A27:A28">
    <cfRule type="cellIs" dxfId="190" priority="177" operator="equal">
      <formula>"No"</formula>
    </cfRule>
    <cfRule type="cellIs" dxfId="189" priority="178" operator="equal">
      <formula>"Yes"</formula>
    </cfRule>
  </conditionalFormatting>
  <conditionalFormatting sqref="A20 A23">
    <cfRule type="cellIs" dxfId="188" priority="175" operator="equal">
      <formula>"No"</formula>
    </cfRule>
    <cfRule type="cellIs" dxfId="187" priority="176" operator="equal">
      <formula>"Yes"</formula>
    </cfRule>
  </conditionalFormatting>
  <conditionalFormatting sqref="A21:A22 A24:A25">
    <cfRule type="cellIs" dxfId="186" priority="173" operator="equal">
      <formula>"No"</formula>
    </cfRule>
    <cfRule type="cellIs" dxfId="185" priority="174" operator="equal">
      <formula>"Yes"</formula>
    </cfRule>
  </conditionalFormatting>
  <conditionalFormatting sqref="A17">
    <cfRule type="cellIs" dxfId="184" priority="171" operator="equal">
      <formula>"No"</formula>
    </cfRule>
    <cfRule type="cellIs" dxfId="183" priority="172" operator="equal">
      <formula>"Yes"</formula>
    </cfRule>
  </conditionalFormatting>
  <conditionalFormatting sqref="A18:A19">
    <cfRule type="cellIs" dxfId="182" priority="169" operator="equal">
      <formula>"No"</formula>
    </cfRule>
    <cfRule type="cellIs" dxfId="181" priority="170" operator="equal">
      <formula>"Yes"</formula>
    </cfRule>
  </conditionalFormatting>
  <conditionalFormatting sqref="G32:O32 V32">
    <cfRule type="cellIs" dxfId="180" priority="167" operator="equal">
      <formula>"No"</formula>
    </cfRule>
    <cfRule type="cellIs" dxfId="179" priority="168" operator="equal">
      <formula>"Yes"</formula>
    </cfRule>
  </conditionalFormatting>
  <conditionalFormatting sqref="G33:O34 V33:V34">
    <cfRule type="cellIs" dxfId="178" priority="165" operator="equal">
      <formula>"No"</formula>
    </cfRule>
    <cfRule type="cellIs" dxfId="177" priority="166" operator="equal">
      <formula>"Yes"</formula>
    </cfRule>
  </conditionalFormatting>
  <conditionalFormatting sqref="A32">
    <cfRule type="cellIs" dxfId="176" priority="163" operator="equal">
      <formula>"No"</formula>
    </cfRule>
    <cfRule type="cellIs" dxfId="175" priority="164" operator="equal">
      <formula>"Yes"</formula>
    </cfRule>
  </conditionalFormatting>
  <conditionalFormatting sqref="A33:A34">
    <cfRule type="cellIs" dxfId="174" priority="161" operator="equal">
      <formula>"No"</formula>
    </cfRule>
    <cfRule type="cellIs" dxfId="173" priority="162" operator="equal">
      <formula>"Yes"</formula>
    </cfRule>
  </conditionalFormatting>
  <conditionalFormatting sqref="P32:U32">
    <cfRule type="cellIs" dxfId="172" priority="159" operator="equal">
      <formula>"No"</formula>
    </cfRule>
    <cfRule type="cellIs" dxfId="171" priority="160" operator="equal">
      <formula>"Yes"</formula>
    </cfRule>
  </conditionalFormatting>
  <conditionalFormatting sqref="P33:U34">
    <cfRule type="cellIs" dxfId="170" priority="157" operator="equal">
      <formula>"No"</formula>
    </cfRule>
    <cfRule type="cellIs" dxfId="169" priority="158" operator="equal">
      <formula>"Yes"</formula>
    </cfRule>
  </conditionalFormatting>
  <conditionalFormatting sqref="D32:D34">
    <cfRule type="cellIs" dxfId="168" priority="155" operator="equal">
      <formula>20</formula>
    </cfRule>
    <cfRule type="cellIs" dxfId="167" priority="156" operator="equal">
      <formula>1</formula>
    </cfRule>
  </conditionalFormatting>
  <conditionalFormatting sqref="G35:O35 V35">
    <cfRule type="cellIs" dxfId="166" priority="153" operator="equal">
      <formula>"No"</formula>
    </cfRule>
    <cfRule type="cellIs" dxfId="165" priority="154" operator="equal">
      <formula>"Yes"</formula>
    </cfRule>
  </conditionalFormatting>
  <conditionalFormatting sqref="G36:O37 V36:V37">
    <cfRule type="cellIs" dxfId="164" priority="151" operator="equal">
      <formula>"No"</formula>
    </cfRule>
    <cfRule type="cellIs" dxfId="163" priority="152" operator="equal">
      <formula>"Yes"</formula>
    </cfRule>
  </conditionalFormatting>
  <conditionalFormatting sqref="A35">
    <cfRule type="cellIs" dxfId="162" priority="149" operator="equal">
      <formula>"No"</formula>
    </cfRule>
    <cfRule type="cellIs" dxfId="161" priority="150" operator="equal">
      <formula>"Yes"</formula>
    </cfRule>
  </conditionalFormatting>
  <conditionalFormatting sqref="A36:A37">
    <cfRule type="cellIs" dxfId="160" priority="147" operator="equal">
      <formula>"No"</formula>
    </cfRule>
    <cfRule type="cellIs" dxfId="159" priority="148" operator="equal">
      <formula>"Yes"</formula>
    </cfRule>
  </conditionalFormatting>
  <conditionalFormatting sqref="P35:U35">
    <cfRule type="cellIs" dxfId="158" priority="145" operator="equal">
      <formula>"No"</formula>
    </cfRule>
    <cfRule type="cellIs" dxfId="157" priority="146" operator="equal">
      <formula>"Yes"</formula>
    </cfRule>
  </conditionalFormatting>
  <conditionalFormatting sqref="P36:U37">
    <cfRule type="cellIs" dxfId="156" priority="143" operator="equal">
      <formula>"No"</formula>
    </cfRule>
    <cfRule type="cellIs" dxfId="155" priority="144" operator="equal">
      <formula>"Yes"</formula>
    </cfRule>
  </conditionalFormatting>
  <conditionalFormatting sqref="D35:D37">
    <cfRule type="cellIs" dxfId="154" priority="141" operator="equal">
      <formula>20</formula>
    </cfRule>
    <cfRule type="cellIs" dxfId="153" priority="142" operator="equal">
      <formula>1</formula>
    </cfRule>
  </conditionalFormatting>
  <conditionalFormatting sqref="G38:O38 V38">
    <cfRule type="cellIs" dxfId="152" priority="125" operator="equal">
      <formula>"No"</formula>
    </cfRule>
    <cfRule type="cellIs" dxfId="151" priority="126" operator="equal">
      <formula>"Yes"</formula>
    </cfRule>
  </conditionalFormatting>
  <conditionalFormatting sqref="G39:O40 V39:V40">
    <cfRule type="cellIs" dxfId="150" priority="123" operator="equal">
      <formula>"No"</formula>
    </cfRule>
    <cfRule type="cellIs" dxfId="149" priority="124" operator="equal">
      <formula>"Yes"</formula>
    </cfRule>
  </conditionalFormatting>
  <conditionalFormatting sqref="A38">
    <cfRule type="cellIs" dxfId="148" priority="121" operator="equal">
      <formula>"No"</formula>
    </cfRule>
    <cfRule type="cellIs" dxfId="147" priority="122" operator="equal">
      <formula>"Yes"</formula>
    </cfRule>
  </conditionalFormatting>
  <conditionalFormatting sqref="A39:A40">
    <cfRule type="cellIs" dxfId="146" priority="119" operator="equal">
      <formula>"No"</formula>
    </cfRule>
    <cfRule type="cellIs" dxfId="145" priority="120" operator="equal">
      <formula>"Yes"</formula>
    </cfRule>
  </conditionalFormatting>
  <conditionalFormatting sqref="P38:U38">
    <cfRule type="cellIs" dxfId="144" priority="117" operator="equal">
      <formula>"No"</formula>
    </cfRule>
    <cfRule type="cellIs" dxfId="143" priority="118" operator="equal">
      <formula>"Yes"</formula>
    </cfRule>
  </conditionalFormatting>
  <conditionalFormatting sqref="P39:U40">
    <cfRule type="cellIs" dxfId="142" priority="115" operator="equal">
      <formula>"No"</formula>
    </cfRule>
    <cfRule type="cellIs" dxfId="141" priority="116" operator="equal">
      <formula>"Yes"</formula>
    </cfRule>
  </conditionalFormatting>
  <conditionalFormatting sqref="D38:D40">
    <cfRule type="cellIs" dxfId="140" priority="113" operator="equal">
      <formula>20</formula>
    </cfRule>
    <cfRule type="cellIs" dxfId="139" priority="114" operator="equal">
      <formula>1</formula>
    </cfRule>
  </conditionalFormatting>
  <conditionalFormatting sqref="G14:O16 V14:V16">
    <cfRule type="cellIs" dxfId="138" priority="111" operator="equal">
      <formula>"No"</formula>
    </cfRule>
    <cfRule type="cellIs" dxfId="137" priority="112" operator="equal">
      <formula>"Yes"</formula>
    </cfRule>
  </conditionalFormatting>
  <conditionalFormatting sqref="G14:O14 V14">
    <cfRule type="cellIs" dxfId="136" priority="109" operator="equal">
      <formula>"No"</formula>
    </cfRule>
    <cfRule type="cellIs" dxfId="135" priority="110" operator="equal">
      <formula>"Yes"</formula>
    </cfRule>
  </conditionalFormatting>
  <conditionalFormatting sqref="G15:O16 V15:V16">
    <cfRule type="cellIs" dxfId="134" priority="107" operator="equal">
      <formula>"No"</formula>
    </cfRule>
    <cfRule type="cellIs" dxfId="133" priority="108" operator="equal">
      <formula>"Yes"</formula>
    </cfRule>
  </conditionalFormatting>
  <conditionalFormatting sqref="P14:U16">
    <cfRule type="cellIs" dxfId="132" priority="105" operator="equal">
      <formula>"No"</formula>
    </cfRule>
    <cfRule type="cellIs" dxfId="131" priority="106" operator="equal">
      <formula>"Yes"</formula>
    </cfRule>
  </conditionalFormatting>
  <conditionalFormatting sqref="P14:U14">
    <cfRule type="cellIs" dxfId="130" priority="103" operator="equal">
      <formula>"No"</formula>
    </cfRule>
    <cfRule type="cellIs" dxfId="129" priority="104" operator="equal">
      <formula>"Yes"</formula>
    </cfRule>
  </conditionalFormatting>
  <conditionalFormatting sqref="P15:U16">
    <cfRule type="cellIs" dxfId="128" priority="101" operator="equal">
      <formula>"No"</formula>
    </cfRule>
    <cfRule type="cellIs" dxfId="127" priority="102" operator="equal">
      <formula>"Yes"</formula>
    </cfRule>
  </conditionalFormatting>
  <conditionalFormatting sqref="A14">
    <cfRule type="cellIs" dxfId="126" priority="99" operator="equal">
      <formula>"No"</formula>
    </cfRule>
    <cfRule type="cellIs" dxfId="125" priority="100" operator="equal">
      <formula>"Yes"</formula>
    </cfRule>
  </conditionalFormatting>
  <conditionalFormatting sqref="A15:A16">
    <cfRule type="cellIs" dxfId="124" priority="97" operator="equal">
      <formula>"No"</formula>
    </cfRule>
    <cfRule type="cellIs" dxfId="123" priority="98" operator="equal">
      <formula>"Yes"</formula>
    </cfRule>
  </conditionalFormatting>
  <conditionalFormatting sqref="G44:O44 V44">
    <cfRule type="cellIs" dxfId="122" priority="95" operator="equal">
      <formula>"No"</formula>
    </cfRule>
    <cfRule type="cellIs" dxfId="121" priority="96" operator="equal">
      <formula>"Yes"</formula>
    </cfRule>
  </conditionalFormatting>
  <conditionalFormatting sqref="A44">
    <cfRule type="cellIs" dxfId="120" priority="93" operator="equal">
      <formula>"No"</formula>
    </cfRule>
    <cfRule type="cellIs" dxfId="119" priority="94" operator="equal">
      <formula>"Yes"</formula>
    </cfRule>
  </conditionalFormatting>
  <conditionalFormatting sqref="P44:U44">
    <cfRule type="cellIs" dxfId="118" priority="91" operator="equal">
      <formula>"No"</formula>
    </cfRule>
    <cfRule type="cellIs" dxfId="117" priority="92" operator="equal">
      <formula>"Yes"</formula>
    </cfRule>
  </conditionalFormatting>
  <conditionalFormatting sqref="D44">
    <cfRule type="cellIs" dxfId="116" priority="89" operator="equal">
      <formula>20</formula>
    </cfRule>
    <cfRule type="cellIs" dxfId="115" priority="90" operator="equal">
      <formula>1</formula>
    </cfRule>
  </conditionalFormatting>
  <conditionalFormatting sqref="G45:O45 V45">
    <cfRule type="cellIs" dxfId="114" priority="77" operator="equal">
      <formula>"No"</formula>
    </cfRule>
    <cfRule type="cellIs" dxfId="113" priority="78" operator="equal">
      <formula>"Yes"</formula>
    </cfRule>
  </conditionalFormatting>
  <conditionalFormatting sqref="G45:O45 V45">
    <cfRule type="cellIs" dxfId="112" priority="79" operator="equal">
      <formula>"No"</formula>
    </cfRule>
    <cfRule type="cellIs" dxfId="111" priority="80" operator="equal">
      <formula>"Yes"</formula>
    </cfRule>
  </conditionalFormatting>
  <conditionalFormatting sqref="P45:U45">
    <cfRule type="cellIs" dxfId="110" priority="75" operator="equal">
      <formula>"No"</formula>
    </cfRule>
    <cfRule type="cellIs" dxfId="109" priority="76" operator="equal">
      <formula>"Yes"</formula>
    </cfRule>
  </conditionalFormatting>
  <conditionalFormatting sqref="P45:U45">
    <cfRule type="cellIs" dxfId="108" priority="73" operator="equal">
      <formula>"No"</formula>
    </cfRule>
    <cfRule type="cellIs" dxfId="107" priority="74" operator="equal">
      <formula>"Yes"</formula>
    </cfRule>
  </conditionalFormatting>
  <conditionalFormatting sqref="D45">
    <cfRule type="cellIs" dxfId="106" priority="71" operator="equal">
      <formula>20</formula>
    </cfRule>
    <cfRule type="cellIs" dxfId="105" priority="72" operator="equal">
      <formula>1</formula>
    </cfRule>
  </conditionalFormatting>
  <conditionalFormatting sqref="G46:O46 V46">
    <cfRule type="cellIs" dxfId="104" priority="67" operator="equal">
      <formula>"No"</formula>
    </cfRule>
    <cfRule type="cellIs" dxfId="103" priority="68" operator="equal">
      <formula>"Yes"</formula>
    </cfRule>
  </conditionalFormatting>
  <conditionalFormatting sqref="G46:O46 V46">
    <cfRule type="cellIs" dxfId="102" priority="69" operator="equal">
      <formula>"No"</formula>
    </cfRule>
    <cfRule type="cellIs" dxfId="101" priority="70" operator="equal">
      <formula>"Yes"</formula>
    </cfRule>
  </conditionalFormatting>
  <conditionalFormatting sqref="P46:U46">
    <cfRule type="cellIs" dxfId="100" priority="65" operator="equal">
      <formula>"No"</formula>
    </cfRule>
    <cfRule type="cellIs" dxfId="99" priority="66" operator="equal">
      <formula>"Yes"</formula>
    </cfRule>
  </conditionalFormatting>
  <conditionalFormatting sqref="P46:U46">
    <cfRule type="cellIs" dxfId="98" priority="63" operator="equal">
      <formula>"No"</formula>
    </cfRule>
    <cfRule type="cellIs" dxfId="97" priority="64" operator="equal">
      <formula>"Yes"</formula>
    </cfRule>
  </conditionalFormatting>
  <conditionalFormatting sqref="D46">
    <cfRule type="cellIs" dxfId="96" priority="61" operator="equal">
      <formula>20</formula>
    </cfRule>
    <cfRule type="cellIs" dxfId="95" priority="62" operator="equal">
      <formula>1</formula>
    </cfRule>
  </conditionalFormatting>
  <conditionalFormatting sqref="G41:O41 V41">
    <cfRule type="cellIs" dxfId="94" priority="59" operator="equal">
      <formula>"No"</formula>
    </cfRule>
    <cfRule type="cellIs" dxfId="93" priority="60" operator="equal">
      <formula>"Yes"</formula>
    </cfRule>
  </conditionalFormatting>
  <conditionalFormatting sqref="G42:O43 V42:V43">
    <cfRule type="cellIs" dxfId="92" priority="57" operator="equal">
      <formula>"No"</formula>
    </cfRule>
    <cfRule type="cellIs" dxfId="91" priority="58" operator="equal">
      <formula>"Yes"</formula>
    </cfRule>
  </conditionalFormatting>
  <conditionalFormatting sqref="A41">
    <cfRule type="cellIs" dxfId="90" priority="55" operator="equal">
      <formula>"No"</formula>
    </cfRule>
    <cfRule type="cellIs" dxfId="89" priority="56" operator="equal">
      <formula>"Yes"</formula>
    </cfRule>
  </conditionalFormatting>
  <conditionalFormatting sqref="A42:A43">
    <cfRule type="cellIs" dxfId="88" priority="53" operator="equal">
      <formula>"No"</formula>
    </cfRule>
    <cfRule type="cellIs" dxfId="87" priority="54" operator="equal">
      <formula>"Yes"</formula>
    </cfRule>
  </conditionalFormatting>
  <conditionalFormatting sqref="P41:U41">
    <cfRule type="cellIs" dxfId="86" priority="51" operator="equal">
      <formula>"No"</formula>
    </cfRule>
    <cfRule type="cellIs" dxfId="85" priority="52" operator="equal">
      <formula>"Yes"</formula>
    </cfRule>
  </conditionalFormatting>
  <conditionalFormatting sqref="P42:U43">
    <cfRule type="cellIs" dxfId="84" priority="49" operator="equal">
      <formula>"No"</formula>
    </cfRule>
    <cfRule type="cellIs" dxfId="83" priority="50" operator="equal">
      <formula>"Yes"</formula>
    </cfRule>
  </conditionalFormatting>
  <conditionalFormatting sqref="D41:D43">
    <cfRule type="cellIs" dxfId="82" priority="47" operator="equal">
      <formula>20</formula>
    </cfRule>
    <cfRule type="cellIs" dxfId="81" priority="48" operator="equal">
      <formula>1</formula>
    </cfRule>
  </conditionalFormatting>
  <conditionalFormatting sqref="G47:O47 V47">
    <cfRule type="cellIs" dxfId="80" priority="45" operator="equal">
      <formula>"No"</formula>
    </cfRule>
    <cfRule type="cellIs" dxfId="79" priority="46" operator="equal">
      <formula>"Yes"</formula>
    </cfRule>
  </conditionalFormatting>
  <conditionalFormatting sqref="A47">
    <cfRule type="cellIs" dxfId="78" priority="43" operator="equal">
      <formula>"No"</formula>
    </cfRule>
    <cfRule type="cellIs" dxfId="77" priority="44" operator="equal">
      <formula>"Yes"</formula>
    </cfRule>
  </conditionalFormatting>
  <conditionalFormatting sqref="P47:U47">
    <cfRule type="cellIs" dxfId="76" priority="41" operator="equal">
      <formula>"No"</formula>
    </cfRule>
    <cfRule type="cellIs" dxfId="75" priority="42" operator="equal">
      <formula>"Yes"</formula>
    </cfRule>
  </conditionalFormatting>
  <conditionalFormatting sqref="D47">
    <cfRule type="cellIs" dxfId="74" priority="39" operator="equal">
      <formula>20</formula>
    </cfRule>
    <cfRule type="cellIs" dxfId="73" priority="40" operator="equal">
      <formula>1</formula>
    </cfRule>
  </conditionalFormatting>
  <conditionalFormatting sqref="G48:O48 V48">
    <cfRule type="cellIs" dxfId="72" priority="37" operator="equal">
      <formula>"No"</formula>
    </cfRule>
    <cfRule type="cellIs" dxfId="71" priority="38" operator="equal">
      <formula>"Yes"</formula>
    </cfRule>
  </conditionalFormatting>
  <conditionalFormatting sqref="A48">
    <cfRule type="cellIs" dxfId="70" priority="35" operator="equal">
      <formula>"No"</formula>
    </cfRule>
    <cfRule type="cellIs" dxfId="69" priority="36" operator="equal">
      <formula>"Yes"</formula>
    </cfRule>
  </conditionalFormatting>
  <conditionalFormatting sqref="P48:U48">
    <cfRule type="cellIs" dxfId="68" priority="33" operator="equal">
      <formula>"No"</formula>
    </cfRule>
    <cfRule type="cellIs" dxfId="67" priority="34" operator="equal">
      <formula>"Yes"</formula>
    </cfRule>
  </conditionalFormatting>
  <conditionalFormatting sqref="D48">
    <cfRule type="cellIs" dxfId="66" priority="31" operator="equal">
      <formula>20</formula>
    </cfRule>
    <cfRule type="cellIs" dxfId="65" priority="32" operator="equal">
      <formula>1</formula>
    </cfRule>
  </conditionalFormatting>
  <conditionalFormatting sqref="G49:O49 V49">
    <cfRule type="cellIs" dxfId="64" priority="29" operator="equal">
      <formula>"No"</formula>
    </cfRule>
    <cfRule type="cellIs" dxfId="63" priority="30" operator="equal">
      <formula>"Yes"</formula>
    </cfRule>
  </conditionalFormatting>
  <conditionalFormatting sqref="A49">
    <cfRule type="cellIs" dxfId="62" priority="27" operator="equal">
      <formula>"No"</formula>
    </cfRule>
    <cfRule type="cellIs" dxfId="61" priority="28" operator="equal">
      <formula>"Yes"</formula>
    </cfRule>
  </conditionalFormatting>
  <conditionalFormatting sqref="P49:U49">
    <cfRule type="cellIs" dxfId="60" priority="25" operator="equal">
      <formula>"No"</formula>
    </cfRule>
    <cfRule type="cellIs" dxfId="59" priority="26" operator="equal">
      <formula>"Yes"</formula>
    </cfRule>
  </conditionalFormatting>
  <conditionalFormatting sqref="D49">
    <cfRule type="cellIs" dxfId="58" priority="23" operator="equal">
      <formula>20</formula>
    </cfRule>
    <cfRule type="cellIs" dxfId="57" priority="24" operator="equal">
      <formula>1</formula>
    </cfRule>
  </conditionalFormatting>
  <conditionalFormatting sqref="G50:O50 V50">
    <cfRule type="cellIs" dxfId="56" priority="21" operator="equal">
      <formula>"No"</formula>
    </cfRule>
    <cfRule type="cellIs" dxfId="55" priority="22" operator="equal">
      <formula>"Yes"</formula>
    </cfRule>
  </conditionalFormatting>
  <conditionalFormatting sqref="A50">
    <cfRule type="cellIs" dxfId="54" priority="19" operator="equal">
      <formula>"No"</formula>
    </cfRule>
    <cfRule type="cellIs" dxfId="53" priority="20" operator="equal">
      <formula>"Yes"</formula>
    </cfRule>
  </conditionalFormatting>
  <conditionalFormatting sqref="P50:U50">
    <cfRule type="cellIs" dxfId="52" priority="17" operator="equal">
      <formula>"No"</formula>
    </cfRule>
    <cfRule type="cellIs" dxfId="51" priority="18" operator="equal">
      <formula>"Yes"</formula>
    </cfRule>
  </conditionalFormatting>
  <conditionalFormatting sqref="D50">
    <cfRule type="cellIs" dxfId="50" priority="15" operator="equal">
      <formula>20</formula>
    </cfRule>
    <cfRule type="cellIs" dxfId="49" priority="16" operator="equal">
      <formula>1</formula>
    </cfRule>
  </conditionalFormatting>
  <conditionalFormatting sqref="G51:O53 V51:V53">
    <cfRule type="cellIs" dxfId="48" priority="9" operator="equal">
      <formula>"No"</formula>
    </cfRule>
    <cfRule type="cellIs" dxfId="47" priority="10" operator="equal">
      <formula>"Yes"</formula>
    </cfRule>
  </conditionalFormatting>
  <conditionalFormatting sqref="G51:O51 G53:O53 V53 V51">
    <cfRule type="cellIs" dxfId="46" priority="13" operator="equal">
      <formula>"No"</formula>
    </cfRule>
    <cfRule type="cellIs" dxfId="45" priority="14" operator="equal">
      <formula>"Yes"</formula>
    </cfRule>
  </conditionalFormatting>
  <conditionalFormatting sqref="G52:O52 V52">
    <cfRule type="cellIs" dxfId="44" priority="11" operator="equal">
      <formula>"No"</formula>
    </cfRule>
    <cfRule type="cellIs" dxfId="43" priority="12" operator="equal">
      <formula>"Yes"</formula>
    </cfRule>
  </conditionalFormatting>
  <conditionalFormatting sqref="P51:U51 P53:U53">
    <cfRule type="cellIs" dxfId="42" priority="7" operator="equal">
      <formula>"No"</formula>
    </cfRule>
    <cfRule type="cellIs" dxfId="41" priority="8" operator="equal">
      <formula>"Yes"</formula>
    </cfRule>
  </conditionalFormatting>
  <conditionalFormatting sqref="P52:U52">
    <cfRule type="cellIs" dxfId="40" priority="5" operator="equal">
      <formula>"No"</formula>
    </cfRule>
    <cfRule type="cellIs" dxfId="39" priority="6" operator="equal">
      <formula>"Yes"</formula>
    </cfRule>
  </conditionalFormatting>
  <conditionalFormatting sqref="P51:U53">
    <cfRule type="cellIs" dxfId="38" priority="3" operator="equal">
      <formula>"No"</formula>
    </cfRule>
    <cfRule type="cellIs" dxfId="37" priority="4" operator="equal">
      <formula>"Yes"</formula>
    </cfRule>
  </conditionalFormatting>
  <conditionalFormatting sqref="D51:D53">
    <cfRule type="cellIs" dxfId="36" priority="1" operator="equal">
      <formula>20</formula>
    </cfRule>
    <cfRule type="cellIs" dxfId="35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4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9.37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12" width="8" style="2" customWidth="1"/>
    <col min="13" max="13" width="8.75" style="2" bestFit="1" customWidth="1"/>
    <col min="14" max="18" width="8" style="2" customWidth="1"/>
    <col min="19" max="19" width="9" style="2" bestFit="1" customWidth="1"/>
    <col min="20" max="20" width="7.375" style="2" bestFit="1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6" customFormat="1" ht="32.25" thickBot="1" x14ac:dyDescent="0.3">
      <c r="A2" s="23" t="s">
        <v>7</v>
      </c>
      <c r="B2" s="79" t="s">
        <v>56</v>
      </c>
      <c r="C2" s="108" t="s">
        <v>34</v>
      </c>
      <c r="D2" s="111" t="s">
        <v>35</v>
      </c>
      <c r="E2" s="71" t="s">
        <v>37</v>
      </c>
      <c r="F2" s="25" t="s">
        <v>38</v>
      </c>
      <c r="G2" s="48" t="s">
        <v>39</v>
      </c>
      <c r="H2" s="45" t="s">
        <v>40</v>
      </c>
      <c r="I2" s="42" t="s">
        <v>41</v>
      </c>
      <c r="J2" s="66" t="s">
        <v>42</v>
      </c>
      <c r="K2" s="24" t="s">
        <v>58</v>
      </c>
      <c r="L2" s="51" t="s">
        <v>43</v>
      </c>
      <c r="M2" s="57" t="s">
        <v>44</v>
      </c>
      <c r="N2" s="60" t="s">
        <v>45</v>
      </c>
      <c r="O2" s="63" t="s">
        <v>46</v>
      </c>
      <c r="P2" s="24" t="s">
        <v>47</v>
      </c>
      <c r="Q2" s="54" t="s">
        <v>48</v>
      </c>
      <c r="R2" s="25" t="s">
        <v>76</v>
      </c>
      <c r="S2" s="39" t="s">
        <v>57</v>
      </c>
      <c r="T2" s="85" t="s">
        <v>0</v>
      </c>
      <c r="U2" s="124" t="s">
        <v>36</v>
      </c>
      <c r="V2" s="120" t="s">
        <v>77</v>
      </c>
      <c r="W2" s="88" t="s">
        <v>49</v>
      </c>
    </row>
    <row r="3" spans="1:23" x14ac:dyDescent="0.25">
      <c r="A3" s="37" t="s">
        <v>61</v>
      </c>
      <c r="B3" s="80">
        <v>1</v>
      </c>
      <c r="C3" s="109" t="s">
        <v>50</v>
      </c>
      <c r="D3" s="112">
        <v>0</v>
      </c>
      <c r="E3" s="83"/>
      <c r="F3" s="28">
        <v>5</v>
      </c>
      <c r="G3" s="49">
        <v>3</v>
      </c>
      <c r="H3" s="46"/>
      <c r="I3" s="43"/>
      <c r="J3" s="67"/>
      <c r="K3" s="27"/>
      <c r="L3" s="52"/>
      <c r="M3" s="58"/>
      <c r="N3" s="61"/>
      <c r="O3" s="64"/>
      <c r="P3" s="27"/>
      <c r="Q3" s="55"/>
      <c r="R3" s="28">
        <f t="shared" ref="R3:R34" si="0">SUM(E3:Q3)</f>
        <v>8</v>
      </c>
      <c r="S3" s="40"/>
      <c r="T3" s="86">
        <v>12</v>
      </c>
      <c r="U3" s="125">
        <v>24</v>
      </c>
      <c r="V3" s="121">
        <f t="shared" ref="V3:V19" si="1">U3+T3-SUM(R3:S3)</f>
        <v>28</v>
      </c>
      <c r="W3" s="102">
        <f t="shared" ref="W3:W34" si="2">SMALL(U3:V3,1)</f>
        <v>24</v>
      </c>
    </row>
    <row r="4" spans="1:23" x14ac:dyDescent="0.25">
      <c r="A4" s="37" t="s">
        <v>52</v>
      </c>
      <c r="B4" s="80">
        <v>1</v>
      </c>
      <c r="C4" s="109" t="s">
        <v>50</v>
      </c>
      <c r="D4" s="112">
        <v>0</v>
      </c>
      <c r="E4" s="83"/>
      <c r="F4" s="28"/>
      <c r="G4" s="49">
        <v>1</v>
      </c>
      <c r="H4" s="46"/>
      <c r="I4" s="43"/>
      <c r="J4" s="67"/>
      <c r="K4" s="27"/>
      <c r="L4" s="52"/>
      <c r="M4" s="58"/>
      <c r="N4" s="61"/>
      <c r="O4" s="64"/>
      <c r="P4" s="27"/>
      <c r="Q4" s="55"/>
      <c r="R4" s="28">
        <f t="shared" si="0"/>
        <v>1</v>
      </c>
      <c r="S4" s="40"/>
      <c r="T4" s="86"/>
      <c r="U4" s="125">
        <v>24</v>
      </c>
      <c r="V4" s="122">
        <f t="shared" si="1"/>
        <v>23</v>
      </c>
      <c r="W4" s="89">
        <f t="shared" si="2"/>
        <v>23</v>
      </c>
    </row>
    <row r="5" spans="1:23" x14ac:dyDescent="0.25">
      <c r="A5" s="114" t="s">
        <v>59</v>
      </c>
      <c r="B5" s="115">
        <v>1</v>
      </c>
      <c r="C5" s="109" t="s">
        <v>50</v>
      </c>
      <c r="D5" s="112">
        <v>0</v>
      </c>
      <c r="E5" s="83"/>
      <c r="F5" s="28"/>
      <c r="G5" s="49">
        <v>4</v>
      </c>
      <c r="H5" s="46"/>
      <c r="I5" s="43"/>
      <c r="J5" s="67"/>
      <c r="K5" s="27"/>
      <c r="L5" s="52"/>
      <c r="M5" s="58"/>
      <c r="N5" s="61"/>
      <c r="O5" s="64"/>
      <c r="P5" s="27"/>
      <c r="Q5" s="55"/>
      <c r="R5" s="28">
        <f t="shared" si="0"/>
        <v>4</v>
      </c>
      <c r="S5" s="40"/>
      <c r="T5" s="86"/>
      <c r="U5" s="125">
        <v>18</v>
      </c>
      <c r="V5" s="122">
        <f t="shared" si="1"/>
        <v>14</v>
      </c>
      <c r="W5" s="89">
        <f t="shared" si="2"/>
        <v>14</v>
      </c>
    </row>
    <row r="6" spans="1:23" x14ac:dyDescent="0.25">
      <c r="A6" s="99" t="s">
        <v>66</v>
      </c>
      <c r="B6" s="100">
        <v>1</v>
      </c>
      <c r="C6" s="109" t="s">
        <v>50</v>
      </c>
      <c r="D6" s="112">
        <v>0</v>
      </c>
      <c r="E6" s="83"/>
      <c r="F6" s="28"/>
      <c r="G6" s="49">
        <v>1</v>
      </c>
      <c r="H6" s="46"/>
      <c r="I6" s="43"/>
      <c r="J6" s="67"/>
      <c r="K6" s="27"/>
      <c r="L6" s="52"/>
      <c r="M6" s="58"/>
      <c r="N6" s="61"/>
      <c r="O6" s="64"/>
      <c r="P6" s="27"/>
      <c r="Q6" s="55"/>
      <c r="R6" s="28">
        <f t="shared" si="0"/>
        <v>1</v>
      </c>
      <c r="S6" s="40"/>
      <c r="T6" s="86"/>
      <c r="U6" s="125">
        <v>13</v>
      </c>
      <c r="V6" s="122">
        <f t="shared" si="1"/>
        <v>12</v>
      </c>
      <c r="W6" s="89">
        <f t="shared" si="2"/>
        <v>12</v>
      </c>
    </row>
    <row r="7" spans="1:23" x14ac:dyDescent="0.25">
      <c r="A7" s="37" t="s">
        <v>78</v>
      </c>
      <c r="B7" s="80">
        <v>1</v>
      </c>
      <c r="C7" s="109" t="s">
        <v>50</v>
      </c>
      <c r="D7" s="112">
        <v>0</v>
      </c>
      <c r="E7" s="83">
        <v>6</v>
      </c>
      <c r="F7" s="28">
        <v>2</v>
      </c>
      <c r="G7" s="49">
        <v>1</v>
      </c>
      <c r="H7" s="46">
        <v>1</v>
      </c>
      <c r="I7" s="43"/>
      <c r="J7" s="67"/>
      <c r="K7" s="27"/>
      <c r="L7" s="52"/>
      <c r="M7" s="58"/>
      <c r="N7" s="61"/>
      <c r="O7" s="64"/>
      <c r="P7" s="27"/>
      <c r="Q7" s="55">
        <v>6</v>
      </c>
      <c r="R7" s="28">
        <f t="shared" si="0"/>
        <v>16</v>
      </c>
      <c r="S7" s="40"/>
      <c r="T7" s="86">
        <v>15</v>
      </c>
      <c r="U7" s="125">
        <v>18</v>
      </c>
      <c r="V7" s="122">
        <f t="shared" si="1"/>
        <v>17</v>
      </c>
      <c r="W7" s="89">
        <f t="shared" si="2"/>
        <v>17</v>
      </c>
    </row>
    <row r="8" spans="1:23" x14ac:dyDescent="0.25">
      <c r="A8" s="37" t="s">
        <v>122</v>
      </c>
      <c r="B8" s="80">
        <v>1</v>
      </c>
      <c r="C8" s="109" t="s">
        <v>50</v>
      </c>
      <c r="D8" s="112">
        <v>0</v>
      </c>
      <c r="E8" s="83"/>
      <c r="F8" s="28"/>
      <c r="G8" s="49"/>
      <c r="H8" s="46"/>
      <c r="I8" s="43"/>
      <c r="J8" s="67"/>
      <c r="K8" s="27"/>
      <c r="L8" s="52"/>
      <c r="M8" s="58"/>
      <c r="N8" s="61"/>
      <c r="O8" s="64"/>
      <c r="P8" s="27"/>
      <c r="Q8" s="55"/>
      <c r="R8" s="28">
        <f t="shared" ref="R8" si="3">SUM(E8:Q8)</f>
        <v>0</v>
      </c>
      <c r="S8" s="40"/>
      <c r="T8" s="86"/>
      <c r="U8" s="125">
        <v>23</v>
      </c>
      <c r="V8" s="122">
        <f t="shared" ref="V8" si="4">U8+T8-SUM(R8:S8)</f>
        <v>23</v>
      </c>
      <c r="W8" s="89">
        <f t="shared" ref="W8" si="5">SMALL(U8:V8,1)</f>
        <v>23</v>
      </c>
    </row>
    <row r="9" spans="1:23" x14ac:dyDescent="0.25">
      <c r="A9" s="114" t="s">
        <v>88</v>
      </c>
      <c r="B9" s="115">
        <v>1</v>
      </c>
      <c r="C9" s="109" t="s">
        <v>50</v>
      </c>
      <c r="D9" s="112">
        <v>0</v>
      </c>
      <c r="E9" s="83">
        <v>4</v>
      </c>
      <c r="F9" s="28">
        <v>1</v>
      </c>
      <c r="G9" s="49">
        <v>1</v>
      </c>
      <c r="H9" s="46"/>
      <c r="I9" s="43"/>
      <c r="J9" s="67"/>
      <c r="K9" s="27"/>
      <c r="L9" s="52"/>
      <c r="M9" s="58"/>
      <c r="N9" s="61"/>
      <c r="O9" s="64"/>
      <c r="P9" s="27"/>
      <c r="Q9" s="55"/>
      <c r="R9" s="28">
        <f t="shared" ref="R9" si="6">SUM(E9:Q9)</f>
        <v>6</v>
      </c>
      <c r="S9" s="40"/>
      <c r="T9" s="86"/>
      <c r="U9" s="125">
        <v>10</v>
      </c>
      <c r="V9" s="122">
        <f t="shared" ref="V9" si="7">U9+T9-SUM(R9:S9)</f>
        <v>4</v>
      </c>
      <c r="W9" s="89">
        <f t="shared" ref="W9" si="8">SMALL(U9:V9,1)</f>
        <v>4</v>
      </c>
    </row>
    <row r="10" spans="1:23" x14ac:dyDescent="0.25">
      <c r="A10" s="37" t="s">
        <v>60</v>
      </c>
      <c r="B10" s="80">
        <v>1</v>
      </c>
      <c r="C10" s="109" t="s">
        <v>50</v>
      </c>
      <c r="D10" s="112">
        <v>0</v>
      </c>
      <c r="E10" s="83"/>
      <c r="F10" s="28"/>
      <c r="G10" s="49">
        <v>1</v>
      </c>
      <c r="H10" s="46"/>
      <c r="I10" s="43"/>
      <c r="J10" s="67"/>
      <c r="K10" s="27"/>
      <c r="L10" s="52"/>
      <c r="M10" s="58"/>
      <c r="N10" s="61"/>
      <c r="O10" s="64"/>
      <c r="P10" s="27"/>
      <c r="Q10" s="55"/>
      <c r="R10" s="28">
        <f t="shared" si="0"/>
        <v>1</v>
      </c>
      <c r="S10" s="40"/>
      <c r="T10" s="86"/>
      <c r="U10" s="125">
        <v>26</v>
      </c>
      <c r="V10" s="122">
        <f t="shared" si="1"/>
        <v>25</v>
      </c>
      <c r="W10" s="89">
        <f t="shared" si="2"/>
        <v>25</v>
      </c>
    </row>
    <row r="11" spans="1:23" x14ac:dyDescent="0.25">
      <c r="A11" s="37" t="s">
        <v>80</v>
      </c>
      <c r="B11" s="80">
        <v>1</v>
      </c>
      <c r="C11" s="109" t="s">
        <v>50</v>
      </c>
      <c r="D11" s="112">
        <v>0</v>
      </c>
      <c r="E11" s="83"/>
      <c r="F11" s="28"/>
      <c r="G11" s="49">
        <v>2</v>
      </c>
      <c r="H11" s="46"/>
      <c r="I11" s="43"/>
      <c r="J11" s="67"/>
      <c r="K11" s="27"/>
      <c r="L11" s="52">
        <v>1</v>
      </c>
      <c r="M11" s="58"/>
      <c r="N11" s="61"/>
      <c r="O11" s="64"/>
      <c r="P11" s="27"/>
      <c r="Q11" s="55"/>
      <c r="R11" s="28">
        <f t="shared" si="0"/>
        <v>3</v>
      </c>
      <c r="S11" s="40"/>
      <c r="T11" s="86">
        <v>1</v>
      </c>
      <c r="U11" s="125">
        <v>28</v>
      </c>
      <c r="V11" s="122">
        <f t="shared" si="1"/>
        <v>26</v>
      </c>
      <c r="W11" s="89">
        <f t="shared" si="2"/>
        <v>26</v>
      </c>
    </row>
    <row r="12" spans="1:23" x14ac:dyDescent="0.25">
      <c r="A12" s="37" t="s">
        <v>90</v>
      </c>
      <c r="B12" s="80">
        <v>1</v>
      </c>
      <c r="C12" s="109" t="s">
        <v>50</v>
      </c>
      <c r="D12" s="112">
        <v>0</v>
      </c>
      <c r="E12" s="83">
        <v>4</v>
      </c>
      <c r="F12" s="28">
        <v>5</v>
      </c>
      <c r="G12" s="49"/>
      <c r="H12" s="46"/>
      <c r="I12" s="43"/>
      <c r="J12" s="67"/>
      <c r="K12" s="27"/>
      <c r="L12" s="52"/>
      <c r="M12" s="58"/>
      <c r="N12" s="61"/>
      <c r="O12" s="64"/>
      <c r="P12" s="27"/>
      <c r="Q12" s="55">
        <v>2</v>
      </c>
      <c r="R12" s="28">
        <f t="shared" si="0"/>
        <v>11</v>
      </c>
      <c r="S12" s="40"/>
      <c r="T12" s="86">
        <v>7</v>
      </c>
      <c r="U12" s="125">
        <v>29</v>
      </c>
      <c r="V12" s="122">
        <f t="shared" si="1"/>
        <v>25</v>
      </c>
      <c r="W12" s="89">
        <f t="shared" si="2"/>
        <v>25</v>
      </c>
    </row>
    <row r="13" spans="1:23" x14ac:dyDescent="0.25">
      <c r="A13" s="37" t="s">
        <v>138</v>
      </c>
      <c r="B13" s="80">
        <v>1</v>
      </c>
      <c r="C13" s="109" t="s">
        <v>50</v>
      </c>
      <c r="D13" s="112">
        <v>0</v>
      </c>
      <c r="E13" s="83">
        <v>9</v>
      </c>
      <c r="F13" s="28"/>
      <c r="G13" s="49"/>
      <c r="H13" s="46"/>
      <c r="I13" s="43"/>
      <c r="J13" s="67"/>
      <c r="K13" s="27"/>
      <c r="L13" s="52"/>
      <c r="M13" s="58"/>
      <c r="N13" s="61"/>
      <c r="O13" s="64"/>
      <c r="P13" s="27"/>
      <c r="Q13" s="55"/>
      <c r="R13" s="28">
        <f t="shared" ref="R13" si="9">SUM(E13:Q13)</f>
        <v>9</v>
      </c>
      <c r="S13" s="40"/>
      <c r="T13" s="86"/>
      <c r="U13" s="215">
        <v>38</v>
      </c>
      <c r="V13" s="122">
        <f t="shared" ref="V13" si="10">U13+T13-SUM(R13:S13)</f>
        <v>29</v>
      </c>
      <c r="W13" s="89">
        <f t="shared" ref="W13" si="11">SMALL(U13:V13,1)</f>
        <v>29</v>
      </c>
    </row>
    <row r="14" spans="1:23" x14ac:dyDescent="0.25">
      <c r="A14" s="157" t="s">
        <v>95</v>
      </c>
      <c r="B14" s="81">
        <v>2</v>
      </c>
      <c r="C14" s="109" t="s">
        <v>50</v>
      </c>
      <c r="D14" s="112">
        <v>0</v>
      </c>
      <c r="E14" s="159"/>
      <c r="F14" s="28"/>
      <c r="G14" s="160">
        <v>7</v>
      </c>
      <c r="H14" s="161"/>
      <c r="I14" s="162"/>
      <c r="J14" s="163"/>
      <c r="K14" s="164"/>
      <c r="L14" s="165"/>
      <c r="M14" s="166"/>
      <c r="N14" s="167"/>
      <c r="O14" s="168"/>
      <c r="P14" s="164"/>
      <c r="Q14" s="169"/>
      <c r="R14" s="28">
        <f t="shared" si="0"/>
        <v>7</v>
      </c>
      <c r="S14" s="170"/>
      <c r="T14" s="171"/>
      <c r="U14" s="125">
        <v>12</v>
      </c>
      <c r="V14" s="122">
        <f t="shared" si="1"/>
        <v>5</v>
      </c>
      <c r="W14" s="89">
        <f t="shared" si="2"/>
        <v>5</v>
      </c>
    </row>
    <row r="15" spans="1:23" x14ac:dyDescent="0.25">
      <c r="A15" s="157" t="s">
        <v>99</v>
      </c>
      <c r="B15" s="81">
        <v>2</v>
      </c>
      <c r="C15" s="109" t="s">
        <v>50</v>
      </c>
      <c r="D15" s="112">
        <v>0</v>
      </c>
      <c r="E15" s="159">
        <v>20</v>
      </c>
      <c r="F15" s="28">
        <v>1</v>
      </c>
      <c r="G15" s="160"/>
      <c r="H15" s="161"/>
      <c r="I15" s="162">
        <v>1</v>
      </c>
      <c r="J15" s="163"/>
      <c r="K15" s="164"/>
      <c r="L15" s="165"/>
      <c r="M15" s="166"/>
      <c r="N15" s="167"/>
      <c r="O15" s="168"/>
      <c r="P15" s="164"/>
      <c r="Q15" s="169"/>
      <c r="R15" s="28">
        <f t="shared" si="0"/>
        <v>22</v>
      </c>
      <c r="S15" s="170">
        <v>5</v>
      </c>
      <c r="T15" s="171"/>
      <c r="U15" s="125">
        <v>18</v>
      </c>
      <c r="V15" s="122">
        <f t="shared" si="1"/>
        <v>-9</v>
      </c>
      <c r="W15" s="89">
        <f t="shared" si="2"/>
        <v>-9</v>
      </c>
    </row>
    <row r="16" spans="1:23" x14ac:dyDescent="0.25">
      <c r="A16" s="157" t="s">
        <v>100</v>
      </c>
      <c r="B16" s="81">
        <v>2</v>
      </c>
      <c r="C16" s="109" t="s">
        <v>50</v>
      </c>
      <c r="D16" s="112">
        <v>0</v>
      </c>
      <c r="E16" s="159"/>
      <c r="F16" s="28">
        <v>6</v>
      </c>
      <c r="G16" s="160"/>
      <c r="H16" s="161"/>
      <c r="I16" s="162"/>
      <c r="J16" s="163"/>
      <c r="K16" s="164"/>
      <c r="L16" s="165"/>
      <c r="M16" s="166"/>
      <c r="N16" s="167"/>
      <c r="O16" s="168"/>
      <c r="P16" s="164"/>
      <c r="Q16" s="169">
        <v>6</v>
      </c>
      <c r="R16" s="28">
        <f t="shared" si="0"/>
        <v>12</v>
      </c>
      <c r="S16" s="170"/>
      <c r="T16" s="171">
        <v>11</v>
      </c>
      <c r="U16" s="125">
        <v>18</v>
      </c>
      <c r="V16" s="122">
        <f t="shared" si="1"/>
        <v>17</v>
      </c>
      <c r="W16" s="89">
        <f t="shared" si="2"/>
        <v>17</v>
      </c>
    </row>
    <row r="17" spans="1:23" x14ac:dyDescent="0.25">
      <c r="A17" s="157" t="s">
        <v>143</v>
      </c>
      <c r="B17" s="81">
        <v>2</v>
      </c>
      <c r="C17" s="109" t="s">
        <v>50</v>
      </c>
      <c r="D17" s="112">
        <v>0</v>
      </c>
      <c r="E17" s="159"/>
      <c r="F17" s="28">
        <v>7</v>
      </c>
      <c r="G17" s="160"/>
      <c r="H17" s="161"/>
      <c r="I17" s="162"/>
      <c r="J17" s="163"/>
      <c r="K17" s="164"/>
      <c r="L17" s="165"/>
      <c r="M17" s="166"/>
      <c r="N17" s="167"/>
      <c r="O17" s="168"/>
      <c r="P17" s="164"/>
      <c r="Q17" s="169"/>
      <c r="R17" s="28">
        <f t="shared" si="0"/>
        <v>7</v>
      </c>
      <c r="S17" s="170"/>
      <c r="T17" s="171"/>
      <c r="U17" s="125">
        <v>4</v>
      </c>
      <c r="V17" s="122">
        <f t="shared" si="1"/>
        <v>-3</v>
      </c>
      <c r="W17" s="89">
        <f t="shared" si="2"/>
        <v>-3</v>
      </c>
    </row>
    <row r="18" spans="1:23" x14ac:dyDescent="0.25">
      <c r="A18" s="157" t="s">
        <v>144</v>
      </c>
      <c r="B18" s="81">
        <v>2</v>
      </c>
      <c r="C18" s="109" t="s">
        <v>50</v>
      </c>
      <c r="D18" s="112">
        <v>0</v>
      </c>
      <c r="E18" s="159"/>
      <c r="F18" s="28">
        <v>1</v>
      </c>
      <c r="G18" s="160"/>
      <c r="H18" s="161"/>
      <c r="I18" s="162"/>
      <c r="J18" s="163"/>
      <c r="K18" s="164"/>
      <c r="L18" s="165"/>
      <c r="M18" s="166"/>
      <c r="N18" s="167"/>
      <c r="O18" s="168"/>
      <c r="P18" s="164"/>
      <c r="Q18" s="169">
        <v>12</v>
      </c>
      <c r="R18" s="28">
        <f t="shared" si="0"/>
        <v>13</v>
      </c>
      <c r="S18" s="170"/>
      <c r="T18" s="171"/>
      <c r="U18" s="125">
        <v>4</v>
      </c>
      <c r="V18" s="122">
        <f t="shared" si="1"/>
        <v>-9</v>
      </c>
      <c r="W18" s="89">
        <f t="shared" si="2"/>
        <v>-9</v>
      </c>
    </row>
    <row r="19" spans="1:23" x14ac:dyDescent="0.25">
      <c r="A19" s="157" t="s">
        <v>113</v>
      </c>
      <c r="B19" s="81">
        <v>2</v>
      </c>
      <c r="C19" s="109" t="s">
        <v>114</v>
      </c>
      <c r="D19" s="112">
        <v>5</v>
      </c>
      <c r="E19" s="83">
        <v>15</v>
      </c>
      <c r="F19" s="28"/>
      <c r="G19" s="49"/>
      <c r="H19" s="46"/>
      <c r="I19" s="43"/>
      <c r="J19" s="67"/>
      <c r="K19" s="27"/>
      <c r="L19" s="52"/>
      <c r="M19" s="58"/>
      <c r="N19" s="61"/>
      <c r="O19" s="64"/>
      <c r="P19" s="27"/>
      <c r="Q19" s="55"/>
      <c r="R19" s="28">
        <f t="shared" si="0"/>
        <v>15</v>
      </c>
      <c r="S19" s="40"/>
      <c r="T19" s="86"/>
      <c r="U19" s="125">
        <v>3</v>
      </c>
      <c r="V19" s="122">
        <f t="shared" si="1"/>
        <v>-12</v>
      </c>
      <c r="W19" s="89">
        <f t="shared" si="2"/>
        <v>-12</v>
      </c>
    </row>
    <row r="20" spans="1:23" x14ac:dyDescent="0.25">
      <c r="A20" s="157" t="s">
        <v>110</v>
      </c>
      <c r="B20" s="81">
        <v>2</v>
      </c>
      <c r="C20" s="109" t="s">
        <v>50</v>
      </c>
      <c r="D20" s="112">
        <v>0</v>
      </c>
      <c r="E20" s="159">
        <v>12</v>
      </c>
      <c r="F20" s="28"/>
      <c r="G20" s="160"/>
      <c r="H20" s="161"/>
      <c r="I20" s="162"/>
      <c r="J20" s="163"/>
      <c r="K20" s="164"/>
      <c r="L20" s="165"/>
      <c r="M20" s="166"/>
      <c r="N20" s="167"/>
      <c r="O20" s="168"/>
      <c r="P20" s="164"/>
      <c r="Q20" s="169"/>
      <c r="R20" s="28">
        <f t="shared" si="0"/>
        <v>12</v>
      </c>
      <c r="S20" s="170">
        <v>2</v>
      </c>
      <c r="T20" s="171"/>
      <c r="U20" s="125">
        <v>11</v>
      </c>
      <c r="V20" s="122">
        <f>U20+T20-R20</f>
        <v>-1</v>
      </c>
      <c r="W20" s="89">
        <f t="shared" si="2"/>
        <v>-1</v>
      </c>
    </row>
    <row r="21" spans="1:23" x14ac:dyDescent="0.25">
      <c r="A21" s="157" t="s">
        <v>105</v>
      </c>
      <c r="B21" s="81">
        <v>2</v>
      </c>
      <c r="C21" s="109" t="s">
        <v>50</v>
      </c>
      <c r="D21" s="112">
        <v>0</v>
      </c>
      <c r="E21" s="159"/>
      <c r="F21" s="28">
        <v>6</v>
      </c>
      <c r="G21" s="160"/>
      <c r="H21" s="161"/>
      <c r="I21" s="162"/>
      <c r="J21" s="163"/>
      <c r="K21" s="164"/>
      <c r="L21" s="165"/>
      <c r="M21" s="166"/>
      <c r="N21" s="167"/>
      <c r="O21" s="168"/>
      <c r="P21" s="164"/>
      <c r="Q21" s="169"/>
      <c r="R21" s="28">
        <f t="shared" si="0"/>
        <v>6</v>
      </c>
      <c r="S21" s="170">
        <v>7</v>
      </c>
      <c r="T21" s="171"/>
      <c r="U21" s="125">
        <v>4</v>
      </c>
      <c r="V21" s="122">
        <f t="shared" ref="V21:V34" si="12">U21+T21-SUM(R21:S21)</f>
        <v>-9</v>
      </c>
      <c r="W21" s="89">
        <f t="shared" si="2"/>
        <v>-9</v>
      </c>
    </row>
    <row r="22" spans="1:23" x14ac:dyDescent="0.25">
      <c r="A22" s="157" t="s">
        <v>106</v>
      </c>
      <c r="B22" s="81">
        <v>2</v>
      </c>
      <c r="C22" s="109" t="s">
        <v>50</v>
      </c>
      <c r="D22" s="112">
        <v>0</v>
      </c>
      <c r="E22" s="159">
        <v>8</v>
      </c>
      <c r="F22" s="28">
        <v>1</v>
      </c>
      <c r="G22" s="160"/>
      <c r="H22" s="161"/>
      <c r="I22" s="162"/>
      <c r="J22" s="163"/>
      <c r="K22" s="164"/>
      <c r="L22" s="165"/>
      <c r="M22" s="166"/>
      <c r="N22" s="167"/>
      <c r="O22" s="168"/>
      <c r="P22" s="164"/>
      <c r="Q22" s="169"/>
      <c r="R22" s="28">
        <f t="shared" si="0"/>
        <v>9</v>
      </c>
      <c r="S22" s="170">
        <v>5</v>
      </c>
      <c r="T22" s="171"/>
      <c r="U22" s="125">
        <v>4</v>
      </c>
      <c r="V22" s="122">
        <f t="shared" si="12"/>
        <v>-10</v>
      </c>
      <c r="W22" s="89">
        <f t="shared" si="2"/>
        <v>-10</v>
      </c>
    </row>
    <row r="23" spans="1:23" x14ac:dyDescent="0.25">
      <c r="A23" s="157" t="s">
        <v>107</v>
      </c>
      <c r="B23" s="81">
        <v>2</v>
      </c>
      <c r="C23" s="109" t="s">
        <v>50</v>
      </c>
      <c r="D23" s="112">
        <v>0</v>
      </c>
      <c r="E23" s="159"/>
      <c r="F23" s="28"/>
      <c r="G23" s="160">
        <v>7</v>
      </c>
      <c r="H23" s="161"/>
      <c r="I23" s="162"/>
      <c r="J23" s="163"/>
      <c r="K23" s="164"/>
      <c r="L23" s="165"/>
      <c r="M23" s="166"/>
      <c r="N23" s="167"/>
      <c r="O23" s="168"/>
      <c r="P23" s="164"/>
      <c r="Q23" s="169"/>
      <c r="R23" s="28">
        <f t="shared" si="0"/>
        <v>7</v>
      </c>
      <c r="S23" s="170">
        <v>4</v>
      </c>
      <c r="T23" s="171"/>
      <c r="U23" s="125">
        <v>4</v>
      </c>
      <c r="V23" s="122">
        <f t="shared" si="12"/>
        <v>-7</v>
      </c>
      <c r="W23" s="89">
        <f t="shared" si="2"/>
        <v>-7</v>
      </c>
    </row>
    <row r="24" spans="1:23" x14ac:dyDescent="0.25">
      <c r="A24" s="38" t="s">
        <v>108</v>
      </c>
      <c r="B24" s="81">
        <v>2</v>
      </c>
      <c r="C24" s="109" t="s">
        <v>50</v>
      </c>
      <c r="D24" s="112">
        <v>0</v>
      </c>
      <c r="E24" s="159"/>
      <c r="F24" s="28">
        <v>6</v>
      </c>
      <c r="G24" s="160"/>
      <c r="H24" s="161"/>
      <c r="I24" s="162"/>
      <c r="J24" s="163"/>
      <c r="K24" s="164"/>
      <c r="L24" s="165"/>
      <c r="M24" s="166"/>
      <c r="N24" s="167"/>
      <c r="O24" s="168"/>
      <c r="P24" s="164"/>
      <c r="Q24" s="169"/>
      <c r="R24" s="28">
        <f t="shared" si="0"/>
        <v>6</v>
      </c>
      <c r="S24" s="170">
        <v>2</v>
      </c>
      <c r="T24" s="171"/>
      <c r="U24" s="125">
        <v>4</v>
      </c>
      <c r="V24" s="122">
        <f t="shared" si="12"/>
        <v>-4</v>
      </c>
      <c r="W24" s="89">
        <f t="shared" si="2"/>
        <v>-4</v>
      </c>
    </row>
    <row r="25" spans="1:23" x14ac:dyDescent="0.25">
      <c r="A25" s="38" t="s">
        <v>109</v>
      </c>
      <c r="B25" s="81">
        <v>2</v>
      </c>
      <c r="C25" s="109" t="s">
        <v>50</v>
      </c>
      <c r="D25" s="112">
        <v>0</v>
      </c>
      <c r="E25" s="159"/>
      <c r="F25" s="28">
        <v>5</v>
      </c>
      <c r="G25" s="160"/>
      <c r="H25" s="161"/>
      <c r="I25" s="162"/>
      <c r="J25" s="163"/>
      <c r="K25" s="164"/>
      <c r="L25" s="165"/>
      <c r="M25" s="166"/>
      <c r="N25" s="167"/>
      <c r="O25" s="168"/>
      <c r="P25" s="164"/>
      <c r="Q25" s="169"/>
      <c r="R25" s="28">
        <f t="shared" si="0"/>
        <v>5</v>
      </c>
      <c r="S25" s="170">
        <v>1</v>
      </c>
      <c r="T25" s="171"/>
      <c r="U25" s="125">
        <v>4</v>
      </c>
      <c r="V25" s="122">
        <f t="shared" si="12"/>
        <v>-2</v>
      </c>
      <c r="W25" s="89">
        <f t="shared" si="2"/>
        <v>-2</v>
      </c>
    </row>
    <row r="26" spans="1:23" x14ac:dyDescent="0.25">
      <c r="A26" s="38" t="s">
        <v>139</v>
      </c>
      <c r="B26" s="81">
        <v>2</v>
      </c>
      <c r="C26" s="109" t="s">
        <v>50</v>
      </c>
      <c r="D26" s="112">
        <v>0</v>
      </c>
      <c r="E26" s="159">
        <v>9</v>
      </c>
      <c r="F26" s="28"/>
      <c r="G26" s="160"/>
      <c r="H26" s="161"/>
      <c r="I26" s="162"/>
      <c r="J26" s="163"/>
      <c r="K26" s="164"/>
      <c r="L26" s="165"/>
      <c r="M26" s="166"/>
      <c r="N26" s="167"/>
      <c r="O26" s="168"/>
      <c r="P26" s="164"/>
      <c r="Q26" s="169"/>
      <c r="R26" s="28">
        <f t="shared" ref="R26:R28" si="13">SUM(E26:Q26)</f>
        <v>9</v>
      </c>
      <c r="S26" s="170">
        <v>3</v>
      </c>
      <c r="T26" s="171"/>
      <c r="U26" s="125">
        <v>4</v>
      </c>
      <c r="V26" s="122">
        <f t="shared" ref="V26:V28" si="14">U26+T26-SUM(R26:S26)</f>
        <v>-8</v>
      </c>
      <c r="W26" s="89">
        <f t="shared" ref="W26:W28" si="15">SMALL(U26:V26,1)</f>
        <v>-8</v>
      </c>
    </row>
    <row r="27" spans="1:23" x14ac:dyDescent="0.25">
      <c r="A27" s="38" t="s">
        <v>140</v>
      </c>
      <c r="B27" s="81">
        <v>2</v>
      </c>
      <c r="C27" s="109" t="s">
        <v>50</v>
      </c>
      <c r="D27" s="112">
        <v>0</v>
      </c>
      <c r="E27" s="159"/>
      <c r="F27" s="28">
        <v>11</v>
      </c>
      <c r="G27" s="160"/>
      <c r="H27" s="161"/>
      <c r="I27" s="162"/>
      <c r="J27" s="163"/>
      <c r="K27" s="164"/>
      <c r="L27" s="165"/>
      <c r="M27" s="166"/>
      <c r="N27" s="167"/>
      <c r="O27" s="168"/>
      <c r="P27" s="164"/>
      <c r="Q27" s="169"/>
      <c r="R27" s="28">
        <f t="shared" si="13"/>
        <v>11</v>
      </c>
      <c r="S27" s="170">
        <v>1</v>
      </c>
      <c r="T27" s="171"/>
      <c r="U27" s="125">
        <v>4</v>
      </c>
      <c r="V27" s="122">
        <f t="shared" si="14"/>
        <v>-8</v>
      </c>
      <c r="W27" s="89">
        <f t="shared" si="15"/>
        <v>-8</v>
      </c>
    </row>
    <row r="28" spans="1:23" x14ac:dyDescent="0.25">
      <c r="A28" s="38" t="s">
        <v>141</v>
      </c>
      <c r="B28" s="81">
        <v>2</v>
      </c>
      <c r="C28" s="109" t="s">
        <v>50</v>
      </c>
      <c r="D28" s="112">
        <v>0</v>
      </c>
      <c r="E28" s="159">
        <v>5</v>
      </c>
      <c r="F28" s="28"/>
      <c r="G28" s="160"/>
      <c r="H28" s="161"/>
      <c r="I28" s="162"/>
      <c r="J28" s="163"/>
      <c r="K28" s="164"/>
      <c r="L28" s="165"/>
      <c r="M28" s="166"/>
      <c r="N28" s="167"/>
      <c r="O28" s="168"/>
      <c r="P28" s="164"/>
      <c r="Q28" s="169"/>
      <c r="R28" s="28">
        <f t="shared" si="13"/>
        <v>5</v>
      </c>
      <c r="S28" s="170">
        <v>4</v>
      </c>
      <c r="T28" s="171"/>
      <c r="U28" s="125">
        <v>4</v>
      </c>
      <c r="V28" s="122">
        <f t="shared" si="14"/>
        <v>-5</v>
      </c>
      <c r="W28" s="89">
        <f t="shared" si="15"/>
        <v>-5</v>
      </c>
    </row>
    <row r="29" spans="1:23" x14ac:dyDescent="0.25">
      <c r="A29" s="38" t="s">
        <v>124</v>
      </c>
      <c r="B29" s="81">
        <v>2</v>
      </c>
      <c r="C29" s="109" t="s">
        <v>50</v>
      </c>
      <c r="D29" s="112">
        <v>0</v>
      </c>
      <c r="E29" s="159"/>
      <c r="F29" s="28"/>
      <c r="G29" s="160"/>
      <c r="H29" s="161"/>
      <c r="I29" s="162"/>
      <c r="J29" s="163"/>
      <c r="K29" s="164"/>
      <c r="L29" s="165"/>
      <c r="M29" s="166"/>
      <c r="N29" s="167"/>
      <c r="O29" s="168"/>
      <c r="P29" s="164"/>
      <c r="Q29" s="169"/>
      <c r="R29" s="28">
        <f t="shared" ref="R29" si="16">SUM(E29:Q29)</f>
        <v>0</v>
      </c>
      <c r="S29" s="170"/>
      <c r="T29" s="171"/>
      <c r="U29" s="125">
        <v>15</v>
      </c>
      <c r="V29" s="122">
        <f t="shared" ref="V29" si="17">U29+T29-SUM(R29:S29)</f>
        <v>15</v>
      </c>
      <c r="W29" s="89">
        <f t="shared" ref="W29" si="18">SMALL(U29:V29,1)</f>
        <v>15</v>
      </c>
    </row>
    <row r="30" spans="1:23" x14ac:dyDescent="0.25">
      <c r="A30" s="38" t="s">
        <v>98</v>
      </c>
      <c r="B30" s="81">
        <v>2</v>
      </c>
      <c r="C30" s="109" t="s">
        <v>50</v>
      </c>
      <c r="D30" s="112">
        <v>0</v>
      </c>
      <c r="E30" s="159"/>
      <c r="F30" s="28"/>
      <c r="G30" s="160"/>
      <c r="H30" s="161"/>
      <c r="I30" s="162"/>
      <c r="J30" s="163"/>
      <c r="K30" s="164"/>
      <c r="L30" s="165"/>
      <c r="M30" s="166"/>
      <c r="N30" s="167"/>
      <c r="O30" s="168"/>
      <c r="P30" s="164"/>
      <c r="Q30" s="169"/>
      <c r="R30" s="28">
        <f t="shared" si="0"/>
        <v>0</v>
      </c>
      <c r="S30" s="170"/>
      <c r="T30" s="171"/>
      <c r="U30" s="125">
        <v>10</v>
      </c>
      <c r="V30" s="122">
        <f t="shared" si="12"/>
        <v>10</v>
      </c>
      <c r="W30" s="89">
        <f t="shared" si="2"/>
        <v>10</v>
      </c>
    </row>
    <row r="31" spans="1:23" x14ac:dyDescent="0.25">
      <c r="A31" s="38" t="s">
        <v>103</v>
      </c>
      <c r="B31" s="81">
        <v>2</v>
      </c>
      <c r="C31" s="109" t="s">
        <v>102</v>
      </c>
      <c r="D31" s="112">
        <v>5</v>
      </c>
      <c r="E31" s="83">
        <v>11</v>
      </c>
      <c r="F31" s="28"/>
      <c r="G31" s="49"/>
      <c r="H31" s="46"/>
      <c r="I31" s="43"/>
      <c r="J31" s="67"/>
      <c r="K31" s="27"/>
      <c r="L31" s="52"/>
      <c r="M31" s="58"/>
      <c r="N31" s="61"/>
      <c r="O31" s="64"/>
      <c r="P31" s="27"/>
      <c r="Q31" s="55"/>
      <c r="R31" s="28">
        <f t="shared" si="0"/>
        <v>11</v>
      </c>
      <c r="S31" s="40"/>
      <c r="T31" s="86"/>
      <c r="U31" s="125">
        <v>9</v>
      </c>
      <c r="V31" s="122">
        <f t="shared" si="12"/>
        <v>-2</v>
      </c>
      <c r="W31" s="89">
        <f t="shared" si="2"/>
        <v>-2</v>
      </c>
    </row>
    <row r="32" spans="1:23" x14ac:dyDescent="0.25">
      <c r="A32" s="157" t="s">
        <v>104</v>
      </c>
      <c r="B32" s="158">
        <v>2</v>
      </c>
      <c r="C32" s="109" t="s">
        <v>102</v>
      </c>
      <c r="D32" s="112">
        <v>5</v>
      </c>
      <c r="E32" s="83">
        <v>10</v>
      </c>
      <c r="F32" s="28"/>
      <c r="G32" s="49"/>
      <c r="H32" s="46"/>
      <c r="I32" s="43"/>
      <c r="J32" s="67"/>
      <c r="K32" s="27"/>
      <c r="L32" s="52"/>
      <c r="M32" s="58">
        <v>1</v>
      </c>
      <c r="N32" s="61"/>
      <c r="O32" s="64"/>
      <c r="P32" s="27"/>
      <c r="Q32" s="55"/>
      <c r="R32" s="28">
        <f t="shared" si="0"/>
        <v>11</v>
      </c>
      <c r="S32" s="40"/>
      <c r="T32" s="86"/>
      <c r="U32" s="125">
        <v>9</v>
      </c>
      <c r="V32" s="122">
        <f t="shared" si="12"/>
        <v>-2</v>
      </c>
      <c r="W32" s="89">
        <f t="shared" si="2"/>
        <v>-2</v>
      </c>
    </row>
    <row r="33" spans="1:23" x14ac:dyDescent="0.25">
      <c r="A33" s="38" t="s">
        <v>111</v>
      </c>
      <c r="B33" s="81">
        <v>2</v>
      </c>
      <c r="C33" s="109" t="s">
        <v>50</v>
      </c>
      <c r="D33" s="112">
        <v>0</v>
      </c>
      <c r="E33" s="83"/>
      <c r="F33" s="28"/>
      <c r="G33" s="49"/>
      <c r="H33" s="46"/>
      <c r="I33" s="43"/>
      <c r="J33" s="67"/>
      <c r="K33" s="27"/>
      <c r="L33" s="52"/>
      <c r="M33" s="58"/>
      <c r="N33" s="61"/>
      <c r="O33" s="64"/>
      <c r="P33" s="27"/>
      <c r="Q33" s="55"/>
      <c r="R33" s="28">
        <f t="shared" si="0"/>
        <v>0</v>
      </c>
      <c r="S33" s="40"/>
      <c r="T33" s="86"/>
      <c r="U33" s="125">
        <v>2</v>
      </c>
      <c r="V33" s="122">
        <f t="shared" si="12"/>
        <v>2</v>
      </c>
      <c r="W33" s="89">
        <f t="shared" si="2"/>
        <v>2</v>
      </c>
    </row>
    <row r="34" spans="1:23" ht="16.5" thickBot="1" x14ac:dyDescent="0.3">
      <c r="A34" s="72" t="s">
        <v>97</v>
      </c>
      <c r="B34" s="82">
        <v>2</v>
      </c>
      <c r="C34" s="110" t="s">
        <v>50</v>
      </c>
      <c r="D34" s="113">
        <v>0</v>
      </c>
      <c r="E34" s="84"/>
      <c r="F34" s="30"/>
      <c r="G34" s="50"/>
      <c r="H34" s="47"/>
      <c r="I34" s="44">
        <v>1</v>
      </c>
      <c r="J34" s="68"/>
      <c r="K34" s="29"/>
      <c r="L34" s="53"/>
      <c r="M34" s="59"/>
      <c r="N34" s="62"/>
      <c r="O34" s="65"/>
      <c r="P34" s="29"/>
      <c r="Q34" s="56"/>
      <c r="R34" s="30">
        <f t="shared" si="0"/>
        <v>1</v>
      </c>
      <c r="S34" s="41"/>
      <c r="T34" s="87"/>
      <c r="U34" s="126">
        <v>8</v>
      </c>
      <c r="V34" s="123">
        <f t="shared" si="12"/>
        <v>7</v>
      </c>
      <c r="W34" s="90">
        <f t="shared" si="2"/>
        <v>7</v>
      </c>
    </row>
  </sheetData>
  <sortState ref="A3:W29">
    <sortCondition ref="B3:B29"/>
    <sortCondition ref="A3:A29"/>
  </sortState>
  <conditionalFormatting sqref="W2">
    <cfRule type="cellIs" dxfId="34" priority="74" operator="lessThan">
      <formula>1</formula>
    </cfRule>
  </conditionalFormatting>
  <conditionalFormatting sqref="W31 W3:W7 W10:W12 W20:W22">
    <cfRule type="cellIs" dxfId="33" priority="66" stopIfTrue="1" operator="lessThan">
      <formula>0.5</formula>
    </cfRule>
  </conditionalFormatting>
  <conditionalFormatting sqref="W32">
    <cfRule type="cellIs" dxfId="32" priority="50" stopIfTrue="1" operator="lessThan">
      <formula>0.5</formula>
    </cfRule>
  </conditionalFormatting>
  <conditionalFormatting sqref="W31:W32 W3:W7 W10:W12 W20:W22">
    <cfRule type="cellIs" dxfId="31" priority="1120" operator="lessThan">
      <formula>$U3/2</formula>
    </cfRule>
  </conditionalFormatting>
  <conditionalFormatting sqref="W15:W18 W25 W20 W30">
    <cfRule type="cellIs" dxfId="30" priority="34" stopIfTrue="1" operator="lessThan">
      <formula>0.5</formula>
    </cfRule>
  </conditionalFormatting>
  <conditionalFormatting sqref="W15:W18 W25 W30">
    <cfRule type="cellIs" dxfId="29" priority="35" operator="lessThan">
      <formula>$U15/2</formula>
    </cfRule>
  </conditionalFormatting>
  <conditionalFormatting sqref="W15:W18 W24:W25 W30">
    <cfRule type="cellIs" dxfId="28" priority="30" stopIfTrue="1" operator="lessThan">
      <formula>0.5</formula>
    </cfRule>
  </conditionalFormatting>
  <conditionalFormatting sqref="W15:W18 W24:W25 W30">
    <cfRule type="cellIs" dxfId="27" priority="31" operator="lessThan">
      <formula>$U15/2</formula>
    </cfRule>
  </conditionalFormatting>
  <conditionalFormatting sqref="W33">
    <cfRule type="cellIs" dxfId="26" priority="26" stopIfTrue="1" operator="lessThan">
      <formula>0.5</formula>
    </cfRule>
  </conditionalFormatting>
  <conditionalFormatting sqref="W34">
    <cfRule type="cellIs" dxfId="25" priority="25" stopIfTrue="1" operator="lessThan">
      <formula>0.5</formula>
    </cfRule>
  </conditionalFormatting>
  <conditionalFormatting sqref="W33:W34">
    <cfRule type="cellIs" dxfId="24" priority="27" operator="lessThan">
      <formula>$U33/2</formula>
    </cfRule>
  </conditionalFormatting>
  <conditionalFormatting sqref="W32">
    <cfRule type="cellIs" dxfId="23" priority="23" stopIfTrue="1" operator="lessThan">
      <formula>0.5</formula>
    </cfRule>
  </conditionalFormatting>
  <conditionalFormatting sqref="W32">
    <cfRule type="cellIs" dxfId="22" priority="24" operator="lessThan">
      <formula>$U32/2</formula>
    </cfRule>
  </conditionalFormatting>
  <conditionalFormatting sqref="W14">
    <cfRule type="cellIs" dxfId="21" priority="21" stopIfTrue="1" operator="lessThan">
      <formula>0.5</formula>
    </cfRule>
  </conditionalFormatting>
  <conditionalFormatting sqref="W14">
    <cfRule type="cellIs" dxfId="20" priority="22" operator="lessThan">
      <formula>$U14/2</formula>
    </cfRule>
  </conditionalFormatting>
  <conditionalFormatting sqref="W14">
    <cfRule type="cellIs" dxfId="19" priority="19" stopIfTrue="1" operator="lessThan">
      <formula>0.5</formula>
    </cfRule>
  </conditionalFormatting>
  <conditionalFormatting sqref="W14">
    <cfRule type="cellIs" dxfId="18" priority="20" operator="lessThan">
      <formula>$U14/2</formula>
    </cfRule>
  </conditionalFormatting>
  <conditionalFormatting sqref="W19">
    <cfRule type="cellIs" dxfId="17" priority="17" stopIfTrue="1" operator="lessThan">
      <formula>0.5</formula>
    </cfRule>
  </conditionalFormatting>
  <conditionalFormatting sqref="W19">
    <cfRule type="cellIs" dxfId="16" priority="18" operator="lessThan">
      <formula>$U19/2</formula>
    </cfRule>
  </conditionalFormatting>
  <conditionalFormatting sqref="W23">
    <cfRule type="cellIs" dxfId="15" priority="15" stopIfTrue="1" operator="lessThan">
      <formula>0.5</formula>
    </cfRule>
  </conditionalFormatting>
  <conditionalFormatting sqref="W23">
    <cfRule type="cellIs" dxfId="14" priority="16" operator="lessThan">
      <formula>$U23/2</formula>
    </cfRule>
  </conditionalFormatting>
  <conditionalFormatting sqref="W9">
    <cfRule type="cellIs" dxfId="13" priority="13" stopIfTrue="1" operator="lessThan">
      <formula>0.5</formula>
    </cfRule>
  </conditionalFormatting>
  <conditionalFormatting sqref="W9">
    <cfRule type="cellIs" dxfId="12" priority="14" operator="lessThan">
      <formula>$U9/2</formula>
    </cfRule>
  </conditionalFormatting>
  <conditionalFormatting sqref="W8">
    <cfRule type="cellIs" dxfId="11" priority="11" stopIfTrue="1" operator="lessThan">
      <formula>0.5</formula>
    </cfRule>
  </conditionalFormatting>
  <conditionalFormatting sqref="W8">
    <cfRule type="cellIs" dxfId="10" priority="12" operator="lessThan">
      <formula>$U8/2</formula>
    </cfRule>
  </conditionalFormatting>
  <conditionalFormatting sqref="W29">
    <cfRule type="cellIs" dxfId="9" priority="9" stopIfTrue="1" operator="lessThan">
      <formula>0.5</formula>
    </cfRule>
  </conditionalFormatting>
  <conditionalFormatting sqref="W29">
    <cfRule type="cellIs" dxfId="8" priority="10" operator="lessThan">
      <formula>$U29/2</formula>
    </cfRule>
  </conditionalFormatting>
  <conditionalFormatting sqref="W29">
    <cfRule type="cellIs" dxfId="7" priority="7" stopIfTrue="1" operator="lessThan">
      <formula>0.5</formula>
    </cfRule>
  </conditionalFormatting>
  <conditionalFormatting sqref="W29">
    <cfRule type="cellIs" dxfId="6" priority="8" operator="lessThan">
      <formula>$U29/2</formula>
    </cfRule>
  </conditionalFormatting>
  <conditionalFormatting sqref="W13">
    <cfRule type="cellIs" dxfId="5" priority="5" stopIfTrue="1" operator="lessThan">
      <formula>0.5</formula>
    </cfRule>
  </conditionalFormatting>
  <conditionalFormatting sqref="W13">
    <cfRule type="cellIs" dxfId="4" priority="6" operator="lessThan">
      <formula>$U13/2</formula>
    </cfRule>
  </conditionalFormatting>
  <conditionalFormatting sqref="W26:W28">
    <cfRule type="cellIs" dxfId="3" priority="3" stopIfTrue="1" operator="lessThan">
      <formula>0.5</formula>
    </cfRule>
  </conditionalFormatting>
  <conditionalFormatting sqref="W26:W28">
    <cfRule type="cellIs" dxfId="2" priority="4" operator="lessThan">
      <formula>$U26/2</formula>
    </cfRule>
  </conditionalFormatting>
  <conditionalFormatting sqref="W26:W28">
    <cfRule type="cellIs" dxfId="1" priority="1" stopIfTrue="1" operator="lessThan">
      <formula>0.5</formula>
    </cfRule>
  </conditionalFormatting>
  <conditionalFormatting sqref="W26:W28">
    <cfRule type="cellIs" dxfId="0" priority="2" operator="lessThan">
      <formula>$U26/2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136" t="s">
        <v>15</v>
      </c>
      <c r="C1" s="137" t="s">
        <v>16</v>
      </c>
      <c r="D1" s="137" t="s">
        <v>17</v>
      </c>
      <c r="E1" s="137" t="s">
        <v>18</v>
      </c>
      <c r="F1" s="137" t="s">
        <v>19</v>
      </c>
      <c r="G1" s="137" t="s">
        <v>20</v>
      </c>
      <c r="H1" s="138" t="s">
        <v>21</v>
      </c>
    </row>
    <row r="2" spans="1:16" x14ac:dyDescent="0.25">
      <c r="B2" s="139" t="s">
        <v>14</v>
      </c>
      <c r="C2" s="140">
        <f ca="1">RANDBETWEEN(1,3)</f>
        <v>1</v>
      </c>
      <c r="D2" s="140">
        <f ca="1">RANDBETWEEN(1,3)+RANDBETWEEN(1,3)</f>
        <v>4</v>
      </c>
      <c r="E2" s="140">
        <f ca="1">RANDBETWEEN(1,3)+RANDBETWEEN(1,3)+RANDBETWEEN(1,3)</f>
        <v>7</v>
      </c>
      <c r="F2" s="140">
        <f ca="1">RANDBETWEEN(1,3)+RANDBETWEEN(1,3)+RANDBETWEEN(1,3)+RANDBETWEEN(1,3)</f>
        <v>11</v>
      </c>
      <c r="G2" s="140">
        <f ca="1">RANDBETWEEN(1,3)+RANDBETWEEN(1,3)+RANDBETWEEN(1,3)+RANDBETWEEN(1,3)+RANDBETWEEN(1,3)</f>
        <v>10</v>
      </c>
      <c r="H2" s="141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25">
      <c r="B3" s="142" t="s">
        <v>13</v>
      </c>
      <c r="C3" s="143">
        <f ca="1">RANDBETWEEN(1,4)</f>
        <v>3</v>
      </c>
      <c r="D3" s="143">
        <f ca="1">RANDBETWEEN(1,4)+RANDBETWEEN(1,4)</f>
        <v>6</v>
      </c>
      <c r="E3" s="143">
        <f ca="1">RANDBETWEEN(1,4)+RANDBETWEEN(1,4)+RANDBETWEEN(1,4)</f>
        <v>9</v>
      </c>
      <c r="F3" s="143">
        <f ca="1">RANDBETWEEN(1,4)+RANDBETWEEN(1,4)+RANDBETWEEN(1,4)+RANDBETWEEN(1,4)</f>
        <v>8</v>
      </c>
      <c r="G3" s="143">
        <f ca="1">RANDBETWEEN(1,4)+RANDBETWEEN(1,4)+RANDBETWEEN(1,4)+RANDBETWEEN(1,4)+RANDBETWEEN(1,4)</f>
        <v>7</v>
      </c>
      <c r="H3" s="144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25">
      <c r="B4" s="142" t="s">
        <v>12</v>
      </c>
      <c r="C4" s="143">
        <f ca="1">RANDBETWEEN(1,6)</f>
        <v>4</v>
      </c>
      <c r="D4" s="143">
        <f ca="1">RANDBETWEEN(1,6)+RANDBETWEEN(1,6)</f>
        <v>12</v>
      </c>
      <c r="E4" s="143">
        <f ca="1">RANDBETWEEN(1,6)+RANDBETWEEN(1,6)+RANDBETWEEN(1,6)</f>
        <v>12</v>
      </c>
      <c r="F4" s="143">
        <f ca="1">RANDBETWEEN(1,6)+RANDBETWEEN(1,6)+RANDBETWEEN(1,6)+RANDBETWEEN(1,6)</f>
        <v>16</v>
      </c>
      <c r="G4" s="143">
        <f ca="1">RANDBETWEEN(1,6)+RANDBETWEEN(1,6)+RANDBETWEEN(1,6)+RANDBETWEEN(1,6)+RANDBETWEEN(1,6)</f>
        <v>18</v>
      </c>
      <c r="H4" s="144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25">
      <c r="B5" s="142" t="s">
        <v>11</v>
      </c>
      <c r="C5" s="143">
        <f ca="1">RANDBETWEEN(1,8)</f>
        <v>5</v>
      </c>
      <c r="D5" s="143">
        <f ca="1">RANDBETWEEN(1,8)+RANDBETWEEN(1,8)</f>
        <v>8</v>
      </c>
      <c r="E5" s="143">
        <f ca="1">RANDBETWEEN(1,8)+RANDBETWEEN(1,8)+RANDBETWEEN(1,8)</f>
        <v>15</v>
      </c>
      <c r="F5" s="143">
        <f ca="1">RANDBETWEEN(1,8)+RANDBETWEEN(1,8)+RANDBETWEEN(1,8)+RANDBETWEEN(1,8)</f>
        <v>17</v>
      </c>
      <c r="G5" s="143">
        <f ca="1">RANDBETWEEN(1,8)+RANDBETWEEN(1,8)+RANDBETWEEN(1,8)+RANDBETWEEN(1,8)+RANDBETWEEN(1,8)</f>
        <v>30</v>
      </c>
      <c r="H5" s="144">
        <f ca="1">RANDBETWEEN(1,8)+RANDBETWEEN(1,8)+RANDBETWEEN(1,8)+RANDBETWEEN(1,8)+RANDBETWEEN(1,8)+RANDBETWEEN(1,8)</f>
        <v>18</v>
      </c>
      <c r="L5" s="1"/>
      <c r="M5" s="1"/>
      <c r="N5" s="1"/>
      <c r="O5" s="1"/>
      <c r="P5" s="1"/>
    </row>
    <row r="6" spans="1:16" x14ac:dyDescent="0.25">
      <c r="B6" s="142" t="s">
        <v>10</v>
      </c>
      <c r="C6" s="143">
        <f ca="1">RANDBETWEEN(1,10)</f>
        <v>10</v>
      </c>
      <c r="D6" s="143">
        <f ca="1">RANDBETWEEN(1,10)+RANDBETWEEN(1,10)</f>
        <v>4</v>
      </c>
      <c r="E6" s="143">
        <f ca="1">RANDBETWEEN(1,10)+RANDBETWEEN(1,10)+RANDBETWEEN(1,10)</f>
        <v>24</v>
      </c>
      <c r="F6" s="143">
        <f ca="1">RANDBETWEEN(1,10)+RANDBETWEEN(1,10)+RANDBETWEEN(1,10)+RANDBETWEEN(1,10)</f>
        <v>16</v>
      </c>
      <c r="G6" s="143">
        <f ca="1">RANDBETWEEN(1,10)+RANDBETWEEN(1,10)+RANDBETWEEN(1,10)+RANDBETWEEN(1,10)+RANDBETWEEN(1,10)</f>
        <v>32</v>
      </c>
      <c r="H6" s="144">
        <f ca="1">RANDBETWEEN(1,10)+RANDBETWEEN(1,10)+RANDBETWEEN(1,10)+RANDBETWEEN(1,10)+RANDBETWEEN(1,10)+RANDBETWEEN(1,10)</f>
        <v>22</v>
      </c>
      <c r="L6" s="1"/>
      <c r="M6" s="1"/>
      <c r="N6" s="1"/>
      <c r="O6" s="1"/>
      <c r="P6" s="1"/>
    </row>
    <row r="7" spans="1:16" x14ac:dyDescent="0.25">
      <c r="B7" s="142" t="s">
        <v>9</v>
      </c>
      <c r="C7" s="143">
        <f ca="1">RANDBETWEEN(1,12)</f>
        <v>7</v>
      </c>
      <c r="D7" s="143">
        <f ca="1">RANDBETWEEN(1,12)+RANDBETWEEN(1,12)</f>
        <v>8</v>
      </c>
      <c r="E7" s="143">
        <f ca="1">RANDBETWEEN(1,12)+RANDBETWEEN(1,12)+RANDBETWEEN(1,12)</f>
        <v>23</v>
      </c>
      <c r="F7" s="143">
        <f ca="1">RANDBETWEEN(1,12)+RANDBETWEEN(1,12)+RANDBETWEEN(1,12)+RANDBETWEEN(1,12)</f>
        <v>19</v>
      </c>
      <c r="G7" s="143">
        <f ca="1">RANDBETWEEN(1,12)+RANDBETWEEN(1,12)+RANDBETWEEN(1,12)+RANDBETWEEN(1,12)+RANDBETWEEN(1,12)</f>
        <v>20</v>
      </c>
      <c r="H7" s="144">
        <f ca="1">RANDBETWEEN(1,12)+RANDBETWEEN(1,12)+RANDBETWEEN(1,12)+RANDBETWEEN(1,12)+RANDBETWEEN(1,12)+RANDBETWEEN(1,12)</f>
        <v>34</v>
      </c>
      <c r="L7" s="1"/>
      <c r="M7" s="1"/>
      <c r="N7" s="1"/>
      <c r="O7" s="1"/>
      <c r="P7" s="1"/>
    </row>
    <row r="8" spans="1:16" x14ac:dyDescent="0.25">
      <c r="B8" s="142" t="s">
        <v>8</v>
      </c>
      <c r="C8" s="143">
        <f ca="1">RANDBETWEEN(1,20)</f>
        <v>17</v>
      </c>
      <c r="D8" s="143">
        <f ca="1">RANDBETWEEN(1,20)+RANDBETWEEN(1,20)</f>
        <v>36</v>
      </c>
      <c r="E8" s="143">
        <f ca="1">RANDBETWEEN(1,20)+RANDBETWEEN(1,20)+RANDBETWEEN(1,20)</f>
        <v>42</v>
      </c>
      <c r="F8" s="143">
        <f ca="1">RANDBETWEEN(1,20)+RANDBETWEEN(1,20)+RANDBETWEEN(1,20)+RANDBETWEEN(1,20)</f>
        <v>52</v>
      </c>
      <c r="G8" s="143">
        <f ca="1">RANDBETWEEN(1,20)+RANDBETWEEN(1,20)+RANDBETWEEN(1,20)+RANDBETWEEN(1,20)+RANDBETWEEN(1,20)</f>
        <v>84</v>
      </c>
      <c r="H8" s="144">
        <f ca="1">RANDBETWEEN(1,20)+RANDBETWEEN(1,20)+RANDBETWEEN(1,20)+RANDBETWEEN(1,20)+RANDBETWEEN(1,20)+RANDBETWEEN(1,20)</f>
        <v>44</v>
      </c>
      <c r="L8" s="1"/>
      <c r="M8" s="1"/>
      <c r="N8" s="1"/>
      <c r="O8" s="1"/>
      <c r="P8" s="1"/>
    </row>
    <row r="9" spans="1:16" ht="16.5" thickBot="1" x14ac:dyDescent="0.3">
      <c r="B9" s="145" t="s">
        <v>24</v>
      </c>
      <c r="C9" s="146">
        <f ca="1">RANDBETWEEN(1,100)</f>
        <v>30</v>
      </c>
      <c r="D9" s="146">
        <f ca="1">RANDBETWEEN(1,100)+RANDBETWEEN(1,100)</f>
        <v>161</v>
      </c>
      <c r="E9" s="146">
        <f ca="1">RANDBETWEEN(1,100)+RANDBETWEEN(1,100)+RANDBETWEEN(1,100)</f>
        <v>191</v>
      </c>
      <c r="F9" s="146">
        <f ca="1">RANDBETWEEN(1,100)+RANDBETWEEN(1,100)+RANDBETWEEN(1,100)+RANDBETWEEN(1,100)</f>
        <v>190</v>
      </c>
      <c r="G9" s="146">
        <f ca="1">RANDBETWEEN(1,100)+RANDBETWEEN(1,100)+RANDBETWEEN(1,100)+RANDBETWEEN(1,100)+RANDBETWEEN(1,100)</f>
        <v>337</v>
      </c>
      <c r="H9" s="147">
        <f ca="1">RANDBETWEEN(1,100)+RANDBETWEEN(1,100)+RANDBETWEEN(1,100)+RANDBETWEEN(1,100)+RANDBETWEEN(1,100)+RANDBETWEEN(1,100)</f>
        <v>198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2013-02-11T14:53:37Z</cp:lastPrinted>
  <dcterms:created xsi:type="dcterms:W3CDTF">2011-08-12T18:00:42Z</dcterms:created>
  <dcterms:modified xsi:type="dcterms:W3CDTF">2013-05-24T17:26:16Z</dcterms:modified>
</cp:coreProperties>
</file>