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9493EDE1-7064-4AC6-B734-5A6A9AA0917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7" l="1"/>
  <c r="E4" i="9"/>
  <c r="E5" i="9"/>
  <c r="E6" i="9" s="1"/>
  <c r="E6" i="1"/>
  <c r="D8" i="1"/>
  <c r="W7" i="5"/>
  <c r="W6" i="5"/>
  <c r="W5" i="5"/>
  <c r="W3" i="5"/>
  <c r="D2" i="5" l="1"/>
  <c r="C2" i="5"/>
  <c r="E2" i="5"/>
  <c r="AB7" i="5" l="1"/>
  <c r="AC7" i="5" s="1"/>
  <c r="W4" i="5" l="1"/>
  <c r="W2" i="5"/>
  <c r="J3" i="10" l="1"/>
  <c r="K3" i="10" s="1"/>
  <c r="M3" i="10" l="1"/>
  <c r="D2" i="7"/>
  <c r="E2" i="7" s="1"/>
  <c r="D3" i="7"/>
  <c r="E3" i="7" s="1"/>
  <c r="D4" i="7"/>
  <c r="E4" i="7" s="1"/>
  <c r="K7" i="9" l="1"/>
  <c r="N7" i="9" s="1"/>
  <c r="J7" i="9"/>
  <c r="L7" i="9" l="1"/>
  <c r="J2" i="9" l="1"/>
  <c r="K2" i="9"/>
  <c r="N2" i="9" s="1"/>
  <c r="L2" i="9" l="1"/>
  <c r="K6" i="9"/>
  <c r="K5" i="9"/>
  <c r="K4" i="9"/>
  <c r="AB6" i="5"/>
  <c r="AC6" i="5" s="1"/>
  <c r="AB5" i="5"/>
  <c r="AC5" i="5" s="1"/>
  <c r="E3" i="1" l="1"/>
  <c r="J3" i="9" l="1"/>
  <c r="K3" i="9"/>
  <c r="N3" i="9" s="1"/>
  <c r="L3" i="9" l="1"/>
  <c r="J7" i="1"/>
  <c r="N8" i="1"/>
  <c r="I8" i="1" l="1"/>
  <c r="I7" i="1"/>
  <c r="I9" i="1" s="1"/>
  <c r="M13" i="1" s="1"/>
  <c r="I10" i="1" l="1"/>
  <c r="M14" i="1" s="1"/>
  <c r="M15" i="1"/>
  <c r="E5" i="1" l="1"/>
  <c r="J27" i="10"/>
  <c r="K27" i="10" s="1"/>
  <c r="M27" i="10" s="1"/>
  <c r="J23" i="10"/>
  <c r="K23" i="10" s="1"/>
  <c r="M23" i="10" s="1"/>
  <c r="J24" i="10"/>
  <c r="K24" i="10" s="1"/>
  <c r="M24" i="10" s="1"/>
  <c r="J25" i="10"/>
  <c r="K25" i="10" s="1"/>
  <c r="M25" i="10" s="1"/>
  <c r="J26" i="10"/>
  <c r="K26" i="10" s="1"/>
  <c r="M26" i="10" s="1"/>
  <c r="J4" i="9" l="1"/>
  <c r="L4" i="9" s="1"/>
  <c r="J5" i="9"/>
  <c r="L5" i="9" s="1"/>
  <c r="J6" i="9"/>
  <c r="L6" i="9" s="1"/>
  <c r="N5" i="9" l="1"/>
  <c r="N4" i="9"/>
  <c r="N6" i="9"/>
  <c r="C2" i="4"/>
  <c r="D2" i="4"/>
  <c r="E2" i="4"/>
  <c r="F2" i="4"/>
  <c r="G2" i="4"/>
  <c r="H2" i="4"/>
  <c r="C3" i="4"/>
  <c r="D3" i="4"/>
  <c r="E3" i="4"/>
  <c r="F3" i="4"/>
  <c r="G3" i="4"/>
  <c r="H3" i="4"/>
  <c r="C4" i="4"/>
  <c r="D4" i="4"/>
  <c r="E4" i="4"/>
  <c r="F4" i="4"/>
  <c r="G4" i="4"/>
  <c r="H4" i="4"/>
  <c r="C5" i="4"/>
  <c r="D5" i="4"/>
  <c r="E5" i="4"/>
  <c r="F5" i="4"/>
  <c r="G5" i="4"/>
  <c r="H5" i="4"/>
  <c r="C6" i="4"/>
  <c r="D6" i="4"/>
  <c r="E6" i="4"/>
  <c r="F6" i="4"/>
  <c r="G6" i="4"/>
  <c r="H6" i="4"/>
  <c r="J2" i="7" l="1"/>
  <c r="K2" i="7" s="1"/>
  <c r="J3" i="7"/>
  <c r="K3" i="7" s="1"/>
  <c r="J4" i="7" l="1"/>
  <c r="K4" i="7" s="1"/>
  <c r="M10" i="1" l="1"/>
  <c r="M8" i="1"/>
  <c r="M9" i="1"/>
  <c r="M16" i="10" l="1"/>
  <c r="M15" i="10"/>
  <c r="M14" i="10"/>
  <c r="M13" i="10"/>
  <c r="J21" i="10" l="1"/>
  <c r="K21" i="10" s="1"/>
  <c r="M21" i="10" s="1"/>
  <c r="J20" i="10" l="1"/>
  <c r="K20" i="10" s="1"/>
  <c r="M20" i="10" s="1"/>
  <c r="J16" i="10" l="1"/>
  <c r="K16" i="10" s="1"/>
  <c r="J15" i="10" l="1"/>
  <c r="K15" i="10" s="1"/>
  <c r="J5" i="10" l="1"/>
  <c r="K5" i="10" s="1"/>
  <c r="M5" i="10" s="1"/>
  <c r="J13" i="10"/>
  <c r="K13" i="10" s="1"/>
  <c r="J9" i="10" l="1"/>
  <c r="K9" i="10" s="1"/>
  <c r="M9" i="10" s="1"/>
  <c r="J10" i="10" l="1"/>
  <c r="K10" i="10" s="1"/>
  <c r="M10" i="10" s="1"/>
  <c r="T1" i="10" l="1"/>
  <c r="J8" i="10" l="1"/>
  <c r="K8" i="10" s="1"/>
  <c r="M8" i="10" s="1"/>
  <c r="E3" i="5" l="1"/>
  <c r="D3" i="5"/>
  <c r="J2" i="10" l="1"/>
  <c r="K2" i="10" s="1"/>
  <c r="M2" i="10" s="1"/>
  <c r="J6" i="10" l="1"/>
  <c r="K6" i="10" s="1"/>
  <c r="M6" i="10" s="1"/>
  <c r="J22" i="10" l="1"/>
  <c r="K22" i="10" s="1"/>
  <c r="M22" i="10" s="1"/>
  <c r="J12" i="10" l="1"/>
  <c r="K12" i="10" s="1"/>
  <c r="M12" i="10" s="1"/>
  <c r="J14" i="10" l="1"/>
  <c r="K14" i="10" s="1"/>
  <c r="J19" i="10" l="1"/>
  <c r="K19" i="10" s="1"/>
  <c r="M19" i="10" s="1"/>
  <c r="AB4" i="5" l="1"/>
  <c r="AC4" i="5" s="1"/>
  <c r="E2" i="1" l="1"/>
  <c r="E4" i="1" l="1"/>
  <c r="AB3" i="5" l="1"/>
  <c r="AC3" i="5" s="1"/>
  <c r="J4" i="10" l="1"/>
  <c r="K4" i="10" s="1"/>
  <c r="M4" i="10" s="1"/>
  <c r="J11" i="10" l="1"/>
  <c r="K11" i="10" s="1"/>
  <c r="M11" i="10" s="1"/>
  <c r="J7" i="10"/>
  <c r="K7" i="10" s="1"/>
  <c r="M7" i="10" s="1"/>
  <c r="AB2" i="5" l="1"/>
  <c r="AC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M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4" authorId="0" shapeId="0" xr:uid="{F23667B0-7C9D-42D6-9B81-FD547959EDCD}">
      <text>
        <r>
          <rPr>
            <i/>
            <sz val="12"/>
            <color indexed="81"/>
            <rFont val="Times New Roman"/>
            <family val="1"/>
          </rPr>
          <t>Weapon Focus +1</t>
        </r>
      </text>
    </comment>
    <comment ref="I5" authorId="0" shapeId="0" xr:uid="{51E4BFB1-DC97-496B-9457-7E0ADFBDB426}">
      <text>
        <r>
          <rPr>
            <i/>
            <sz val="12"/>
            <color indexed="81"/>
            <rFont val="Times New Roman"/>
            <family val="1"/>
          </rPr>
          <t>Weapon Focus +1</t>
        </r>
      </text>
    </comment>
    <comment ref="I6" authorId="0" shapeId="0" xr:uid="{B772D441-2F12-4F61-B824-B1D71159BC6F}">
      <text>
        <r>
          <rPr>
            <i/>
            <sz val="12"/>
            <color indexed="81"/>
            <rFont val="Times New Roman"/>
            <family val="1"/>
          </rPr>
          <t>Weapon Focus +1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E3860DF6-DE69-42FE-87AB-C823FB31D673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E2" authorId="0" shapeId="0" xr:uid="{F67D93F1-1590-4075-B24A-6BAAD6C20AC7}">
      <text>
        <r>
          <rPr>
            <i/>
            <sz val="12"/>
            <color indexed="81"/>
            <rFont val="Times New Roman"/>
            <family val="1"/>
          </rPr>
          <t>enlarge person -1</t>
        </r>
      </text>
    </comment>
    <comment ref="D3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3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<sst xmlns="http://schemas.openxmlformats.org/spreadsheetml/2006/main" count="334" uniqueCount="132">
  <si>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</si>
  <si>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</si>
  <si>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</si>
  <si>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</si>
  <si>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</si>
  <si>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</si>
  <si>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</si>
  <si>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</si>
  <si>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</si>
  <si>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</si>
  <si>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</si>
  <si>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</si>
  <si>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</si>
  <si>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</si>
  <si>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</si>
  <si>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</si>
  <si>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</si>
  <si>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</si>
  <si>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</si>
  <si>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</si>
  <si>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</si>
  <si>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</si>
  <si>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</si>
  <si>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</si>
  <si>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</si>
  <si>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</si>
  <si>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</si>
  <si>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</si>
  <si>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</si>
  <si>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</si>
  <si>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</si>
  <si>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</si>
  <si>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</si>
  <si>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</si>
  <si>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</si>
  <si>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</si>
  <si>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</si>
  <si>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</si>
  <si>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</si>
  <si>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</si>
  <si>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</si>
  <si>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</si>
  <si>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</si>
  <si>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</si>
  <si>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</si>
  <si>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</si>
  <si>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</si>
  <si>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</si>
  <si>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</si>
  <si>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</si>
  <si>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</si>
  <si>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</si>
  <si>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</si>
  <si>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</si>
  <si>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</si>
  <si>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</si>
  <si>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</si>
  <si>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</si>
  <si>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</si>
  <si>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</si>
  <si>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</si>
  <si>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</si>
  <si>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</si>
  <si>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</si>
  <si>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</si>
  <si>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</si>
  <si>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</si>
  <si>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</si>
  <si>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</si>
  <si>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</si>
  <si>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</si>
  <si>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</si>
  <si>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</si>
  <si>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</si>
  <si>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</si>
  <si>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</si>
  <si>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</si>
  <si>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</si>
  <si>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</si>
  <si>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</si>
  <si>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</si>
  <si>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</si>
  <si>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</si>
  <si>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</si>
  <si>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</si>
  <si>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</si>
  <si>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</si>
  <si>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</si>
  <si>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</si>
  <si>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</si>
  <si>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</si>
  <si>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</si>
  <si>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</si>
  <si>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</si>
  <si>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</si>
  <si>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</si>
  <si>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</si>
  <si>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</si>
  <si>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</si>
  <si>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</si>
  <si>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Elsabet</t>
  </si>
  <si>
    <t>Saradette</t>
  </si>
  <si>
    <t>Check</t>
  </si>
  <si>
    <t>Party</t>
  </si>
  <si>
    <t>Delayed Damage</t>
  </si>
  <si>
    <t>Time @ Round 1</t>
  </si>
  <si>
    <t>Current Time</t>
  </si>
  <si>
    <t>40’</t>
  </si>
  <si>
    <t>Result</t>
  </si>
  <si>
    <r>
      <t>Elsabet</t>
    </r>
    <r>
      <rPr>
        <b/>
        <vertAlign val="superscript"/>
        <sz val="12"/>
        <color theme="1"/>
        <rFont val="Times New Roman"/>
        <family val="1"/>
      </rPr>
      <t>PfE</t>
    </r>
  </si>
  <si>
    <t>Favored Soul / Crusader / Warlock</t>
  </si>
  <si>
    <t>Aid</t>
  </si>
  <si>
    <t>Mage Armor</t>
  </si>
  <si>
    <t>Protection Devotion</t>
  </si>
  <si>
    <t>Silence</t>
  </si>
  <si>
    <t>Rogue / Illusionist / Artificer</t>
  </si>
  <si>
    <t>Hold Person</t>
  </si>
  <si>
    <t>Tore</t>
  </si>
  <si>
    <t>Stratus</t>
  </si>
  <si>
    <t>Grapple</t>
  </si>
  <si>
    <t>4d6+18+2</t>
  </si>
  <si>
    <t>Morningstar, 2nd Attack</t>
  </si>
  <si>
    <t>Morningstar, 3rd Attack</t>
  </si>
  <si>
    <t>Iron Will, Improved Bull Rush</t>
  </si>
  <si>
    <t>Improved Overrun, Power Attack</t>
  </si>
  <si>
    <r>
      <t xml:space="preserve">Cleave, </t>
    </r>
    <r>
      <rPr>
        <b/>
        <sz val="12"/>
        <color theme="1"/>
        <rFont val="Times New Roman"/>
        <family val="1"/>
      </rPr>
      <t>Great Cleave</t>
    </r>
  </si>
  <si>
    <r>
      <t xml:space="preserve">Awesome Blow, </t>
    </r>
    <r>
      <rPr>
        <b/>
        <sz val="12"/>
        <color theme="1"/>
        <rFont val="Times New Roman"/>
        <family val="1"/>
      </rPr>
      <t>Weapon Focus</t>
    </r>
  </si>
  <si>
    <t>Gargant. Morningstar +2</t>
  </si>
  <si>
    <t>Cloud Giant / Fighter (2)</t>
  </si>
  <si>
    <t>Levels</t>
  </si>
  <si>
    <t>Cleric of Lurue</t>
  </si>
  <si>
    <t>Orcs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</si>
</sst>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0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5" xfId="0" applyNumberFormat="1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9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0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6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4" fillId="9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20" fillId="23" borderId="58" xfId="11" applyNumberFormat="1" applyFont="1" applyFill="1" applyBorder="1" applyAlignment="1">
      <alignment horizontal="center" vertical="center" shrinkToFit="1"/>
    </xf>
    <xf numFmtId="0" fontId="20" fillId="20" borderId="58" xfId="11" applyNumberFormat="1" applyFont="1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4" fillId="9" borderId="25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31" borderId="2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37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99"/>
      <color rgb="FFCCFFCC"/>
      <color rgb="FF99FFCC"/>
      <color rgb="FF00FF00"/>
      <color rgb="FFFF0066"/>
      <color rgb="FF0000CC"/>
      <color rgb="FFFF00FF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12</c:v>
                </c:pt>
                <c:pt idx="4">
                  <c:v>17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13</c:v>
                </c:pt>
                <c:pt idx="3">
                  <c:v>21</c:v>
                </c:pt>
                <c:pt idx="4">
                  <c:v>20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14</c:v>
                </c:pt>
                <c:pt idx="3">
                  <c:v>18</c:v>
                </c:pt>
                <c:pt idx="4">
                  <c:v>31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28</c:v>
                </c:pt>
                <c:pt idx="3">
                  <c:v>24</c:v>
                </c:pt>
                <c:pt idx="4">
                  <c:v>42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30</c:v>
                </c:pt>
                <c:pt idx="3">
                  <c:v>48</c:v>
                </c:pt>
                <c:pt idx="4">
                  <c:v>60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6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4</c:v>
                </c:pt>
                <c:pt idx="1">
                  <c:v>9</c:v>
                </c:pt>
                <c:pt idx="2">
                  <c:v>10</c:v>
                </c:pt>
                <c:pt idx="3">
                  <c:v>13</c:v>
                </c:pt>
                <c:pt idx="4">
                  <c:v>14</c:v>
                </c:pt>
                <c:pt idx="5">
                  <c:v>28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21</c:v>
                </c:pt>
                <c:pt idx="4">
                  <c:v>18</c:v>
                </c:pt>
                <c:pt idx="5">
                  <c:v>24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12</c:v>
                </c:pt>
                <c:pt idx="2">
                  <c:v>17</c:v>
                </c:pt>
                <c:pt idx="3">
                  <c:v>20</c:v>
                </c:pt>
                <c:pt idx="4">
                  <c:v>31</c:v>
                </c:pt>
                <c:pt idx="5">
                  <c:v>42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18</c:v>
                </c:pt>
                <c:pt idx="2">
                  <c:v>25</c:v>
                </c:pt>
                <c:pt idx="3">
                  <c:v>33</c:v>
                </c:pt>
                <c:pt idx="4">
                  <c:v>28</c:v>
                </c:pt>
                <c:pt idx="5">
                  <c:v>33</c:v>
                </c:pt>
                <c:pt idx="6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9</c:v>
                </c:pt>
                <c:pt idx="3">
                  <c:v>13</c:v>
                </c:pt>
                <c:pt idx="4">
                  <c:v>12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12</c:v>
                </c:pt>
                <c:pt idx="4">
                  <c:v>17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10</c:v>
                </c:pt>
                <c:pt idx="2">
                  <c:v>13</c:v>
                </c:pt>
                <c:pt idx="3">
                  <c:v>21</c:v>
                </c:pt>
                <c:pt idx="4">
                  <c:v>20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8</c:v>
                </c:pt>
                <c:pt idx="2">
                  <c:v>14</c:v>
                </c:pt>
                <c:pt idx="3">
                  <c:v>18</c:v>
                </c:pt>
                <c:pt idx="4">
                  <c:v>31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28</c:v>
                </c:pt>
                <c:pt idx="3">
                  <c:v>24</c:v>
                </c:pt>
                <c:pt idx="4">
                  <c:v>42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30</c:v>
                </c:pt>
                <c:pt idx="3">
                  <c:v>48</c:v>
                </c:pt>
                <c:pt idx="4">
                  <c:v>60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9</xdr:row>
      <xdr:rowOff>0</xdr:rowOff>
    </xdr:from>
    <xdr:to>
      <xdr:col>5</xdr:col>
      <xdr:colOff>640080</xdr:colOff>
      <xdr:row>17</xdr:row>
      <xdr:rowOff>152400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92499A96-7902-4210-8D25-640B828AF119}"/>
            </a:ext>
          </a:extLst>
        </xdr:cNvPr>
        <xdr:cNvSpPr/>
      </xdr:nvSpPr>
      <xdr:spPr>
        <a:xfrm>
          <a:off x="45720" y="2430780"/>
          <a:ext cx="3665220" cy="1744980"/>
        </a:xfrm>
        <a:prstGeom prst="bevel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Roll for Maneuvers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showGridLines="0" tabSelected="1" zoomScaleNormal="100" workbookViewId="0"/>
  </sheetViews>
  <sheetFormatPr defaultRowHeight="15.6" x14ac:dyDescent="0.3"/>
  <cols>
    <col min="1" max="1" width="12.7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9" style="48" bestFit="1" customWidth="1"/>
    <col min="7" max="7" width="3" style="43" customWidth="1"/>
    <col min="8" max="8" width="14.09765625" style="43" bestFit="1" customWidth="1"/>
    <col min="9" max="9" width="4.8984375" style="43" bestFit="1" customWidth="1"/>
    <col min="10" max="10" width="29.19921875" style="43" bestFit="1" customWidth="1"/>
    <col min="11" max="11" width="3" style="43" customWidth="1"/>
    <col min="12" max="12" width="14.5" style="43" customWidth="1"/>
    <col min="13" max="13" width="3.69921875" style="43" bestFit="1" customWidth="1"/>
    <col min="14" max="14" width="26.59765625" style="43" bestFit="1" customWidth="1"/>
    <col min="15" max="16384" width="8.796875" style="43"/>
  </cols>
  <sheetData>
    <row r="1" spans="1:14" s="38" customFormat="1" ht="31.8" thickBot="1" x14ac:dyDescent="0.35">
      <c r="A1" s="173" t="s">
        <v>0</v>
      </c>
      <c r="B1" s="173" t="s">
        <v>1</v>
      </c>
      <c r="C1" s="173" t="s">
        <v>2</v>
      </c>
      <c r="D1" s="174" t="s">
        <v>3</v>
      </c>
      <c r="E1" s="37" t="s">
        <v>4</v>
      </c>
      <c r="F1" s="173" t="s">
        <v>5</v>
      </c>
      <c r="H1" s="39" t="s">
        <v>21</v>
      </c>
      <c r="I1" s="39"/>
      <c r="J1" s="39"/>
      <c r="K1" s="39"/>
      <c r="L1" s="39" t="s">
        <v>82</v>
      </c>
      <c r="M1" s="39"/>
      <c r="N1" s="39"/>
    </row>
    <row r="2" spans="1:14" ht="16.8" thickTop="1" thickBot="1" x14ac:dyDescent="0.35">
      <c r="A2" s="70" t="s">
        <v>117</v>
      </c>
      <c r="B2" s="70">
        <v>1</v>
      </c>
      <c r="C2" s="44">
        <v>2</v>
      </c>
      <c r="D2" s="45">
        <v>20</v>
      </c>
      <c r="E2" s="44">
        <f t="shared" ref="E2:E4" si="0">SUM(C2:D2)</f>
        <v>22</v>
      </c>
      <c r="F2" s="44" t="s">
        <v>107</v>
      </c>
      <c r="H2" s="71" t="s">
        <v>0</v>
      </c>
      <c r="I2" s="72" t="s">
        <v>22</v>
      </c>
      <c r="J2" s="73" t="s">
        <v>129</v>
      </c>
      <c r="L2" s="133" t="s">
        <v>0</v>
      </c>
      <c r="M2" s="134" t="s">
        <v>83</v>
      </c>
      <c r="N2" s="135" t="s">
        <v>65</v>
      </c>
    </row>
    <row r="3" spans="1:14" x14ac:dyDescent="0.3">
      <c r="A3" s="154" t="s">
        <v>131</v>
      </c>
      <c r="B3" s="154">
        <v>2</v>
      </c>
      <c r="C3" s="44">
        <v>2</v>
      </c>
      <c r="D3" s="45">
        <v>18</v>
      </c>
      <c r="E3" s="44">
        <f t="shared" si="0"/>
        <v>20</v>
      </c>
      <c r="F3" s="44" t="s">
        <v>6</v>
      </c>
      <c r="H3" s="74" t="s">
        <v>117</v>
      </c>
      <c r="I3" s="70">
        <v>7</v>
      </c>
      <c r="J3" s="75" t="s">
        <v>130</v>
      </c>
      <c r="L3" s="136"/>
      <c r="M3" s="123"/>
      <c r="N3" s="137"/>
    </row>
    <row r="4" spans="1:14" x14ac:dyDescent="0.3">
      <c r="A4" s="70" t="s">
        <v>101</v>
      </c>
      <c r="B4" s="70">
        <v>1</v>
      </c>
      <c r="C4" s="44">
        <v>3</v>
      </c>
      <c r="D4" s="45">
        <v>13</v>
      </c>
      <c r="E4" s="44">
        <f t="shared" si="0"/>
        <v>16</v>
      </c>
      <c r="F4" s="44" t="s">
        <v>98</v>
      </c>
      <c r="H4" s="74" t="s">
        <v>100</v>
      </c>
      <c r="I4" s="70">
        <v>9</v>
      </c>
      <c r="J4" s="75" t="s">
        <v>110</v>
      </c>
      <c r="L4" s="136"/>
      <c r="M4" s="123"/>
      <c r="N4" s="137"/>
    </row>
    <row r="5" spans="1:14" x14ac:dyDescent="0.3">
      <c r="A5" s="70" t="s">
        <v>100</v>
      </c>
      <c r="B5" s="70">
        <v>1</v>
      </c>
      <c r="C5" s="44">
        <v>4</v>
      </c>
      <c r="D5" s="45">
        <v>6</v>
      </c>
      <c r="E5" s="44">
        <f>SUM(C5:D5)</f>
        <v>10</v>
      </c>
      <c r="F5" s="44" t="s">
        <v>6</v>
      </c>
      <c r="H5" s="207" t="s">
        <v>118</v>
      </c>
      <c r="I5" s="63">
        <v>13</v>
      </c>
      <c r="J5" s="208" t="s">
        <v>128</v>
      </c>
      <c r="L5" s="136"/>
      <c r="M5" s="123"/>
      <c r="N5" s="137"/>
    </row>
    <row r="6" spans="1:14" ht="16.2" thickBot="1" x14ac:dyDescent="0.35">
      <c r="A6" s="63" t="s">
        <v>118</v>
      </c>
      <c r="B6" s="63">
        <v>1</v>
      </c>
      <c r="C6" s="44">
        <v>1</v>
      </c>
      <c r="D6" s="45">
        <v>6</v>
      </c>
      <c r="E6" s="44">
        <f>SUM(C6:D6)</f>
        <v>7</v>
      </c>
      <c r="F6" s="44" t="s">
        <v>6</v>
      </c>
      <c r="H6" s="202" t="s">
        <v>101</v>
      </c>
      <c r="I6" s="203">
        <v>9</v>
      </c>
      <c r="J6" s="204" t="s">
        <v>115</v>
      </c>
      <c r="L6" s="136"/>
      <c r="M6" s="123"/>
      <c r="N6" s="137"/>
    </row>
    <row r="7" spans="1:14" ht="16.2" thickBot="1" x14ac:dyDescent="0.35">
      <c r="H7" s="76" t="s">
        <v>23</v>
      </c>
      <c r="I7" s="184">
        <f>SUM(I3:I6)</f>
        <v>38</v>
      </c>
      <c r="J7" s="200" t="str">
        <f>CONCATENATE("Average Level: ",ROUND(AVERAGE(I3:I6),0))</f>
        <v>Average Level: 10</v>
      </c>
      <c r="L7" s="192"/>
      <c r="M7" s="193"/>
      <c r="N7" s="194"/>
    </row>
    <row r="8" spans="1:14" x14ac:dyDescent="0.3">
      <c r="D8" s="45">
        <f ca="1">RANDBETWEEN(1,20)</f>
        <v>6</v>
      </c>
      <c r="H8" s="76" t="s">
        <v>24</v>
      </c>
      <c r="I8" s="77">
        <f>COUNT(I3:I6)</f>
        <v>4</v>
      </c>
      <c r="J8" s="78"/>
      <c r="L8" s="138" t="s">
        <v>23</v>
      </c>
      <c r="M8" s="172">
        <f>SUM(M3:M7)</f>
        <v>0</v>
      </c>
      <c r="N8" s="201" t="e">
        <f>CONCATENATE("Average Level: ",ROUND(AVERAGE(M3:M7),0))</f>
        <v>#DIV/0!</v>
      </c>
    </row>
    <row r="9" spans="1:14" x14ac:dyDescent="0.3">
      <c r="H9" s="76" t="s">
        <v>26</v>
      </c>
      <c r="I9" s="79">
        <f>I7/4</f>
        <v>9.5</v>
      </c>
      <c r="J9" s="75" t="s">
        <v>27</v>
      </c>
      <c r="L9" s="138" t="s">
        <v>97</v>
      </c>
      <c r="M9" s="139" t="e">
        <f>AVERAGE(M3:M7)</f>
        <v>#DIV/0!</v>
      </c>
      <c r="N9" s="137"/>
    </row>
    <row r="10" spans="1:14" ht="16.2" thickBot="1" x14ac:dyDescent="0.35">
      <c r="B10" s="43"/>
      <c r="C10" s="43"/>
      <c r="D10" s="43"/>
      <c r="E10" s="43"/>
      <c r="F10" s="43"/>
      <c r="H10" s="80" t="s">
        <v>28</v>
      </c>
      <c r="I10" s="81">
        <f>I9*2</f>
        <v>19</v>
      </c>
      <c r="J10" s="82" t="s">
        <v>29</v>
      </c>
      <c r="L10" s="140" t="s">
        <v>24</v>
      </c>
      <c r="M10" s="141">
        <f>COUNT(M3:M7)</f>
        <v>0</v>
      </c>
      <c r="N10" s="142"/>
    </row>
    <row r="11" spans="1:14" ht="16.2" thickTop="1" x14ac:dyDescent="0.3"/>
    <row r="12" spans="1:14" x14ac:dyDescent="0.3">
      <c r="N12" s="83"/>
    </row>
    <row r="13" spans="1:14" x14ac:dyDescent="0.3">
      <c r="L13" s="84" t="s">
        <v>30</v>
      </c>
      <c r="M13" s="85">
        <f>I9</f>
        <v>9.5</v>
      </c>
      <c r="N13" s="83"/>
    </row>
    <row r="14" spans="1:14" x14ac:dyDescent="0.3">
      <c r="L14" s="84" t="s">
        <v>31</v>
      </c>
      <c r="M14" s="85">
        <f>I10</f>
        <v>19</v>
      </c>
      <c r="N14" s="83"/>
    </row>
    <row r="15" spans="1:14" x14ac:dyDescent="0.3">
      <c r="L15" s="84" t="s">
        <v>32</v>
      </c>
      <c r="M15" s="85">
        <f>I7</f>
        <v>38</v>
      </c>
      <c r="N15" s="83"/>
    </row>
    <row r="17" spans="12:13" x14ac:dyDescent="0.3">
      <c r="L17" s="86" t="s">
        <v>33</v>
      </c>
      <c r="M17" s="85">
        <f>M8</f>
        <v>0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7">
    <cfRule type="cellIs" dxfId="378" priority="1434" operator="greaterThan">
      <formula>$M$15</formula>
    </cfRule>
    <cfRule type="cellIs" dxfId="377" priority="1435" operator="between">
      <formula>$M$14</formula>
      <formula>$M$15</formula>
    </cfRule>
    <cfRule type="cellIs" dxfId="376" priority="1436" operator="between">
      <formula>$M$13</formula>
      <formula>$M$14</formula>
    </cfRule>
    <cfRule type="cellIs" dxfId="375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80" t="s">
        <v>72</v>
      </c>
      <c r="B1" s="181" t="s">
        <v>73</v>
      </c>
      <c r="C1" s="181" t="s">
        <v>74</v>
      </c>
      <c r="D1" s="180" t="s">
        <v>75</v>
      </c>
      <c r="E1" s="180" t="s">
        <v>95</v>
      </c>
      <c r="F1" s="180" t="s">
        <v>94</v>
      </c>
      <c r="G1" s="180" t="s">
        <v>93</v>
      </c>
      <c r="H1" s="180" t="s">
        <v>92</v>
      </c>
      <c r="I1" s="180" t="s">
        <v>96</v>
      </c>
      <c r="J1" s="180" t="s">
        <v>76</v>
      </c>
      <c r="K1" s="180" t="s">
        <v>77</v>
      </c>
      <c r="L1" s="180" t="s">
        <v>78</v>
      </c>
      <c r="M1" s="180" t="s">
        <v>79</v>
      </c>
      <c r="O1" s="162" t="s">
        <v>80</v>
      </c>
      <c r="P1" s="67">
        <v>1</v>
      </c>
      <c r="Q1" s="163" t="s">
        <v>105</v>
      </c>
      <c r="R1" s="164">
        <v>0.91666666666666663</v>
      </c>
      <c r="S1" s="165" t="s">
        <v>106</v>
      </c>
      <c r="T1" s="164">
        <f>R1+((P1)/(24*60*10))</f>
        <v>0.91673611111111108</v>
      </c>
    </row>
    <row r="2" spans="1:20" ht="16.8" x14ac:dyDescent="0.3">
      <c r="A2" s="178" t="s">
        <v>117</v>
      </c>
      <c r="B2" s="179"/>
      <c r="C2" s="175"/>
      <c r="D2" s="94"/>
      <c r="E2" s="176" t="s">
        <v>81</v>
      </c>
      <c r="F2" s="176" t="s">
        <v>81</v>
      </c>
      <c r="G2" s="176" t="s">
        <v>81</v>
      </c>
      <c r="H2" s="176" t="s">
        <v>81</v>
      </c>
      <c r="I2" s="94"/>
      <c r="J2" s="94">
        <f t="shared" ref="J2:J27" si="0">IF($E2="þ",$D2,IF($F2="þ",($D2*10),IF($G2="þ",($D2*100),IF($H2="þ",($D2*600),$I2))))</f>
        <v>0</v>
      </c>
      <c r="K2" s="94">
        <f t="shared" ref="K2:K11" si="1">J2+C2</f>
        <v>0</v>
      </c>
      <c r="L2" s="176" t="s">
        <v>81</v>
      </c>
      <c r="M2" s="177" t="str">
        <f t="shared" ref="M2:M16" si="2">IF(C2="","",IF(K2&lt;=$P$1,"þ","q"))</f>
        <v/>
      </c>
    </row>
    <row r="3" spans="1:20" ht="16.8" x14ac:dyDescent="0.3">
      <c r="A3" s="148" t="s">
        <v>117</v>
      </c>
      <c r="B3" s="60"/>
      <c r="C3" s="61"/>
      <c r="D3" s="56"/>
      <c r="E3" s="57" t="s">
        <v>81</v>
      </c>
      <c r="F3" s="57" t="s">
        <v>81</v>
      </c>
      <c r="G3" s="57" t="s">
        <v>81</v>
      </c>
      <c r="H3" s="57" t="s">
        <v>81</v>
      </c>
      <c r="I3" s="56"/>
      <c r="J3" s="56">
        <f t="shared" si="0"/>
        <v>0</v>
      </c>
      <c r="K3" s="56">
        <f t="shared" si="1"/>
        <v>0</v>
      </c>
      <c r="L3" s="176" t="s">
        <v>81</v>
      </c>
      <c r="M3" s="58" t="str">
        <f t="shared" ref="M3" si="3">IF(C3="","",IF(K3&lt;=$P$1,"þ","q"))</f>
        <v/>
      </c>
    </row>
    <row r="4" spans="1:20" ht="16.8" x14ac:dyDescent="0.3">
      <c r="A4" s="148" t="s">
        <v>117</v>
      </c>
      <c r="B4" s="60"/>
      <c r="C4" s="61"/>
      <c r="D4" s="56"/>
      <c r="E4" s="57" t="s">
        <v>81</v>
      </c>
      <c r="F4" s="57" t="s">
        <v>81</v>
      </c>
      <c r="G4" s="57" t="s">
        <v>81</v>
      </c>
      <c r="H4" s="57" t="s">
        <v>81</v>
      </c>
      <c r="I4" s="56"/>
      <c r="J4" s="56">
        <f t="shared" si="0"/>
        <v>0</v>
      </c>
      <c r="K4" s="56">
        <f t="shared" ref="K4:K6" si="4">J4+C4</f>
        <v>0</v>
      </c>
      <c r="L4" s="176" t="s">
        <v>81</v>
      </c>
      <c r="M4" s="58" t="str">
        <f t="shared" si="2"/>
        <v/>
      </c>
      <c r="O4" s="69"/>
    </row>
    <row r="5" spans="1:20" ht="16.8" x14ac:dyDescent="0.3">
      <c r="A5" s="148" t="s">
        <v>117</v>
      </c>
      <c r="B5" s="60"/>
      <c r="C5" s="61"/>
      <c r="D5" s="56"/>
      <c r="E5" s="57" t="s">
        <v>81</v>
      </c>
      <c r="F5" s="57" t="s">
        <v>81</v>
      </c>
      <c r="G5" s="57" t="s">
        <v>81</v>
      </c>
      <c r="H5" s="57" t="s">
        <v>81</v>
      </c>
      <c r="I5" s="56"/>
      <c r="J5" s="56">
        <f t="shared" si="0"/>
        <v>0</v>
      </c>
      <c r="K5" s="56">
        <f t="shared" ref="K5" si="5">J5+C5</f>
        <v>0</v>
      </c>
      <c r="L5" s="176" t="s">
        <v>81</v>
      </c>
      <c r="M5" s="58" t="str">
        <f t="shared" si="2"/>
        <v/>
      </c>
    </row>
    <row r="6" spans="1:20" ht="16.8" x14ac:dyDescent="0.3">
      <c r="A6" s="148" t="s">
        <v>117</v>
      </c>
      <c r="B6" s="60"/>
      <c r="C6" s="61"/>
      <c r="D6" s="56"/>
      <c r="E6" s="57" t="s">
        <v>81</v>
      </c>
      <c r="F6" s="57" t="s">
        <v>81</v>
      </c>
      <c r="G6" s="57" t="s">
        <v>81</v>
      </c>
      <c r="H6" s="57" t="s">
        <v>81</v>
      </c>
      <c r="I6" s="56"/>
      <c r="J6" s="56">
        <f t="shared" si="0"/>
        <v>0</v>
      </c>
      <c r="K6" s="56">
        <f t="shared" si="4"/>
        <v>0</v>
      </c>
      <c r="L6" s="176" t="s">
        <v>81</v>
      </c>
      <c r="M6" s="58" t="str">
        <f t="shared" si="2"/>
        <v/>
      </c>
    </row>
    <row r="7" spans="1:20" ht="16.8" x14ac:dyDescent="0.3">
      <c r="A7" s="149" t="s">
        <v>100</v>
      </c>
      <c r="B7" s="60" t="s">
        <v>113</v>
      </c>
      <c r="C7" s="61"/>
      <c r="D7" s="56">
        <v>4</v>
      </c>
      <c r="E7" s="57" t="s">
        <v>81</v>
      </c>
      <c r="F7" s="57" t="s">
        <v>81</v>
      </c>
      <c r="G7" s="57" t="s">
        <v>81</v>
      </c>
      <c r="H7" s="57" t="s">
        <v>81</v>
      </c>
      <c r="I7" s="56">
        <v>10</v>
      </c>
      <c r="J7" s="56">
        <f t="shared" si="0"/>
        <v>10</v>
      </c>
      <c r="K7" s="56">
        <f t="shared" si="1"/>
        <v>10</v>
      </c>
      <c r="L7" s="57" t="s">
        <v>81</v>
      </c>
      <c r="M7" s="58" t="str">
        <f t="shared" si="2"/>
        <v/>
      </c>
      <c r="O7" s="69"/>
      <c r="Q7" s="69"/>
    </row>
    <row r="8" spans="1:20" ht="16.8" x14ac:dyDescent="0.3">
      <c r="A8" s="149" t="s">
        <v>100</v>
      </c>
      <c r="B8" s="179" t="s">
        <v>111</v>
      </c>
      <c r="C8" s="175"/>
      <c r="D8" s="94">
        <v>5</v>
      </c>
      <c r="E8" s="176" t="s">
        <v>81</v>
      </c>
      <c r="F8" s="176" t="s">
        <v>86</v>
      </c>
      <c r="G8" s="57" t="s">
        <v>86</v>
      </c>
      <c r="H8" s="57" t="s">
        <v>81</v>
      </c>
      <c r="I8" s="56"/>
      <c r="J8" s="56">
        <f t="shared" si="0"/>
        <v>50</v>
      </c>
      <c r="K8" s="56">
        <f t="shared" ref="K8:K10" si="6">J8+C8</f>
        <v>50</v>
      </c>
      <c r="L8" s="57" t="s">
        <v>81</v>
      </c>
      <c r="M8" s="58" t="str">
        <f t="shared" si="2"/>
        <v/>
      </c>
      <c r="O8" s="69"/>
      <c r="Q8" s="69"/>
    </row>
    <row r="9" spans="1:20" ht="16.8" x14ac:dyDescent="0.3">
      <c r="A9" s="149" t="s">
        <v>100</v>
      </c>
      <c r="B9" s="60" t="s">
        <v>114</v>
      </c>
      <c r="C9" s="61"/>
      <c r="D9" s="56">
        <v>4</v>
      </c>
      <c r="E9" s="57" t="s">
        <v>81</v>
      </c>
      <c r="F9" s="176" t="s">
        <v>86</v>
      </c>
      <c r="G9" s="57" t="s">
        <v>81</v>
      </c>
      <c r="H9" s="57" t="s">
        <v>81</v>
      </c>
      <c r="I9" s="56">
        <v>10</v>
      </c>
      <c r="J9" s="56">
        <f t="shared" si="0"/>
        <v>40</v>
      </c>
      <c r="K9" s="56">
        <f t="shared" ref="K9" si="7">J9+C9</f>
        <v>40</v>
      </c>
      <c r="L9" s="57" t="s">
        <v>81</v>
      </c>
      <c r="M9" s="58" t="str">
        <f t="shared" si="2"/>
        <v/>
      </c>
      <c r="O9" s="69"/>
      <c r="Q9" s="69"/>
    </row>
    <row r="10" spans="1:20" ht="16.8" x14ac:dyDescent="0.3">
      <c r="A10" s="149" t="s">
        <v>100</v>
      </c>
      <c r="B10" s="60" t="s">
        <v>116</v>
      </c>
      <c r="C10" s="61"/>
      <c r="D10" s="56">
        <v>5</v>
      </c>
      <c r="E10" s="57" t="s">
        <v>86</v>
      </c>
      <c r="F10" s="57" t="s">
        <v>81</v>
      </c>
      <c r="G10" s="57" t="s">
        <v>81</v>
      </c>
      <c r="H10" s="57" t="s">
        <v>81</v>
      </c>
      <c r="I10" s="56"/>
      <c r="J10" s="56">
        <f t="shared" si="0"/>
        <v>5</v>
      </c>
      <c r="K10" s="56">
        <f t="shared" si="6"/>
        <v>5</v>
      </c>
      <c r="L10" s="57" t="s">
        <v>81</v>
      </c>
      <c r="M10" s="58" t="str">
        <f t="shared" si="2"/>
        <v/>
      </c>
      <c r="O10" s="69"/>
      <c r="Q10" s="69"/>
    </row>
    <row r="11" spans="1:20" ht="16.8" x14ac:dyDescent="0.3">
      <c r="A11" s="62" t="s">
        <v>101</v>
      </c>
      <c r="B11" s="60" t="s">
        <v>112</v>
      </c>
      <c r="C11" s="61"/>
      <c r="D11" s="56">
        <v>1</v>
      </c>
      <c r="E11" s="57" t="s">
        <v>81</v>
      </c>
      <c r="F11" s="57" t="s">
        <v>81</v>
      </c>
      <c r="G11" s="57" t="s">
        <v>81</v>
      </c>
      <c r="H11" s="57" t="s">
        <v>86</v>
      </c>
      <c r="I11" s="56"/>
      <c r="J11" s="56">
        <f t="shared" si="0"/>
        <v>600</v>
      </c>
      <c r="K11" s="56">
        <f t="shared" si="1"/>
        <v>600</v>
      </c>
      <c r="L11" s="57" t="s">
        <v>81</v>
      </c>
      <c r="M11" s="58" t="str">
        <f t="shared" si="2"/>
        <v/>
      </c>
      <c r="O11" s="69"/>
      <c r="Q11" s="69"/>
    </row>
    <row r="12" spans="1:20" ht="16.8" x14ac:dyDescent="0.3">
      <c r="A12" s="62" t="s">
        <v>101</v>
      </c>
      <c r="B12" s="179" t="s">
        <v>111</v>
      </c>
      <c r="C12" s="175"/>
      <c r="D12" s="94">
        <v>5</v>
      </c>
      <c r="E12" s="176" t="s">
        <v>81</v>
      </c>
      <c r="F12" s="176" t="s">
        <v>86</v>
      </c>
      <c r="G12" s="57" t="s">
        <v>81</v>
      </c>
      <c r="H12" s="57" t="s">
        <v>81</v>
      </c>
      <c r="I12" s="56"/>
      <c r="J12" s="56">
        <f t="shared" si="0"/>
        <v>50</v>
      </c>
      <c r="K12" s="56">
        <f t="shared" ref="K12" si="8">J12+C12</f>
        <v>50</v>
      </c>
      <c r="L12" s="57" t="s">
        <v>81</v>
      </c>
      <c r="M12" s="58" t="str">
        <f t="shared" si="2"/>
        <v/>
      </c>
      <c r="O12" s="69"/>
      <c r="Q12" s="69"/>
    </row>
    <row r="13" spans="1:20" ht="16.8" x14ac:dyDescent="0.3">
      <c r="A13" s="62" t="s">
        <v>101</v>
      </c>
      <c r="B13" s="60"/>
      <c r="C13" s="61"/>
      <c r="D13" s="56">
        <v>5</v>
      </c>
      <c r="E13" s="57" t="s">
        <v>81</v>
      </c>
      <c r="F13" s="57" t="s">
        <v>86</v>
      </c>
      <c r="G13" s="57" t="s">
        <v>81</v>
      </c>
      <c r="H13" s="57" t="s">
        <v>81</v>
      </c>
      <c r="I13" s="56"/>
      <c r="J13" s="56">
        <f t="shared" si="0"/>
        <v>50</v>
      </c>
      <c r="K13" s="56">
        <f t="shared" ref="K13" si="9">J13+C13</f>
        <v>50</v>
      </c>
      <c r="L13" s="57" t="s">
        <v>81</v>
      </c>
      <c r="M13" s="58" t="str">
        <f t="shared" si="2"/>
        <v/>
      </c>
      <c r="O13" s="69"/>
      <c r="Q13" s="69"/>
    </row>
    <row r="14" spans="1:20" ht="16.8" x14ac:dyDescent="0.3">
      <c r="A14" s="62" t="s">
        <v>101</v>
      </c>
      <c r="B14" s="60"/>
      <c r="C14" s="61"/>
      <c r="D14" s="56">
        <v>1</v>
      </c>
      <c r="E14" s="57" t="s">
        <v>81</v>
      </c>
      <c r="F14" s="57" t="s">
        <v>81</v>
      </c>
      <c r="G14" s="57" t="s">
        <v>81</v>
      </c>
      <c r="H14" s="57" t="s">
        <v>81</v>
      </c>
      <c r="I14" s="56">
        <v>10</v>
      </c>
      <c r="J14" s="56">
        <f t="shared" si="0"/>
        <v>10</v>
      </c>
      <c r="K14" s="56">
        <f t="shared" ref="K14" si="10">J14+C14</f>
        <v>10</v>
      </c>
      <c r="L14" s="57" t="s">
        <v>81</v>
      </c>
      <c r="M14" s="58" t="str">
        <f t="shared" si="2"/>
        <v/>
      </c>
      <c r="O14" s="69"/>
      <c r="Q14" s="69"/>
    </row>
    <row r="15" spans="1:20" ht="16.8" x14ac:dyDescent="0.3">
      <c r="A15" s="62" t="s">
        <v>101</v>
      </c>
      <c r="B15" s="60"/>
      <c r="C15" s="61"/>
      <c r="D15" s="56">
        <v>4</v>
      </c>
      <c r="E15" s="57" t="s">
        <v>81</v>
      </c>
      <c r="F15" s="57" t="s">
        <v>86</v>
      </c>
      <c r="G15" s="57" t="s">
        <v>81</v>
      </c>
      <c r="H15" s="57" t="s">
        <v>81</v>
      </c>
      <c r="I15" s="56"/>
      <c r="J15" s="56">
        <f t="shared" si="0"/>
        <v>40</v>
      </c>
      <c r="K15" s="56">
        <f t="shared" ref="K15" si="11">J15+C15</f>
        <v>40</v>
      </c>
      <c r="L15" s="57" t="s">
        <v>81</v>
      </c>
      <c r="M15" s="58" t="str">
        <f t="shared" si="2"/>
        <v/>
      </c>
      <c r="O15" s="69"/>
      <c r="Q15" s="69"/>
    </row>
    <row r="16" spans="1:20" ht="16.8" x14ac:dyDescent="0.3">
      <c r="A16" s="62" t="s">
        <v>101</v>
      </c>
      <c r="B16" s="60"/>
      <c r="C16" s="61"/>
      <c r="D16" s="56">
        <v>4</v>
      </c>
      <c r="E16" s="57" t="s">
        <v>86</v>
      </c>
      <c r="F16" s="57" t="s">
        <v>81</v>
      </c>
      <c r="G16" s="57" t="s">
        <v>81</v>
      </c>
      <c r="H16" s="57" t="s">
        <v>81</v>
      </c>
      <c r="I16" s="56"/>
      <c r="J16" s="56">
        <f t="shared" si="0"/>
        <v>4</v>
      </c>
      <c r="K16" s="56">
        <f t="shared" ref="K16" si="12">J16+C16</f>
        <v>4</v>
      </c>
      <c r="L16" s="57" t="s">
        <v>81</v>
      </c>
      <c r="M16" s="58" t="str">
        <f t="shared" si="2"/>
        <v/>
      </c>
      <c r="O16" s="69"/>
      <c r="Q16" s="69"/>
    </row>
    <row r="17" spans="1:15" x14ac:dyDescent="0.3">
      <c r="O17" s="43"/>
    </row>
    <row r="18" spans="1:15" ht="31.8" thickBot="1" x14ac:dyDescent="0.35">
      <c r="A18" s="180" t="s">
        <v>72</v>
      </c>
      <c r="B18" s="181" t="s">
        <v>73</v>
      </c>
      <c r="C18" s="181" t="s">
        <v>74</v>
      </c>
      <c r="D18" s="180" t="s">
        <v>75</v>
      </c>
      <c r="E18" s="180" t="s">
        <v>95</v>
      </c>
      <c r="F18" s="180" t="s">
        <v>94</v>
      </c>
      <c r="G18" s="180" t="s">
        <v>93</v>
      </c>
      <c r="H18" s="180" t="s">
        <v>92</v>
      </c>
      <c r="I18" s="180" t="s">
        <v>96</v>
      </c>
      <c r="J18" s="180" t="s">
        <v>76</v>
      </c>
      <c r="K18" s="180" t="s">
        <v>77</v>
      </c>
      <c r="L18" s="180" t="s">
        <v>78</v>
      </c>
      <c r="M18" s="180" t="s">
        <v>79</v>
      </c>
    </row>
    <row r="19" spans="1:15" ht="16.8" x14ac:dyDescent="0.3">
      <c r="A19" s="185" t="s">
        <v>118</v>
      </c>
      <c r="B19" s="186"/>
      <c r="C19" s="187"/>
      <c r="D19" s="188"/>
      <c r="E19" s="189" t="s">
        <v>81</v>
      </c>
      <c r="F19" s="189" t="s">
        <v>81</v>
      </c>
      <c r="G19" s="189" t="s">
        <v>81</v>
      </c>
      <c r="H19" s="189" t="s">
        <v>81</v>
      </c>
      <c r="I19" s="188"/>
      <c r="J19" s="188">
        <f t="shared" si="0"/>
        <v>0</v>
      </c>
      <c r="K19" s="188">
        <f t="shared" ref="K19" si="13">J19+C19</f>
        <v>0</v>
      </c>
      <c r="L19" s="189" t="s">
        <v>81</v>
      </c>
      <c r="M19" s="190" t="str">
        <f t="shared" ref="M19:M22" si="14">IF(C19="","",IF(K19&lt;=$P$1,"þ","q"))</f>
        <v/>
      </c>
    </row>
    <row r="20" spans="1:15" ht="16.8" x14ac:dyDescent="0.3">
      <c r="A20" s="195" t="s">
        <v>118</v>
      </c>
      <c r="B20" s="171"/>
      <c r="C20" s="61"/>
      <c r="D20" s="56"/>
      <c r="E20" s="57" t="s">
        <v>81</v>
      </c>
      <c r="F20" s="57" t="s">
        <v>81</v>
      </c>
      <c r="G20" s="57" t="s">
        <v>81</v>
      </c>
      <c r="H20" s="57" t="s">
        <v>81</v>
      </c>
      <c r="I20" s="56"/>
      <c r="J20" s="56">
        <f t="shared" si="0"/>
        <v>0</v>
      </c>
      <c r="K20" s="56">
        <f t="shared" ref="K20" si="15">J20+C20</f>
        <v>0</v>
      </c>
      <c r="L20" s="57" t="s">
        <v>81</v>
      </c>
      <c r="M20" s="58" t="str">
        <f t="shared" si="14"/>
        <v/>
      </c>
    </row>
    <row r="21" spans="1:15" ht="16.8" x14ac:dyDescent="0.3">
      <c r="A21" s="195" t="s">
        <v>118</v>
      </c>
      <c r="B21" s="171"/>
      <c r="C21" s="61"/>
      <c r="D21" s="56"/>
      <c r="E21" s="57" t="s">
        <v>81</v>
      </c>
      <c r="F21" s="57" t="s">
        <v>81</v>
      </c>
      <c r="G21" s="57" t="s">
        <v>81</v>
      </c>
      <c r="H21" s="57" t="s">
        <v>81</v>
      </c>
      <c r="I21" s="56"/>
      <c r="J21" s="56">
        <f t="shared" si="0"/>
        <v>0</v>
      </c>
      <c r="K21" s="56">
        <f t="shared" ref="K21" si="16">J21+C21</f>
        <v>0</v>
      </c>
      <c r="L21" s="57" t="s">
        <v>81</v>
      </c>
      <c r="M21" s="58" t="str">
        <f t="shared" si="14"/>
        <v/>
      </c>
    </row>
    <row r="22" spans="1:15" ht="16.8" x14ac:dyDescent="0.3">
      <c r="A22" s="197"/>
      <c r="B22" s="191"/>
      <c r="C22" s="61"/>
      <c r="D22" s="56"/>
      <c r="E22" s="57" t="s">
        <v>81</v>
      </c>
      <c r="F22" s="57" t="s">
        <v>81</v>
      </c>
      <c r="G22" s="57" t="s">
        <v>81</v>
      </c>
      <c r="H22" s="57" t="s">
        <v>81</v>
      </c>
      <c r="I22" s="56"/>
      <c r="J22" s="56">
        <f t="shared" si="0"/>
        <v>0</v>
      </c>
      <c r="K22" s="56">
        <f t="shared" ref="K22" si="17">J22+C22</f>
        <v>0</v>
      </c>
      <c r="L22" s="57" t="s">
        <v>81</v>
      </c>
      <c r="M22" s="58" t="str">
        <f t="shared" si="14"/>
        <v/>
      </c>
    </row>
    <row r="23" spans="1:15" ht="16.8" x14ac:dyDescent="0.3">
      <c r="A23" s="197"/>
      <c r="B23" s="191"/>
      <c r="C23" s="61"/>
      <c r="D23" s="56"/>
      <c r="E23" s="57" t="s">
        <v>81</v>
      </c>
      <c r="F23" s="57" t="s">
        <v>81</v>
      </c>
      <c r="G23" s="57" t="s">
        <v>81</v>
      </c>
      <c r="H23" s="57" t="s">
        <v>81</v>
      </c>
      <c r="I23" s="56"/>
      <c r="J23" s="56">
        <f t="shared" si="0"/>
        <v>0</v>
      </c>
      <c r="K23" s="56">
        <f t="shared" ref="K23:K26" si="18">J23+C23</f>
        <v>0</v>
      </c>
      <c r="L23" s="57" t="s">
        <v>81</v>
      </c>
      <c r="M23" s="58" t="str">
        <f t="shared" ref="M23:M26" si="19">IF(C23="","",IF(K23&lt;=$P$1,"þ","q"))</f>
        <v/>
      </c>
    </row>
    <row r="24" spans="1:15" ht="16.8" x14ac:dyDescent="0.3">
      <c r="A24" s="197"/>
      <c r="B24" s="171"/>
      <c r="C24" s="61"/>
      <c r="D24" s="56"/>
      <c r="E24" s="57" t="s">
        <v>81</v>
      </c>
      <c r="F24" s="57" t="s">
        <v>81</v>
      </c>
      <c r="G24" s="57" t="s">
        <v>81</v>
      </c>
      <c r="H24" s="57" t="s">
        <v>81</v>
      </c>
      <c r="I24" s="56"/>
      <c r="J24" s="56">
        <f t="shared" si="0"/>
        <v>0</v>
      </c>
      <c r="K24" s="56">
        <f t="shared" si="18"/>
        <v>0</v>
      </c>
      <c r="L24" s="57" t="s">
        <v>81</v>
      </c>
      <c r="M24" s="58" t="str">
        <f t="shared" si="19"/>
        <v/>
      </c>
    </row>
    <row r="25" spans="1:15" ht="16.8" x14ac:dyDescent="0.3">
      <c r="A25" s="196"/>
      <c r="B25" s="171"/>
      <c r="C25" s="61"/>
      <c r="D25" s="56"/>
      <c r="E25" s="57" t="s">
        <v>81</v>
      </c>
      <c r="F25" s="57" t="s">
        <v>81</v>
      </c>
      <c r="G25" s="57" t="s">
        <v>81</v>
      </c>
      <c r="H25" s="57" t="s">
        <v>81</v>
      </c>
      <c r="I25" s="56"/>
      <c r="J25" s="56">
        <f t="shared" si="0"/>
        <v>0</v>
      </c>
      <c r="K25" s="56">
        <f t="shared" si="18"/>
        <v>0</v>
      </c>
      <c r="L25" s="57" t="s">
        <v>81</v>
      </c>
      <c r="M25" s="58" t="str">
        <f t="shared" si="19"/>
        <v/>
      </c>
    </row>
    <row r="26" spans="1:15" ht="16.8" x14ac:dyDescent="0.3">
      <c r="A26" s="196"/>
      <c r="B26" s="171"/>
      <c r="C26" s="61"/>
      <c r="D26" s="56"/>
      <c r="E26" s="57" t="s">
        <v>81</v>
      </c>
      <c r="F26" s="57" t="s">
        <v>81</v>
      </c>
      <c r="G26" s="57" t="s">
        <v>81</v>
      </c>
      <c r="H26" s="57" t="s">
        <v>81</v>
      </c>
      <c r="I26" s="56"/>
      <c r="J26" s="56">
        <f t="shared" si="0"/>
        <v>0</v>
      </c>
      <c r="K26" s="56">
        <f t="shared" si="18"/>
        <v>0</v>
      </c>
      <c r="L26" s="57" t="s">
        <v>81</v>
      </c>
      <c r="M26" s="58" t="str">
        <f t="shared" si="19"/>
        <v/>
      </c>
    </row>
    <row r="27" spans="1:15" ht="16.8" x14ac:dyDescent="0.3">
      <c r="A27" s="196"/>
      <c r="B27" s="171"/>
      <c r="C27" s="61"/>
      <c r="D27" s="56"/>
      <c r="E27" s="57" t="s">
        <v>81</v>
      </c>
      <c r="F27" s="57" t="s">
        <v>81</v>
      </c>
      <c r="G27" s="57" t="s">
        <v>81</v>
      </c>
      <c r="H27" s="57" t="s">
        <v>81</v>
      </c>
      <c r="I27" s="56"/>
      <c r="J27" s="56">
        <f t="shared" si="0"/>
        <v>0</v>
      </c>
      <c r="K27" s="56">
        <f t="shared" ref="K27" si="20">J27+C27</f>
        <v>0</v>
      </c>
      <c r="L27" s="57" t="s">
        <v>81</v>
      </c>
      <c r="M27" s="58" t="str">
        <f t="shared" ref="M27" si="21">IF(C27="","",IF(K27&lt;=$P$1,"þ","q"))</f>
        <v/>
      </c>
    </row>
  </sheetData>
  <sortState xmlns:xlrd2="http://schemas.microsoft.com/office/spreadsheetml/2017/richdata2" ref="A2:M17">
    <sortCondition ref="A2:A17"/>
    <sortCondition ref="C2:C17"/>
  </sortState>
  <conditionalFormatting sqref="M2 G7:H7 M7">
    <cfRule type="cellIs" dxfId="374" priority="1313" stopIfTrue="1" operator="equal">
      <formula>"þ"</formula>
    </cfRule>
  </conditionalFormatting>
  <conditionalFormatting sqref="K2 K7">
    <cfRule type="cellIs" dxfId="373" priority="1312" operator="lessThan">
      <formula>$P$1</formula>
    </cfRule>
  </conditionalFormatting>
  <conditionalFormatting sqref="L17:M17">
    <cfRule type="cellIs" dxfId="372" priority="1311" stopIfTrue="1" operator="equal">
      <formula>"þ"</formula>
    </cfRule>
  </conditionalFormatting>
  <conditionalFormatting sqref="E2 H2">
    <cfRule type="cellIs" dxfId="371" priority="1259" stopIfTrue="1" operator="equal">
      <formula>"þ"</formula>
    </cfRule>
  </conditionalFormatting>
  <conditionalFormatting sqref="G2">
    <cfRule type="cellIs" dxfId="370" priority="1228" stopIfTrue="1" operator="equal">
      <formula>"þ"</formula>
    </cfRule>
  </conditionalFormatting>
  <conditionalFormatting sqref="E7">
    <cfRule type="cellIs" dxfId="369" priority="1213" stopIfTrue="1" operator="equal">
      <formula>"þ"</formula>
    </cfRule>
  </conditionalFormatting>
  <conditionalFormatting sqref="E7">
    <cfRule type="cellIs" dxfId="368" priority="1212" stopIfTrue="1" operator="equal">
      <formula>"þ"</formula>
    </cfRule>
  </conditionalFormatting>
  <conditionalFormatting sqref="M11">
    <cfRule type="cellIs" dxfId="367" priority="1194" stopIfTrue="1" operator="equal">
      <formula>"þ"</formula>
    </cfRule>
  </conditionalFormatting>
  <conditionalFormatting sqref="M11">
    <cfRule type="cellIs" dxfId="366" priority="1193" stopIfTrue="1" operator="equal">
      <formula>"þ"</formula>
    </cfRule>
  </conditionalFormatting>
  <conditionalFormatting sqref="K11">
    <cfRule type="cellIs" dxfId="365" priority="1192" operator="lessThan">
      <formula>$P$1</formula>
    </cfRule>
  </conditionalFormatting>
  <conditionalFormatting sqref="E11">
    <cfRule type="cellIs" dxfId="364" priority="1191" stopIfTrue="1" operator="equal">
      <formula>"þ"</formula>
    </cfRule>
  </conditionalFormatting>
  <conditionalFormatting sqref="E11">
    <cfRule type="cellIs" dxfId="363" priority="1190" stopIfTrue="1" operator="equal">
      <formula>"þ"</formula>
    </cfRule>
  </conditionalFormatting>
  <conditionalFormatting sqref="G11">
    <cfRule type="cellIs" dxfId="362" priority="1189" stopIfTrue="1" operator="equal">
      <formula>"þ"</formula>
    </cfRule>
  </conditionalFormatting>
  <conditionalFormatting sqref="G11">
    <cfRule type="cellIs" dxfId="361" priority="1188" stopIfTrue="1" operator="equal">
      <formula>"þ"</formula>
    </cfRule>
  </conditionalFormatting>
  <conditionalFormatting sqref="H4">
    <cfRule type="cellIs" dxfId="360" priority="1122" stopIfTrue="1" operator="equal">
      <formula>"þ"</formula>
    </cfRule>
  </conditionalFormatting>
  <conditionalFormatting sqref="H4">
    <cfRule type="cellIs" dxfId="359" priority="1121" stopIfTrue="1" operator="equal">
      <formula>"þ"</formula>
    </cfRule>
  </conditionalFormatting>
  <conditionalFormatting sqref="M4">
    <cfRule type="cellIs" dxfId="358" priority="1126" stopIfTrue="1" operator="equal">
      <formula>"þ"</formula>
    </cfRule>
  </conditionalFormatting>
  <conditionalFormatting sqref="K4">
    <cfRule type="cellIs" dxfId="357" priority="1125" operator="lessThan">
      <formula>$P$1</formula>
    </cfRule>
  </conditionalFormatting>
  <conditionalFormatting sqref="G4">
    <cfRule type="cellIs" dxfId="356" priority="1119" stopIfTrue="1" operator="equal">
      <formula>"þ"</formula>
    </cfRule>
  </conditionalFormatting>
  <conditionalFormatting sqref="G4">
    <cfRule type="cellIs" dxfId="355" priority="1096" stopIfTrue="1" operator="equal">
      <formula>"þ"</formula>
    </cfRule>
  </conditionalFormatting>
  <conditionalFormatting sqref="F2">
    <cfRule type="cellIs" dxfId="354" priority="930" stopIfTrue="1" operator="equal">
      <formula>"þ"</formula>
    </cfRule>
  </conditionalFormatting>
  <conditionalFormatting sqref="F2">
    <cfRule type="cellIs" dxfId="353" priority="929" stopIfTrue="1" operator="equal">
      <formula>"þ"</formula>
    </cfRule>
  </conditionalFormatting>
  <conditionalFormatting sqref="E4">
    <cfRule type="cellIs" dxfId="352" priority="926" stopIfTrue="1" operator="equal">
      <formula>"þ"</formula>
    </cfRule>
  </conditionalFormatting>
  <conditionalFormatting sqref="E4">
    <cfRule type="cellIs" dxfId="351" priority="925" stopIfTrue="1" operator="equal">
      <formula>"þ"</formula>
    </cfRule>
  </conditionalFormatting>
  <conditionalFormatting sqref="F4">
    <cfRule type="cellIs" dxfId="350" priority="924" stopIfTrue="1" operator="equal">
      <formula>"þ"</formula>
    </cfRule>
  </conditionalFormatting>
  <conditionalFormatting sqref="F4">
    <cfRule type="cellIs" dxfId="349" priority="923" stopIfTrue="1" operator="equal">
      <formula>"þ"</formula>
    </cfRule>
  </conditionalFormatting>
  <conditionalFormatting sqref="L2 L12">
    <cfRule type="cellIs" dxfId="348" priority="921" stopIfTrue="1" operator="equal">
      <formula>"þ"</formula>
    </cfRule>
  </conditionalFormatting>
  <conditionalFormatting sqref="H19">
    <cfRule type="cellIs" dxfId="347" priority="909" stopIfTrue="1" operator="equal">
      <formula>"þ"</formula>
    </cfRule>
  </conditionalFormatting>
  <conditionalFormatting sqref="K19">
    <cfRule type="cellIs" dxfId="346" priority="910" operator="lessThan">
      <formula>$P$1</formula>
    </cfRule>
  </conditionalFormatting>
  <conditionalFormatting sqref="H19">
    <cfRule type="cellIs" dxfId="345" priority="908" stopIfTrue="1" operator="equal">
      <formula>"þ"</formula>
    </cfRule>
  </conditionalFormatting>
  <conditionalFormatting sqref="G19">
    <cfRule type="cellIs" dxfId="344" priority="907" stopIfTrue="1" operator="equal">
      <formula>"þ"</formula>
    </cfRule>
  </conditionalFormatting>
  <conditionalFormatting sqref="G19">
    <cfRule type="cellIs" dxfId="343" priority="906" stopIfTrue="1" operator="equal">
      <formula>"þ"</formula>
    </cfRule>
  </conditionalFormatting>
  <conditionalFormatting sqref="L19">
    <cfRule type="cellIs" dxfId="342" priority="905" stopIfTrue="1" operator="equal">
      <formula>"þ"</formula>
    </cfRule>
  </conditionalFormatting>
  <conditionalFormatting sqref="M14">
    <cfRule type="cellIs" dxfId="341" priority="842" stopIfTrue="1" operator="equal">
      <formula>"þ"</formula>
    </cfRule>
  </conditionalFormatting>
  <conditionalFormatting sqref="M14">
    <cfRule type="cellIs" dxfId="340" priority="841" stopIfTrue="1" operator="equal">
      <formula>"þ"</formula>
    </cfRule>
  </conditionalFormatting>
  <conditionalFormatting sqref="E14 H14">
    <cfRule type="cellIs" dxfId="339" priority="839" stopIfTrue="1" operator="equal">
      <formula>"þ"</formula>
    </cfRule>
  </conditionalFormatting>
  <conditionalFormatting sqref="E14 H14">
    <cfRule type="cellIs" dxfId="338" priority="838" stopIfTrue="1" operator="equal">
      <formula>"þ"</formula>
    </cfRule>
  </conditionalFormatting>
  <conditionalFormatting sqref="F14">
    <cfRule type="cellIs" dxfId="337" priority="835" stopIfTrue="1" operator="equal">
      <formula>"þ"</formula>
    </cfRule>
  </conditionalFormatting>
  <conditionalFormatting sqref="L2">
    <cfRule type="cellIs" dxfId="336" priority="844" stopIfTrue="1" operator="equal">
      <formula>"þ"</formula>
    </cfRule>
  </conditionalFormatting>
  <conditionalFormatting sqref="K14">
    <cfRule type="cellIs" dxfId="335" priority="840" operator="lessThan">
      <formula>$P$1</formula>
    </cfRule>
  </conditionalFormatting>
  <conditionalFormatting sqref="G14">
    <cfRule type="cellIs" dxfId="334" priority="837" stopIfTrue="1" operator="equal">
      <formula>"þ"</formula>
    </cfRule>
  </conditionalFormatting>
  <conditionalFormatting sqref="G14">
    <cfRule type="cellIs" dxfId="333" priority="836" stopIfTrue="1" operator="equal">
      <formula>"þ"</formula>
    </cfRule>
  </conditionalFormatting>
  <conditionalFormatting sqref="F14">
    <cfRule type="cellIs" dxfId="332" priority="834" stopIfTrue="1" operator="equal">
      <formula>"þ"</formula>
    </cfRule>
  </conditionalFormatting>
  <conditionalFormatting sqref="L14">
    <cfRule type="cellIs" dxfId="331" priority="833" stopIfTrue="1" operator="equal">
      <formula>"þ"</formula>
    </cfRule>
  </conditionalFormatting>
  <conditionalFormatting sqref="M12">
    <cfRule type="cellIs" dxfId="330" priority="830" stopIfTrue="1" operator="equal">
      <formula>"þ"</formula>
    </cfRule>
  </conditionalFormatting>
  <conditionalFormatting sqref="M12">
    <cfRule type="cellIs" dxfId="329" priority="829" stopIfTrue="1" operator="equal">
      <formula>"þ"</formula>
    </cfRule>
  </conditionalFormatting>
  <conditionalFormatting sqref="K12">
    <cfRule type="cellIs" dxfId="328" priority="828" operator="lessThan">
      <formula>$P$1</formula>
    </cfRule>
  </conditionalFormatting>
  <conditionalFormatting sqref="H12">
    <cfRule type="cellIs" dxfId="327" priority="827" stopIfTrue="1" operator="equal">
      <formula>"þ"</formula>
    </cfRule>
  </conditionalFormatting>
  <conditionalFormatting sqref="H12">
    <cfRule type="cellIs" dxfId="326" priority="826" stopIfTrue="1" operator="equal">
      <formula>"þ"</formula>
    </cfRule>
  </conditionalFormatting>
  <conditionalFormatting sqref="G12">
    <cfRule type="cellIs" dxfId="325" priority="825" stopIfTrue="1" operator="equal">
      <formula>"þ"</formula>
    </cfRule>
  </conditionalFormatting>
  <conditionalFormatting sqref="G12">
    <cfRule type="cellIs" dxfId="324" priority="824" stopIfTrue="1" operator="equal">
      <formula>"þ"</formula>
    </cfRule>
  </conditionalFormatting>
  <conditionalFormatting sqref="F11">
    <cfRule type="cellIs" dxfId="323" priority="814" stopIfTrue="1" operator="equal">
      <formula>"þ"</formula>
    </cfRule>
  </conditionalFormatting>
  <conditionalFormatting sqref="F11">
    <cfRule type="cellIs" dxfId="322" priority="813" stopIfTrue="1" operator="equal">
      <formula>"þ"</formula>
    </cfRule>
  </conditionalFormatting>
  <conditionalFormatting sqref="H11">
    <cfRule type="cellIs" dxfId="321" priority="811" stopIfTrue="1" operator="equal">
      <formula>"þ"</formula>
    </cfRule>
  </conditionalFormatting>
  <conditionalFormatting sqref="H11">
    <cfRule type="cellIs" dxfId="320" priority="812" stopIfTrue="1" operator="equal">
      <formula>"þ"</formula>
    </cfRule>
  </conditionalFormatting>
  <conditionalFormatting sqref="H22">
    <cfRule type="cellIs" dxfId="319" priority="758" stopIfTrue="1" operator="equal">
      <formula>"þ"</formula>
    </cfRule>
  </conditionalFormatting>
  <conditionalFormatting sqref="K22">
    <cfRule type="cellIs" dxfId="318" priority="759" operator="lessThan">
      <formula>$P$1</formula>
    </cfRule>
  </conditionalFormatting>
  <conditionalFormatting sqref="H22">
    <cfRule type="cellIs" dxfId="317" priority="757" stopIfTrue="1" operator="equal">
      <formula>"þ"</formula>
    </cfRule>
  </conditionalFormatting>
  <conditionalFormatting sqref="G22">
    <cfRule type="cellIs" dxfId="316" priority="756" stopIfTrue="1" operator="equal">
      <formula>"þ"</formula>
    </cfRule>
  </conditionalFormatting>
  <conditionalFormatting sqref="G22">
    <cfRule type="cellIs" dxfId="315" priority="755" stopIfTrue="1" operator="equal">
      <formula>"þ"</formula>
    </cfRule>
  </conditionalFormatting>
  <conditionalFormatting sqref="E22">
    <cfRule type="cellIs" dxfId="314" priority="754" stopIfTrue="1" operator="equal">
      <formula>"þ"</formula>
    </cfRule>
  </conditionalFormatting>
  <conditionalFormatting sqref="E22">
    <cfRule type="cellIs" dxfId="313" priority="753" stopIfTrue="1" operator="equal">
      <formula>"þ"</formula>
    </cfRule>
  </conditionalFormatting>
  <conditionalFormatting sqref="H23">
    <cfRule type="cellIs" dxfId="312" priority="743" stopIfTrue="1" operator="equal">
      <formula>"þ"</formula>
    </cfRule>
  </conditionalFormatting>
  <conditionalFormatting sqref="K23">
    <cfRule type="cellIs" dxfId="311" priority="744" operator="lessThan">
      <formula>$P$1</formula>
    </cfRule>
  </conditionalFormatting>
  <conditionalFormatting sqref="H23">
    <cfRule type="cellIs" dxfId="310" priority="742" stopIfTrue="1" operator="equal">
      <formula>"þ"</formula>
    </cfRule>
  </conditionalFormatting>
  <conditionalFormatting sqref="L12">
    <cfRule type="cellIs" dxfId="309" priority="726" stopIfTrue="1" operator="equal">
      <formula>"þ"</formula>
    </cfRule>
  </conditionalFormatting>
  <conditionalFormatting sqref="G6:H6 M6">
    <cfRule type="cellIs" dxfId="308" priority="725" stopIfTrue="1" operator="equal">
      <formula>"þ"</formula>
    </cfRule>
  </conditionalFormatting>
  <conditionalFormatting sqref="K6">
    <cfRule type="cellIs" dxfId="307" priority="724" operator="lessThan">
      <formula>$P$1</formula>
    </cfRule>
  </conditionalFormatting>
  <conditionalFormatting sqref="E6:F6">
    <cfRule type="cellIs" dxfId="306" priority="723" stopIfTrue="1" operator="equal">
      <formula>"þ"</formula>
    </cfRule>
  </conditionalFormatting>
  <conditionalFormatting sqref="E6:F6">
    <cfRule type="cellIs" dxfId="305" priority="722" stopIfTrue="1" operator="equal">
      <formula>"þ"</formula>
    </cfRule>
  </conditionalFormatting>
  <conditionalFormatting sqref="E23">
    <cfRule type="cellIs" dxfId="304" priority="709" stopIfTrue="1" operator="equal">
      <formula>"þ"</formula>
    </cfRule>
  </conditionalFormatting>
  <conditionalFormatting sqref="E23">
    <cfRule type="cellIs" dxfId="303" priority="708" stopIfTrue="1" operator="equal">
      <formula>"þ"</formula>
    </cfRule>
  </conditionalFormatting>
  <conditionalFormatting sqref="L11">
    <cfRule type="cellIs" dxfId="302" priority="688" stopIfTrue="1" operator="equal">
      <formula>"þ"</formula>
    </cfRule>
  </conditionalFormatting>
  <conditionalFormatting sqref="L11">
    <cfRule type="cellIs" dxfId="301" priority="687" stopIfTrue="1" operator="equal">
      <formula>"þ"</formula>
    </cfRule>
  </conditionalFormatting>
  <conditionalFormatting sqref="M8 G8:H8">
    <cfRule type="cellIs" dxfId="300" priority="686" stopIfTrue="1" operator="equal">
      <formula>"þ"</formula>
    </cfRule>
  </conditionalFormatting>
  <conditionalFormatting sqref="K8">
    <cfRule type="cellIs" dxfId="299" priority="685" operator="lessThan">
      <formula>$P$1</formula>
    </cfRule>
  </conditionalFormatting>
  <conditionalFormatting sqref="P1">
    <cfRule type="cellIs" dxfId="298" priority="659" operator="equal">
      <formula>0</formula>
    </cfRule>
  </conditionalFormatting>
  <conditionalFormatting sqref="T1">
    <cfRule type="cellIs" dxfId="297" priority="657" operator="equal">
      <formula>0</formula>
    </cfRule>
  </conditionalFormatting>
  <conditionalFormatting sqref="R1">
    <cfRule type="cellIs" dxfId="296" priority="658" operator="equal">
      <formula>0</formula>
    </cfRule>
  </conditionalFormatting>
  <conditionalFormatting sqref="H10">
    <cfRule type="cellIs" dxfId="295" priority="654" stopIfTrue="1" operator="equal">
      <formula>"þ"</formula>
    </cfRule>
  </conditionalFormatting>
  <conditionalFormatting sqref="H10">
    <cfRule type="cellIs" dxfId="294" priority="653" stopIfTrue="1" operator="equal">
      <formula>"þ"</formula>
    </cfRule>
  </conditionalFormatting>
  <conditionalFormatting sqref="M10">
    <cfRule type="cellIs" dxfId="293" priority="656" stopIfTrue="1" operator="equal">
      <formula>"þ"</formula>
    </cfRule>
  </conditionalFormatting>
  <conditionalFormatting sqref="K10">
    <cfRule type="cellIs" dxfId="292" priority="655" operator="lessThan">
      <formula>$P$1</formula>
    </cfRule>
  </conditionalFormatting>
  <conditionalFormatting sqref="G10">
    <cfRule type="cellIs" dxfId="291" priority="652" stopIfTrue="1" operator="equal">
      <formula>"þ"</formula>
    </cfRule>
  </conditionalFormatting>
  <conditionalFormatting sqref="G10">
    <cfRule type="cellIs" dxfId="290" priority="651" stopIfTrue="1" operator="equal">
      <formula>"þ"</formula>
    </cfRule>
  </conditionalFormatting>
  <conditionalFormatting sqref="E10">
    <cfRule type="cellIs" dxfId="289" priority="650" stopIfTrue="1" operator="equal">
      <formula>"þ"</formula>
    </cfRule>
  </conditionalFormatting>
  <conditionalFormatting sqref="E10">
    <cfRule type="cellIs" dxfId="288" priority="649" stopIfTrue="1" operator="equal">
      <formula>"þ"</formula>
    </cfRule>
  </conditionalFormatting>
  <conditionalFormatting sqref="M9 H9">
    <cfRule type="cellIs" dxfId="287" priority="630" stopIfTrue="1" operator="equal">
      <formula>"þ"</formula>
    </cfRule>
  </conditionalFormatting>
  <conditionalFormatting sqref="K9">
    <cfRule type="cellIs" dxfId="286" priority="629" operator="lessThan">
      <formula>$P$1</formula>
    </cfRule>
  </conditionalFormatting>
  <conditionalFormatting sqref="E9">
    <cfRule type="cellIs" dxfId="285" priority="628" stopIfTrue="1" operator="equal">
      <formula>"þ"</formula>
    </cfRule>
  </conditionalFormatting>
  <conditionalFormatting sqref="E9">
    <cfRule type="cellIs" dxfId="284" priority="627" stopIfTrue="1" operator="equal">
      <formula>"þ"</formula>
    </cfRule>
  </conditionalFormatting>
  <conditionalFormatting sqref="M13">
    <cfRule type="cellIs" dxfId="283" priority="572" stopIfTrue="1" operator="equal">
      <formula>"þ"</formula>
    </cfRule>
  </conditionalFormatting>
  <conditionalFormatting sqref="M13">
    <cfRule type="cellIs" dxfId="282" priority="571" stopIfTrue="1" operator="equal">
      <formula>"þ"</formula>
    </cfRule>
  </conditionalFormatting>
  <conditionalFormatting sqref="K13">
    <cfRule type="cellIs" dxfId="281" priority="570" operator="lessThan">
      <formula>$P$1</formula>
    </cfRule>
  </conditionalFormatting>
  <conditionalFormatting sqref="E13 H13">
    <cfRule type="cellIs" dxfId="280" priority="569" stopIfTrue="1" operator="equal">
      <formula>"þ"</formula>
    </cfRule>
  </conditionalFormatting>
  <conditionalFormatting sqref="E13 H13">
    <cfRule type="cellIs" dxfId="279" priority="568" stopIfTrue="1" operator="equal">
      <formula>"þ"</formula>
    </cfRule>
  </conditionalFormatting>
  <conditionalFormatting sqref="G13">
    <cfRule type="cellIs" dxfId="278" priority="567" stopIfTrue="1" operator="equal">
      <formula>"þ"</formula>
    </cfRule>
  </conditionalFormatting>
  <conditionalFormatting sqref="G13">
    <cfRule type="cellIs" dxfId="277" priority="566" stopIfTrue="1" operator="equal">
      <formula>"þ"</formula>
    </cfRule>
  </conditionalFormatting>
  <conditionalFormatting sqref="F13">
    <cfRule type="cellIs" dxfId="276" priority="565" stopIfTrue="1" operator="equal">
      <formula>"þ"</formula>
    </cfRule>
  </conditionalFormatting>
  <conditionalFormatting sqref="F13">
    <cfRule type="cellIs" dxfId="275" priority="564" stopIfTrue="1" operator="equal">
      <formula>"þ"</formula>
    </cfRule>
  </conditionalFormatting>
  <conditionalFormatting sqref="L13">
    <cfRule type="cellIs" dxfId="274" priority="563" stopIfTrue="1" operator="equal">
      <formula>"þ"</formula>
    </cfRule>
  </conditionalFormatting>
  <conditionalFormatting sqref="L13">
    <cfRule type="cellIs" dxfId="273" priority="562" stopIfTrue="1" operator="equal">
      <formula>"þ"</formula>
    </cfRule>
  </conditionalFormatting>
  <conditionalFormatting sqref="H5">
    <cfRule type="cellIs" dxfId="272" priority="547" stopIfTrue="1" operator="equal">
      <formula>"þ"</formula>
    </cfRule>
  </conditionalFormatting>
  <conditionalFormatting sqref="H5">
    <cfRule type="cellIs" dxfId="271" priority="546" stopIfTrue="1" operator="equal">
      <formula>"þ"</formula>
    </cfRule>
  </conditionalFormatting>
  <conditionalFormatting sqref="M5">
    <cfRule type="cellIs" dxfId="270" priority="549" stopIfTrue="1" operator="equal">
      <formula>"þ"</formula>
    </cfRule>
  </conditionalFormatting>
  <conditionalFormatting sqref="K5">
    <cfRule type="cellIs" dxfId="269" priority="548" operator="lessThan">
      <formula>$P$1</formula>
    </cfRule>
  </conditionalFormatting>
  <conditionalFormatting sqref="G5">
    <cfRule type="cellIs" dxfId="268" priority="545" stopIfTrue="1" operator="equal">
      <formula>"þ"</formula>
    </cfRule>
  </conditionalFormatting>
  <conditionalFormatting sqref="G5">
    <cfRule type="cellIs" dxfId="267" priority="544" stopIfTrue="1" operator="equal">
      <formula>"þ"</formula>
    </cfRule>
  </conditionalFormatting>
  <conditionalFormatting sqref="E5">
    <cfRule type="cellIs" dxfId="266" priority="543" stopIfTrue="1" operator="equal">
      <formula>"þ"</formula>
    </cfRule>
  </conditionalFormatting>
  <conditionalFormatting sqref="E5">
    <cfRule type="cellIs" dxfId="265" priority="542" stopIfTrue="1" operator="equal">
      <formula>"þ"</formula>
    </cfRule>
  </conditionalFormatting>
  <conditionalFormatting sqref="F5">
    <cfRule type="cellIs" dxfId="264" priority="541" stopIfTrue="1" operator="equal">
      <formula>"þ"</formula>
    </cfRule>
  </conditionalFormatting>
  <conditionalFormatting sqref="F5">
    <cfRule type="cellIs" dxfId="263" priority="540" stopIfTrue="1" operator="equal">
      <formula>"þ"</formula>
    </cfRule>
  </conditionalFormatting>
  <conditionalFormatting sqref="M15">
    <cfRule type="cellIs" dxfId="262" priority="502" stopIfTrue="1" operator="equal">
      <formula>"þ"</formula>
    </cfRule>
  </conditionalFormatting>
  <conditionalFormatting sqref="M15">
    <cfRule type="cellIs" dxfId="261" priority="501" stopIfTrue="1" operator="equal">
      <formula>"þ"</formula>
    </cfRule>
  </conditionalFormatting>
  <conditionalFormatting sqref="E15 H15">
    <cfRule type="cellIs" dxfId="260" priority="499" stopIfTrue="1" operator="equal">
      <formula>"þ"</formula>
    </cfRule>
  </conditionalFormatting>
  <conditionalFormatting sqref="E15 H15">
    <cfRule type="cellIs" dxfId="259" priority="498" stopIfTrue="1" operator="equal">
      <formula>"þ"</formula>
    </cfRule>
  </conditionalFormatting>
  <conditionalFormatting sqref="K15">
    <cfRule type="cellIs" dxfId="258" priority="500" operator="lessThan">
      <formula>$P$1</formula>
    </cfRule>
  </conditionalFormatting>
  <conditionalFormatting sqref="G15">
    <cfRule type="cellIs" dxfId="257" priority="497" stopIfTrue="1" operator="equal">
      <formula>"þ"</formula>
    </cfRule>
  </conditionalFormatting>
  <conditionalFormatting sqref="G15">
    <cfRule type="cellIs" dxfId="256" priority="496" stopIfTrue="1" operator="equal">
      <formula>"þ"</formula>
    </cfRule>
  </conditionalFormatting>
  <conditionalFormatting sqref="L15">
    <cfRule type="cellIs" dxfId="255" priority="490" stopIfTrue="1" operator="equal">
      <formula>"þ"</formula>
    </cfRule>
  </conditionalFormatting>
  <conditionalFormatting sqref="L15">
    <cfRule type="cellIs" dxfId="254" priority="489" stopIfTrue="1" operator="equal">
      <formula>"þ"</formula>
    </cfRule>
  </conditionalFormatting>
  <conditionalFormatting sqref="F15">
    <cfRule type="cellIs" dxfId="253" priority="488" stopIfTrue="1" operator="equal">
      <formula>"þ"</formula>
    </cfRule>
  </conditionalFormatting>
  <conditionalFormatting sqref="F15">
    <cfRule type="cellIs" dxfId="252" priority="487" stopIfTrue="1" operator="equal">
      <formula>"þ"</formula>
    </cfRule>
  </conditionalFormatting>
  <conditionalFormatting sqref="M16">
    <cfRule type="cellIs" dxfId="251" priority="486" stopIfTrue="1" operator="equal">
      <formula>"þ"</formula>
    </cfRule>
  </conditionalFormatting>
  <conditionalFormatting sqref="M16">
    <cfRule type="cellIs" dxfId="250" priority="485" stopIfTrue="1" operator="equal">
      <formula>"þ"</formula>
    </cfRule>
  </conditionalFormatting>
  <conditionalFormatting sqref="E16 H16">
    <cfRule type="cellIs" dxfId="249" priority="483" stopIfTrue="1" operator="equal">
      <formula>"þ"</formula>
    </cfRule>
  </conditionalFormatting>
  <conditionalFormatting sqref="E16 H16">
    <cfRule type="cellIs" dxfId="248" priority="482" stopIfTrue="1" operator="equal">
      <formula>"þ"</formula>
    </cfRule>
  </conditionalFormatting>
  <conditionalFormatting sqref="K16">
    <cfRule type="cellIs" dxfId="247" priority="484" operator="lessThan">
      <formula>$P$1</formula>
    </cfRule>
  </conditionalFormatting>
  <conditionalFormatting sqref="G16">
    <cfRule type="cellIs" dxfId="246" priority="481" stopIfTrue="1" operator="equal">
      <formula>"þ"</formula>
    </cfRule>
  </conditionalFormatting>
  <conditionalFormatting sqref="G16">
    <cfRule type="cellIs" dxfId="245" priority="480" stopIfTrue="1" operator="equal">
      <formula>"þ"</formula>
    </cfRule>
  </conditionalFormatting>
  <conditionalFormatting sqref="L16">
    <cfRule type="cellIs" dxfId="244" priority="479" stopIfTrue="1" operator="equal">
      <formula>"þ"</formula>
    </cfRule>
  </conditionalFormatting>
  <conditionalFormatting sqref="L16">
    <cfRule type="cellIs" dxfId="243" priority="478" stopIfTrue="1" operator="equal">
      <formula>"þ"</formula>
    </cfRule>
  </conditionalFormatting>
  <conditionalFormatting sqref="F16">
    <cfRule type="cellIs" dxfId="242" priority="477" stopIfTrue="1" operator="equal">
      <formula>"þ"</formula>
    </cfRule>
  </conditionalFormatting>
  <conditionalFormatting sqref="F16">
    <cfRule type="cellIs" dxfId="241" priority="476" stopIfTrue="1" operator="equal">
      <formula>"þ"</formula>
    </cfRule>
  </conditionalFormatting>
  <conditionalFormatting sqref="F16">
    <cfRule type="cellIs" dxfId="240" priority="475" stopIfTrue="1" operator="equal">
      <formula>"þ"</formula>
    </cfRule>
  </conditionalFormatting>
  <conditionalFormatting sqref="F16">
    <cfRule type="cellIs" dxfId="239" priority="474" stopIfTrue="1" operator="equal">
      <formula>"þ"</formula>
    </cfRule>
  </conditionalFormatting>
  <conditionalFormatting sqref="E16">
    <cfRule type="cellIs" dxfId="238" priority="473" stopIfTrue="1" operator="equal">
      <formula>"þ"</formula>
    </cfRule>
  </conditionalFormatting>
  <conditionalFormatting sqref="E16">
    <cfRule type="cellIs" dxfId="237" priority="472" stopIfTrue="1" operator="equal">
      <formula>"þ"</formula>
    </cfRule>
  </conditionalFormatting>
  <conditionalFormatting sqref="E10">
    <cfRule type="cellIs" dxfId="236" priority="469" stopIfTrue="1" operator="equal">
      <formula>"þ"</formula>
    </cfRule>
  </conditionalFormatting>
  <conditionalFormatting sqref="E10">
    <cfRule type="cellIs" dxfId="235" priority="468" stopIfTrue="1" operator="equal">
      <formula>"þ"</formula>
    </cfRule>
  </conditionalFormatting>
  <conditionalFormatting sqref="F19">
    <cfRule type="cellIs" dxfId="234" priority="451" stopIfTrue="1" operator="equal">
      <formula>"þ"</formula>
    </cfRule>
  </conditionalFormatting>
  <conditionalFormatting sqref="F19">
    <cfRule type="cellIs" dxfId="233" priority="450" stopIfTrue="1" operator="equal">
      <formula>"þ"</formula>
    </cfRule>
  </conditionalFormatting>
  <conditionalFormatting sqref="H20">
    <cfRule type="cellIs" dxfId="232" priority="438" stopIfTrue="1" operator="equal">
      <formula>"þ"</formula>
    </cfRule>
  </conditionalFormatting>
  <conditionalFormatting sqref="K20">
    <cfRule type="cellIs" dxfId="231" priority="439" operator="lessThan">
      <formula>$P$1</formula>
    </cfRule>
  </conditionalFormatting>
  <conditionalFormatting sqref="H20">
    <cfRule type="cellIs" dxfId="230" priority="437" stopIfTrue="1" operator="equal">
      <formula>"þ"</formula>
    </cfRule>
  </conditionalFormatting>
  <conditionalFormatting sqref="G20">
    <cfRule type="cellIs" dxfId="229" priority="436" stopIfTrue="1" operator="equal">
      <formula>"þ"</formula>
    </cfRule>
  </conditionalFormatting>
  <conditionalFormatting sqref="G20">
    <cfRule type="cellIs" dxfId="228" priority="435" stopIfTrue="1" operator="equal">
      <formula>"þ"</formula>
    </cfRule>
  </conditionalFormatting>
  <conditionalFormatting sqref="L25:L27 L20:L22">
    <cfRule type="cellIs" dxfId="227" priority="434" stopIfTrue="1" operator="equal">
      <formula>"þ"</formula>
    </cfRule>
  </conditionalFormatting>
  <conditionalFormatting sqref="H24">
    <cfRule type="cellIs" dxfId="226" priority="426" stopIfTrue="1" operator="equal">
      <formula>"þ"</formula>
    </cfRule>
  </conditionalFormatting>
  <conditionalFormatting sqref="K24">
    <cfRule type="cellIs" dxfId="225" priority="427" operator="lessThan">
      <formula>$P$1</formula>
    </cfRule>
  </conditionalFormatting>
  <conditionalFormatting sqref="H24">
    <cfRule type="cellIs" dxfId="224" priority="425" stopIfTrue="1" operator="equal">
      <formula>"þ"</formula>
    </cfRule>
  </conditionalFormatting>
  <conditionalFormatting sqref="G24">
    <cfRule type="cellIs" dxfId="223" priority="424" stopIfTrue="1" operator="equal">
      <formula>"þ"</formula>
    </cfRule>
  </conditionalFormatting>
  <conditionalFormatting sqref="G24">
    <cfRule type="cellIs" dxfId="222" priority="423" stopIfTrue="1" operator="equal">
      <formula>"þ"</formula>
    </cfRule>
  </conditionalFormatting>
  <conditionalFormatting sqref="F24">
    <cfRule type="cellIs" dxfId="221" priority="420" stopIfTrue="1" operator="equal">
      <formula>"þ"</formula>
    </cfRule>
  </conditionalFormatting>
  <conditionalFormatting sqref="F24">
    <cfRule type="cellIs" dxfId="220" priority="419" stopIfTrue="1" operator="equal">
      <formula>"þ"</formula>
    </cfRule>
  </conditionalFormatting>
  <conditionalFormatting sqref="F24">
    <cfRule type="cellIs" dxfId="219" priority="418" stopIfTrue="1" operator="equal">
      <formula>"þ"</formula>
    </cfRule>
  </conditionalFormatting>
  <conditionalFormatting sqref="F24">
    <cfRule type="cellIs" dxfId="218" priority="417" stopIfTrue="1" operator="equal">
      <formula>"þ"</formula>
    </cfRule>
  </conditionalFormatting>
  <conditionalFormatting sqref="F24">
    <cfRule type="cellIs" dxfId="217" priority="416" stopIfTrue="1" operator="equal">
      <formula>"þ"</formula>
    </cfRule>
  </conditionalFormatting>
  <conditionalFormatting sqref="F24">
    <cfRule type="cellIs" dxfId="216" priority="415" stopIfTrue="1" operator="equal">
      <formula>"þ"</formula>
    </cfRule>
  </conditionalFormatting>
  <conditionalFormatting sqref="H21 E21">
    <cfRule type="cellIs" dxfId="215" priority="386" stopIfTrue="1" operator="equal">
      <formula>"þ"</formula>
    </cfRule>
  </conditionalFormatting>
  <conditionalFormatting sqref="K21">
    <cfRule type="cellIs" dxfId="214" priority="387" operator="lessThan">
      <formula>$P$1</formula>
    </cfRule>
  </conditionalFormatting>
  <conditionalFormatting sqref="H21 E21">
    <cfRule type="cellIs" dxfId="213" priority="385" stopIfTrue="1" operator="equal">
      <formula>"þ"</formula>
    </cfRule>
  </conditionalFormatting>
  <conditionalFormatting sqref="G21">
    <cfRule type="cellIs" dxfId="212" priority="384" stopIfTrue="1" operator="equal">
      <formula>"þ"</formula>
    </cfRule>
  </conditionalFormatting>
  <conditionalFormatting sqref="G21">
    <cfRule type="cellIs" dxfId="211" priority="383" stopIfTrue="1" operator="equal">
      <formula>"þ"</formula>
    </cfRule>
  </conditionalFormatting>
  <conditionalFormatting sqref="L21">
    <cfRule type="cellIs" dxfId="210" priority="382" stopIfTrue="1" operator="equal">
      <formula>"þ"</formula>
    </cfRule>
  </conditionalFormatting>
  <conditionalFormatting sqref="E21">
    <cfRule type="cellIs" dxfId="209" priority="381" stopIfTrue="1" operator="equal">
      <formula>"þ"</formula>
    </cfRule>
  </conditionalFormatting>
  <conditionalFormatting sqref="E21">
    <cfRule type="cellIs" dxfId="208" priority="380" stopIfTrue="1" operator="equal">
      <formula>"þ"</formula>
    </cfRule>
  </conditionalFormatting>
  <conditionalFormatting sqref="H25">
    <cfRule type="cellIs" dxfId="207" priority="370" stopIfTrue="1" operator="equal">
      <formula>"þ"</formula>
    </cfRule>
  </conditionalFormatting>
  <conditionalFormatting sqref="K25">
    <cfRule type="cellIs" dxfId="206" priority="371" operator="lessThan">
      <formula>$P$1</formula>
    </cfRule>
  </conditionalFormatting>
  <conditionalFormatting sqref="H25">
    <cfRule type="cellIs" dxfId="205" priority="369" stopIfTrue="1" operator="equal">
      <formula>"þ"</formula>
    </cfRule>
  </conditionalFormatting>
  <conditionalFormatting sqref="E25">
    <cfRule type="cellIs" dxfId="204" priority="366" stopIfTrue="1" operator="equal">
      <formula>"þ"</formula>
    </cfRule>
  </conditionalFormatting>
  <conditionalFormatting sqref="E25">
    <cfRule type="cellIs" dxfId="203" priority="365" stopIfTrue="1" operator="equal">
      <formula>"þ"</formula>
    </cfRule>
  </conditionalFormatting>
  <conditionalFormatting sqref="F25">
    <cfRule type="cellIs" dxfId="202" priority="364" stopIfTrue="1" operator="equal">
      <formula>"þ"</formula>
    </cfRule>
  </conditionalFormatting>
  <conditionalFormatting sqref="F25">
    <cfRule type="cellIs" dxfId="201" priority="363" stopIfTrue="1" operator="equal">
      <formula>"þ"</formula>
    </cfRule>
  </conditionalFormatting>
  <conditionalFormatting sqref="F25">
    <cfRule type="cellIs" dxfId="200" priority="362" stopIfTrue="1" operator="equal">
      <formula>"þ"</formula>
    </cfRule>
  </conditionalFormatting>
  <conditionalFormatting sqref="F25">
    <cfRule type="cellIs" dxfId="199" priority="361" stopIfTrue="1" operator="equal">
      <formula>"þ"</formula>
    </cfRule>
  </conditionalFormatting>
  <conditionalFormatting sqref="F25">
    <cfRule type="cellIs" dxfId="198" priority="360" stopIfTrue="1" operator="equal">
      <formula>"þ"</formula>
    </cfRule>
  </conditionalFormatting>
  <conditionalFormatting sqref="F25">
    <cfRule type="cellIs" dxfId="197" priority="359" stopIfTrue="1" operator="equal">
      <formula>"þ"</formula>
    </cfRule>
  </conditionalFormatting>
  <conditionalFormatting sqref="L25">
    <cfRule type="cellIs" dxfId="196" priority="358" stopIfTrue="1" operator="equal">
      <formula>"þ"</formula>
    </cfRule>
  </conditionalFormatting>
  <conditionalFormatting sqref="F25">
    <cfRule type="cellIs" dxfId="195" priority="357" stopIfTrue="1" operator="equal">
      <formula>"þ"</formula>
    </cfRule>
  </conditionalFormatting>
  <conditionalFormatting sqref="F25">
    <cfRule type="cellIs" dxfId="194" priority="356" stopIfTrue="1" operator="equal">
      <formula>"þ"</formula>
    </cfRule>
  </conditionalFormatting>
  <conditionalFormatting sqref="E25">
    <cfRule type="cellIs" dxfId="193" priority="355" stopIfTrue="1" operator="equal">
      <formula>"þ"</formula>
    </cfRule>
  </conditionalFormatting>
  <conditionalFormatting sqref="E25">
    <cfRule type="cellIs" dxfId="192" priority="354" stopIfTrue="1" operator="equal">
      <formula>"þ"</formula>
    </cfRule>
  </conditionalFormatting>
  <conditionalFormatting sqref="E25">
    <cfRule type="cellIs" dxfId="191" priority="353" stopIfTrue="1" operator="equal">
      <formula>"þ"</formula>
    </cfRule>
  </conditionalFormatting>
  <conditionalFormatting sqref="E25">
    <cfRule type="cellIs" dxfId="190" priority="352" stopIfTrue="1" operator="equal">
      <formula>"þ"</formula>
    </cfRule>
  </conditionalFormatting>
  <conditionalFormatting sqref="E25">
    <cfRule type="cellIs" dxfId="189" priority="351" stopIfTrue="1" operator="equal">
      <formula>"þ"</formula>
    </cfRule>
  </conditionalFormatting>
  <conditionalFormatting sqref="E25">
    <cfRule type="cellIs" dxfId="188" priority="350" stopIfTrue="1" operator="equal">
      <formula>"þ"</formula>
    </cfRule>
  </conditionalFormatting>
  <conditionalFormatting sqref="F5">
    <cfRule type="cellIs" dxfId="187" priority="269" stopIfTrue="1" operator="equal">
      <formula>"þ"</formula>
    </cfRule>
  </conditionalFormatting>
  <conditionalFormatting sqref="F5">
    <cfRule type="cellIs" dxfId="186" priority="268" stopIfTrue="1" operator="equal">
      <formula>"þ"</formula>
    </cfRule>
  </conditionalFormatting>
  <conditionalFormatting sqref="G5">
    <cfRule type="cellIs" dxfId="185" priority="267" stopIfTrue="1" operator="equal">
      <formula>"þ"</formula>
    </cfRule>
  </conditionalFormatting>
  <conditionalFormatting sqref="G5">
    <cfRule type="cellIs" dxfId="184" priority="266" stopIfTrue="1" operator="equal">
      <formula>"þ"</formula>
    </cfRule>
  </conditionalFormatting>
  <conditionalFormatting sqref="E19">
    <cfRule type="cellIs" dxfId="183" priority="265" stopIfTrue="1" operator="equal">
      <formula>"þ"</formula>
    </cfRule>
  </conditionalFormatting>
  <conditionalFormatting sqref="E19">
    <cfRule type="cellIs" dxfId="182" priority="264" stopIfTrue="1" operator="equal">
      <formula>"þ"</formula>
    </cfRule>
  </conditionalFormatting>
  <conditionalFormatting sqref="L22">
    <cfRule type="cellIs" dxfId="181" priority="263" stopIfTrue="1" operator="equal">
      <formula>"þ"</formula>
    </cfRule>
  </conditionalFormatting>
  <conditionalFormatting sqref="F10">
    <cfRule type="cellIs" dxfId="180" priority="240" stopIfTrue="1" operator="equal">
      <formula>"þ"</formula>
    </cfRule>
  </conditionalFormatting>
  <conditionalFormatting sqref="G8">
    <cfRule type="cellIs" dxfId="179" priority="251" stopIfTrue="1" operator="equal">
      <formula>"þ"</formula>
    </cfRule>
  </conditionalFormatting>
  <conditionalFormatting sqref="G8">
    <cfRule type="cellIs" dxfId="178" priority="250" stopIfTrue="1" operator="equal">
      <formula>"þ"</formula>
    </cfRule>
  </conditionalFormatting>
  <conditionalFormatting sqref="G9">
    <cfRule type="cellIs" dxfId="177" priority="249" stopIfTrue="1" operator="equal">
      <formula>"þ"</formula>
    </cfRule>
  </conditionalFormatting>
  <conditionalFormatting sqref="G9">
    <cfRule type="cellIs" dxfId="176" priority="248" stopIfTrue="1" operator="equal">
      <formula>"þ"</formula>
    </cfRule>
  </conditionalFormatting>
  <conditionalFormatting sqref="G9">
    <cfRule type="cellIs" dxfId="175" priority="247" stopIfTrue="1" operator="equal">
      <formula>"þ"</formula>
    </cfRule>
  </conditionalFormatting>
  <conditionalFormatting sqref="F10">
    <cfRule type="cellIs" dxfId="174" priority="239" stopIfTrue="1" operator="equal">
      <formula>"þ"</formula>
    </cfRule>
  </conditionalFormatting>
  <conditionalFormatting sqref="M19:M26">
    <cfRule type="cellIs" dxfId="173" priority="225" stopIfTrue="1" operator="equal">
      <formula>"þ"</formula>
    </cfRule>
  </conditionalFormatting>
  <conditionalFormatting sqref="M19:M26">
    <cfRule type="cellIs" dxfId="172" priority="224" stopIfTrue="1" operator="equal">
      <formula>"þ"</formula>
    </cfRule>
  </conditionalFormatting>
  <conditionalFormatting sqref="L9">
    <cfRule type="cellIs" dxfId="171" priority="221" stopIfTrue="1" operator="equal">
      <formula>"þ"</formula>
    </cfRule>
  </conditionalFormatting>
  <conditionalFormatting sqref="L9">
    <cfRule type="cellIs" dxfId="170" priority="220" stopIfTrue="1" operator="equal">
      <formula>"þ"</formula>
    </cfRule>
  </conditionalFormatting>
  <conditionalFormatting sqref="F21">
    <cfRule type="cellIs" dxfId="169" priority="215" stopIfTrue="1" operator="equal">
      <formula>"þ"</formula>
    </cfRule>
  </conditionalFormatting>
  <conditionalFormatting sqref="F21">
    <cfRule type="cellIs" dxfId="168" priority="214" stopIfTrue="1" operator="equal">
      <formula>"þ"</formula>
    </cfRule>
  </conditionalFormatting>
  <conditionalFormatting sqref="E20">
    <cfRule type="cellIs" dxfId="167" priority="211" stopIfTrue="1" operator="equal">
      <formula>"þ"</formula>
    </cfRule>
  </conditionalFormatting>
  <conditionalFormatting sqref="E20">
    <cfRule type="cellIs" dxfId="166" priority="210" stopIfTrue="1" operator="equal">
      <formula>"þ"</formula>
    </cfRule>
  </conditionalFormatting>
  <conditionalFormatting sqref="G25">
    <cfRule type="cellIs" dxfId="165" priority="209" stopIfTrue="1" operator="equal">
      <formula>"þ"</formula>
    </cfRule>
  </conditionalFormatting>
  <conditionalFormatting sqref="G25">
    <cfRule type="cellIs" dxfId="164" priority="208" stopIfTrue="1" operator="equal">
      <formula>"þ"</formula>
    </cfRule>
  </conditionalFormatting>
  <conditionalFormatting sqref="G23">
    <cfRule type="cellIs" dxfId="163" priority="207" stopIfTrue="1" operator="equal">
      <formula>"þ"</formula>
    </cfRule>
  </conditionalFormatting>
  <conditionalFormatting sqref="G23">
    <cfRule type="cellIs" dxfId="162" priority="206" stopIfTrue="1" operator="equal">
      <formula>"þ"</formula>
    </cfRule>
  </conditionalFormatting>
  <conditionalFormatting sqref="H23">
    <cfRule type="cellIs" dxfId="161" priority="204" stopIfTrue="1" operator="equal">
      <formula>"þ"</formula>
    </cfRule>
  </conditionalFormatting>
  <conditionalFormatting sqref="K23">
    <cfRule type="cellIs" dxfId="160" priority="205" operator="lessThan">
      <formula>$P$1</formula>
    </cfRule>
  </conditionalFormatting>
  <conditionalFormatting sqref="H23">
    <cfRule type="cellIs" dxfId="159" priority="203" stopIfTrue="1" operator="equal">
      <formula>"þ"</formula>
    </cfRule>
  </conditionalFormatting>
  <conditionalFormatting sqref="G23">
    <cfRule type="cellIs" dxfId="158" priority="202" stopIfTrue="1" operator="equal">
      <formula>"þ"</formula>
    </cfRule>
  </conditionalFormatting>
  <conditionalFormatting sqref="G23">
    <cfRule type="cellIs" dxfId="157" priority="201" stopIfTrue="1" operator="equal">
      <formula>"þ"</formula>
    </cfRule>
  </conditionalFormatting>
  <conditionalFormatting sqref="E23">
    <cfRule type="cellIs" dxfId="156" priority="200" stopIfTrue="1" operator="equal">
      <formula>"þ"</formula>
    </cfRule>
  </conditionalFormatting>
  <conditionalFormatting sqref="E23">
    <cfRule type="cellIs" dxfId="155" priority="199" stopIfTrue="1" operator="equal">
      <formula>"þ"</formula>
    </cfRule>
  </conditionalFormatting>
  <conditionalFormatting sqref="H24">
    <cfRule type="cellIs" dxfId="154" priority="193" stopIfTrue="1" operator="equal">
      <formula>"þ"</formula>
    </cfRule>
  </conditionalFormatting>
  <conditionalFormatting sqref="K24">
    <cfRule type="cellIs" dxfId="153" priority="194" operator="lessThan">
      <formula>$P$1</formula>
    </cfRule>
  </conditionalFormatting>
  <conditionalFormatting sqref="H24">
    <cfRule type="cellIs" dxfId="152" priority="192" stopIfTrue="1" operator="equal">
      <formula>"þ"</formula>
    </cfRule>
  </conditionalFormatting>
  <conditionalFormatting sqref="H25">
    <cfRule type="cellIs" dxfId="151" priority="188" stopIfTrue="1" operator="equal">
      <formula>"þ"</formula>
    </cfRule>
  </conditionalFormatting>
  <conditionalFormatting sqref="K25">
    <cfRule type="cellIs" dxfId="150" priority="189" operator="lessThan">
      <formula>$P$1</formula>
    </cfRule>
  </conditionalFormatting>
  <conditionalFormatting sqref="H25">
    <cfRule type="cellIs" dxfId="149" priority="187" stopIfTrue="1" operator="equal">
      <formula>"þ"</formula>
    </cfRule>
  </conditionalFormatting>
  <conditionalFormatting sqref="G25">
    <cfRule type="cellIs" dxfId="148" priority="186" stopIfTrue="1" operator="equal">
      <formula>"þ"</formula>
    </cfRule>
  </conditionalFormatting>
  <conditionalFormatting sqref="G25">
    <cfRule type="cellIs" dxfId="147" priority="185" stopIfTrue="1" operator="equal">
      <formula>"þ"</formula>
    </cfRule>
  </conditionalFormatting>
  <conditionalFormatting sqref="E25">
    <cfRule type="cellIs" dxfId="146" priority="184" stopIfTrue="1" operator="equal">
      <formula>"þ"</formula>
    </cfRule>
  </conditionalFormatting>
  <conditionalFormatting sqref="E25">
    <cfRule type="cellIs" dxfId="145" priority="183" stopIfTrue="1" operator="equal">
      <formula>"þ"</formula>
    </cfRule>
  </conditionalFormatting>
  <conditionalFormatting sqref="F25">
    <cfRule type="cellIs" dxfId="144" priority="182" stopIfTrue="1" operator="equal">
      <formula>"þ"</formula>
    </cfRule>
  </conditionalFormatting>
  <conditionalFormatting sqref="F25">
    <cfRule type="cellIs" dxfId="143" priority="181" stopIfTrue="1" operator="equal">
      <formula>"þ"</formula>
    </cfRule>
  </conditionalFormatting>
  <conditionalFormatting sqref="F25">
    <cfRule type="cellIs" dxfId="142" priority="180" stopIfTrue="1" operator="equal">
      <formula>"þ"</formula>
    </cfRule>
  </conditionalFormatting>
  <conditionalFormatting sqref="F25">
    <cfRule type="cellIs" dxfId="141" priority="179" stopIfTrue="1" operator="equal">
      <formula>"þ"</formula>
    </cfRule>
  </conditionalFormatting>
  <conditionalFormatting sqref="F25">
    <cfRule type="cellIs" dxfId="140" priority="178" stopIfTrue="1" operator="equal">
      <formula>"þ"</formula>
    </cfRule>
  </conditionalFormatting>
  <conditionalFormatting sqref="F25">
    <cfRule type="cellIs" dxfId="139" priority="177" stopIfTrue="1" operator="equal">
      <formula>"þ"</formula>
    </cfRule>
  </conditionalFormatting>
  <conditionalFormatting sqref="L25">
    <cfRule type="cellIs" dxfId="138" priority="176" stopIfTrue="1" operator="equal">
      <formula>"þ"</formula>
    </cfRule>
  </conditionalFormatting>
  <conditionalFormatting sqref="K26">
    <cfRule type="cellIs" dxfId="137" priority="175" operator="lessThan">
      <formula>$P$1</formula>
    </cfRule>
  </conditionalFormatting>
  <conditionalFormatting sqref="E26">
    <cfRule type="cellIs" dxfId="136" priority="172" stopIfTrue="1" operator="equal">
      <formula>"þ"</formula>
    </cfRule>
  </conditionalFormatting>
  <conditionalFormatting sqref="E26">
    <cfRule type="cellIs" dxfId="135" priority="171" stopIfTrue="1" operator="equal">
      <formula>"þ"</formula>
    </cfRule>
  </conditionalFormatting>
  <conditionalFormatting sqref="F26">
    <cfRule type="cellIs" dxfId="134" priority="170" stopIfTrue="1" operator="equal">
      <formula>"þ"</formula>
    </cfRule>
  </conditionalFormatting>
  <conditionalFormatting sqref="F26">
    <cfRule type="cellIs" dxfId="133" priority="169" stopIfTrue="1" operator="equal">
      <formula>"þ"</formula>
    </cfRule>
  </conditionalFormatting>
  <conditionalFormatting sqref="F26">
    <cfRule type="cellIs" dxfId="132" priority="168" stopIfTrue="1" operator="equal">
      <formula>"þ"</formula>
    </cfRule>
  </conditionalFormatting>
  <conditionalFormatting sqref="F26">
    <cfRule type="cellIs" dxfId="131" priority="167" stopIfTrue="1" operator="equal">
      <formula>"þ"</formula>
    </cfRule>
  </conditionalFormatting>
  <conditionalFormatting sqref="F26">
    <cfRule type="cellIs" dxfId="130" priority="166" stopIfTrue="1" operator="equal">
      <formula>"þ"</formula>
    </cfRule>
  </conditionalFormatting>
  <conditionalFormatting sqref="F26">
    <cfRule type="cellIs" dxfId="129" priority="165" stopIfTrue="1" operator="equal">
      <formula>"þ"</formula>
    </cfRule>
  </conditionalFormatting>
  <conditionalFormatting sqref="L26">
    <cfRule type="cellIs" dxfId="128" priority="164" stopIfTrue="1" operator="equal">
      <formula>"þ"</formula>
    </cfRule>
  </conditionalFormatting>
  <conditionalFormatting sqref="F26">
    <cfRule type="cellIs" dxfId="127" priority="163" stopIfTrue="1" operator="equal">
      <formula>"þ"</formula>
    </cfRule>
  </conditionalFormatting>
  <conditionalFormatting sqref="F26">
    <cfRule type="cellIs" dxfId="126" priority="162" stopIfTrue="1" operator="equal">
      <formula>"þ"</formula>
    </cfRule>
  </conditionalFormatting>
  <conditionalFormatting sqref="E26">
    <cfRule type="cellIs" dxfId="125" priority="161" stopIfTrue="1" operator="equal">
      <formula>"þ"</formula>
    </cfRule>
  </conditionalFormatting>
  <conditionalFormatting sqref="E26">
    <cfRule type="cellIs" dxfId="124" priority="160" stopIfTrue="1" operator="equal">
      <formula>"þ"</formula>
    </cfRule>
  </conditionalFormatting>
  <conditionalFormatting sqref="E26">
    <cfRule type="cellIs" dxfId="123" priority="159" stopIfTrue="1" operator="equal">
      <formula>"þ"</formula>
    </cfRule>
  </conditionalFormatting>
  <conditionalFormatting sqref="E26">
    <cfRule type="cellIs" dxfId="122" priority="158" stopIfTrue="1" operator="equal">
      <formula>"þ"</formula>
    </cfRule>
  </conditionalFormatting>
  <conditionalFormatting sqref="E26">
    <cfRule type="cellIs" dxfId="121" priority="157" stopIfTrue="1" operator="equal">
      <formula>"þ"</formula>
    </cfRule>
  </conditionalFormatting>
  <conditionalFormatting sqref="E26">
    <cfRule type="cellIs" dxfId="120" priority="156" stopIfTrue="1" operator="equal">
      <formula>"þ"</formula>
    </cfRule>
  </conditionalFormatting>
  <conditionalFormatting sqref="F24">
    <cfRule type="cellIs" dxfId="119" priority="154" stopIfTrue="1" operator="equal">
      <formula>"þ"</formula>
    </cfRule>
  </conditionalFormatting>
  <conditionalFormatting sqref="F24">
    <cfRule type="cellIs" dxfId="118" priority="153" stopIfTrue="1" operator="equal">
      <formula>"þ"</formula>
    </cfRule>
  </conditionalFormatting>
  <conditionalFormatting sqref="G26">
    <cfRule type="cellIs" dxfId="117" priority="151" stopIfTrue="1" operator="equal">
      <formula>"þ"</formula>
    </cfRule>
  </conditionalFormatting>
  <conditionalFormatting sqref="G26">
    <cfRule type="cellIs" dxfId="116" priority="150" stopIfTrue="1" operator="equal">
      <formula>"þ"</formula>
    </cfRule>
  </conditionalFormatting>
  <conditionalFormatting sqref="G24">
    <cfRule type="cellIs" dxfId="115" priority="149" stopIfTrue="1" operator="equal">
      <formula>"þ"</formula>
    </cfRule>
  </conditionalFormatting>
  <conditionalFormatting sqref="G24">
    <cfRule type="cellIs" dxfId="114" priority="148" stopIfTrue="1" operator="equal">
      <formula>"þ"</formula>
    </cfRule>
  </conditionalFormatting>
  <conditionalFormatting sqref="F22">
    <cfRule type="cellIs" dxfId="113" priority="147" stopIfTrue="1" operator="equal">
      <formula>"þ"</formula>
    </cfRule>
  </conditionalFormatting>
  <conditionalFormatting sqref="F22">
    <cfRule type="cellIs" dxfId="112" priority="146" stopIfTrue="1" operator="equal">
      <formula>"þ"</formula>
    </cfRule>
  </conditionalFormatting>
  <conditionalFormatting sqref="M27">
    <cfRule type="cellIs" dxfId="111" priority="145" stopIfTrue="1" operator="equal">
      <formula>"þ"</formula>
    </cfRule>
  </conditionalFormatting>
  <conditionalFormatting sqref="M27">
    <cfRule type="cellIs" dxfId="110" priority="144" stopIfTrue="1" operator="equal">
      <formula>"þ"</formula>
    </cfRule>
  </conditionalFormatting>
  <conditionalFormatting sqref="H27">
    <cfRule type="cellIs" dxfId="109" priority="142" stopIfTrue="1" operator="equal">
      <formula>"þ"</formula>
    </cfRule>
  </conditionalFormatting>
  <conditionalFormatting sqref="K27">
    <cfRule type="cellIs" dxfId="108" priority="143" operator="lessThan">
      <formula>$P$1</formula>
    </cfRule>
  </conditionalFormatting>
  <conditionalFormatting sqref="H27">
    <cfRule type="cellIs" dxfId="107" priority="141" stopIfTrue="1" operator="equal">
      <formula>"þ"</formula>
    </cfRule>
  </conditionalFormatting>
  <conditionalFormatting sqref="E27">
    <cfRule type="cellIs" dxfId="106" priority="140" stopIfTrue="1" operator="equal">
      <formula>"þ"</formula>
    </cfRule>
  </conditionalFormatting>
  <conditionalFormatting sqref="E27">
    <cfRule type="cellIs" dxfId="105" priority="139" stopIfTrue="1" operator="equal">
      <formula>"þ"</formula>
    </cfRule>
  </conditionalFormatting>
  <conditionalFormatting sqref="F27">
    <cfRule type="cellIs" dxfId="104" priority="138" stopIfTrue="1" operator="equal">
      <formula>"þ"</formula>
    </cfRule>
  </conditionalFormatting>
  <conditionalFormatting sqref="F27">
    <cfRule type="cellIs" dxfId="103" priority="137" stopIfTrue="1" operator="equal">
      <formula>"þ"</formula>
    </cfRule>
  </conditionalFormatting>
  <conditionalFormatting sqref="F27">
    <cfRule type="cellIs" dxfId="102" priority="136" stopIfTrue="1" operator="equal">
      <formula>"þ"</formula>
    </cfRule>
  </conditionalFormatting>
  <conditionalFormatting sqref="F27">
    <cfRule type="cellIs" dxfId="101" priority="135" stopIfTrue="1" operator="equal">
      <formula>"þ"</formula>
    </cfRule>
  </conditionalFormatting>
  <conditionalFormatting sqref="F27">
    <cfRule type="cellIs" dxfId="100" priority="134" stopIfTrue="1" operator="equal">
      <formula>"þ"</formula>
    </cfRule>
  </conditionalFormatting>
  <conditionalFormatting sqref="F27">
    <cfRule type="cellIs" dxfId="99" priority="133" stopIfTrue="1" operator="equal">
      <formula>"þ"</formula>
    </cfRule>
  </conditionalFormatting>
  <conditionalFormatting sqref="L27">
    <cfRule type="cellIs" dxfId="98" priority="132" stopIfTrue="1" operator="equal">
      <formula>"þ"</formula>
    </cfRule>
  </conditionalFormatting>
  <conditionalFormatting sqref="F27">
    <cfRule type="cellIs" dxfId="97" priority="131" stopIfTrue="1" operator="equal">
      <formula>"þ"</formula>
    </cfRule>
  </conditionalFormatting>
  <conditionalFormatting sqref="F27">
    <cfRule type="cellIs" dxfId="96" priority="130" stopIfTrue="1" operator="equal">
      <formula>"þ"</formula>
    </cfRule>
  </conditionalFormatting>
  <conditionalFormatting sqref="E27">
    <cfRule type="cellIs" dxfId="95" priority="129" stopIfTrue="1" operator="equal">
      <formula>"þ"</formula>
    </cfRule>
  </conditionalFormatting>
  <conditionalFormatting sqref="E27">
    <cfRule type="cellIs" dxfId="94" priority="128" stopIfTrue="1" operator="equal">
      <formula>"þ"</formula>
    </cfRule>
  </conditionalFormatting>
  <conditionalFormatting sqref="E27">
    <cfRule type="cellIs" dxfId="93" priority="127" stopIfTrue="1" operator="equal">
      <formula>"þ"</formula>
    </cfRule>
  </conditionalFormatting>
  <conditionalFormatting sqref="E27">
    <cfRule type="cellIs" dxfId="92" priority="126" stopIfTrue="1" operator="equal">
      <formula>"þ"</formula>
    </cfRule>
  </conditionalFormatting>
  <conditionalFormatting sqref="E27">
    <cfRule type="cellIs" dxfId="91" priority="125" stopIfTrue="1" operator="equal">
      <formula>"þ"</formula>
    </cfRule>
  </conditionalFormatting>
  <conditionalFormatting sqref="E27">
    <cfRule type="cellIs" dxfId="90" priority="124" stopIfTrue="1" operator="equal">
      <formula>"þ"</formula>
    </cfRule>
  </conditionalFormatting>
  <conditionalFormatting sqref="G27">
    <cfRule type="cellIs" dxfId="89" priority="123" stopIfTrue="1" operator="equal">
      <formula>"þ"</formula>
    </cfRule>
  </conditionalFormatting>
  <conditionalFormatting sqref="G27">
    <cfRule type="cellIs" dxfId="88" priority="122" stopIfTrue="1" operator="equal">
      <formula>"þ"</formula>
    </cfRule>
  </conditionalFormatting>
  <conditionalFormatting sqref="H26">
    <cfRule type="cellIs" dxfId="87" priority="121" stopIfTrue="1" operator="equal">
      <formula>"þ"</formula>
    </cfRule>
  </conditionalFormatting>
  <conditionalFormatting sqref="H26">
    <cfRule type="cellIs" dxfId="86" priority="120" stopIfTrue="1" operator="equal">
      <formula>"þ"</formula>
    </cfRule>
  </conditionalFormatting>
  <conditionalFormatting sqref="L7">
    <cfRule type="cellIs" dxfId="85" priority="118" stopIfTrue="1" operator="equal">
      <formula>"þ"</formula>
    </cfRule>
  </conditionalFormatting>
  <conditionalFormatting sqref="L7">
    <cfRule type="cellIs" dxfId="84" priority="119" stopIfTrue="1" operator="equal">
      <formula>"þ"</formula>
    </cfRule>
  </conditionalFormatting>
  <conditionalFormatting sqref="G24">
    <cfRule type="cellIs" dxfId="83" priority="117" stopIfTrue="1" operator="equal">
      <formula>"þ"</formula>
    </cfRule>
  </conditionalFormatting>
  <conditionalFormatting sqref="G24">
    <cfRule type="cellIs" dxfId="82" priority="116" stopIfTrue="1" operator="equal">
      <formula>"þ"</formula>
    </cfRule>
  </conditionalFormatting>
  <conditionalFormatting sqref="F24">
    <cfRule type="cellIs" dxfId="81" priority="115" stopIfTrue="1" operator="equal">
      <formula>"þ"</formula>
    </cfRule>
  </conditionalFormatting>
  <conditionalFormatting sqref="F24">
    <cfRule type="cellIs" dxfId="80" priority="114" stopIfTrue="1" operator="equal">
      <formula>"þ"</formula>
    </cfRule>
  </conditionalFormatting>
  <conditionalFormatting sqref="G24">
    <cfRule type="cellIs" dxfId="79" priority="113" stopIfTrue="1" operator="equal">
      <formula>"þ"</formula>
    </cfRule>
  </conditionalFormatting>
  <conditionalFormatting sqref="G24">
    <cfRule type="cellIs" dxfId="78" priority="112" stopIfTrue="1" operator="equal">
      <formula>"þ"</formula>
    </cfRule>
  </conditionalFormatting>
  <conditionalFormatting sqref="F24">
    <cfRule type="cellIs" dxfId="77" priority="111" stopIfTrue="1" operator="equal">
      <formula>"þ"</formula>
    </cfRule>
  </conditionalFormatting>
  <conditionalFormatting sqref="F24">
    <cfRule type="cellIs" dxfId="76" priority="110" stopIfTrue="1" operator="equal">
      <formula>"þ"</formula>
    </cfRule>
  </conditionalFormatting>
  <conditionalFormatting sqref="F7">
    <cfRule type="cellIs" dxfId="75" priority="109" stopIfTrue="1" operator="equal">
      <formula>"þ"</formula>
    </cfRule>
  </conditionalFormatting>
  <conditionalFormatting sqref="L4">
    <cfRule type="cellIs" dxfId="74" priority="108" stopIfTrue="1" operator="equal">
      <formula>"þ"</formula>
    </cfRule>
  </conditionalFormatting>
  <conditionalFormatting sqref="L4">
    <cfRule type="cellIs" dxfId="73" priority="107" stopIfTrue="1" operator="equal">
      <formula>"þ"</formula>
    </cfRule>
  </conditionalFormatting>
  <conditionalFormatting sqref="E8">
    <cfRule type="cellIs" dxfId="72" priority="106" stopIfTrue="1" operator="equal">
      <formula>"þ"</formula>
    </cfRule>
  </conditionalFormatting>
  <conditionalFormatting sqref="F8">
    <cfRule type="cellIs" dxfId="71" priority="105" stopIfTrue="1" operator="equal">
      <formula>"þ"</formula>
    </cfRule>
  </conditionalFormatting>
  <conditionalFormatting sqref="F8">
    <cfRule type="cellIs" dxfId="70" priority="104" stopIfTrue="1" operator="equal">
      <formula>"þ"</formula>
    </cfRule>
  </conditionalFormatting>
  <conditionalFormatting sqref="E12">
    <cfRule type="cellIs" dxfId="69" priority="103" stopIfTrue="1" operator="equal">
      <formula>"þ"</formula>
    </cfRule>
  </conditionalFormatting>
  <conditionalFormatting sqref="F12">
    <cfRule type="cellIs" dxfId="68" priority="102" stopIfTrue="1" operator="equal">
      <formula>"þ"</formula>
    </cfRule>
  </conditionalFormatting>
  <conditionalFormatting sqref="F12">
    <cfRule type="cellIs" dxfId="67" priority="101" stopIfTrue="1" operator="equal">
      <formula>"þ"</formula>
    </cfRule>
  </conditionalFormatting>
  <conditionalFormatting sqref="G5">
    <cfRule type="cellIs" dxfId="66" priority="82" stopIfTrue="1" operator="equal">
      <formula>"þ"</formula>
    </cfRule>
  </conditionalFormatting>
  <conditionalFormatting sqref="G5">
    <cfRule type="cellIs" dxfId="65" priority="81" stopIfTrue="1" operator="equal">
      <formula>"þ"</formula>
    </cfRule>
  </conditionalFormatting>
  <conditionalFormatting sqref="F5">
    <cfRule type="cellIs" dxfId="64" priority="80" stopIfTrue="1" operator="equal">
      <formula>"þ"</formula>
    </cfRule>
  </conditionalFormatting>
  <conditionalFormatting sqref="F5">
    <cfRule type="cellIs" dxfId="63" priority="79" stopIfTrue="1" operator="equal">
      <formula>"þ"</formula>
    </cfRule>
  </conditionalFormatting>
  <conditionalFormatting sqref="F5">
    <cfRule type="cellIs" dxfId="62" priority="78" stopIfTrue="1" operator="equal">
      <formula>"þ"</formula>
    </cfRule>
  </conditionalFormatting>
  <conditionalFormatting sqref="F5">
    <cfRule type="cellIs" dxfId="61" priority="77" stopIfTrue="1" operator="equal">
      <formula>"þ"</formula>
    </cfRule>
  </conditionalFormatting>
  <conditionalFormatting sqref="F9">
    <cfRule type="cellIs" dxfId="60" priority="68" stopIfTrue="1" operator="equal">
      <formula>"þ"</formula>
    </cfRule>
  </conditionalFormatting>
  <conditionalFormatting sqref="F9">
    <cfRule type="cellIs" dxfId="59" priority="67" stopIfTrue="1" operator="equal">
      <formula>"þ"</formula>
    </cfRule>
  </conditionalFormatting>
  <conditionalFormatting sqref="L5">
    <cfRule type="cellIs" dxfId="58" priority="66" stopIfTrue="1" operator="equal">
      <formula>"þ"</formula>
    </cfRule>
  </conditionalFormatting>
  <conditionalFormatting sqref="L5">
    <cfRule type="cellIs" dxfId="57" priority="65" stopIfTrue="1" operator="equal">
      <formula>"þ"</formula>
    </cfRule>
  </conditionalFormatting>
  <conditionalFormatting sqref="H3">
    <cfRule type="cellIs" dxfId="56" priority="62" stopIfTrue="1" operator="equal">
      <formula>"þ"</formula>
    </cfRule>
  </conditionalFormatting>
  <conditionalFormatting sqref="H3">
    <cfRule type="cellIs" dxfId="55" priority="61" stopIfTrue="1" operator="equal">
      <formula>"þ"</formula>
    </cfRule>
  </conditionalFormatting>
  <conditionalFormatting sqref="M3">
    <cfRule type="cellIs" dxfId="54" priority="64" stopIfTrue="1" operator="equal">
      <formula>"þ"</formula>
    </cfRule>
  </conditionalFormatting>
  <conditionalFormatting sqref="K3">
    <cfRule type="cellIs" dxfId="53" priority="63" operator="lessThan">
      <formula>$P$1</formula>
    </cfRule>
  </conditionalFormatting>
  <conditionalFormatting sqref="G3">
    <cfRule type="cellIs" dxfId="52" priority="60" stopIfTrue="1" operator="equal">
      <formula>"þ"</formula>
    </cfRule>
  </conditionalFormatting>
  <conditionalFormatting sqref="G3">
    <cfRule type="cellIs" dxfId="51" priority="59" stopIfTrue="1" operator="equal">
      <formula>"þ"</formula>
    </cfRule>
  </conditionalFormatting>
  <conditionalFormatting sqref="E3">
    <cfRule type="cellIs" dxfId="50" priority="58" stopIfTrue="1" operator="equal">
      <formula>"þ"</formula>
    </cfRule>
  </conditionalFormatting>
  <conditionalFormatting sqref="E3">
    <cfRule type="cellIs" dxfId="49" priority="57" stopIfTrue="1" operator="equal">
      <formula>"þ"</formula>
    </cfRule>
  </conditionalFormatting>
  <conditionalFormatting sqref="F3">
    <cfRule type="cellIs" dxfId="48" priority="56" stopIfTrue="1" operator="equal">
      <formula>"þ"</formula>
    </cfRule>
  </conditionalFormatting>
  <conditionalFormatting sqref="F3">
    <cfRule type="cellIs" dxfId="47" priority="55" stopIfTrue="1" operator="equal">
      <formula>"þ"</formula>
    </cfRule>
  </conditionalFormatting>
  <conditionalFormatting sqref="L3">
    <cfRule type="cellIs" dxfId="46" priority="54" stopIfTrue="1" operator="equal">
      <formula>"þ"</formula>
    </cfRule>
  </conditionalFormatting>
  <conditionalFormatting sqref="L3">
    <cfRule type="cellIs" dxfId="45" priority="53" stopIfTrue="1" operator="equal">
      <formula>"þ"</formula>
    </cfRule>
  </conditionalFormatting>
  <conditionalFormatting sqref="F3">
    <cfRule type="cellIs" dxfId="44" priority="52" stopIfTrue="1" operator="equal">
      <formula>"þ"</formula>
    </cfRule>
  </conditionalFormatting>
  <conditionalFormatting sqref="F3">
    <cfRule type="cellIs" dxfId="43" priority="51" stopIfTrue="1" operator="equal">
      <formula>"þ"</formula>
    </cfRule>
  </conditionalFormatting>
  <conditionalFormatting sqref="G3">
    <cfRule type="cellIs" dxfId="42" priority="50" stopIfTrue="1" operator="equal">
      <formula>"þ"</formula>
    </cfRule>
  </conditionalFormatting>
  <conditionalFormatting sqref="G3">
    <cfRule type="cellIs" dxfId="41" priority="49" stopIfTrue="1" operator="equal">
      <formula>"þ"</formula>
    </cfRule>
  </conditionalFormatting>
  <conditionalFormatting sqref="L8">
    <cfRule type="cellIs" dxfId="40" priority="45" stopIfTrue="1" operator="equal">
      <formula>"þ"</formula>
    </cfRule>
  </conditionalFormatting>
  <conditionalFormatting sqref="L8">
    <cfRule type="cellIs" dxfId="39" priority="46" stopIfTrue="1" operator="equal">
      <formula>"þ"</formula>
    </cfRule>
  </conditionalFormatting>
  <conditionalFormatting sqref="F10">
    <cfRule type="cellIs" dxfId="38" priority="42" stopIfTrue="1" operator="equal">
      <formula>"þ"</formula>
    </cfRule>
  </conditionalFormatting>
  <conditionalFormatting sqref="F10">
    <cfRule type="cellIs" dxfId="37" priority="41" stopIfTrue="1" operator="equal">
      <formula>"þ"</formula>
    </cfRule>
  </conditionalFormatting>
  <conditionalFormatting sqref="E10">
    <cfRule type="cellIs" dxfId="36" priority="40" stopIfTrue="1" operator="equal">
      <formula>"þ"</formula>
    </cfRule>
  </conditionalFormatting>
  <conditionalFormatting sqref="E10">
    <cfRule type="cellIs" dxfId="35" priority="39" stopIfTrue="1" operator="equal">
      <formula>"þ"</formula>
    </cfRule>
  </conditionalFormatting>
  <conditionalFormatting sqref="L10">
    <cfRule type="cellIs" dxfId="34" priority="38" stopIfTrue="1" operator="equal">
      <formula>"þ"</formula>
    </cfRule>
  </conditionalFormatting>
  <conditionalFormatting sqref="L10">
    <cfRule type="cellIs" dxfId="33" priority="37" stopIfTrue="1" operator="equal">
      <formula>"þ"</formula>
    </cfRule>
  </conditionalFormatting>
  <conditionalFormatting sqref="E24">
    <cfRule type="cellIs" dxfId="32" priority="33" stopIfTrue="1" operator="equal">
      <formula>"þ"</formula>
    </cfRule>
  </conditionalFormatting>
  <conditionalFormatting sqref="E24">
    <cfRule type="cellIs" dxfId="31" priority="32" stopIfTrue="1" operator="equal">
      <formula>"þ"</formula>
    </cfRule>
  </conditionalFormatting>
  <conditionalFormatting sqref="F20">
    <cfRule type="cellIs" dxfId="30" priority="31" stopIfTrue="1" operator="equal">
      <formula>"þ"</formula>
    </cfRule>
  </conditionalFormatting>
  <conditionalFormatting sqref="F20">
    <cfRule type="cellIs" dxfId="29" priority="30" stopIfTrue="1" operator="equal">
      <formula>"þ"</formula>
    </cfRule>
  </conditionalFormatting>
  <conditionalFormatting sqref="F23">
    <cfRule type="cellIs" dxfId="28" priority="17" stopIfTrue="1" operator="equal">
      <formula>"þ"</formula>
    </cfRule>
  </conditionalFormatting>
  <conditionalFormatting sqref="F23">
    <cfRule type="cellIs" dxfId="27" priority="16" stopIfTrue="1" operator="equal">
      <formula>"þ"</formula>
    </cfRule>
  </conditionalFormatting>
  <conditionalFormatting sqref="L23:L24">
    <cfRule type="cellIs" dxfId="26" priority="14" stopIfTrue="1" operator="equal">
      <formula>"þ"</formula>
    </cfRule>
  </conditionalFormatting>
  <conditionalFormatting sqref="L23:L24">
    <cfRule type="cellIs" dxfId="25" priority="13" stopIfTrue="1" operator="equal">
      <formula>"þ"</formula>
    </cfRule>
  </conditionalFormatting>
  <conditionalFormatting sqref="L6">
    <cfRule type="cellIs" dxfId="24" priority="12" stopIfTrue="1" operator="equal">
      <formula>"þ"</formula>
    </cfRule>
  </conditionalFormatting>
  <conditionalFormatting sqref="L6">
    <cfRule type="cellIs" dxfId="23" priority="1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9.5" style="48" bestFit="1" customWidth="1"/>
    <col min="2" max="2" width="20.5" style="48" bestFit="1" customWidth="1"/>
    <col min="3" max="3" width="9.0976562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8.3984375" style="43" customWidth="1"/>
    <col min="16" max="16384" width="8.796875" style="43"/>
  </cols>
  <sheetData>
    <row r="1" spans="1:15" ht="31.8" thickBot="1" x14ac:dyDescent="0.35">
      <c r="A1" s="132" t="s">
        <v>0</v>
      </c>
      <c r="B1" s="128" t="s">
        <v>34</v>
      </c>
      <c r="C1" s="128" t="s">
        <v>35</v>
      </c>
      <c r="D1" s="129" t="s">
        <v>91</v>
      </c>
      <c r="E1" s="131" t="s">
        <v>36</v>
      </c>
      <c r="F1" s="130" t="s">
        <v>90</v>
      </c>
      <c r="G1" s="129" t="s">
        <v>89</v>
      </c>
      <c r="H1" s="128" t="s">
        <v>37</v>
      </c>
      <c r="I1" s="128" t="s">
        <v>38</v>
      </c>
      <c r="J1" s="125" t="s">
        <v>88</v>
      </c>
      <c r="K1" s="127" t="s">
        <v>3</v>
      </c>
      <c r="L1" s="125" t="s">
        <v>25</v>
      </c>
      <c r="M1" s="126" t="s">
        <v>85</v>
      </c>
      <c r="N1" s="125" t="s">
        <v>84</v>
      </c>
      <c r="O1" s="183" t="s">
        <v>87</v>
      </c>
    </row>
    <row r="2" spans="1:15" x14ac:dyDescent="0.3">
      <c r="A2" s="123"/>
      <c r="B2" s="68"/>
      <c r="C2" s="44"/>
      <c r="D2" s="124" t="s">
        <v>81</v>
      </c>
      <c r="E2" s="123"/>
      <c r="F2" s="122"/>
      <c r="G2" s="121"/>
      <c r="H2" s="44"/>
      <c r="I2" s="44"/>
      <c r="J2" s="44">
        <f t="shared" ref="J2:J6" si="0">IF(D2="þ",SUM(E2,G2:I2),SUM(E2,F2,H2,I2))</f>
        <v>0</v>
      </c>
      <c r="K2" s="45">
        <f t="shared" ref="K2:K3" ca="1" si="1">RANDBETWEEN(1,20)</f>
        <v>8</v>
      </c>
      <c r="L2" s="44">
        <f t="shared" ref="L2:L3" ca="1" si="2">SUM(J2:K2)</f>
        <v>8</v>
      </c>
      <c r="M2" s="63">
        <v>20</v>
      </c>
      <c r="N2" s="66" t="str">
        <f t="shared" ref="N2" ca="1" si="3">IF(K2&gt;(M2-1),"þ","ý")</f>
        <v>ý</v>
      </c>
      <c r="O2" s="68"/>
    </row>
    <row r="3" spans="1:15" x14ac:dyDescent="0.3">
      <c r="A3" s="119"/>
      <c r="B3" s="46" t="s">
        <v>119</v>
      </c>
      <c r="C3" s="46" t="s">
        <v>119</v>
      </c>
      <c r="D3" s="120" t="s">
        <v>81</v>
      </c>
      <c r="E3" s="119"/>
      <c r="F3" s="118"/>
      <c r="G3" s="117"/>
      <c r="H3" s="46"/>
      <c r="I3" s="46"/>
      <c r="J3" s="46">
        <f t="shared" ref="J3" si="4">IF(D3="þ",SUM(E3,G3:I3),SUM(E3,F3,H3,I3))</f>
        <v>0</v>
      </c>
      <c r="K3" s="47">
        <f t="shared" ca="1" si="1"/>
        <v>8</v>
      </c>
      <c r="L3" s="46">
        <f t="shared" ca="1" si="2"/>
        <v>8</v>
      </c>
      <c r="M3" s="64">
        <v>20</v>
      </c>
      <c r="N3" s="65" t="str">
        <f t="shared" ref="N3" ca="1" si="5">IF(K3&gt;(M3-1),"þ","ý")</f>
        <v>ý</v>
      </c>
      <c r="O3" s="116"/>
    </row>
    <row r="4" spans="1:15" x14ac:dyDescent="0.3">
      <c r="A4" s="198" t="s">
        <v>118</v>
      </c>
      <c r="B4" s="68" t="s">
        <v>127</v>
      </c>
      <c r="C4" s="44" t="s">
        <v>120</v>
      </c>
      <c r="D4" s="124" t="s">
        <v>81</v>
      </c>
      <c r="E4" s="123">
        <f>12+2</f>
        <v>14</v>
      </c>
      <c r="F4" s="122">
        <v>10</v>
      </c>
      <c r="G4" s="121">
        <v>1</v>
      </c>
      <c r="H4" s="44">
        <v>2</v>
      </c>
      <c r="I4" s="44">
        <v>1</v>
      </c>
      <c r="J4" s="44">
        <f t="shared" si="0"/>
        <v>27</v>
      </c>
      <c r="K4" s="45">
        <f t="shared" ref="K4:K6" ca="1" si="6">RANDBETWEEN(1,20)</f>
        <v>13</v>
      </c>
      <c r="L4" s="44">
        <f t="shared" ref="L4:L6" ca="1" si="7">SUM(J4:K4)</f>
        <v>40</v>
      </c>
      <c r="M4" s="63">
        <v>20</v>
      </c>
      <c r="N4" s="66" t="str">
        <f t="shared" ref="N4:N6" ca="1" si="8">IF(K4&gt;(M4-1),"þ","ý")</f>
        <v>ý</v>
      </c>
      <c r="O4" s="182" t="s">
        <v>126</v>
      </c>
    </row>
    <row r="5" spans="1:15" x14ac:dyDescent="0.3">
      <c r="A5" s="198" t="s">
        <v>118</v>
      </c>
      <c r="B5" s="68" t="s">
        <v>121</v>
      </c>
      <c r="C5" s="44" t="s">
        <v>120</v>
      </c>
      <c r="D5" s="124" t="s">
        <v>81</v>
      </c>
      <c r="E5" s="123">
        <f>E4-5</f>
        <v>9</v>
      </c>
      <c r="F5" s="122">
        <v>10</v>
      </c>
      <c r="G5" s="121">
        <v>1</v>
      </c>
      <c r="H5" s="44">
        <v>2</v>
      </c>
      <c r="I5" s="44">
        <v>1</v>
      </c>
      <c r="J5" s="44">
        <f t="shared" si="0"/>
        <v>22</v>
      </c>
      <c r="K5" s="45">
        <f t="shared" ca="1" si="6"/>
        <v>4</v>
      </c>
      <c r="L5" s="44">
        <f t="shared" ca="1" si="7"/>
        <v>26</v>
      </c>
      <c r="M5" s="63">
        <v>20</v>
      </c>
      <c r="N5" s="66" t="str">
        <f t="shared" ca="1" si="8"/>
        <v>ý</v>
      </c>
      <c r="O5" s="68" t="s">
        <v>125</v>
      </c>
    </row>
    <row r="6" spans="1:15" x14ac:dyDescent="0.3">
      <c r="A6" s="198" t="s">
        <v>118</v>
      </c>
      <c r="B6" s="68" t="s">
        <v>122</v>
      </c>
      <c r="C6" s="44" t="s">
        <v>120</v>
      </c>
      <c r="D6" s="124" t="s">
        <v>81</v>
      </c>
      <c r="E6" s="123">
        <f>E5-5</f>
        <v>4</v>
      </c>
      <c r="F6" s="122">
        <v>10</v>
      </c>
      <c r="G6" s="121">
        <v>1</v>
      </c>
      <c r="H6" s="44">
        <v>2</v>
      </c>
      <c r="I6" s="44">
        <v>1</v>
      </c>
      <c r="J6" s="44">
        <f t="shared" si="0"/>
        <v>17</v>
      </c>
      <c r="K6" s="45">
        <f t="shared" ca="1" si="6"/>
        <v>10</v>
      </c>
      <c r="L6" s="44">
        <f t="shared" ca="1" si="7"/>
        <v>27</v>
      </c>
      <c r="M6" s="63">
        <v>20</v>
      </c>
      <c r="N6" s="66" t="str">
        <f t="shared" ca="1" si="8"/>
        <v>ý</v>
      </c>
      <c r="O6" s="68" t="s">
        <v>123</v>
      </c>
    </row>
    <row r="7" spans="1:15" x14ac:dyDescent="0.3">
      <c r="A7" s="199" t="s">
        <v>118</v>
      </c>
      <c r="B7" s="46" t="s">
        <v>119</v>
      </c>
      <c r="C7" s="46" t="s">
        <v>119</v>
      </c>
      <c r="D7" s="120" t="s">
        <v>81</v>
      </c>
      <c r="E7" s="119">
        <v>12</v>
      </c>
      <c r="F7" s="118">
        <v>20</v>
      </c>
      <c r="G7" s="117">
        <v>1</v>
      </c>
      <c r="H7" s="46">
        <v>0</v>
      </c>
      <c r="I7" s="46">
        <v>0</v>
      </c>
      <c r="J7" s="46">
        <f t="shared" ref="J7" si="9">IF(D7="þ",SUM(E7,G7:I7),SUM(E7,F7,H7,I7))</f>
        <v>32</v>
      </c>
      <c r="K7" s="47">
        <f t="shared" ref="K7" ca="1" si="10">RANDBETWEEN(1,20)</f>
        <v>11</v>
      </c>
      <c r="L7" s="46">
        <f t="shared" ref="L7" ca="1" si="11">SUM(J7:K7)</f>
        <v>43</v>
      </c>
      <c r="M7" s="64">
        <v>20</v>
      </c>
      <c r="N7" s="65" t="str">
        <f t="shared" ref="N7" ca="1" si="12">IF(K7&gt;(M7-1),"þ","ý")</f>
        <v>ý</v>
      </c>
      <c r="O7" s="116" t="s">
        <v>124</v>
      </c>
    </row>
  </sheetData>
  <conditionalFormatting sqref="K4:K7">
    <cfRule type="cellIs" dxfId="22" priority="136" operator="greaterThanOrEqual">
      <formula>$M4</formula>
    </cfRule>
  </conditionalFormatting>
  <conditionalFormatting sqref="D7">
    <cfRule type="cellIs" dxfId="21" priority="82" operator="equal">
      <formula>"þ"</formula>
    </cfRule>
  </conditionalFormatting>
  <conditionalFormatting sqref="N7">
    <cfRule type="cellIs" dxfId="20" priority="83" operator="equal">
      <formula>"þ"</formula>
    </cfRule>
  </conditionalFormatting>
  <conditionalFormatting sqref="N7">
    <cfRule type="cellIs" dxfId="19" priority="74" operator="equal">
      <formula>"þ"</formula>
    </cfRule>
  </conditionalFormatting>
  <conditionalFormatting sqref="D7">
    <cfRule type="cellIs" dxfId="18" priority="73" operator="equal">
      <formula>"þ"</formula>
    </cfRule>
  </conditionalFormatting>
  <conditionalFormatting sqref="D5">
    <cfRule type="cellIs" dxfId="17" priority="53" operator="equal">
      <formula>"þ"</formula>
    </cfRule>
  </conditionalFormatting>
  <conditionalFormatting sqref="N5">
    <cfRule type="cellIs" dxfId="16" priority="54" operator="equal">
      <formula>"þ"</formula>
    </cfRule>
  </conditionalFormatting>
  <conditionalFormatting sqref="N4">
    <cfRule type="cellIs" dxfId="15" priority="58" operator="equal">
      <formula>"þ"</formula>
    </cfRule>
  </conditionalFormatting>
  <conditionalFormatting sqref="D4">
    <cfRule type="cellIs" dxfId="14" priority="57" operator="equal">
      <formula>"þ"</formula>
    </cfRule>
  </conditionalFormatting>
  <conditionalFormatting sqref="N6">
    <cfRule type="cellIs" dxfId="13" priority="56" operator="equal">
      <formula>"þ"</formula>
    </cfRule>
  </conditionalFormatting>
  <conditionalFormatting sqref="D6">
    <cfRule type="cellIs" dxfId="12" priority="50" operator="equal">
      <formula>"þ"</formula>
    </cfRule>
  </conditionalFormatting>
  <conditionalFormatting sqref="N3">
    <cfRule type="cellIs" dxfId="11" priority="36" operator="equal">
      <formula>"þ"</formula>
    </cfRule>
  </conditionalFormatting>
  <conditionalFormatting sqref="D3">
    <cfRule type="cellIs" dxfId="10" priority="35" operator="equal">
      <formula>"þ"</formula>
    </cfRule>
  </conditionalFormatting>
  <conditionalFormatting sqref="N2">
    <cfRule type="cellIs" dxfId="9" priority="34" operator="equal">
      <formula>"þ"</formula>
    </cfRule>
  </conditionalFormatting>
  <conditionalFormatting sqref="D2">
    <cfRule type="cellIs" dxfId="8" priority="33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9.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64</v>
      </c>
      <c r="C1" s="87" t="s">
        <v>39</v>
      </c>
      <c r="D1" s="88" t="s">
        <v>3</v>
      </c>
      <c r="E1" s="87" t="s">
        <v>108</v>
      </c>
      <c r="F1" s="18"/>
      <c r="G1" s="87" t="s">
        <v>0</v>
      </c>
      <c r="H1" s="87" t="s">
        <v>102</v>
      </c>
      <c r="I1" s="87" t="s">
        <v>39</v>
      </c>
      <c r="J1" s="88" t="s">
        <v>3</v>
      </c>
      <c r="K1" s="87" t="s">
        <v>108</v>
      </c>
    </row>
    <row r="2" spans="1:11" x14ac:dyDescent="0.3">
      <c r="A2" s="155"/>
      <c r="B2" s="5" t="s">
        <v>40</v>
      </c>
      <c r="C2" s="166"/>
      <c r="D2" s="90">
        <f t="shared" ref="D2:D4" ca="1" si="0">RANDBETWEEN(1,20)</f>
        <v>6</v>
      </c>
      <c r="E2" s="89">
        <f t="shared" ref="E2:E4" ca="1" si="1">D2+C2</f>
        <v>6</v>
      </c>
      <c r="G2" s="157" t="s">
        <v>118</v>
      </c>
      <c r="H2" s="5" t="s">
        <v>40</v>
      </c>
      <c r="I2" s="166">
        <f>16+3</f>
        <v>19</v>
      </c>
      <c r="J2" s="45">
        <f t="shared" ref="J2:J4" ca="1" si="2">RANDBETWEEN(1,20)</f>
        <v>19</v>
      </c>
      <c r="K2" s="44">
        <f t="shared" ref="K2:K4" ca="1" si="3">J2+I2</f>
        <v>38</v>
      </c>
    </row>
    <row r="3" spans="1:11" x14ac:dyDescent="0.3">
      <c r="A3" s="154"/>
      <c r="B3" s="5" t="s">
        <v>41</v>
      </c>
      <c r="C3" s="166"/>
      <c r="D3" s="45">
        <f t="shared" ca="1" si="0"/>
        <v>5</v>
      </c>
      <c r="E3" s="44">
        <f t="shared" ca="1" si="1"/>
        <v>5</v>
      </c>
      <c r="G3" s="157" t="s">
        <v>118</v>
      </c>
      <c r="H3" s="5" t="s">
        <v>41</v>
      </c>
      <c r="I3" s="166">
        <v>6</v>
      </c>
      <c r="J3" s="45">
        <f t="shared" ca="1" si="2"/>
        <v>1</v>
      </c>
      <c r="K3" s="44">
        <f t="shared" ca="1" si="3"/>
        <v>7</v>
      </c>
    </row>
    <row r="4" spans="1:11" x14ac:dyDescent="0.3">
      <c r="A4" s="156"/>
      <c r="B4" s="91" t="s">
        <v>42</v>
      </c>
      <c r="C4" s="167"/>
      <c r="D4" s="47">
        <f t="shared" ca="1" si="0"/>
        <v>15</v>
      </c>
      <c r="E4" s="46">
        <f t="shared" ca="1" si="1"/>
        <v>15</v>
      </c>
      <c r="G4" s="158" t="s">
        <v>118</v>
      </c>
      <c r="H4" s="91" t="s">
        <v>42</v>
      </c>
      <c r="I4" s="167">
        <v>10</v>
      </c>
      <c r="J4" s="47">
        <f t="shared" ca="1" si="2"/>
        <v>6</v>
      </c>
      <c r="K4" s="46">
        <f t="shared" ca="1" si="3"/>
        <v>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7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Q10" sqref="Q10"/>
    </sheetView>
  </sheetViews>
  <sheetFormatPr defaultColWidth="9.69921875" defaultRowHeight="15.6" x14ac:dyDescent="0.3"/>
  <cols>
    <col min="1" max="1" width="9.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52" t="s">
        <v>103</v>
      </c>
      <c r="C1" s="49" t="s">
        <v>44</v>
      </c>
      <c r="D1" s="50" t="s">
        <v>43</v>
      </c>
      <c r="E1" s="51" t="s">
        <v>45</v>
      </c>
      <c r="F1" s="42" t="s">
        <v>66</v>
      </c>
      <c r="G1" s="40" t="s">
        <v>46</v>
      </c>
      <c r="H1" s="41"/>
      <c r="I1" s="29" t="s">
        <v>47</v>
      </c>
      <c r="J1" s="15" t="s">
        <v>48</v>
      </c>
      <c r="K1" s="17" t="s">
        <v>49</v>
      </c>
      <c r="L1" s="20" t="s">
        <v>50</v>
      </c>
      <c r="M1" s="21" t="s">
        <v>51</v>
      </c>
      <c r="N1" s="22" t="s">
        <v>52</v>
      </c>
      <c r="O1" s="24" t="s">
        <v>53</v>
      </c>
      <c r="P1" s="25" t="s">
        <v>70</v>
      </c>
      <c r="Q1" s="52" t="s">
        <v>67</v>
      </c>
      <c r="R1" s="26" t="s">
        <v>54</v>
      </c>
      <c r="S1" s="27" t="s">
        <v>55</v>
      </c>
      <c r="T1" s="28" t="s">
        <v>68</v>
      </c>
      <c r="U1" s="23" t="s">
        <v>71</v>
      </c>
      <c r="V1" s="31" t="s">
        <v>56</v>
      </c>
      <c r="W1" s="32" t="s">
        <v>57</v>
      </c>
      <c r="X1" s="35" t="s">
        <v>58</v>
      </c>
      <c r="Y1" s="53" t="s">
        <v>69</v>
      </c>
      <c r="Z1" s="36" t="s">
        <v>59</v>
      </c>
      <c r="AA1" s="34" t="s">
        <v>60</v>
      </c>
      <c r="AB1" s="32" t="s">
        <v>61</v>
      </c>
      <c r="AC1" s="33" t="s">
        <v>62</v>
      </c>
      <c r="AE1" s="160" t="s">
        <v>104</v>
      </c>
    </row>
    <row r="2" spans="1:31" ht="16.2" thickTop="1" x14ac:dyDescent="0.3">
      <c r="A2" s="96" t="s">
        <v>109</v>
      </c>
      <c r="B2" s="153">
        <v>1</v>
      </c>
      <c r="C2" s="92">
        <f>14</f>
        <v>14</v>
      </c>
      <c r="D2" s="114">
        <f>20</f>
        <v>20</v>
      </c>
      <c r="E2" s="97">
        <f>22</f>
        <v>22</v>
      </c>
      <c r="F2" s="98">
        <v>0</v>
      </c>
      <c r="G2" s="143" t="s">
        <v>63</v>
      </c>
      <c r="H2" s="99">
        <v>0</v>
      </c>
      <c r="I2" s="100"/>
      <c r="J2" s="101"/>
      <c r="K2" s="102"/>
      <c r="L2" s="146"/>
      <c r="M2" s="103"/>
      <c r="N2" s="104"/>
      <c r="O2" s="105"/>
      <c r="P2" s="106"/>
      <c r="Q2" s="150" t="s">
        <v>99</v>
      </c>
      <c r="R2" s="115"/>
      <c r="S2" s="108"/>
      <c r="T2" s="109"/>
      <c r="U2" s="110"/>
      <c r="V2" s="93"/>
      <c r="W2" s="94">
        <f t="shared" ref="W2:W7" si="0">SUM(I2:U2)</f>
        <v>0</v>
      </c>
      <c r="X2" s="111"/>
      <c r="Y2" s="112"/>
      <c r="Z2" s="113"/>
      <c r="AA2" s="95">
        <v>63</v>
      </c>
      <c r="AB2" s="56">
        <f t="shared" ref="AB2:AB7" si="1">SUM(Z2:AA2)-(W2+X2)</f>
        <v>63</v>
      </c>
      <c r="AC2" s="144">
        <f t="shared" ref="AC2:AC7" si="2">SMALL(AA2:AB2,1)+Y2</f>
        <v>63</v>
      </c>
      <c r="AE2" s="161"/>
    </row>
    <row r="3" spans="1:31" ht="18" x14ac:dyDescent="0.3">
      <c r="A3" s="96" t="s">
        <v>101</v>
      </c>
      <c r="B3" s="153">
        <v>1</v>
      </c>
      <c r="C3" s="92">
        <v>14</v>
      </c>
      <c r="D3" s="168">
        <f>15+4</f>
        <v>19</v>
      </c>
      <c r="E3" s="159">
        <f>18+4</f>
        <v>22</v>
      </c>
      <c r="F3" s="98">
        <v>0</v>
      </c>
      <c r="G3" s="143" t="s">
        <v>63</v>
      </c>
      <c r="H3" s="99">
        <v>0</v>
      </c>
      <c r="I3" s="100"/>
      <c r="J3" s="101"/>
      <c r="K3" s="102"/>
      <c r="L3" s="146"/>
      <c r="M3" s="151"/>
      <c r="N3" s="104"/>
      <c r="O3" s="105"/>
      <c r="P3" s="106"/>
      <c r="Q3" s="150" t="s">
        <v>99</v>
      </c>
      <c r="R3" s="147" t="s">
        <v>99</v>
      </c>
      <c r="S3" s="108"/>
      <c r="T3" s="109"/>
      <c r="U3" s="110"/>
      <c r="V3" s="93"/>
      <c r="W3" s="94">
        <f t="shared" si="0"/>
        <v>0</v>
      </c>
      <c r="X3" s="111"/>
      <c r="Y3" s="112"/>
      <c r="Z3" s="113"/>
      <c r="AA3" s="95">
        <v>47</v>
      </c>
      <c r="AB3" s="56">
        <f t="shared" si="1"/>
        <v>47</v>
      </c>
      <c r="AC3" s="144">
        <f t="shared" si="2"/>
        <v>47</v>
      </c>
      <c r="AE3" s="161"/>
    </row>
    <row r="4" spans="1:31" x14ac:dyDescent="0.3">
      <c r="A4" s="96" t="s">
        <v>117</v>
      </c>
      <c r="B4" s="153">
        <v>1</v>
      </c>
      <c r="C4" s="92">
        <v>12</v>
      </c>
      <c r="D4" s="114">
        <v>20</v>
      </c>
      <c r="E4" s="97">
        <v>21</v>
      </c>
      <c r="F4" s="98">
        <v>0</v>
      </c>
      <c r="G4" s="143" t="s">
        <v>63</v>
      </c>
      <c r="H4" s="99">
        <v>0</v>
      </c>
      <c r="I4" s="100"/>
      <c r="J4" s="101"/>
      <c r="K4" s="102"/>
      <c r="L4" s="146"/>
      <c r="M4" s="151"/>
      <c r="N4" s="145"/>
      <c r="O4" s="105"/>
      <c r="P4" s="106"/>
      <c r="Q4" s="150" t="s">
        <v>99</v>
      </c>
      <c r="R4" s="147" t="s">
        <v>99</v>
      </c>
      <c r="S4" s="108"/>
      <c r="T4" s="109"/>
      <c r="U4" s="110"/>
      <c r="V4" s="93"/>
      <c r="W4" s="94">
        <f t="shared" si="0"/>
        <v>0</v>
      </c>
      <c r="X4" s="111"/>
      <c r="Y4" s="112"/>
      <c r="Z4" s="113"/>
      <c r="AA4" s="95">
        <v>71</v>
      </c>
      <c r="AB4" s="56">
        <f t="shared" si="1"/>
        <v>71</v>
      </c>
      <c r="AC4" s="144">
        <f t="shared" si="2"/>
        <v>71</v>
      </c>
      <c r="AE4" s="161"/>
    </row>
    <row r="5" spans="1:31" x14ac:dyDescent="0.3">
      <c r="A5" s="205" t="s">
        <v>118</v>
      </c>
      <c r="B5" s="206">
        <v>1</v>
      </c>
      <c r="C5" s="92">
        <v>9</v>
      </c>
      <c r="D5" s="114">
        <v>24</v>
      </c>
      <c r="E5" s="97">
        <v>25</v>
      </c>
      <c r="F5" s="98">
        <v>0</v>
      </c>
      <c r="G5" s="143" t="s">
        <v>63</v>
      </c>
      <c r="H5" s="99">
        <v>0</v>
      </c>
      <c r="I5" s="100"/>
      <c r="J5" s="101"/>
      <c r="K5" s="102"/>
      <c r="L5" s="146"/>
      <c r="M5" s="151"/>
      <c r="N5" s="145"/>
      <c r="O5" s="105"/>
      <c r="P5" s="106"/>
      <c r="Q5" s="107"/>
      <c r="R5" s="115"/>
      <c r="S5" s="108"/>
      <c r="T5" s="109"/>
      <c r="U5" s="110"/>
      <c r="V5" s="93"/>
      <c r="W5" s="94">
        <f t="shared" si="0"/>
        <v>0</v>
      </c>
      <c r="X5" s="111"/>
      <c r="Y5" s="112"/>
      <c r="Z5" s="113"/>
      <c r="AA5" s="95">
        <v>178</v>
      </c>
      <c r="AB5" s="56">
        <f t="shared" si="1"/>
        <v>178</v>
      </c>
      <c r="AC5" s="144">
        <f t="shared" si="2"/>
        <v>178</v>
      </c>
      <c r="AE5" s="161"/>
    </row>
    <row r="6" spans="1:31" x14ac:dyDescent="0.3">
      <c r="A6" s="169"/>
      <c r="B6" s="170">
        <v>2</v>
      </c>
      <c r="C6" s="92"/>
      <c r="D6" s="114"/>
      <c r="E6" s="97"/>
      <c r="F6" s="98">
        <v>0</v>
      </c>
      <c r="G6" s="143" t="s">
        <v>63</v>
      </c>
      <c r="H6" s="99">
        <v>0</v>
      </c>
      <c r="I6" s="100"/>
      <c r="J6" s="101"/>
      <c r="K6" s="102"/>
      <c r="L6" s="146"/>
      <c r="M6" s="151"/>
      <c r="N6" s="145"/>
      <c r="O6" s="105"/>
      <c r="P6" s="106"/>
      <c r="Q6" s="107"/>
      <c r="R6" s="115"/>
      <c r="S6" s="108"/>
      <c r="T6" s="109"/>
      <c r="U6" s="110"/>
      <c r="V6" s="93"/>
      <c r="W6" s="94">
        <f t="shared" si="0"/>
        <v>0</v>
      </c>
      <c r="X6" s="111"/>
      <c r="Y6" s="112"/>
      <c r="Z6" s="113"/>
      <c r="AA6" s="95"/>
      <c r="AB6" s="56">
        <f t="shared" si="1"/>
        <v>0</v>
      </c>
      <c r="AC6" s="144">
        <f t="shared" si="2"/>
        <v>0</v>
      </c>
      <c r="AE6" s="161"/>
    </row>
    <row r="7" spans="1:31" x14ac:dyDescent="0.3">
      <c r="A7" s="169"/>
      <c r="B7" s="170">
        <v>2</v>
      </c>
      <c r="C7" s="92"/>
      <c r="D7" s="114"/>
      <c r="E7" s="97"/>
      <c r="F7" s="98">
        <v>0</v>
      </c>
      <c r="G7" s="143" t="s">
        <v>63</v>
      </c>
      <c r="H7" s="99">
        <v>0</v>
      </c>
      <c r="I7" s="100"/>
      <c r="J7" s="101"/>
      <c r="K7" s="102"/>
      <c r="L7" s="146"/>
      <c r="M7" s="151"/>
      <c r="N7" s="145"/>
      <c r="O7" s="105"/>
      <c r="P7" s="106"/>
      <c r="Q7" s="107"/>
      <c r="R7" s="115"/>
      <c r="S7" s="108"/>
      <c r="T7" s="109"/>
      <c r="U7" s="110"/>
      <c r="V7" s="93"/>
      <c r="W7" s="94">
        <f t="shared" si="0"/>
        <v>0</v>
      </c>
      <c r="X7" s="111"/>
      <c r="Y7" s="112"/>
      <c r="Z7" s="113"/>
      <c r="AA7" s="95"/>
      <c r="AB7" s="56">
        <f t="shared" si="1"/>
        <v>0</v>
      </c>
      <c r="AC7" s="144">
        <f t="shared" si="2"/>
        <v>0</v>
      </c>
      <c r="AE7" s="161"/>
    </row>
  </sheetData>
  <sortState xmlns:xlrd2="http://schemas.microsoft.com/office/spreadsheetml/2017/richdata2" ref="A2:AC7">
    <sortCondition ref="A2:A7"/>
  </sortState>
  <conditionalFormatting sqref="AC3 AC5:AC6">
    <cfRule type="cellIs" dxfId="7" priority="249" stopIfTrue="1" operator="lessThan">
      <formula>0.5</formula>
    </cfRule>
    <cfRule type="cellIs" dxfId="6" priority="250" operator="lessThan">
      <formula>0.5*AA3</formula>
    </cfRule>
  </conditionalFormatting>
  <conditionalFormatting sqref="AC2">
    <cfRule type="cellIs" dxfId="5" priority="147" stopIfTrue="1" operator="lessThan">
      <formula>0.5</formula>
    </cfRule>
    <cfRule type="cellIs" dxfId="4" priority="148" operator="lessThan">
      <formula>0.5*AA2</formula>
    </cfRule>
  </conditionalFormatting>
  <conditionalFormatting sqref="AC4">
    <cfRule type="cellIs" dxfId="3" priority="23" stopIfTrue="1" operator="lessThan">
      <formula>0.5</formula>
    </cfRule>
    <cfRule type="cellIs" dxfId="2" priority="24" operator="lessThan">
      <formula>0.5*AA4</formula>
    </cfRule>
  </conditionalFormatting>
  <conditionalFormatting sqref="AC7">
    <cfRule type="cellIs" dxfId="1" priority="5" stopIfTrue="1" operator="lessThan">
      <formula>0.5</formula>
    </cfRule>
    <cfRule type="cellIs" dxfId="0" priority="6" operator="lessThan">
      <formula>0.5*AA7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5</v>
      </c>
      <c r="E2" s="7">
        <f ca="1">RANDBETWEEN(1,3)+RANDBETWEEN(1,3)+RANDBETWEEN(1,3)</f>
        <v>4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1</v>
      </c>
      <c r="D3" s="10">
        <f ca="1">RANDBETWEEN(1,4)+RANDBETWEEN(1,4)</f>
        <v>5</v>
      </c>
      <c r="E3" s="10">
        <f ca="1">RANDBETWEEN(1,4)+RANDBETWEEN(1,4)+RANDBETWEEN(1,4)</f>
        <v>9</v>
      </c>
      <c r="F3" s="10">
        <f ca="1">RANDBETWEEN(1,4)+RANDBETWEEN(1,4)+RANDBETWEEN(1,4)+RANDBETWEEN(1,4)</f>
        <v>13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18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5</v>
      </c>
      <c r="E4" s="10">
        <f ca="1">RANDBETWEEN(1,6)+RANDBETWEEN(1,6)+RANDBETWEEN(1,6)</f>
        <v>10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25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10</v>
      </c>
      <c r="E5" s="10">
        <f ca="1">RANDBETWEEN(1,8)+RANDBETWEEN(1,8)+RANDBETWEEN(1,8)</f>
        <v>13</v>
      </c>
      <c r="F5" s="10">
        <f ca="1">RANDBETWEEN(1,8)+RANDBETWEEN(1,8)+RANDBETWEEN(1,8)+RANDBETWEEN(1,8)</f>
        <v>21</v>
      </c>
      <c r="G5" s="10">
        <f ca="1">RANDBETWEEN(1,8)+RANDBETWEEN(1,8)+RANDBETWEEN(1,8)+RANDBETWEEN(1,8)+RANDBETWEEN(1,8)</f>
        <v>20</v>
      </c>
      <c r="H5" s="11">
        <f ca="1">RANDBETWEEN(1,8)+RANDBETWEEN(1,8)+RANDBETWEEN(1,8)+RANDBETWEEN(1,8)+RANDBETWEEN(1,8)+RANDBETWEEN(1,8)</f>
        <v>33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8</v>
      </c>
      <c r="E6" s="10">
        <f ca="1">RANDBETWEEN(1,10)+RANDBETWEEN(1,10)+RANDBETWEEN(1,10)</f>
        <v>14</v>
      </c>
      <c r="F6" s="10">
        <f ca="1">RANDBETWEEN(1,10)+RANDBETWEEN(1,10)+RANDBETWEEN(1,10)+RANDBETWEEN(1,10)</f>
        <v>18</v>
      </c>
      <c r="G6" s="10">
        <f ca="1">RANDBETWEEN(1,10)+RANDBETWEEN(1,10)+RANDBETWEEN(1,10)+RANDBETWEEN(1,10)+RANDBETWEEN(1,10)</f>
        <v>31</v>
      </c>
      <c r="H6" s="11">
        <f ca="1">RANDBETWEEN(1,10)+RANDBETWEEN(1,10)+RANDBETWEEN(1,10)+RANDBETWEEN(1,10)+RANDBETWEEN(1,10)+RANDBETWEEN(1,10)</f>
        <v>28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6</v>
      </c>
      <c r="D7" s="10">
        <f ca="1">RANDBETWEEN(1,12)+RANDBETWEEN(1,12)</f>
        <v>9</v>
      </c>
      <c r="E7" s="10">
        <f ca="1">RANDBETWEEN(1,12)+RANDBETWEEN(1,12)+RANDBETWEEN(1,12)</f>
        <v>28</v>
      </c>
      <c r="F7" s="10">
        <f ca="1">RANDBETWEEN(1,12)+RANDBETWEEN(1,12)+RANDBETWEEN(1,12)+RANDBETWEEN(1,12)</f>
        <v>24</v>
      </c>
      <c r="G7" s="10">
        <f ca="1">RANDBETWEEN(1,12)+RANDBETWEEN(1,12)+RANDBETWEEN(1,12)+RANDBETWEEN(1,12)+RANDBETWEEN(1,12)</f>
        <v>42</v>
      </c>
      <c r="H7" s="11">
        <f ca="1">RANDBETWEEN(1,12)+RANDBETWEEN(1,12)+RANDBETWEEN(1,12)+RANDBETWEEN(1,12)+RANDBETWEEN(1,12)+RANDBETWEEN(1,12)</f>
        <v>33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8</v>
      </c>
      <c r="D8" s="10">
        <f ca="1">RANDBETWEEN(1,20)+RANDBETWEEN(1,20)</f>
        <v>7</v>
      </c>
      <c r="E8" s="10">
        <f ca="1">RANDBETWEEN(1,20)+RANDBETWEEN(1,20)+RANDBETWEEN(1,20)</f>
        <v>30</v>
      </c>
      <c r="F8" s="10">
        <f ca="1">RANDBETWEEN(1,20)+RANDBETWEEN(1,20)+RANDBETWEEN(1,20)+RANDBETWEEN(1,20)</f>
        <v>48</v>
      </c>
      <c r="G8" s="10">
        <f ca="1">RANDBETWEEN(1,20)+RANDBETWEEN(1,20)+RANDBETWEEN(1,20)+RANDBETWEEN(1,20)+RANDBETWEEN(1,20)</f>
        <v>60</v>
      </c>
      <c r="H8" s="11">
        <f ca="1">RANDBETWEEN(1,20)+RANDBETWEEN(1,20)+RANDBETWEEN(1,20)+RANDBETWEEN(1,20)+RANDBETWEEN(1,20)+RANDBETWEEN(1,20)</f>
        <v>75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36</v>
      </c>
      <c r="D9" s="13">
        <f ca="1">RANDBETWEEN(1,100)+RANDBETWEEN(1,100)</f>
        <v>70</v>
      </c>
      <c r="E9" s="13">
        <f ca="1">RANDBETWEEN(1,100)+RANDBETWEEN(1,100)+RANDBETWEEN(1,100)</f>
        <v>32</v>
      </c>
      <c r="F9" s="13">
        <f ca="1">RANDBETWEEN(1,100)+RANDBETWEEN(1,100)+RANDBETWEEN(1,100)+RANDBETWEEN(1,100)</f>
        <v>144</v>
      </c>
      <c r="G9" s="13">
        <f ca="1">RANDBETWEEN(1,100)+RANDBETWEEN(1,100)+RANDBETWEEN(1,100)+RANDBETWEEN(1,100)+RANDBETWEEN(1,100)</f>
        <v>186</v>
      </c>
      <c r="H9" s="14">
        <f ca="1">RANDBETWEEN(1,100)+RANDBETWEEN(1,100)+RANDBETWEEN(1,100)+RANDBETWEEN(1,100)+RANDBETWEEN(1,100)+RANDBETWEEN(1,100)</f>
        <v>398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2021-11-14T19:37:22Z</dcterms:modified>
</cp:coreProperties>
</file>