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F55E731-CD39-421F-807F-B21859092A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K6" i="9"/>
  <c r="W5" i="5"/>
  <c r="AB5" i="5" s="1"/>
  <c r="AC5" i="5" s="1"/>
  <c r="W4" i="5"/>
  <c r="AB4" i="5" s="1"/>
  <c r="AC4" i="5" s="1"/>
  <c r="K3" i="9"/>
  <c r="N3" i="9" s="1"/>
  <c r="J3" i="9"/>
  <c r="K4" i="9"/>
  <c r="N4" i="9" s="1"/>
  <c r="J4" i="9"/>
  <c r="D6" i="7"/>
  <c r="E6" i="7" s="1"/>
  <c r="D5" i="7"/>
  <c r="E5" i="7" s="1"/>
  <c r="L6" i="9" l="1"/>
  <c r="L3" i="9"/>
  <c r="L4" i="9"/>
  <c r="W6" i="5"/>
  <c r="W3" i="5"/>
  <c r="D2" i="5" l="1"/>
  <c r="C2" i="5"/>
  <c r="E2" i="5"/>
  <c r="W2" i="5" l="1"/>
  <c r="D2" i="7" l="1"/>
  <c r="E2" i="7" s="1"/>
  <c r="D3" i="7"/>
  <c r="E3" i="7" s="1"/>
  <c r="D4" i="7"/>
  <c r="E4" i="7" s="1"/>
  <c r="K7" i="9" l="1"/>
  <c r="N7" i="9" s="1"/>
  <c r="J7" i="9"/>
  <c r="L7" i="9" l="1"/>
  <c r="J2" i="9" l="1"/>
  <c r="K2" i="9"/>
  <c r="N2" i="9" s="1"/>
  <c r="L2" i="9" l="1"/>
  <c r="AB6" i="5"/>
  <c r="AC6" i="5" s="1"/>
  <c r="AB3" i="5"/>
  <c r="AC3" i="5" s="1"/>
  <c r="E2" i="1" l="1"/>
  <c r="J5" i="9" l="1"/>
  <c r="K5" i="9"/>
  <c r="N5" i="9" s="1"/>
  <c r="L5" i="9" l="1"/>
  <c r="J4" i="1"/>
  <c r="N8" i="1"/>
  <c r="I5" i="1" l="1"/>
  <c r="I4" i="1"/>
  <c r="I6" i="1" s="1"/>
  <c r="M13" i="1" s="1"/>
  <c r="I7" i="1" l="1"/>
  <c r="M14" i="1" s="1"/>
  <c r="M15" i="1"/>
  <c r="E3" i="1" l="1"/>
  <c r="J13" i="10"/>
  <c r="K13" i="10" s="1"/>
  <c r="M13" i="10" s="1"/>
  <c r="J9" i="10"/>
  <c r="K9" i="10" s="1"/>
  <c r="M9" i="10" s="1"/>
  <c r="J10" i="10"/>
  <c r="K10" i="10" s="1"/>
  <c r="M10" i="10" s="1"/>
  <c r="J11" i="10"/>
  <c r="K11" i="10" s="1"/>
  <c r="M11" i="10" s="1"/>
  <c r="J12" i="10"/>
  <c r="K12" i="10" s="1"/>
  <c r="M12" i="10" s="1"/>
  <c r="N6" i="9" l="1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10" i="1" l="1"/>
  <c r="M8" i="1"/>
  <c r="M9" i="1"/>
  <c r="D5" i="1" l="1"/>
  <c r="J4" i="10" l="1"/>
  <c r="K4" i="10" s="1"/>
  <c r="M4" i="10" s="1"/>
  <c r="J5" i="10" l="1"/>
  <c r="K5" i="10" s="1"/>
  <c r="M5" i="10" s="1"/>
  <c r="T1" i="10" l="1"/>
  <c r="J3" i="10" l="1"/>
  <c r="K3" i="10" s="1"/>
  <c r="M3" i="10" s="1"/>
  <c r="J8" i="10" l="1"/>
  <c r="K8" i="10" s="1"/>
  <c r="M8" i="10" s="1"/>
  <c r="J2" i="10" l="1"/>
  <c r="K2" i="10" s="1"/>
  <c r="M2" i="10" s="1"/>
  <c r="AB2" i="5" l="1"/>
  <c r="AC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E3860DF6-DE69-42FE-87AB-C823FB31D67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2" authorId="0" shapeId="0" xr:uid="{F67D93F1-1590-4075-B24A-6BAAD6C20AC7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C6" authorId="0" shapeId="0" xr:uid="{521A243C-D0BC-41F7-A7F0-B16D02983204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6" authorId="0" shapeId="0" xr:uid="{261C1AAF-C5B1-40D7-AFA0-78AE783F061F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<sst xmlns="http://schemas.openxmlformats.org/spreadsheetml/2006/main" count="244" uniqueCount="132">
  <si>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</si>
  <si>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</si>
  <si>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</si>
  <si>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</si>
  <si>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</si>
  <si>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</si>
  <si>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</si>
  <si>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</si>
  <si>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</si>
  <si>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</si>
  <si>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</si>
  <si>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</si>
  <si>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</si>
  <si>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</si>
  <si>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</si>
  <si>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</si>
  <si>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</si>
  <si>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</si>
  <si>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</si>
  <si>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</si>
  <si>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</si>
  <si>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</si>
  <si>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</si>
  <si>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</si>
  <si>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</si>
  <si>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</si>
  <si>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</si>
  <si>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</si>
  <si>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</si>
  <si>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</si>
  <si>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</si>
  <si>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</si>
  <si>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</si>
  <si>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</si>
  <si>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</si>
  <si>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</si>
  <si>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</si>
  <si>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</si>
  <si>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</si>
  <si>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</si>
  <si>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</si>
  <si>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</si>
  <si>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</si>
  <si>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</si>
  <si>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</si>
  <si>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</si>
  <si>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</si>
  <si>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</si>
  <si>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</si>
  <si>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</si>
  <si>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</si>
  <si>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</si>
  <si>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</si>
  <si>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</si>
  <si>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</si>
  <si>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</si>
  <si>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</si>
  <si>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</si>
  <si>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</si>
  <si>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</si>
  <si>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</si>
  <si>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</si>
  <si>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</si>
  <si>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</si>
  <si>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</si>
  <si>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</si>
  <si>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</si>
  <si>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</si>
  <si>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</si>
  <si>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</si>
  <si>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</si>
  <si>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</si>
  <si>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</si>
  <si>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</si>
  <si>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</si>
  <si>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</si>
  <si>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</si>
  <si>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</si>
  <si>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</si>
  <si>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</si>
  <si>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</si>
  <si>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</si>
  <si>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</si>
  <si>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</si>
  <si>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</si>
  <si>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</si>
  <si>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</si>
  <si>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</si>
  <si>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</si>
  <si>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</si>
  <si>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</si>
  <si>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</si>
  <si>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</si>
  <si>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</si>
  <si>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</si>
  <si>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</si>
  <si>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</si>
  <si>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</si>
  <si>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</si>
  <si>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</si>
  <si>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Elsabet</t>
  </si>
  <si>
    <t>Check</t>
  </si>
  <si>
    <t>Party</t>
  </si>
  <si>
    <t>Delayed Damage</t>
  </si>
  <si>
    <t>Time @ Round 1</t>
  </si>
  <si>
    <t>Current Time</t>
  </si>
  <si>
    <t>Result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</si>
  <si>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</si>
  <si>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Favored Soul / Crusader / Warlock</t>
  </si>
  <si>
    <t>Hold Person</t>
  </si>
  <si>
    <t>Orc Plague Speaker</t>
  </si>
  <si>
    <t>Grapple</t>
  </si>
  <si>
    <t>20’</t>
  </si>
  <si>
    <t>MM IV</t>
  </si>
  <si>
    <t>Bluff</t>
  </si>
  <si>
    <t>Sense Motive</t>
  </si>
  <si>
    <t>Dire Wolf</t>
  </si>
  <si>
    <t>Bite</t>
  </si>
  <si>
    <t>1d8+10</t>
  </si>
  <si>
    <t>good or magic</t>
  </si>
  <si>
    <t>Heavy Mace</t>
  </si>
  <si>
    <t>1d8+1+unholy strike</t>
  </si>
  <si>
    <t>Summon Nature’s Ally V</t>
  </si>
  <si>
    <t>Spiritual Spear</t>
  </si>
  <si>
    <t>1d6</t>
  </si>
  <si>
    <t>Touch Attack</t>
  </si>
  <si>
    <t>Death Touch 5d6</t>
  </si>
  <si>
    <t>Dire Wolf 1</t>
  </si>
  <si>
    <t>Dire Wolf 2</t>
  </si>
  <si>
    <t>Dire Wolf 3</t>
  </si>
  <si>
    <t>Amulet of Tears</t>
  </si>
  <si>
    <t>Bull’s 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</si>
</sst>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5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4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5" fillId="18" borderId="3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99FF99"/>
      <color rgb="FFCCFFCC"/>
      <color rgb="FF99FFCC"/>
      <color rgb="FF00FF00"/>
      <color rgb="FFFF0066"/>
      <color rgb="FF0000CC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18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20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6</c:v>
                </c:pt>
                <c:pt idx="3">
                  <c:v>21</c:v>
                </c:pt>
                <c:pt idx="4">
                  <c:v>31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27</c:v>
                </c:pt>
                <c:pt idx="3">
                  <c:v>32</c:v>
                </c:pt>
                <c:pt idx="4">
                  <c:v>30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19</c:v>
                </c:pt>
                <c:pt idx="2">
                  <c:v>29</c:v>
                </c:pt>
                <c:pt idx="3">
                  <c:v>62</c:v>
                </c:pt>
                <c:pt idx="4">
                  <c:v>32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20</c:v>
                </c:pt>
                <c:pt idx="4">
                  <c:v>6</c:v>
                </c:pt>
                <c:pt idx="5">
                  <c:v>27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9</c:v>
                </c:pt>
                <c:pt idx="3">
                  <c:v>16</c:v>
                </c:pt>
                <c:pt idx="4">
                  <c:v>21</c:v>
                </c:pt>
                <c:pt idx="5">
                  <c:v>32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18</c:v>
                </c:pt>
                <c:pt idx="2">
                  <c:v>18</c:v>
                </c:pt>
                <c:pt idx="3">
                  <c:v>26</c:v>
                </c:pt>
                <c:pt idx="4">
                  <c:v>31</c:v>
                </c:pt>
                <c:pt idx="5">
                  <c:v>30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22</c:v>
                </c:pt>
                <c:pt idx="3">
                  <c:v>32</c:v>
                </c:pt>
                <c:pt idx="4">
                  <c:v>54</c:v>
                </c:pt>
                <c:pt idx="5">
                  <c:v>42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18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20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6</c:v>
                </c:pt>
                <c:pt idx="3">
                  <c:v>21</c:v>
                </c:pt>
                <c:pt idx="4">
                  <c:v>31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27</c:v>
                </c:pt>
                <c:pt idx="3">
                  <c:v>32</c:v>
                </c:pt>
                <c:pt idx="4">
                  <c:v>30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19</c:v>
                </c:pt>
                <c:pt idx="2">
                  <c:v>29</c:v>
                </c:pt>
                <c:pt idx="3">
                  <c:v>62</c:v>
                </c:pt>
                <c:pt idx="4">
                  <c:v>32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0</xdr:rowOff>
    </xdr:from>
    <xdr:to>
      <xdr:col>5</xdr:col>
      <xdr:colOff>640080</xdr:colOff>
      <xdr:row>17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16.6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9.59765625" style="43" bestFit="1" customWidth="1"/>
    <col min="13" max="13" width="3.69921875" style="43" bestFit="1" customWidth="1"/>
    <col min="14" max="14" width="26.59765625" style="43" bestFit="1" customWidth="1"/>
    <col min="15" max="16384" width="8.796875" style="43"/>
  </cols>
  <sheetData>
    <row r="1" spans="1:14" s="38" customFormat="1" ht="31.8" thickBot="1" x14ac:dyDescent="0.35">
      <c r="A1" s="167" t="s">
        <v>0</v>
      </c>
      <c r="B1" s="167" t="s">
        <v>1</v>
      </c>
      <c r="C1" s="167" t="s">
        <v>2</v>
      </c>
      <c r="D1" s="168" t="s">
        <v>3</v>
      </c>
      <c r="E1" s="37" t="s">
        <v>4</v>
      </c>
      <c r="F1" s="167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150" t="s">
        <v>110</v>
      </c>
      <c r="B2" s="150">
        <v>2</v>
      </c>
      <c r="C2" s="44">
        <v>5</v>
      </c>
      <c r="D2" s="45">
        <v>13</v>
      </c>
      <c r="E2" s="44">
        <f>SUM(C2:D2)</f>
        <v>18</v>
      </c>
      <c r="F2" s="44" t="s">
        <v>112</v>
      </c>
      <c r="H2" s="70" t="s">
        <v>0</v>
      </c>
      <c r="I2" s="71" t="s">
        <v>22</v>
      </c>
      <c r="J2" s="72" t="s">
        <v>23</v>
      </c>
      <c r="L2" s="131" t="s">
        <v>0</v>
      </c>
      <c r="M2" s="132" t="s">
        <v>84</v>
      </c>
      <c r="N2" s="133" t="s">
        <v>66</v>
      </c>
    </row>
    <row r="3" spans="1:14" ht="16.2" thickBot="1" x14ac:dyDescent="0.35">
      <c r="A3" s="69" t="s">
        <v>100</v>
      </c>
      <c r="B3" s="69">
        <v>1</v>
      </c>
      <c r="C3" s="44">
        <v>4</v>
      </c>
      <c r="D3" s="45">
        <v>4</v>
      </c>
      <c r="E3" s="44">
        <f>SUM(C3:D3)</f>
        <v>8</v>
      </c>
      <c r="F3" s="44" t="s">
        <v>6</v>
      </c>
      <c r="H3" s="187" t="s">
        <v>100</v>
      </c>
      <c r="I3" s="188">
        <v>9</v>
      </c>
      <c r="J3" s="189" t="s">
        <v>108</v>
      </c>
      <c r="L3" s="134" t="s">
        <v>110</v>
      </c>
      <c r="M3" s="121">
        <v>7</v>
      </c>
      <c r="N3" s="135" t="s">
        <v>113</v>
      </c>
    </row>
    <row r="4" spans="1:14" x14ac:dyDescent="0.3">
      <c r="A4" s="48"/>
      <c r="H4" s="74" t="s">
        <v>24</v>
      </c>
      <c r="I4" s="176">
        <f>SUM(I3:I3)</f>
        <v>9</v>
      </c>
      <c r="J4" s="185" t="str">
        <f>CONCATENATE("Average Level: ",ROUND(AVERAGE(I3:I3),0))</f>
        <v>Average Level: 9</v>
      </c>
      <c r="L4" s="134"/>
      <c r="M4" s="121"/>
      <c r="N4" s="135"/>
    </row>
    <row r="5" spans="1:14" x14ac:dyDescent="0.3">
      <c r="D5" s="45">
        <f ca="1">RANDBETWEEN(1,20)</f>
        <v>6</v>
      </c>
      <c r="H5" s="74" t="s">
        <v>25</v>
      </c>
      <c r="I5" s="75">
        <f>COUNT(I3:I3)</f>
        <v>1</v>
      </c>
      <c r="J5" s="76"/>
      <c r="L5" s="134"/>
      <c r="M5" s="121"/>
      <c r="N5" s="135"/>
    </row>
    <row r="6" spans="1:14" x14ac:dyDescent="0.3">
      <c r="H6" s="74" t="s">
        <v>27</v>
      </c>
      <c r="I6" s="77">
        <f>I4/4</f>
        <v>2.25</v>
      </c>
      <c r="J6" s="73" t="s">
        <v>28</v>
      </c>
      <c r="L6" s="134"/>
      <c r="M6" s="121"/>
      <c r="N6" s="135"/>
    </row>
    <row r="7" spans="1:14" ht="16.2" thickBot="1" x14ac:dyDescent="0.35">
      <c r="H7" s="78" t="s">
        <v>29</v>
      </c>
      <c r="I7" s="79">
        <f>I6*2</f>
        <v>4.5</v>
      </c>
      <c r="J7" s="80" t="s">
        <v>30</v>
      </c>
      <c r="L7" s="178"/>
      <c r="M7" s="179"/>
      <c r="N7" s="180"/>
    </row>
    <row r="8" spans="1:14" ht="16.2" thickTop="1" x14ac:dyDescent="0.3">
      <c r="L8" s="136" t="s">
        <v>24</v>
      </c>
      <c r="M8" s="166">
        <f>SUM(M3:M7)</f>
        <v>7</v>
      </c>
      <c r="N8" s="186" t="str">
        <f>CONCATENATE("Average Level: ",ROUND(AVERAGE(M3:M7),0))</f>
        <v>Average Level: 7</v>
      </c>
    </row>
    <row r="9" spans="1:14" x14ac:dyDescent="0.3">
      <c r="L9" s="136" t="s">
        <v>98</v>
      </c>
      <c r="M9" s="137">
        <f>AVERAGE(M3:M7)</f>
        <v>7</v>
      </c>
      <c r="N9" s="135"/>
    </row>
    <row r="10" spans="1:14" ht="16.2" thickBot="1" x14ac:dyDescent="0.35">
      <c r="B10" s="43"/>
      <c r="C10" s="43"/>
      <c r="D10" s="43"/>
      <c r="E10" s="43"/>
      <c r="F10" s="43"/>
      <c r="L10" s="138" t="s">
        <v>25</v>
      </c>
      <c r="M10" s="139">
        <f>COUNT(M3:M7)</f>
        <v>1</v>
      </c>
      <c r="N10" s="140"/>
    </row>
    <row r="11" spans="1:14" ht="16.2" thickTop="1" x14ac:dyDescent="0.3"/>
    <row r="12" spans="1:14" x14ac:dyDescent="0.3">
      <c r="N12" s="81"/>
    </row>
    <row r="13" spans="1:14" x14ac:dyDescent="0.3">
      <c r="L13" s="82" t="s">
        <v>31</v>
      </c>
      <c r="M13" s="83">
        <f>I6</f>
        <v>2.25</v>
      </c>
      <c r="N13" s="81"/>
    </row>
    <row r="14" spans="1:14" x14ac:dyDescent="0.3">
      <c r="L14" s="82" t="s">
        <v>32</v>
      </c>
      <c r="M14" s="83">
        <f>I7</f>
        <v>4.5</v>
      </c>
      <c r="N14" s="81"/>
    </row>
    <row r="15" spans="1:14" x14ac:dyDescent="0.3">
      <c r="L15" s="82" t="s">
        <v>33</v>
      </c>
      <c r="M15" s="83">
        <f>I4</f>
        <v>9</v>
      </c>
      <c r="N15" s="81"/>
    </row>
    <row r="17" spans="12:13" x14ac:dyDescent="0.3">
      <c r="L17" s="84" t="s">
        <v>34</v>
      </c>
      <c r="M17" s="83">
        <f>M8</f>
        <v>7</v>
      </c>
    </row>
  </sheetData>
  <sortState xmlns:xlrd2="http://schemas.microsoft.com/office/spreadsheetml/2017/richdata2" ref="A2:F3">
    <sortCondition descending="1" ref="E2:E3"/>
    <sortCondition descending="1" ref="C2:C3"/>
  </sortState>
  <conditionalFormatting sqref="M17">
    <cfRule type="cellIs" dxfId="223" priority="1434" operator="greaterThan">
      <formula>$M$15</formula>
    </cfRule>
    <cfRule type="cellIs" dxfId="222" priority="1435" operator="between">
      <formula>$M$14</formula>
      <formula>$M$15</formula>
    </cfRule>
    <cfRule type="cellIs" dxfId="221" priority="1436" operator="between">
      <formula>$M$13</formula>
      <formula>$M$14</formula>
    </cfRule>
    <cfRule type="cellIs" dxfId="220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2" t="s">
        <v>73</v>
      </c>
      <c r="B1" s="173" t="s">
        <v>74</v>
      </c>
      <c r="C1" s="173" t="s">
        <v>75</v>
      </c>
      <c r="D1" s="172" t="s">
        <v>76</v>
      </c>
      <c r="E1" s="172" t="s">
        <v>96</v>
      </c>
      <c r="F1" s="172" t="s">
        <v>95</v>
      </c>
      <c r="G1" s="172" t="s">
        <v>94</v>
      </c>
      <c r="H1" s="172" t="s">
        <v>93</v>
      </c>
      <c r="I1" s="172" t="s">
        <v>97</v>
      </c>
      <c r="J1" s="172" t="s">
        <v>77</v>
      </c>
      <c r="K1" s="172" t="s">
        <v>78</v>
      </c>
      <c r="L1" s="172" t="s">
        <v>79</v>
      </c>
      <c r="M1" s="172" t="s">
        <v>80</v>
      </c>
      <c r="O1" s="157" t="s">
        <v>81</v>
      </c>
      <c r="P1" s="66">
        <v>1</v>
      </c>
      <c r="Q1" s="158" t="s">
        <v>104</v>
      </c>
      <c r="R1" s="159">
        <v>0</v>
      </c>
      <c r="S1" s="160" t="s">
        <v>105</v>
      </c>
      <c r="T1" s="159">
        <f>R1+((P1)/(24*60*10))</f>
        <v>6.9444444444444444E-5</v>
      </c>
    </row>
    <row r="2" spans="1:20" ht="16.8" x14ac:dyDescent="0.3">
      <c r="A2" s="145" t="s">
        <v>100</v>
      </c>
      <c r="B2" s="60" t="s">
        <v>109</v>
      </c>
      <c r="C2" s="61">
        <v>1</v>
      </c>
      <c r="D2" s="56">
        <v>7</v>
      </c>
      <c r="E2" s="57" t="s">
        <v>87</v>
      </c>
      <c r="F2" s="57" t="s">
        <v>82</v>
      </c>
      <c r="G2" s="57" t="s">
        <v>82</v>
      </c>
      <c r="H2" s="57" t="s">
        <v>82</v>
      </c>
      <c r="I2" s="56"/>
      <c r="J2" s="56">
        <f t="shared" ref="J2:J13" si="0">IF($E2="þ",$D2,IF($F2="þ",($D2*10),IF($G2="þ",($D2*100),IF($H2="þ",($D2*600),$I2))))</f>
        <v>7</v>
      </c>
      <c r="K2" s="56">
        <f t="shared" ref="K2" si="1">J2+C2</f>
        <v>8</v>
      </c>
      <c r="L2" s="57" t="s">
        <v>87</v>
      </c>
      <c r="M2" s="58" t="str">
        <f t="shared" ref="M2:M5" si="2">IF(C2="","",IF(K2&lt;=$P$1,"þ","q"))</f>
        <v>q</v>
      </c>
      <c r="O2" s="68"/>
      <c r="Q2" s="68"/>
    </row>
    <row r="3" spans="1:20" ht="16.8" x14ac:dyDescent="0.3">
      <c r="A3" s="145" t="s">
        <v>100</v>
      </c>
      <c r="B3" s="171" t="s">
        <v>122</v>
      </c>
      <c r="C3" s="169">
        <v>1</v>
      </c>
      <c r="D3" s="92">
        <v>9</v>
      </c>
      <c r="E3" s="57" t="s">
        <v>87</v>
      </c>
      <c r="F3" s="170" t="s">
        <v>82</v>
      </c>
      <c r="G3" s="57" t="s">
        <v>82</v>
      </c>
      <c r="H3" s="57" t="s">
        <v>82</v>
      </c>
      <c r="I3" s="56"/>
      <c r="J3" s="56">
        <f t="shared" si="0"/>
        <v>9</v>
      </c>
      <c r="K3" s="56">
        <f t="shared" ref="K3:K5" si="3">J3+C3</f>
        <v>10</v>
      </c>
      <c r="L3" s="57" t="s">
        <v>87</v>
      </c>
      <c r="M3" s="58" t="str">
        <f t="shared" si="2"/>
        <v>q</v>
      </c>
      <c r="O3" s="68"/>
      <c r="Q3" s="68"/>
    </row>
    <row r="4" spans="1:20" ht="16.8" x14ac:dyDescent="0.3">
      <c r="A4" s="145" t="s">
        <v>100</v>
      </c>
      <c r="B4" s="60" t="s">
        <v>131</v>
      </c>
      <c r="C4" s="61">
        <v>3</v>
      </c>
      <c r="D4" s="56">
        <v>4</v>
      </c>
      <c r="E4" s="57" t="s">
        <v>82</v>
      </c>
      <c r="F4" s="57" t="s">
        <v>87</v>
      </c>
      <c r="G4" s="57" t="s">
        <v>82</v>
      </c>
      <c r="H4" s="57" t="s">
        <v>82</v>
      </c>
      <c r="I4" s="56"/>
      <c r="J4" s="56">
        <f t="shared" si="0"/>
        <v>40</v>
      </c>
      <c r="K4" s="56">
        <f t="shared" ref="K4" si="4">J4+C4</f>
        <v>43</v>
      </c>
      <c r="L4" s="57" t="s">
        <v>87</v>
      </c>
      <c r="M4" s="58" t="str">
        <f t="shared" si="2"/>
        <v>q</v>
      </c>
      <c r="O4" s="68"/>
      <c r="Q4" s="68"/>
    </row>
    <row r="5" spans="1:20" ht="16.8" x14ac:dyDescent="0.3">
      <c r="A5" s="145" t="s">
        <v>100</v>
      </c>
      <c r="B5" s="60" t="s">
        <v>130</v>
      </c>
      <c r="C5" s="61">
        <v>3</v>
      </c>
      <c r="D5" s="56"/>
      <c r="E5" s="57" t="s">
        <v>82</v>
      </c>
      <c r="F5" s="57" t="s">
        <v>82</v>
      </c>
      <c r="G5" s="57" t="s">
        <v>82</v>
      </c>
      <c r="H5" s="57" t="s">
        <v>82</v>
      </c>
      <c r="I5" s="56">
        <v>100</v>
      </c>
      <c r="J5" s="56">
        <f t="shared" si="0"/>
        <v>100</v>
      </c>
      <c r="K5" s="56">
        <f t="shared" si="3"/>
        <v>103</v>
      </c>
      <c r="L5" s="57" t="s">
        <v>87</v>
      </c>
      <c r="M5" s="58" t="str">
        <f t="shared" si="2"/>
        <v>q</v>
      </c>
      <c r="O5" s="68"/>
      <c r="Q5" s="68"/>
    </row>
    <row r="6" spans="1:20" x14ac:dyDescent="0.3">
      <c r="O6" s="43"/>
    </row>
    <row r="7" spans="1:20" ht="31.8" thickBot="1" x14ac:dyDescent="0.35">
      <c r="A7" s="172" t="s">
        <v>73</v>
      </c>
      <c r="B7" s="173" t="s">
        <v>74</v>
      </c>
      <c r="C7" s="173" t="s">
        <v>75</v>
      </c>
      <c r="D7" s="172" t="s">
        <v>76</v>
      </c>
      <c r="E7" s="172" t="s">
        <v>96</v>
      </c>
      <c r="F7" s="172" t="s">
        <v>95</v>
      </c>
      <c r="G7" s="172" t="s">
        <v>94</v>
      </c>
      <c r="H7" s="172" t="s">
        <v>93</v>
      </c>
      <c r="I7" s="172" t="s">
        <v>97</v>
      </c>
      <c r="J7" s="172" t="s">
        <v>77</v>
      </c>
      <c r="K7" s="172" t="s">
        <v>78</v>
      </c>
      <c r="L7" s="172" t="s">
        <v>79</v>
      </c>
      <c r="M7" s="172" t="s">
        <v>80</v>
      </c>
    </row>
    <row r="8" spans="1:20" ht="16.8" x14ac:dyDescent="0.3">
      <c r="A8" s="182" t="s">
        <v>110</v>
      </c>
      <c r="B8" s="177"/>
      <c r="C8" s="61"/>
      <c r="D8" s="56"/>
      <c r="E8" s="57" t="s">
        <v>82</v>
      </c>
      <c r="F8" s="57" t="s">
        <v>82</v>
      </c>
      <c r="G8" s="57" t="s">
        <v>82</v>
      </c>
      <c r="H8" s="57" t="s">
        <v>82</v>
      </c>
      <c r="I8" s="56"/>
      <c r="J8" s="56">
        <f t="shared" si="0"/>
        <v>0</v>
      </c>
      <c r="K8" s="56">
        <f t="shared" ref="K8" si="5">J8+C8</f>
        <v>0</v>
      </c>
      <c r="L8" s="57" t="s">
        <v>82</v>
      </c>
      <c r="M8" s="58" t="str">
        <f t="shared" ref="M8" si="6">IF(C8="","",IF(K8&lt;=$P$1,"þ","q"))</f>
        <v/>
      </c>
    </row>
    <row r="9" spans="1:20" ht="16.8" x14ac:dyDescent="0.3">
      <c r="A9" s="182" t="s">
        <v>110</v>
      </c>
      <c r="B9" s="177"/>
      <c r="C9" s="61"/>
      <c r="D9" s="56"/>
      <c r="E9" s="57" t="s">
        <v>82</v>
      </c>
      <c r="F9" s="57" t="s">
        <v>82</v>
      </c>
      <c r="G9" s="57" t="s">
        <v>82</v>
      </c>
      <c r="H9" s="57" t="s">
        <v>82</v>
      </c>
      <c r="I9" s="56"/>
      <c r="J9" s="56">
        <f t="shared" si="0"/>
        <v>0</v>
      </c>
      <c r="K9" s="56">
        <f t="shared" ref="K9:K12" si="7">J9+C9</f>
        <v>0</v>
      </c>
      <c r="L9" s="57" t="s">
        <v>82</v>
      </c>
      <c r="M9" s="58" t="str">
        <f t="shared" ref="M9:M12" si="8">IF(C9="","",IF(K9&lt;=$P$1,"þ","q"))</f>
        <v/>
      </c>
    </row>
    <row r="10" spans="1:20" ht="16.8" x14ac:dyDescent="0.3">
      <c r="A10" s="182" t="s">
        <v>110</v>
      </c>
      <c r="B10" s="165"/>
      <c r="C10" s="61"/>
      <c r="D10" s="56"/>
      <c r="E10" s="57" t="s">
        <v>82</v>
      </c>
      <c r="F10" s="57" t="s">
        <v>82</v>
      </c>
      <c r="G10" s="57" t="s">
        <v>82</v>
      </c>
      <c r="H10" s="57" t="s">
        <v>82</v>
      </c>
      <c r="I10" s="56"/>
      <c r="J10" s="56">
        <f t="shared" si="0"/>
        <v>0</v>
      </c>
      <c r="K10" s="56">
        <f t="shared" si="7"/>
        <v>0</v>
      </c>
      <c r="L10" s="57" t="s">
        <v>82</v>
      </c>
      <c r="M10" s="58" t="str">
        <f t="shared" si="8"/>
        <v/>
      </c>
    </row>
    <row r="11" spans="1:20" ht="16.8" x14ac:dyDescent="0.3">
      <c r="A11" s="181"/>
      <c r="B11" s="165"/>
      <c r="C11" s="61"/>
      <c r="D11" s="56"/>
      <c r="E11" s="57" t="s">
        <v>82</v>
      </c>
      <c r="F11" s="57" t="s">
        <v>82</v>
      </c>
      <c r="G11" s="57" t="s">
        <v>82</v>
      </c>
      <c r="H11" s="57" t="s">
        <v>82</v>
      </c>
      <c r="I11" s="56"/>
      <c r="J11" s="56">
        <f t="shared" si="0"/>
        <v>0</v>
      </c>
      <c r="K11" s="56">
        <f t="shared" si="7"/>
        <v>0</v>
      </c>
      <c r="L11" s="57" t="s">
        <v>82</v>
      </c>
      <c r="M11" s="58" t="str">
        <f t="shared" si="8"/>
        <v/>
      </c>
    </row>
    <row r="12" spans="1:20" ht="16.8" x14ac:dyDescent="0.3">
      <c r="A12" s="181"/>
      <c r="B12" s="165"/>
      <c r="C12" s="61"/>
      <c r="D12" s="56"/>
      <c r="E12" s="57" t="s">
        <v>82</v>
      </c>
      <c r="F12" s="57" t="s">
        <v>82</v>
      </c>
      <c r="G12" s="57" t="s">
        <v>82</v>
      </c>
      <c r="H12" s="57" t="s">
        <v>82</v>
      </c>
      <c r="I12" s="56"/>
      <c r="J12" s="56">
        <f t="shared" si="0"/>
        <v>0</v>
      </c>
      <c r="K12" s="56">
        <f t="shared" si="7"/>
        <v>0</v>
      </c>
      <c r="L12" s="57" t="s">
        <v>82</v>
      </c>
      <c r="M12" s="58" t="str">
        <f t="shared" si="8"/>
        <v/>
      </c>
    </row>
    <row r="13" spans="1:20" ht="16.8" x14ac:dyDescent="0.3">
      <c r="A13" s="181"/>
      <c r="B13" s="165"/>
      <c r="C13" s="61"/>
      <c r="D13" s="56"/>
      <c r="E13" s="57" t="s">
        <v>82</v>
      </c>
      <c r="F13" s="57" t="s">
        <v>82</v>
      </c>
      <c r="G13" s="57" t="s">
        <v>82</v>
      </c>
      <c r="H13" s="57" t="s">
        <v>82</v>
      </c>
      <c r="I13" s="56"/>
      <c r="J13" s="56">
        <f t="shared" si="0"/>
        <v>0</v>
      </c>
      <c r="K13" s="56">
        <f t="shared" ref="K13" si="9">J13+C13</f>
        <v>0</v>
      </c>
      <c r="L13" s="57" t="s">
        <v>82</v>
      </c>
      <c r="M13" s="58" t="str">
        <f t="shared" ref="M13" si="10">IF(C13="","",IF(K13&lt;=$P$1,"þ","q"))</f>
        <v/>
      </c>
    </row>
  </sheetData>
  <sortState xmlns:xlrd2="http://schemas.microsoft.com/office/spreadsheetml/2017/richdata2" ref="A2:M6">
    <sortCondition ref="A2:A6"/>
    <sortCondition ref="C2:C6"/>
  </sortState>
  <conditionalFormatting sqref="G2:H2 M2 L8 M8:M12">
    <cfRule type="cellIs" dxfId="219" priority="1335" stopIfTrue="1" operator="equal">
      <formula>"þ"</formula>
    </cfRule>
  </conditionalFormatting>
  <conditionalFormatting sqref="K2">
    <cfRule type="cellIs" dxfId="218" priority="1334" operator="lessThan">
      <formula>$P$1</formula>
    </cfRule>
  </conditionalFormatting>
  <conditionalFormatting sqref="L6:M6">
    <cfRule type="cellIs" dxfId="217" priority="1333" stopIfTrue="1" operator="equal">
      <formula>"þ"</formula>
    </cfRule>
  </conditionalFormatting>
  <conditionalFormatting sqref="H8">
    <cfRule type="cellIs" dxfId="216" priority="780" stopIfTrue="1" operator="equal">
      <formula>"þ"</formula>
    </cfRule>
  </conditionalFormatting>
  <conditionalFormatting sqref="K8">
    <cfRule type="cellIs" dxfId="215" priority="781" operator="lessThan">
      <formula>$P$1</formula>
    </cfRule>
  </conditionalFormatting>
  <conditionalFormatting sqref="H8">
    <cfRule type="cellIs" dxfId="214" priority="779" stopIfTrue="1" operator="equal">
      <formula>"þ"</formula>
    </cfRule>
  </conditionalFormatting>
  <conditionalFormatting sqref="G8">
    <cfRule type="cellIs" dxfId="213" priority="778" stopIfTrue="1" operator="equal">
      <formula>"þ"</formula>
    </cfRule>
  </conditionalFormatting>
  <conditionalFormatting sqref="G8">
    <cfRule type="cellIs" dxfId="212" priority="777" stopIfTrue="1" operator="equal">
      <formula>"þ"</formula>
    </cfRule>
  </conditionalFormatting>
  <conditionalFormatting sqref="E8">
    <cfRule type="cellIs" dxfId="211" priority="776" stopIfTrue="1" operator="equal">
      <formula>"þ"</formula>
    </cfRule>
  </conditionalFormatting>
  <conditionalFormatting sqref="E8">
    <cfRule type="cellIs" dxfId="210" priority="775" stopIfTrue="1" operator="equal">
      <formula>"þ"</formula>
    </cfRule>
  </conditionalFormatting>
  <conditionalFormatting sqref="H9">
    <cfRule type="cellIs" dxfId="209" priority="765" stopIfTrue="1" operator="equal">
      <formula>"þ"</formula>
    </cfRule>
  </conditionalFormatting>
  <conditionalFormatting sqref="K9">
    <cfRule type="cellIs" dxfId="208" priority="766" operator="lessThan">
      <formula>$P$1</formula>
    </cfRule>
  </conditionalFormatting>
  <conditionalFormatting sqref="H9">
    <cfRule type="cellIs" dxfId="207" priority="764" stopIfTrue="1" operator="equal">
      <formula>"þ"</formula>
    </cfRule>
  </conditionalFormatting>
  <conditionalFormatting sqref="E9">
    <cfRule type="cellIs" dxfId="206" priority="731" stopIfTrue="1" operator="equal">
      <formula>"þ"</formula>
    </cfRule>
  </conditionalFormatting>
  <conditionalFormatting sqref="E9">
    <cfRule type="cellIs" dxfId="205" priority="730" stopIfTrue="1" operator="equal">
      <formula>"þ"</formula>
    </cfRule>
  </conditionalFormatting>
  <conditionalFormatting sqref="M3 G3:H3">
    <cfRule type="cellIs" dxfId="204" priority="708" stopIfTrue="1" operator="equal">
      <formula>"þ"</formula>
    </cfRule>
  </conditionalFormatting>
  <conditionalFormatting sqref="K3">
    <cfRule type="cellIs" dxfId="203" priority="707" operator="lessThan">
      <formula>$P$1</formula>
    </cfRule>
  </conditionalFormatting>
  <conditionalFormatting sqref="P1">
    <cfRule type="cellIs" dxfId="202" priority="681" operator="equal">
      <formula>0</formula>
    </cfRule>
  </conditionalFormatting>
  <conditionalFormatting sqref="T1">
    <cfRule type="cellIs" dxfId="201" priority="679" operator="equal">
      <formula>0</formula>
    </cfRule>
  </conditionalFormatting>
  <conditionalFormatting sqref="R1">
    <cfRule type="cellIs" dxfId="200" priority="680" operator="equal">
      <formula>0</formula>
    </cfRule>
  </conditionalFormatting>
  <conditionalFormatting sqref="H5">
    <cfRule type="cellIs" dxfId="199" priority="676" stopIfTrue="1" operator="equal">
      <formula>"þ"</formula>
    </cfRule>
  </conditionalFormatting>
  <conditionalFormatting sqref="H5">
    <cfRule type="cellIs" dxfId="198" priority="675" stopIfTrue="1" operator="equal">
      <formula>"þ"</formula>
    </cfRule>
  </conditionalFormatting>
  <conditionalFormatting sqref="M5">
    <cfRule type="cellIs" dxfId="197" priority="678" stopIfTrue="1" operator="equal">
      <formula>"þ"</formula>
    </cfRule>
  </conditionalFormatting>
  <conditionalFormatting sqref="K5">
    <cfRule type="cellIs" dxfId="196" priority="677" operator="lessThan">
      <formula>$P$1</formula>
    </cfRule>
  </conditionalFormatting>
  <conditionalFormatting sqref="G5">
    <cfRule type="cellIs" dxfId="195" priority="674" stopIfTrue="1" operator="equal">
      <formula>"þ"</formula>
    </cfRule>
  </conditionalFormatting>
  <conditionalFormatting sqref="G5">
    <cfRule type="cellIs" dxfId="194" priority="673" stopIfTrue="1" operator="equal">
      <formula>"þ"</formula>
    </cfRule>
  </conditionalFormatting>
  <conditionalFormatting sqref="E5">
    <cfRule type="cellIs" dxfId="193" priority="672" stopIfTrue="1" operator="equal">
      <formula>"þ"</formula>
    </cfRule>
  </conditionalFormatting>
  <conditionalFormatting sqref="E5">
    <cfRule type="cellIs" dxfId="192" priority="671" stopIfTrue="1" operator="equal">
      <formula>"þ"</formula>
    </cfRule>
  </conditionalFormatting>
  <conditionalFormatting sqref="M4 H4">
    <cfRule type="cellIs" dxfId="191" priority="652" stopIfTrue="1" operator="equal">
      <formula>"þ"</formula>
    </cfRule>
  </conditionalFormatting>
  <conditionalFormatting sqref="K4">
    <cfRule type="cellIs" dxfId="190" priority="651" operator="lessThan">
      <formula>$P$1</formula>
    </cfRule>
  </conditionalFormatting>
  <conditionalFormatting sqref="E4">
    <cfRule type="cellIs" dxfId="189" priority="650" stopIfTrue="1" operator="equal">
      <formula>"þ"</formula>
    </cfRule>
  </conditionalFormatting>
  <conditionalFormatting sqref="E4">
    <cfRule type="cellIs" dxfId="188" priority="649" stopIfTrue="1" operator="equal">
      <formula>"þ"</formula>
    </cfRule>
  </conditionalFormatting>
  <conditionalFormatting sqref="E5">
    <cfRule type="cellIs" dxfId="187" priority="491" stopIfTrue="1" operator="equal">
      <formula>"þ"</formula>
    </cfRule>
  </conditionalFormatting>
  <conditionalFormatting sqref="E5">
    <cfRule type="cellIs" dxfId="186" priority="490" stopIfTrue="1" operator="equal">
      <formula>"þ"</formula>
    </cfRule>
  </conditionalFormatting>
  <conditionalFormatting sqref="L11:L13">
    <cfRule type="cellIs" dxfId="185" priority="456" stopIfTrue="1" operator="equal">
      <formula>"þ"</formula>
    </cfRule>
  </conditionalFormatting>
  <conditionalFormatting sqref="H10">
    <cfRule type="cellIs" dxfId="184" priority="448" stopIfTrue="1" operator="equal">
      <formula>"þ"</formula>
    </cfRule>
  </conditionalFormatting>
  <conditionalFormatting sqref="K10">
    <cfRule type="cellIs" dxfId="183" priority="449" operator="lessThan">
      <formula>$P$1</formula>
    </cfRule>
  </conditionalFormatting>
  <conditionalFormatting sqref="H10">
    <cfRule type="cellIs" dxfId="182" priority="447" stopIfTrue="1" operator="equal">
      <formula>"þ"</formula>
    </cfRule>
  </conditionalFormatting>
  <conditionalFormatting sqref="G10">
    <cfRule type="cellIs" dxfId="181" priority="446" stopIfTrue="1" operator="equal">
      <formula>"þ"</formula>
    </cfRule>
  </conditionalFormatting>
  <conditionalFormatting sqref="G10">
    <cfRule type="cellIs" dxfId="180" priority="445" stopIfTrue="1" operator="equal">
      <formula>"þ"</formula>
    </cfRule>
  </conditionalFormatting>
  <conditionalFormatting sqref="F10">
    <cfRule type="cellIs" dxfId="179" priority="442" stopIfTrue="1" operator="equal">
      <formula>"þ"</formula>
    </cfRule>
  </conditionalFormatting>
  <conditionalFormatting sqref="F10">
    <cfRule type="cellIs" dxfId="178" priority="441" stopIfTrue="1" operator="equal">
      <formula>"þ"</formula>
    </cfRule>
  </conditionalFormatting>
  <conditionalFormatting sqref="F10">
    <cfRule type="cellIs" dxfId="177" priority="440" stopIfTrue="1" operator="equal">
      <formula>"þ"</formula>
    </cfRule>
  </conditionalFormatting>
  <conditionalFormatting sqref="F10">
    <cfRule type="cellIs" dxfId="176" priority="439" stopIfTrue="1" operator="equal">
      <formula>"þ"</formula>
    </cfRule>
  </conditionalFormatting>
  <conditionalFormatting sqref="F10">
    <cfRule type="cellIs" dxfId="175" priority="438" stopIfTrue="1" operator="equal">
      <formula>"þ"</formula>
    </cfRule>
  </conditionalFormatting>
  <conditionalFormatting sqref="F10">
    <cfRule type="cellIs" dxfId="174" priority="437" stopIfTrue="1" operator="equal">
      <formula>"þ"</formula>
    </cfRule>
  </conditionalFormatting>
  <conditionalFormatting sqref="H11">
    <cfRule type="cellIs" dxfId="173" priority="392" stopIfTrue="1" operator="equal">
      <formula>"þ"</formula>
    </cfRule>
  </conditionalFormatting>
  <conditionalFormatting sqref="K11">
    <cfRule type="cellIs" dxfId="172" priority="393" operator="lessThan">
      <formula>$P$1</formula>
    </cfRule>
  </conditionalFormatting>
  <conditionalFormatting sqref="H11">
    <cfRule type="cellIs" dxfId="171" priority="391" stopIfTrue="1" operator="equal">
      <formula>"þ"</formula>
    </cfRule>
  </conditionalFormatting>
  <conditionalFormatting sqref="E11">
    <cfRule type="cellIs" dxfId="170" priority="388" stopIfTrue="1" operator="equal">
      <formula>"þ"</formula>
    </cfRule>
  </conditionalFormatting>
  <conditionalFormatting sqref="E11">
    <cfRule type="cellIs" dxfId="169" priority="387" stopIfTrue="1" operator="equal">
      <formula>"þ"</formula>
    </cfRule>
  </conditionalFormatting>
  <conditionalFormatting sqref="F11">
    <cfRule type="cellIs" dxfId="168" priority="386" stopIfTrue="1" operator="equal">
      <formula>"þ"</formula>
    </cfRule>
  </conditionalFormatting>
  <conditionalFormatting sqref="F11">
    <cfRule type="cellIs" dxfId="167" priority="385" stopIfTrue="1" operator="equal">
      <formula>"þ"</formula>
    </cfRule>
  </conditionalFormatting>
  <conditionalFormatting sqref="F11">
    <cfRule type="cellIs" dxfId="166" priority="384" stopIfTrue="1" operator="equal">
      <formula>"þ"</formula>
    </cfRule>
  </conditionalFormatting>
  <conditionalFormatting sqref="F11">
    <cfRule type="cellIs" dxfId="165" priority="383" stopIfTrue="1" operator="equal">
      <formula>"þ"</formula>
    </cfRule>
  </conditionalFormatting>
  <conditionalFormatting sqref="F11">
    <cfRule type="cellIs" dxfId="164" priority="382" stopIfTrue="1" operator="equal">
      <formula>"þ"</formula>
    </cfRule>
  </conditionalFormatting>
  <conditionalFormatting sqref="F11">
    <cfRule type="cellIs" dxfId="163" priority="381" stopIfTrue="1" operator="equal">
      <formula>"þ"</formula>
    </cfRule>
  </conditionalFormatting>
  <conditionalFormatting sqref="L11">
    <cfRule type="cellIs" dxfId="162" priority="380" stopIfTrue="1" operator="equal">
      <formula>"þ"</formula>
    </cfRule>
  </conditionalFormatting>
  <conditionalFormatting sqref="F11">
    <cfRule type="cellIs" dxfId="161" priority="379" stopIfTrue="1" operator="equal">
      <formula>"þ"</formula>
    </cfRule>
  </conditionalFormatting>
  <conditionalFormatting sqref="F11">
    <cfRule type="cellIs" dxfId="160" priority="378" stopIfTrue="1" operator="equal">
      <formula>"þ"</formula>
    </cfRule>
  </conditionalFormatting>
  <conditionalFormatting sqref="E11">
    <cfRule type="cellIs" dxfId="159" priority="377" stopIfTrue="1" operator="equal">
      <formula>"þ"</formula>
    </cfRule>
  </conditionalFormatting>
  <conditionalFormatting sqref="E11">
    <cfRule type="cellIs" dxfId="158" priority="376" stopIfTrue="1" operator="equal">
      <formula>"þ"</formula>
    </cfRule>
  </conditionalFormatting>
  <conditionalFormatting sqref="E11">
    <cfRule type="cellIs" dxfId="157" priority="375" stopIfTrue="1" operator="equal">
      <formula>"þ"</formula>
    </cfRule>
  </conditionalFormatting>
  <conditionalFormatting sqref="E11">
    <cfRule type="cellIs" dxfId="156" priority="374" stopIfTrue="1" operator="equal">
      <formula>"þ"</formula>
    </cfRule>
  </conditionalFormatting>
  <conditionalFormatting sqref="E11">
    <cfRule type="cellIs" dxfId="155" priority="373" stopIfTrue="1" operator="equal">
      <formula>"þ"</formula>
    </cfRule>
  </conditionalFormatting>
  <conditionalFormatting sqref="E11">
    <cfRule type="cellIs" dxfId="154" priority="372" stopIfTrue="1" operator="equal">
      <formula>"þ"</formula>
    </cfRule>
  </conditionalFormatting>
  <conditionalFormatting sqref="L8">
    <cfRule type="cellIs" dxfId="153" priority="285" stopIfTrue="1" operator="equal">
      <formula>"þ"</formula>
    </cfRule>
  </conditionalFormatting>
  <conditionalFormatting sqref="F5">
    <cfRule type="cellIs" dxfId="152" priority="262" stopIfTrue="1" operator="equal">
      <formula>"þ"</formula>
    </cfRule>
  </conditionalFormatting>
  <conditionalFormatting sqref="G3">
    <cfRule type="cellIs" dxfId="151" priority="273" stopIfTrue="1" operator="equal">
      <formula>"þ"</formula>
    </cfRule>
  </conditionalFormatting>
  <conditionalFormatting sqref="G3">
    <cfRule type="cellIs" dxfId="150" priority="272" stopIfTrue="1" operator="equal">
      <formula>"þ"</formula>
    </cfRule>
  </conditionalFormatting>
  <conditionalFormatting sqref="G4">
    <cfRule type="cellIs" dxfId="149" priority="271" stopIfTrue="1" operator="equal">
      <formula>"þ"</formula>
    </cfRule>
  </conditionalFormatting>
  <conditionalFormatting sqref="G4">
    <cfRule type="cellIs" dxfId="148" priority="270" stopIfTrue="1" operator="equal">
      <formula>"þ"</formula>
    </cfRule>
  </conditionalFormatting>
  <conditionalFormatting sqref="G4">
    <cfRule type="cellIs" dxfId="147" priority="269" stopIfTrue="1" operator="equal">
      <formula>"þ"</formula>
    </cfRule>
  </conditionalFormatting>
  <conditionalFormatting sqref="F5">
    <cfRule type="cellIs" dxfId="146" priority="261" stopIfTrue="1" operator="equal">
      <formula>"þ"</formula>
    </cfRule>
  </conditionalFormatting>
  <conditionalFormatting sqref="L4">
    <cfRule type="cellIs" dxfId="145" priority="243" stopIfTrue="1" operator="equal">
      <formula>"þ"</formula>
    </cfRule>
  </conditionalFormatting>
  <conditionalFormatting sqref="L4">
    <cfRule type="cellIs" dxfId="144" priority="242" stopIfTrue="1" operator="equal">
      <formula>"þ"</formula>
    </cfRule>
  </conditionalFormatting>
  <conditionalFormatting sqref="G11">
    <cfRule type="cellIs" dxfId="143" priority="231" stopIfTrue="1" operator="equal">
      <formula>"þ"</formula>
    </cfRule>
  </conditionalFormatting>
  <conditionalFormatting sqref="G11">
    <cfRule type="cellIs" dxfId="142" priority="230" stopIfTrue="1" operator="equal">
      <formula>"þ"</formula>
    </cfRule>
  </conditionalFormatting>
  <conditionalFormatting sqref="G9">
    <cfRule type="cellIs" dxfId="141" priority="229" stopIfTrue="1" operator="equal">
      <formula>"þ"</formula>
    </cfRule>
  </conditionalFormatting>
  <conditionalFormatting sqref="G9">
    <cfRule type="cellIs" dxfId="140" priority="228" stopIfTrue="1" operator="equal">
      <formula>"þ"</formula>
    </cfRule>
  </conditionalFormatting>
  <conditionalFormatting sqref="H9">
    <cfRule type="cellIs" dxfId="139" priority="226" stopIfTrue="1" operator="equal">
      <formula>"þ"</formula>
    </cfRule>
  </conditionalFormatting>
  <conditionalFormatting sqref="K9">
    <cfRule type="cellIs" dxfId="138" priority="227" operator="lessThan">
      <formula>$P$1</formula>
    </cfRule>
  </conditionalFormatting>
  <conditionalFormatting sqref="H9">
    <cfRule type="cellIs" dxfId="137" priority="225" stopIfTrue="1" operator="equal">
      <formula>"þ"</formula>
    </cfRule>
  </conditionalFormatting>
  <conditionalFormatting sqref="G9">
    <cfRule type="cellIs" dxfId="136" priority="224" stopIfTrue="1" operator="equal">
      <formula>"þ"</formula>
    </cfRule>
  </conditionalFormatting>
  <conditionalFormatting sqref="G9">
    <cfRule type="cellIs" dxfId="135" priority="223" stopIfTrue="1" operator="equal">
      <formula>"þ"</formula>
    </cfRule>
  </conditionalFormatting>
  <conditionalFormatting sqref="E9">
    <cfRule type="cellIs" dxfId="134" priority="222" stopIfTrue="1" operator="equal">
      <formula>"þ"</formula>
    </cfRule>
  </conditionalFormatting>
  <conditionalFormatting sqref="E9">
    <cfRule type="cellIs" dxfId="133" priority="221" stopIfTrue="1" operator="equal">
      <formula>"þ"</formula>
    </cfRule>
  </conditionalFormatting>
  <conditionalFormatting sqref="H10">
    <cfRule type="cellIs" dxfId="132" priority="215" stopIfTrue="1" operator="equal">
      <formula>"þ"</formula>
    </cfRule>
  </conditionalFormatting>
  <conditionalFormatting sqref="K10">
    <cfRule type="cellIs" dxfId="131" priority="216" operator="lessThan">
      <formula>$P$1</formula>
    </cfRule>
  </conditionalFormatting>
  <conditionalFormatting sqref="H10">
    <cfRule type="cellIs" dxfId="130" priority="214" stopIfTrue="1" operator="equal">
      <formula>"þ"</formula>
    </cfRule>
  </conditionalFormatting>
  <conditionalFormatting sqref="H11">
    <cfRule type="cellIs" dxfId="129" priority="210" stopIfTrue="1" operator="equal">
      <formula>"þ"</formula>
    </cfRule>
  </conditionalFormatting>
  <conditionalFormatting sqref="K11">
    <cfRule type="cellIs" dxfId="128" priority="211" operator="lessThan">
      <formula>$P$1</formula>
    </cfRule>
  </conditionalFormatting>
  <conditionalFormatting sqref="H11">
    <cfRule type="cellIs" dxfId="127" priority="209" stopIfTrue="1" operator="equal">
      <formula>"þ"</formula>
    </cfRule>
  </conditionalFormatting>
  <conditionalFormatting sqref="G11">
    <cfRule type="cellIs" dxfId="126" priority="208" stopIfTrue="1" operator="equal">
      <formula>"þ"</formula>
    </cfRule>
  </conditionalFormatting>
  <conditionalFormatting sqref="G11">
    <cfRule type="cellIs" dxfId="125" priority="207" stopIfTrue="1" operator="equal">
      <formula>"þ"</formula>
    </cfRule>
  </conditionalFormatting>
  <conditionalFormatting sqref="E11">
    <cfRule type="cellIs" dxfId="124" priority="206" stopIfTrue="1" operator="equal">
      <formula>"þ"</formula>
    </cfRule>
  </conditionalFormatting>
  <conditionalFormatting sqref="E11">
    <cfRule type="cellIs" dxfId="123" priority="205" stopIfTrue="1" operator="equal">
      <formula>"þ"</formula>
    </cfRule>
  </conditionalFormatting>
  <conditionalFormatting sqref="F11">
    <cfRule type="cellIs" dxfId="122" priority="204" stopIfTrue="1" operator="equal">
      <formula>"þ"</formula>
    </cfRule>
  </conditionalFormatting>
  <conditionalFormatting sqref="F11">
    <cfRule type="cellIs" dxfId="121" priority="203" stopIfTrue="1" operator="equal">
      <formula>"þ"</formula>
    </cfRule>
  </conditionalFormatting>
  <conditionalFormatting sqref="F11">
    <cfRule type="cellIs" dxfId="120" priority="202" stopIfTrue="1" operator="equal">
      <formula>"þ"</formula>
    </cfRule>
  </conditionalFormatting>
  <conditionalFormatting sqref="F11">
    <cfRule type="cellIs" dxfId="119" priority="201" stopIfTrue="1" operator="equal">
      <formula>"þ"</formula>
    </cfRule>
  </conditionalFormatting>
  <conditionalFormatting sqref="F11">
    <cfRule type="cellIs" dxfId="118" priority="200" stopIfTrue="1" operator="equal">
      <formula>"þ"</formula>
    </cfRule>
  </conditionalFormatting>
  <conditionalFormatting sqref="F11">
    <cfRule type="cellIs" dxfId="117" priority="199" stopIfTrue="1" operator="equal">
      <formula>"þ"</formula>
    </cfRule>
  </conditionalFormatting>
  <conditionalFormatting sqref="L11">
    <cfRule type="cellIs" dxfId="116" priority="198" stopIfTrue="1" operator="equal">
      <formula>"þ"</formula>
    </cfRule>
  </conditionalFormatting>
  <conditionalFormatting sqref="K12">
    <cfRule type="cellIs" dxfId="115" priority="197" operator="lessThan">
      <formula>$P$1</formula>
    </cfRule>
  </conditionalFormatting>
  <conditionalFormatting sqref="E12">
    <cfRule type="cellIs" dxfId="114" priority="194" stopIfTrue="1" operator="equal">
      <formula>"þ"</formula>
    </cfRule>
  </conditionalFormatting>
  <conditionalFormatting sqref="E12">
    <cfRule type="cellIs" dxfId="113" priority="193" stopIfTrue="1" operator="equal">
      <formula>"þ"</formula>
    </cfRule>
  </conditionalFormatting>
  <conditionalFormatting sqref="F12">
    <cfRule type="cellIs" dxfId="112" priority="192" stopIfTrue="1" operator="equal">
      <formula>"þ"</formula>
    </cfRule>
  </conditionalFormatting>
  <conditionalFormatting sqref="F12">
    <cfRule type="cellIs" dxfId="111" priority="191" stopIfTrue="1" operator="equal">
      <formula>"þ"</formula>
    </cfRule>
  </conditionalFormatting>
  <conditionalFormatting sqref="F12">
    <cfRule type="cellIs" dxfId="110" priority="190" stopIfTrue="1" operator="equal">
      <formula>"þ"</formula>
    </cfRule>
  </conditionalFormatting>
  <conditionalFormatting sqref="F12">
    <cfRule type="cellIs" dxfId="109" priority="189" stopIfTrue="1" operator="equal">
      <formula>"þ"</formula>
    </cfRule>
  </conditionalFormatting>
  <conditionalFormatting sqref="F12">
    <cfRule type="cellIs" dxfId="108" priority="188" stopIfTrue="1" operator="equal">
      <formula>"þ"</formula>
    </cfRule>
  </conditionalFormatting>
  <conditionalFormatting sqref="F12">
    <cfRule type="cellIs" dxfId="107" priority="187" stopIfTrue="1" operator="equal">
      <formula>"þ"</formula>
    </cfRule>
  </conditionalFormatting>
  <conditionalFormatting sqref="L12">
    <cfRule type="cellIs" dxfId="106" priority="186" stopIfTrue="1" operator="equal">
      <formula>"þ"</formula>
    </cfRule>
  </conditionalFormatting>
  <conditionalFormatting sqref="F12">
    <cfRule type="cellIs" dxfId="105" priority="185" stopIfTrue="1" operator="equal">
      <formula>"þ"</formula>
    </cfRule>
  </conditionalFormatting>
  <conditionalFormatting sqref="F12">
    <cfRule type="cellIs" dxfId="104" priority="184" stopIfTrue="1" operator="equal">
      <formula>"þ"</formula>
    </cfRule>
  </conditionalFormatting>
  <conditionalFormatting sqref="E12">
    <cfRule type="cellIs" dxfId="103" priority="183" stopIfTrue="1" operator="equal">
      <formula>"þ"</formula>
    </cfRule>
  </conditionalFormatting>
  <conditionalFormatting sqref="E12">
    <cfRule type="cellIs" dxfId="102" priority="182" stopIfTrue="1" operator="equal">
      <formula>"þ"</formula>
    </cfRule>
  </conditionalFormatting>
  <conditionalFormatting sqref="E12">
    <cfRule type="cellIs" dxfId="101" priority="181" stopIfTrue="1" operator="equal">
      <formula>"þ"</formula>
    </cfRule>
  </conditionalFormatting>
  <conditionalFormatting sqref="E12">
    <cfRule type="cellIs" dxfId="100" priority="180" stopIfTrue="1" operator="equal">
      <formula>"þ"</formula>
    </cfRule>
  </conditionalFormatting>
  <conditionalFormatting sqref="E12">
    <cfRule type="cellIs" dxfId="99" priority="179" stopIfTrue="1" operator="equal">
      <formula>"þ"</formula>
    </cfRule>
  </conditionalFormatting>
  <conditionalFormatting sqref="E12">
    <cfRule type="cellIs" dxfId="98" priority="178" stopIfTrue="1" operator="equal">
      <formula>"þ"</formula>
    </cfRule>
  </conditionalFormatting>
  <conditionalFormatting sqref="F10">
    <cfRule type="cellIs" dxfId="97" priority="176" stopIfTrue="1" operator="equal">
      <formula>"þ"</formula>
    </cfRule>
  </conditionalFormatting>
  <conditionalFormatting sqref="F10">
    <cfRule type="cellIs" dxfId="96" priority="175" stopIfTrue="1" operator="equal">
      <formula>"þ"</formula>
    </cfRule>
  </conditionalFormatting>
  <conditionalFormatting sqref="G12">
    <cfRule type="cellIs" dxfId="95" priority="173" stopIfTrue="1" operator="equal">
      <formula>"þ"</formula>
    </cfRule>
  </conditionalFormatting>
  <conditionalFormatting sqref="G12">
    <cfRule type="cellIs" dxfId="94" priority="172" stopIfTrue="1" operator="equal">
      <formula>"þ"</formula>
    </cfRule>
  </conditionalFormatting>
  <conditionalFormatting sqref="G10">
    <cfRule type="cellIs" dxfId="93" priority="171" stopIfTrue="1" operator="equal">
      <formula>"þ"</formula>
    </cfRule>
  </conditionalFormatting>
  <conditionalFormatting sqref="G10">
    <cfRule type="cellIs" dxfId="92" priority="170" stopIfTrue="1" operator="equal">
      <formula>"þ"</formula>
    </cfRule>
  </conditionalFormatting>
  <conditionalFormatting sqref="F8">
    <cfRule type="cellIs" dxfId="91" priority="169" stopIfTrue="1" operator="equal">
      <formula>"þ"</formula>
    </cfRule>
  </conditionalFormatting>
  <conditionalFormatting sqref="F8">
    <cfRule type="cellIs" dxfId="90" priority="168" stopIfTrue="1" operator="equal">
      <formula>"þ"</formula>
    </cfRule>
  </conditionalFormatting>
  <conditionalFormatting sqref="M13">
    <cfRule type="cellIs" dxfId="89" priority="167" stopIfTrue="1" operator="equal">
      <formula>"þ"</formula>
    </cfRule>
  </conditionalFormatting>
  <conditionalFormatting sqref="M13">
    <cfRule type="cellIs" dxfId="88" priority="166" stopIfTrue="1" operator="equal">
      <formula>"þ"</formula>
    </cfRule>
  </conditionalFormatting>
  <conditionalFormatting sqref="H13">
    <cfRule type="cellIs" dxfId="87" priority="164" stopIfTrue="1" operator="equal">
      <formula>"þ"</formula>
    </cfRule>
  </conditionalFormatting>
  <conditionalFormatting sqref="K13">
    <cfRule type="cellIs" dxfId="86" priority="165" operator="lessThan">
      <formula>$P$1</formula>
    </cfRule>
  </conditionalFormatting>
  <conditionalFormatting sqref="H13">
    <cfRule type="cellIs" dxfId="85" priority="163" stopIfTrue="1" operator="equal">
      <formula>"þ"</formula>
    </cfRule>
  </conditionalFormatting>
  <conditionalFormatting sqref="E13">
    <cfRule type="cellIs" dxfId="84" priority="162" stopIfTrue="1" operator="equal">
      <formula>"þ"</formula>
    </cfRule>
  </conditionalFormatting>
  <conditionalFormatting sqref="E13">
    <cfRule type="cellIs" dxfId="83" priority="161" stopIfTrue="1" operator="equal">
      <formula>"þ"</formula>
    </cfRule>
  </conditionalFormatting>
  <conditionalFormatting sqref="F13">
    <cfRule type="cellIs" dxfId="82" priority="160" stopIfTrue="1" operator="equal">
      <formula>"þ"</formula>
    </cfRule>
  </conditionalFormatting>
  <conditionalFormatting sqref="F13">
    <cfRule type="cellIs" dxfId="81" priority="159" stopIfTrue="1" operator="equal">
      <formula>"þ"</formula>
    </cfRule>
  </conditionalFormatting>
  <conditionalFormatting sqref="F13">
    <cfRule type="cellIs" dxfId="80" priority="158" stopIfTrue="1" operator="equal">
      <formula>"þ"</formula>
    </cfRule>
  </conditionalFormatting>
  <conditionalFormatting sqref="F13">
    <cfRule type="cellIs" dxfId="79" priority="157" stopIfTrue="1" operator="equal">
      <formula>"þ"</formula>
    </cfRule>
  </conditionalFormatting>
  <conditionalFormatting sqref="F13">
    <cfRule type="cellIs" dxfId="78" priority="156" stopIfTrue="1" operator="equal">
      <formula>"þ"</formula>
    </cfRule>
  </conditionalFormatting>
  <conditionalFormatting sqref="F13">
    <cfRule type="cellIs" dxfId="77" priority="155" stopIfTrue="1" operator="equal">
      <formula>"þ"</formula>
    </cfRule>
  </conditionalFormatting>
  <conditionalFormatting sqref="L13">
    <cfRule type="cellIs" dxfId="76" priority="154" stopIfTrue="1" operator="equal">
      <formula>"þ"</formula>
    </cfRule>
  </conditionalFormatting>
  <conditionalFormatting sqref="F13">
    <cfRule type="cellIs" dxfId="75" priority="153" stopIfTrue="1" operator="equal">
      <formula>"þ"</formula>
    </cfRule>
  </conditionalFormatting>
  <conditionalFormatting sqref="F13">
    <cfRule type="cellIs" dxfId="74" priority="152" stopIfTrue="1" operator="equal">
      <formula>"þ"</formula>
    </cfRule>
  </conditionalFormatting>
  <conditionalFormatting sqref="E13">
    <cfRule type="cellIs" dxfId="73" priority="151" stopIfTrue="1" operator="equal">
      <formula>"þ"</formula>
    </cfRule>
  </conditionalFormatting>
  <conditionalFormatting sqref="E13">
    <cfRule type="cellIs" dxfId="72" priority="150" stopIfTrue="1" operator="equal">
      <formula>"þ"</formula>
    </cfRule>
  </conditionalFormatting>
  <conditionalFormatting sqref="E13">
    <cfRule type="cellIs" dxfId="71" priority="149" stopIfTrue="1" operator="equal">
      <formula>"þ"</formula>
    </cfRule>
  </conditionalFormatting>
  <conditionalFormatting sqref="E13">
    <cfRule type="cellIs" dxfId="70" priority="148" stopIfTrue="1" operator="equal">
      <formula>"þ"</formula>
    </cfRule>
  </conditionalFormatting>
  <conditionalFormatting sqref="E13">
    <cfRule type="cellIs" dxfId="69" priority="147" stopIfTrue="1" operator="equal">
      <formula>"þ"</formula>
    </cfRule>
  </conditionalFormatting>
  <conditionalFormatting sqref="E13">
    <cfRule type="cellIs" dxfId="68" priority="146" stopIfTrue="1" operator="equal">
      <formula>"þ"</formula>
    </cfRule>
  </conditionalFormatting>
  <conditionalFormatting sqref="G13">
    <cfRule type="cellIs" dxfId="67" priority="145" stopIfTrue="1" operator="equal">
      <formula>"þ"</formula>
    </cfRule>
  </conditionalFormatting>
  <conditionalFormatting sqref="G13">
    <cfRule type="cellIs" dxfId="66" priority="144" stopIfTrue="1" operator="equal">
      <formula>"þ"</formula>
    </cfRule>
  </conditionalFormatting>
  <conditionalFormatting sqref="H12">
    <cfRule type="cellIs" dxfId="65" priority="143" stopIfTrue="1" operator="equal">
      <formula>"þ"</formula>
    </cfRule>
  </conditionalFormatting>
  <conditionalFormatting sqref="H12">
    <cfRule type="cellIs" dxfId="64" priority="142" stopIfTrue="1" operator="equal">
      <formula>"þ"</formula>
    </cfRule>
  </conditionalFormatting>
  <conditionalFormatting sqref="G10">
    <cfRule type="cellIs" dxfId="63" priority="139" stopIfTrue="1" operator="equal">
      <formula>"þ"</formula>
    </cfRule>
  </conditionalFormatting>
  <conditionalFormatting sqref="G10">
    <cfRule type="cellIs" dxfId="62" priority="138" stopIfTrue="1" operator="equal">
      <formula>"þ"</formula>
    </cfRule>
  </conditionalFormatting>
  <conditionalFormatting sqref="F10">
    <cfRule type="cellIs" dxfId="61" priority="137" stopIfTrue="1" operator="equal">
      <formula>"þ"</formula>
    </cfRule>
  </conditionalFormatting>
  <conditionalFormatting sqref="F10">
    <cfRule type="cellIs" dxfId="60" priority="136" stopIfTrue="1" operator="equal">
      <formula>"þ"</formula>
    </cfRule>
  </conditionalFormatting>
  <conditionalFormatting sqref="G10">
    <cfRule type="cellIs" dxfId="59" priority="135" stopIfTrue="1" operator="equal">
      <formula>"þ"</formula>
    </cfRule>
  </conditionalFormatting>
  <conditionalFormatting sqref="G10">
    <cfRule type="cellIs" dxfId="58" priority="134" stopIfTrue="1" operator="equal">
      <formula>"þ"</formula>
    </cfRule>
  </conditionalFormatting>
  <conditionalFormatting sqref="F10">
    <cfRule type="cellIs" dxfId="57" priority="133" stopIfTrue="1" operator="equal">
      <formula>"þ"</formula>
    </cfRule>
  </conditionalFormatting>
  <conditionalFormatting sqref="F10">
    <cfRule type="cellIs" dxfId="56" priority="132" stopIfTrue="1" operator="equal">
      <formula>"þ"</formula>
    </cfRule>
  </conditionalFormatting>
  <conditionalFormatting sqref="F2">
    <cfRule type="cellIs" dxfId="55" priority="131" stopIfTrue="1" operator="equal">
      <formula>"þ"</formula>
    </cfRule>
  </conditionalFormatting>
  <conditionalFormatting sqref="F3">
    <cfRule type="cellIs" dxfId="54" priority="127" stopIfTrue="1" operator="equal">
      <formula>"þ"</formula>
    </cfRule>
  </conditionalFormatting>
  <conditionalFormatting sqref="F3">
    <cfRule type="cellIs" dxfId="53" priority="126" stopIfTrue="1" operator="equal">
      <formula>"þ"</formula>
    </cfRule>
  </conditionalFormatting>
  <conditionalFormatting sqref="L3">
    <cfRule type="cellIs" dxfId="52" priority="67" stopIfTrue="1" operator="equal">
      <formula>"þ"</formula>
    </cfRule>
  </conditionalFormatting>
  <conditionalFormatting sqref="L3">
    <cfRule type="cellIs" dxfId="51" priority="68" stopIfTrue="1" operator="equal">
      <formula>"þ"</formula>
    </cfRule>
  </conditionalFormatting>
  <conditionalFormatting sqref="F5">
    <cfRule type="cellIs" dxfId="50" priority="64" stopIfTrue="1" operator="equal">
      <formula>"þ"</formula>
    </cfRule>
  </conditionalFormatting>
  <conditionalFormatting sqref="F5">
    <cfRule type="cellIs" dxfId="49" priority="63" stopIfTrue="1" operator="equal">
      <formula>"þ"</formula>
    </cfRule>
  </conditionalFormatting>
  <conditionalFormatting sqref="E5">
    <cfRule type="cellIs" dxfId="48" priority="62" stopIfTrue="1" operator="equal">
      <formula>"þ"</formula>
    </cfRule>
  </conditionalFormatting>
  <conditionalFormatting sqref="E5">
    <cfRule type="cellIs" dxfId="47" priority="61" stopIfTrue="1" operator="equal">
      <formula>"þ"</formula>
    </cfRule>
  </conditionalFormatting>
  <conditionalFormatting sqref="E10">
    <cfRule type="cellIs" dxfId="46" priority="55" stopIfTrue="1" operator="equal">
      <formula>"þ"</formula>
    </cfRule>
  </conditionalFormatting>
  <conditionalFormatting sqref="E10">
    <cfRule type="cellIs" dxfId="45" priority="54" stopIfTrue="1" operator="equal">
      <formula>"þ"</formula>
    </cfRule>
  </conditionalFormatting>
  <conditionalFormatting sqref="F9">
    <cfRule type="cellIs" dxfId="44" priority="39" stopIfTrue="1" operator="equal">
      <formula>"þ"</formula>
    </cfRule>
  </conditionalFormatting>
  <conditionalFormatting sqref="F9">
    <cfRule type="cellIs" dxfId="43" priority="38" stopIfTrue="1" operator="equal">
      <formula>"þ"</formula>
    </cfRule>
  </conditionalFormatting>
  <conditionalFormatting sqref="L9:L10">
    <cfRule type="cellIs" dxfId="42" priority="36" stopIfTrue="1" operator="equal">
      <formula>"þ"</formula>
    </cfRule>
  </conditionalFormatting>
  <conditionalFormatting sqref="L9:L10">
    <cfRule type="cellIs" dxfId="41" priority="35" stopIfTrue="1" operator="equal">
      <formula>"þ"</formula>
    </cfRule>
  </conditionalFormatting>
  <conditionalFormatting sqref="E2">
    <cfRule type="cellIs" dxfId="40" priority="22" stopIfTrue="1" operator="equal">
      <formula>"þ"</formula>
    </cfRule>
  </conditionalFormatting>
  <conditionalFormatting sqref="E2">
    <cfRule type="cellIs" dxfId="39" priority="21" stopIfTrue="1" operator="equal">
      <formula>"þ"</formula>
    </cfRule>
  </conditionalFormatting>
  <conditionalFormatting sqref="E2">
    <cfRule type="cellIs" dxfId="38" priority="20" stopIfTrue="1" operator="equal">
      <formula>"þ"</formula>
    </cfRule>
  </conditionalFormatting>
  <conditionalFormatting sqref="E2">
    <cfRule type="cellIs" dxfId="37" priority="19" stopIfTrue="1" operator="equal">
      <formula>"þ"</formula>
    </cfRule>
  </conditionalFormatting>
  <conditionalFormatting sqref="E2">
    <cfRule type="cellIs" dxfId="36" priority="18" stopIfTrue="1" operator="equal">
      <formula>"þ"</formula>
    </cfRule>
  </conditionalFormatting>
  <conditionalFormatting sqref="E2">
    <cfRule type="cellIs" dxfId="35" priority="17" stopIfTrue="1" operator="equal">
      <formula>"þ"</formula>
    </cfRule>
  </conditionalFormatting>
  <conditionalFormatting sqref="E3">
    <cfRule type="cellIs" dxfId="34" priority="16" stopIfTrue="1" operator="equal">
      <formula>"þ"</formula>
    </cfRule>
  </conditionalFormatting>
  <conditionalFormatting sqref="E3">
    <cfRule type="cellIs" dxfId="33" priority="15" stopIfTrue="1" operator="equal">
      <formula>"þ"</formula>
    </cfRule>
  </conditionalFormatting>
  <conditionalFormatting sqref="E3">
    <cfRule type="cellIs" dxfId="32" priority="14" stopIfTrue="1" operator="equal">
      <formula>"þ"</formula>
    </cfRule>
  </conditionalFormatting>
  <conditionalFormatting sqref="E3">
    <cfRule type="cellIs" dxfId="31" priority="13" stopIfTrue="1" operator="equal">
      <formula>"þ"</formula>
    </cfRule>
  </conditionalFormatting>
  <conditionalFormatting sqref="E3">
    <cfRule type="cellIs" dxfId="30" priority="12" stopIfTrue="1" operator="equal">
      <formula>"þ"</formula>
    </cfRule>
  </conditionalFormatting>
  <conditionalFormatting sqref="E3">
    <cfRule type="cellIs" dxfId="29" priority="11" stopIfTrue="1" operator="equal">
      <formula>"þ"</formula>
    </cfRule>
  </conditionalFormatting>
  <conditionalFormatting sqref="L2">
    <cfRule type="cellIs" dxfId="28" priority="9" stopIfTrue="1" operator="equal">
      <formula>"þ"</formula>
    </cfRule>
  </conditionalFormatting>
  <conditionalFormatting sqref="L2">
    <cfRule type="cellIs" dxfId="27" priority="10" stopIfTrue="1" operator="equal">
      <formula>"þ"</formula>
    </cfRule>
  </conditionalFormatting>
  <conditionalFormatting sqref="F4">
    <cfRule type="cellIs" dxfId="26" priority="8" stopIfTrue="1" operator="equal">
      <formula>"þ"</formula>
    </cfRule>
  </conditionalFormatting>
  <conditionalFormatting sqref="F4">
    <cfRule type="cellIs" dxfId="25" priority="7" stopIfTrue="1" operator="equal">
      <formula>"þ"</formula>
    </cfRule>
  </conditionalFormatting>
  <conditionalFormatting sqref="F4">
    <cfRule type="cellIs" dxfId="24" priority="6" stopIfTrue="1" operator="equal">
      <formula>"þ"</formula>
    </cfRule>
  </conditionalFormatting>
  <conditionalFormatting sqref="F4">
    <cfRule type="cellIs" dxfId="23" priority="5" stopIfTrue="1" operator="equal">
      <formula>"þ"</formula>
    </cfRule>
  </conditionalFormatting>
  <conditionalFormatting sqref="F4">
    <cfRule type="cellIs" dxfId="22" priority="4" stopIfTrue="1" operator="equal">
      <formula>"þ"</formula>
    </cfRule>
  </conditionalFormatting>
  <conditionalFormatting sqref="F4">
    <cfRule type="cellIs" dxfId="21" priority="3" stopIfTrue="1" operator="equal">
      <formula>"þ"</formula>
    </cfRule>
  </conditionalFormatting>
  <conditionalFormatting sqref="L5">
    <cfRule type="cellIs" dxfId="20" priority="2" stopIfTrue="1" operator="equal">
      <formula>"þ"</formula>
    </cfRule>
  </conditionalFormatting>
  <conditionalFormatting sqref="L5">
    <cfRule type="cellIs" dxfId="19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09765625" style="48" bestFit="1" customWidth="1"/>
    <col min="2" max="2" width="13" style="48" bestFit="1" customWidth="1"/>
    <col min="3" max="3" width="17.39843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0.296875" style="43" bestFit="1" customWidth="1"/>
    <col min="16" max="16384" width="8.796875" style="43"/>
  </cols>
  <sheetData>
    <row r="1" spans="1:15" ht="31.8" thickBot="1" x14ac:dyDescent="0.35">
      <c r="A1" s="130" t="s">
        <v>0</v>
      </c>
      <c r="B1" s="126" t="s">
        <v>35</v>
      </c>
      <c r="C1" s="126" t="s">
        <v>36</v>
      </c>
      <c r="D1" s="127" t="s">
        <v>92</v>
      </c>
      <c r="E1" s="129" t="s">
        <v>37</v>
      </c>
      <c r="F1" s="128" t="s">
        <v>91</v>
      </c>
      <c r="G1" s="127" t="s">
        <v>90</v>
      </c>
      <c r="H1" s="126" t="s">
        <v>38</v>
      </c>
      <c r="I1" s="126" t="s">
        <v>39</v>
      </c>
      <c r="J1" s="123" t="s">
        <v>89</v>
      </c>
      <c r="K1" s="125" t="s">
        <v>3</v>
      </c>
      <c r="L1" s="123" t="s">
        <v>26</v>
      </c>
      <c r="M1" s="124" t="s">
        <v>86</v>
      </c>
      <c r="N1" s="123" t="s">
        <v>85</v>
      </c>
      <c r="O1" s="175" t="s">
        <v>88</v>
      </c>
    </row>
    <row r="2" spans="1:15" x14ac:dyDescent="0.3">
      <c r="A2" s="121" t="s">
        <v>110</v>
      </c>
      <c r="B2" s="67" t="s">
        <v>120</v>
      </c>
      <c r="C2" s="44" t="s">
        <v>121</v>
      </c>
      <c r="D2" s="122" t="s">
        <v>82</v>
      </c>
      <c r="E2" s="121">
        <v>3</v>
      </c>
      <c r="F2" s="120">
        <v>1</v>
      </c>
      <c r="G2" s="119">
        <v>1</v>
      </c>
      <c r="H2" s="44">
        <v>0</v>
      </c>
      <c r="I2" s="44">
        <v>0</v>
      </c>
      <c r="J2" s="44">
        <f t="shared" ref="J2:J6" si="0">IF(D2="þ",SUM(E2,G2:I2),SUM(E2,F2,H2,I2))</f>
        <v>4</v>
      </c>
      <c r="K2" s="45">
        <f t="shared" ref="K2:K5" ca="1" si="1">RANDBETWEEN(1,20)</f>
        <v>17</v>
      </c>
      <c r="L2" s="44">
        <f t="shared" ref="L2:L5" ca="1" si="2">SUM(J2:K2)</f>
        <v>21</v>
      </c>
      <c r="M2" s="62">
        <v>20</v>
      </c>
      <c r="N2" s="65" t="str">
        <f t="shared" ref="N2:N4" ca="1" si="3">IF(K2&gt;(M2-1),"þ","ý")</f>
        <v>ý</v>
      </c>
      <c r="O2" s="67"/>
    </row>
    <row r="3" spans="1:15" x14ac:dyDescent="0.3">
      <c r="A3" s="121" t="s">
        <v>110</v>
      </c>
      <c r="B3" s="67" t="s">
        <v>125</v>
      </c>
      <c r="C3" s="44" t="s">
        <v>126</v>
      </c>
      <c r="D3" s="122" t="s">
        <v>82</v>
      </c>
      <c r="E3" s="121">
        <v>3</v>
      </c>
      <c r="F3" s="120">
        <v>1</v>
      </c>
      <c r="G3" s="119">
        <v>1</v>
      </c>
      <c r="H3" s="44">
        <v>0</v>
      </c>
      <c r="I3" s="44">
        <v>0</v>
      </c>
      <c r="J3" s="44">
        <f t="shared" ref="J3" si="4">IF(D3="þ",SUM(E3,G3:I3),SUM(E3,F3,H3,I3))</f>
        <v>4</v>
      </c>
      <c r="K3" s="45">
        <f t="shared" ca="1" si="1"/>
        <v>16</v>
      </c>
      <c r="L3" s="44">
        <f t="shared" ref="L3" ca="1" si="5">SUM(J3:K3)</f>
        <v>20</v>
      </c>
      <c r="M3" s="62">
        <v>20</v>
      </c>
      <c r="N3" s="65" t="str">
        <f t="shared" ref="N3" ca="1" si="6">IF(K3&gt;(M3-1),"þ","ý")</f>
        <v>ý</v>
      </c>
      <c r="O3" s="67"/>
    </row>
    <row r="4" spans="1:15" x14ac:dyDescent="0.3">
      <c r="A4" s="121" t="s">
        <v>110</v>
      </c>
      <c r="B4" s="193" t="s">
        <v>123</v>
      </c>
      <c r="C4" s="192" t="s">
        <v>124</v>
      </c>
      <c r="D4" s="122" t="s">
        <v>82</v>
      </c>
      <c r="E4" s="121">
        <v>3</v>
      </c>
      <c r="F4" s="192">
        <v>4</v>
      </c>
      <c r="G4" s="119">
        <v>1</v>
      </c>
      <c r="H4" s="44">
        <v>0</v>
      </c>
      <c r="I4" s="44">
        <v>0</v>
      </c>
      <c r="J4" s="44">
        <f t="shared" si="0"/>
        <v>7</v>
      </c>
      <c r="K4" s="45">
        <f t="shared" ca="1" si="1"/>
        <v>16</v>
      </c>
      <c r="L4" s="44">
        <f t="shared" ref="L4" ca="1" si="7">SUM(J4:K4)</f>
        <v>23</v>
      </c>
      <c r="M4" s="62">
        <v>20</v>
      </c>
      <c r="N4" s="65" t="str">
        <f t="shared" ca="1" si="3"/>
        <v>ý</v>
      </c>
      <c r="O4" s="67"/>
    </row>
    <row r="5" spans="1:15" x14ac:dyDescent="0.3">
      <c r="A5" s="117" t="s">
        <v>110</v>
      </c>
      <c r="B5" s="46" t="s">
        <v>111</v>
      </c>
      <c r="C5" s="46" t="s">
        <v>111</v>
      </c>
      <c r="D5" s="118" t="s">
        <v>82</v>
      </c>
      <c r="E5" s="117">
        <v>3</v>
      </c>
      <c r="F5" s="116">
        <v>1</v>
      </c>
      <c r="G5" s="115">
        <v>1</v>
      </c>
      <c r="H5" s="46">
        <v>0</v>
      </c>
      <c r="I5" s="46">
        <v>0</v>
      </c>
      <c r="J5" s="46">
        <f t="shared" ref="J5" si="8">IF(D5="þ",SUM(E5,G5:I5),SUM(E5,F5,H5,I5))</f>
        <v>4</v>
      </c>
      <c r="K5" s="47">
        <f t="shared" ca="1" si="1"/>
        <v>15</v>
      </c>
      <c r="L5" s="46">
        <f t="shared" ca="1" si="2"/>
        <v>19</v>
      </c>
      <c r="M5" s="63">
        <v>20</v>
      </c>
      <c r="N5" s="64" t="str">
        <f t="shared" ref="N5" ca="1" si="9">IF(K5&gt;(M5-1),"þ","ý")</f>
        <v>ý</v>
      </c>
      <c r="O5" s="114"/>
    </row>
    <row r="6" spans="1:15" x14ac:dyDescent="0.3">
      <c r="A6" s="183" t="s">
        <v>116</v>
      </c>
      <c r="B6" s="67" t="s">
        <v>117</v>
      </c>
      <c r="C6" s="44" t="s">
        <v>118</v>
      </c>
      <c r="D6" s="122" t="s">
        <v>82</v>
      </c>
      <c r="E6" s="121">
        <v>4</v>
      </c>
      <c r="F6" s="120">
        <v>7</v>
      </c>
      <c r="G6" s="119">
        <v>3</v>
      </c>
      <c r="H6" s="44">
        <v>0</v>
      </c>
      <c r="I6" s="44">
        <v>0</v>
      </c>
      <c r="J6" s="44">
        <f t="shared" si="0"/>
        <v>11</v>
      </c>
      <c r="K6" s="45">
        <f t="shared" ref="K6" ca="1" si="10">RANDBETWEEN(1,20)</f>
        <v>5</v>
      </c>
      <c r="L6" s="44">
        <f t="shared" ref="L6" ca="1" si="11">SUM(J6:K6)</f>
        <v>16</v>
      </c>
      <c r="M6" s="62">
        <v>20</v>
      </c>
      <c r="N6" s="65" t="str">
        <f t="shared" ref="N6" ca="1" si="12">IF(K6&gt;(M6-1),"þ","ý")</f>
        <v>ý</v>
      </c>
      <c r="O6" s="174"/>
    </row>
    <row r="7" spans="1:15" x14ac:dyDescent="0.3">
      <c r="A7" s="184" t="s">
        <v>116</v>
      </c>
      <c r="B7" s="46" t="s">
        <v>111</v>
      </c>
      <c r="C7" s="46" t="s">
        <v>111</v>
      </c>
      <c r="D7" s="118" t="s">
        <v>82</v>
      </c>
      <c r="E7" s="117">
        <v>4</v>
      </c>
      <c r="F7" s="116">
        <v>11</v>
      </c>
      <c r="G7" s="115">
        <v>3</v>
      </c>
      <c r="H7" s="46">
        <v>0</v>
      </c>
      <c r="I7" s="46">
        <v>0</v>
      </c>
      <c r="J7" s="46">
        <f t="shared" ref="J7" si="13">IF(D7="þ",SUM(E7,G7:I7),SUM(E7,F7,H7,I7))</f>
        <v>15</v>
      </c>
      <c r="K7" s="47">
        <f t="shared" ref="K7" ca="1" si="14">RANDBETWEEN(1,20)</f>
        <v>14</v>
      </c>
      <c r="L7" s="46">
        <f t="shared" ref="L7" ca="1" si="15">SUM(J7:K7)</f>
        <v>29</v>
      </c>
      <c r="M7" s="63">
        <v>20</v>
      </c>
      <c r="N7" s="64" t="str">
        <f t="shared" ref="N7" ca="1" si="16">IF(K7&gt;(M7-1),"þ","ý")</f>
        <v>ý</v>
      </c>
      <c r="O7" s="114"/>
    </row>
  </sheetData>
  <conditionalFormatting sqref="K6:K7">
    <cfRule type="cellIs" dxfId="18" priority="138" operator="greaterThanOrEqual">
      <formula>$M6</formula>
    </cfRule>
  </conditionalFormatting>
  <conditionalFormatting sqref="D7">
    <cfRule type="cellIs" dxfId="17" priority="84" operator="equal">
      <formula>"þ"</formula>
    </cfRule>
  </conditionalFormatting>
  <conditionalFormatting sqref="N7">
    <cfRule type="cellIs" dxfId="16" priority="85" operator="equal">
      <formula>"þ"</formula>
    </cfRule>
  </conditionalFormatting>
  <conditionalFormatting sqref="N7">
    <cfRule type="cellIs" dxfId="15" priority="76" operator="equal">
      <formula>"þ"</formula>
    </cfRule>
  </conditionalFormatting>
  <conditionalFormatting sqref="D7">
    <cfRule type="cellIs" dxfId="14" priority="75" operator="equal">
      <formula>"þ"</formula>
    </cfRule>
  </conditionalFormatting>
  <conditionalFormatting sqref="N6">
    <cfRule type="cellIs" dxfId="13" priority="60" operator="equal">
      <formula>"þ"</formula>
    </cfRule>
  </conditionalFormatting>
  <conditionalFormatting sqref="D6">
    <cfRule type="cellIs" dxfId="12" priority="59" operator="equal">
      <formula>"þ"</formula>
    </cfRule>
  </conditionalFormatting>
  <conditionalFormatting sqref="N5">
    <cfRule type="cellIs" dxfId="11" priority="38" operator="equal">
      <formula>"þ"</formula>
    </cfRule>
  </conditionalFormatting>
  <conditionalFormatting sqref="D5">
    <cfRule type="cellIs" dxfId="10" priority="37" operator="equal">
      <formula>"þ"</formula>
    </cfRule>
  </conditionalFormatting>
  <conditionalFormatting sqref="N2 N4">
    <cfRule type="cellIs" dxfId="9" priority="36" operator="equal">
      <formula>"þ"</formula>
    </cfRule>
  </conditionalFormatting>
  <conditionalFormatting sqref="D2 D4">
    <cfRule type="cellIs" dxfId="8" priority="35" operator="equal">
      <formula>"þ"</formula>
    </cfRule>
  </conditionalFormatting>
  <conditionalFormatting sqref="N3">
    <cfRule type="cellIs" dxfId="7" priority="2" operator="equal">
      <formula>"þ"</formula>
    </cfRule>
  </conditionalFormatting>
  <conditionalFormatting sqref="D3">
    <cfRule type="cellIs" dxfId="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6.69921875" style="18" bestFit="1" customWidth="1"/>
    <col min="2" max="2" width="11.699218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5" t="s">
        <v>0</v>
      </c>
      <c r="B1" s="85" t="s">
        <v>65</v>
      </c>
      <c r="C1" s="85" t="s">
        <v>40</v>
      </c>
      <c r="D1" s="86" t="s">
        <v>3</v>
      </c>
      <c r="E1" s="85" t="s">
        <v>106</v>
      </c>
      <c r="F1" s="18"/>
      <c r="G1" s="85" t="s">
        <v>0</v>
      </c>
      <c r="H1" s="85" t="s">
        <v>101</v>
      </c>
      <c r="I1" s="85" t="s">
        <v>40</v>
      </c>
      <c r="J1" s="86" t="s">
        <v>3</v>
      </c>
      <c r="K1" s="85" t="s">
        <v>106</v>
      </c>
    </row>
    <row r="2" spans="1:11" x14ac:dyDescent="0.3">
      <c r="A2" s="151" t="s">
        <v>110</v>
      </c>
      <c r="B2" s="5" t="s">
        <v>41</v>
      </c>
      <c r="C2" s="161">
        <v>6</v>
      </c>
      <c r="D2" s="88">
        <f t="shared" ref="D2:D6" ca="1" si="0">RANDBETWEEN(1,20)</f>
        <v>2</v>
      </c>
      <c r="E2" s="87">
        <f t="shared" ref="E2:E4" ca="1" si="1">D2+C2</f>
        <v>8</v>
      </c>
      <c r="G2" s="153" t="s">
        <v>116</v>
      </c>
      <c r="H2" s="5" t="s">
        <v>41</v>
      </c>
      <c r="I2" s="161">
        <v>8</v>
      </c>
      <c r="J2" s="45">
        <f t="shared" ref="J2:J4" ca="1" si="2">RANDBETWEEN(1,20)</f>
        <v>5</v>
      </c>
      <c r="K2" s="44">
        <f t="shared" ref="K2:K4" ca="1" si="3">J2+I2</f>
        <v>13</v>
      </c>
    </row>
    <row r="3" spans="1:11" x14ac:dyDescent="0.3">
      <c r="A3" s="150" t="s">
        <v>110</v>
      </c>
      <c r="B3" s="5" t="s">
        <v>42</v>
      </c>
      <c r="C3" s="161">
        <v>2</v>
      </c>
      <c r="D3" s="45">
        <f t="shared" ca="1" si="0"/>
        <v>16</v>
      </c>
      <c r="E3" s="44">
        <f t="shared" ca="1" si="1"/>
        <v>18</v>
      </c>
      <c r="G3" s="153" t="s">
        <v>116</v>
      </c>
      <c r="H3" s="5" t="s">
        <v>42</v>
      </c>
      <c r="I3" s="161">
        <v>7</v>
      </c>
      <c r="J3" s="45">
        <f t="shared" ca="1" si="2"/>
        <v>13</v>
      </c>
      <c r="K3" s="44">
        <f t="shared" ca="1" si="3"/>
        <v>20</v>
      </c>
    </row>
    <row r="4" spans="1:11" x14ac:dyDescent="0.3">
      <c r="A4" s="152" t="s">
        <v>110</v>
      </c>
      <c r="B4" s="89" t="s">
        <v>43</v>
      </c>
      <c r="C4" s="162">
        <v>8</v>
      </c>
      <c r="D4" s="47">
        <f t="shared" ca="1" si="0"/>
        <v>4</v>
      </c>
      <c r="E4" s="46">
        <f t="shared" ca="1" si="1"/>
        <v>12</v>
      </c>
      <c r="G4" s="154" t="s">
        <v>116</v>
      </c>
      <c r="H4" s="89" t="s">
        <v>43</v>
      </c>
      <c r="I4" s="162">
        <v>6</v>
      </c>
      <c r="J4" s="47">
        <f t="shared" ca="1" si="2"/>
        <v>16</v>
      </c>
      <c r="K4" s="46">
        <f t="shared" ca="1" si="3"/>
        <v>22</v>
      </c>
    </row>
    <row r="5" spans="1:11" x14ac:dyDescent="0.3">
      <c r="A5" s="150" t="s">
        <v>110</v>
      </c>
      <c r="B5" s="5" t="s">
        <v>114</v>
      </c>
      <c r="C5" s="161">
        <v>8</v>
      </c>
      <c r="D5" s="45">
        <f t="shared" ca="1" si="0"/>
        <v>10</v>
      </c>
      <c r="E5" s="44">
        <f t="shared" ref="E5:E6" ca="1" si="4">D5+C5</f>
        <v>18</v>
      </c>
    </row>
    <row r="6" spans="1:11" x14ac:dyDescent="0.3">
      <c r="A6" s="152" t="s">
        <v>110</v>
      </c>
      <c r="B6" s="89" t="s">
        <v>115</v>
      </c>
      <c r="C6" s="162">
        <v>5</v>
      </c>
      <c r="D6" s="47">
        <f t="shared" ca="1" si="0"/>
        <v>13</v>
      </c>
      <c r="E6" s="46">
        <f t="shared" ca="1" si="4"/>
        <v>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8.0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2.1992187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48" t="s">
        <v>102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55" t="s">
        <v>103</v>
      </c>
    </row>
    <row r="2" spans="1:31" ht="18.600000000000001" thickTop="1" x14ac:dyDescent="0.3">
      <c r="A2" s="94" t="s">
        <v>107</v>
      </c>
      <c r="B2" s="149">
        <v>1</v>
      </c>
      <c r="C2" s="90">
        <f>14</f>
        <v>14</v>
      </c>
      <c r="D2" s="112">
        <f>20</f>
        <v>20</v>
      </c>
      <c r="E2" s="95">
        <f>22</f>
        <v>22</v>
      </c>
      <c r="F2" s="96">
        <v>0</v>
      </c>
      <c r="G2" s="141" t="s">
        <v>64</v>
      </c>
      <c r="H2" s="97">
        <v>0</v>
      </c>
      <c r="I2" s="98"/>
      <c r="J2" s="99"/>
      <c r="K2" s="100"/>
      <c r="L2" s="144"/>
      <c r="M2" s="101"/>
      <c r="N2" s="102"/>
      <c r="O2" s="103"/>
      <c r="P2" s="104"/>
      <c r="Q2" s="146" t="s">
        <v>99</v>
      </c>
      <c r="R2" s="113"/>
      <c r="S2" s="106"/>
      <c r="T2" s="107"/>
      <c r="U2" s="108"/>
      <c r="V2" s="91"/>
      <c r="W2" s="92">
        <f t="shared" ref="W2:W6" si="0">SUM(I2:U2)</f>
        <v>0</v>
      </c>
      <c r="X2" s="109"/>
      <c r="Y2" s="110">
        <v>24</v>
      </c>
      <c r="Z2" s="111"/>
      <c r="AA2" s="93">
        <v>63</v>
      </c>
      <c r="AB2" s="56">
        <f t="shared" ref="AB2:AB6" si="1">SUM(Z2:AA2)-(W2+X2)</f>
        <v>63</v>
      </c>
      <c r="AC2" s="142">
        <f t="shared" ref="AC2:AC6" si="2">SMALL(AA2:AB2,1)+Y2</f>
        <v>87</v>
      </c>
      <c r="AE2" s="156"/>
    </row>
    <row r="3" spans="1:31" x14ac:dyDescent="0.3">
      <c r="A3" s="190" t="s">
        <v>127</v>
      </c>
      <c r="B3" s="191">
        <v>1</v>
      </c>
      <c r="C3" s="90">
        <v>11</v>
      </c>
      <c r="D3" s="112">
        <v>12</v>
      </c>
      <c r="E3" s="95">
        <v>14</v>
      </c>
      <c r="F3" s="96">
        <v>0</v>
      </c>
      <c r="G3" s="141" t="s">
        <v>64</v>
      </c>
      <c r="H3" s="97">
        <v>0</v>
      </c>
      <c r="I3" s="98"/>
      <c r="J3" s="99"/>
      <c r="K3" s="100"/>
      <c r="L3" s="144"/>
      <c r="M3" s="147"/>
      <c r="N3" s="143"/>
      <c r="O3" s="103"/>
      <c r="P3" s="104">
        <v>15</v>
      </c>
      <c r="Q3" s="105"/>
      <c r="R3" s="113"/>
      <c r="S3" s="106"/>
      <c r="T3" s="107"/>
      <c r="U3" s="108"/>
      <c r="V3" s="91"/>
      <c r="W3" s="92">
        <f t="shared" si="0"/>
        <v>15</v>
      </c>
      <c r="X3" s="109"/>
      <c r="Y3" s="110"/>
      <c r="Z3" s="111">
        <v>11</v>
      </c>
      <c r="AA3" s="93">
        <v>45</v>
      </c>
      <c r="AB3" s="56">
        <f t="shared" si="1"/>
        <v>41</v>
      </c>
      <c r="AC3" s="142">
        <f t="shared" si="2"/>
        <v>41</v>
      </c>
      <c r="AE3" s="156"/>
    </row>
    <row r="4" spans="1:31" x14ac:dyDescent="0.3">
      <c r="A4" s="190" t="s">
        <v>128</v>
      </c>
      <c r="B4" s="191">
        <v>1</v>
      </c>
      <c r="C4" s="90">
        <v>11</v>
      </c>
      <c r="D4" s="112">
        <v>12</v>
      </c>
      <c r="E4" s="95">
        <v>14</v>
      </c>
      <c r="F4" s="96">
        <v>0</v>
      </c>
      <c r="G4" s="141" t="s">
        <v>64</v>
      </c>
      <c r="H4" s="97">
        <v>0</v>
      </c>
      <c r="I4" s="98"/>
      <c r="J4" s="99"/>
      <c r="K4" s="100"/>
      <c r="L4" s="144"/>
      <c r="M4" s="147"/>
      <c r="N4" s="143"/>
      <c r="O4" s="103"/>
      <c r="P4" s="104"/>
      <c r="Q4" s="105"/>
      <c r="R4" s="113"/>
      <c r="S4" s="106"/>
      <c r="T4" s="107"/>
      <c r="U4" s="108"/>
      <c r="V4" s="91"/>
      <c r="W4" s="92">
        <f t="shared" ref="W4:W5" si="3">SUM(I4:U4)</f>
        <v>0</v>
      </c>
      <c r="X4" s="109"/>
      <c r="Y4" s="110"/>
      <c r="Z4" s="111"/>
      <c r="AA4" s="93">
        <v>45</v>
      </c>
      <c r="AB4" s="56">
        <f t="shared" ref="AB4:AB5" si="4">SUM(Z4:AA4)-(W4+X4)</f>
        <v>45</v>
      </c>
      <c r="AC4" s="142">
        <f t="shared" ref="AC4:AC5" si="5">SMALL(AA4:AB4,1)+Y4</f>
        <v>45</v>
      </c>
      <c r="AE4" s="156"/>
    </row>
    <row r="5" spans="1:31" x14ac:dyDescent="0.3">
      <c r="A5" s="190" t="s">
        <v>129</v>
      </c>
      <c r="B5" s="191">
        <v>1</v>
      </c>
      <c r="C5" s="90">
        <v>11</v>
      </c>
      <c r="D5" s="112">
        <v>12</v>
      </c>
      <c r="E5" s="95">
        <v>14</v>
      </c>
      <c r="F5" s="96">
        <v>0</v>
      </c>
      <c r="G5" s="141" t="s">
        <v>64</v>
      </c>
      <c r="H5" s="97">
        <v>0</v>
      </c>
      <c r="I5" s="98"/>
      <c r="J5" s="99"/>
      <c r="K5" s="100"/>
      <c r="L5" s="144"/>
      <c r="M5" s="147"/>
      <c r="N5" s="143"/>
      <c r="O5" s="103"/>
      <c r="P5" s="104"/>
      <c r="Q5" s="105"/>
      <c r="R5" s="113"/>
      <c r="S5" s="106"/>
      <c r="T5" s="107"/>
      <c r="U5" s="108"/>
      <c r="V5" s="91"/>
      <c r="W5" s="92">
        <f t="shared" si="3"/>
        <v>0</v>
      </c>
      <c r="X5" s="109"/>
      <c r="Y5" s="110"/>
      <c r="Z5" s="111"/>
      <c r="AA5" s="93">
        <v>45</v>
      </c>
      <c r="AB5" s="56">
        <f t="shared" si="4"/>
        <v>45</v>
      </c>
      <c r="AC5" s="142">
        <f t="shared" si="5"/>
        <v>45</v>
      </c>
      <c r="AE5" s="156"/>
    </row>
    <row r="6" spans="1:31" x14ac:dyDescent="0.3">
      <c r="A6" s="163" t="s">
        <v>110</v>
      </c>
      <c r="B6" s="164">
        <v>2</v>
      </c>
      <c r="C6" s="195">
        <v>13</v>
      </c>
      <c r="D6" s="112">
        <v>21</v>
      </c>
      <c r="E6" s="194">
        <v>22</v>
      </c>
      <c r="F6" s="96">
        <v>0</v>
      </c>
      <c r="G6" s="141" t="s">
        <v>119</v>
      </c>
      <c r="H6" s="97">
        <v>5</v>
      </c>
      <c r="I6" s="98">
        <v>72</v>
      </c>
      <c r="J6" s="99"/>
      <c r="K6" s="100"/>
      <c r="L6" s="144"/>
      <c r="M6" s="147"/>
      <c r="N6" s="143"/>
      <c r="O6" s="103"/>
      <c r="P6" s="104"/>
      <c r="Q6" s="105"/>
      <c r="R6" s="113"/>
      <c r="S6" s="106"/>
      <c r="T6" s="107"/>
      <c r="U6" s="108"/>
      <c r="V6" s="91"/>
      <c r="W6" s="92">
        <f t="shared" si="0"/>
        <v>72</v>
      </c>
      <c r="X6" s="109"/>
      <c r="Y6" s="110"/>
      <c r="Z6" s="111"/>
      <c r="AA6" s="93">
        <v>36</v>
      </c>
      <c r="AB6" s="56">
        <f t="shared" si="1"/>
        <v>-36</v>
      </c>
      <c r="AC6" s="142">
        <f t="shared" si="2"/>
        <v>-36</v>
      </c>
      <c r="AE6" s="156"/>
    </row>
  </sheetData>
  <sortState xmlns:xlrd2="http://schemas.microsoft.com/office/spreadsheetml/2017/richdata2" ref="A2:AC6">
    <sortCondition ref="A2:A6"/>
  </sortState>
  <conditionalFormatting sqref="AC3 AC6">
    <cfRule type="cellIs" dxfId="5" priority="251" stopIfTrue="1" operator="lessThan">
      <formula>0.5</formula>
    </cfRule>
    <cfRule type="cellIs" dxfId="4" priority="252" operator="lessThan">
      <formula>0.5*AA3</formula>
    </cfRule>
  </conditionalFormatting>
  <conditionalFormatting sqref="AC2">
    <cfRule type="cellIs" dxfId="3" priority="149" stopIfTrue="1" operator="lessThan">
      <formula>0.5</formula>
    </cfRule>
    <cfRule type="cellIs" dxfId="2" priority="150" operator="lessThan">
      <formula>0.5*AA2</formula>
    </cfRule>
  </conditionalFormatting>
  <conditionalFormatting sqref="AC4:AC5">
    <cfRule type="cellIs" dxfId="1" priority="1" stopIfTrue="1" operator="lessThan">
      <formula>0.5</formula>
    </cfRule>
    <cfRule type="cellIs" dxfId="0" priority="2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18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3</v>
      </c>
      <c r="E4" s="10">
        <f ca="1">RANDBETWEEN(1,6)+RANDBETWEEN(1,6)+RANDBETWEEN(1,6)</f>
        <v>6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9</v>
      </c>
      <c r="E5" s="10">
        <f ca="1">RANDBETWEEN(1,8)+RANDBETWEEN(1,8)+RANDBETWEEN(1,8)</f>
        <v>20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4</v>
      </c>
      <c r="D6" s="10">
        <f ca="1">RANDBETWEEN(1,10)+RANDBETWEEN(1,10)</f>
        <v>11</v>
      </c>
      <c r="E6" s="10">
        <f ca="1">RANDBETWEEN(1,10)+RANDBETWEEN(1,10)+RANDBETWEEN(1,10)</f>
        <v>6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54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16</v>
      </c>
      <c r="E7" s="10">
        <f ca="1">RANDBETWEEN(1,12)+RANDBETWEEN(1,12)+RANDBETWEEN(1,12)</f>
        <v>27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14</v>
      </c>
      <c r="D8" s="10">
        <f ca="1">RANDBETWEEN(1,20)+RANDBETWEEN(1,20)</f>
        <v>19</v>
      </c>
      <c r="E8" s="10">
        <f ca="1">RANDBETWEEN(1,20)+RANDBETWEEN(1,20)+RANDBETWEEN(1,20)</f>
        <v>29</v>
      </c>
      <c r="F8" s="10">
        <f ca="1">RANDBETWEEN(1,20)+RANDBETWEEN(1,20)+RANDBETWEEN(1,20)+RANDBETWEEN(1,20)</f>
        <v>62</v>
      </c>
      <c r="G8" s="10">
        <f ca="1">RANDBETWEEN(1,20)+RANDBETWEEN(1,20)+RANDBETWEEN(1,20)+RANDBETWEEN(1,20)+RANDBETWEEN(1,20)</f>
        <v>32</v>
      </c>
      <c r="H8" s="11">
        <f ca="1">RANDBETWEEN(1,20)+RANDBETWEEN(1,20)+RANDBETWEEN(1,20)+RANDBETWEEN(1,20)+RANDBETWEEN(1,20)+RANDBETWEEN(1,20)</f>
        <v>23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78</v>
      </c>
      <c r="D9" s="13">
        <f ca="1">RANDBETWEEN(1,100)+RANDBETWEEN(1,100)</f>
        <v>118</v>
      </c>
      <c r="E9" s="13">
        <f ca="1">RANDBETWEEN(1,100)+RANDBETWEEN(1,100)+RANDBETWEEN(1,100)</f>
        <v>94</v>
      </c>
      <c r="F9" s="13">
        <f ca="1">RANDBETWEEN(1,100)+RANDBETWEEN(1,100)+RANDBETWEEN(1,100)+RANDBETWEEN(1,100)</f>
        <v>154</v>
      </c>
      <c r="G9" s="13">
        <f ca="1">RANDBETWEEN(1,100)+RANDBETWEEN(1,100)+RANDBETWEEN(1,100)+RANDBETWEEN(1,100)+RANDBETWEEN(1,100)</f>
        <v>148</v>
      </c>
      <c r="H9" s="14">
        <f ca="1">RANDBETWEEN(1,100)+RANDBETWEEN(1,100)+RANDBETWEEN(1,100)+RANDBETWEEN(1,100)+RANDBETWEEN(1,100)+RANDBETWEEN(1,100)</f>
        <v>278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2021-09-05T21:18:45Z</dcterms:modified>
</cp:coreProperties>
</file>