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mc:AlternateContent xmlns:mc="http://schemas.openxmlformats.org/markup-compatibility/2006">
    <mc:Choice Requires="x15">
      <x15ac:absPath xmlns:x15ac="http://schemas.microsoft.com/office/spreadsheetml/2010/11/ac" url="C:\A\Juegos\FoL\PCs\"/>
    </mc:Choice>
  </mc:AlternateContent>
  <xr:revisionPtr revIDLastSave="0" documentId="13_ncr:1_{79BA78AB-5543-4BA6-82F5-B295620769B6}" xr6:coauthVersionLast="47" xr6:coauthVersionMax="47" xr10:uidLastSave="{00000000-0000-0000-0000-000000000000}"/>
  <bookViews>
    <workbookView xWindow="-108" yWindow="-108" windowWidth="23256" windowHeight="13176" tabRatio="638" xr2:uid="{00000000-000D-0000-FFFF-FFFF00000000}"/>
  </bookViews>
  <sheets>
    <sheet name="Personal File" sheetId="4" r:id="rId1"/>
    <sheet name="Skills" sheetId="15" r:id="rId2"/>
    <sheet name="Lliira" sheetId="18" r:id="rId3"/>
    <sheet name="Spells" sheetId="26" r:id="rId4"/>
    <sheet name="Feats" sheetId="20" r:id="rId5"/>
    <sheet name="Martial" sheetId="6" r:id="rId6"/>
    <sheet name="Equipment" sheetId="19" r:id="rId7"/>
    <sheet name="XP Awards" sheetId="21" r:id="rId8"/>
  </sheets>
  <definedNames>
    <definedName name="OLE_LINK1" localSheetId="4">Feats!#REF!</definedName>
    <definedName name="OLE_LINK1" localSheetId="3">Spells!#REF!</definedName>
    <definedName name="_xlnm.Print_Area" localSheetId="6">Equipment!#REF!</definedName>
    <definedName name="_xlnm.Print_Area" localSheetId="4">Feats!#REF!</definedName>
    <definedName name="_xlnm.Print_Area" localSheetId="2">Lliira!$A$1:$I$36</definedName>
    <definedName name="_xlnm.Print_Area" localSheetId="5">Martial!#REF!</definedName>
    <definedName name="_xlnm.Print_Area" localSheetId="0">'Personal File'!$A$1:$H$21</definedName>
    <definedName name="_xlnm.Print_Area" localSheetId="1">Skills!$A$1:$K$27</definedName>
    <definedName name="_xlnm.Print_Area" localSheetId="3">Spells!#REF!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H7" i="6" l="1"/>
  <c r="I6" i="6"/>
  <c r="J6" i="6" s="1"/>
  <c r="H6" i="6"/>
  <c r="E13" i="4"/>
  <c r="D8" i="26" l="1"/>
  <c r="D13" i="26"/>
  <c r="D25" i="26"/>
  <c r="D28" i="26"/>
  <c r="D27" i="26"/>
  <c r="D21" i="26"/>
  <c r="D23" i="26"/>
  <c r="D22" i="26"/>
  <c r="D24" i="26"/>
  <c r="D20" i="26"/>
  <c r="D15" i="26"/>
  <c r="D18" i="26"/>
  <c r="D26" i="26"/>
  <c r="L7" i="26"/>
  <c r="K7" i="26"/>
  <c r="E15" i="4"/>
  <c r="E14" i="4" s="1"/>
  <c r="E8" i="4"/>
  <c r="H32" i="15" l="1"/>
  <c r="I10" i="26" l="1"/>
  <c r="T3" i="26" l="1"/>
  <c r="T4" i="26"/>
  <c r="T5" i="26"/>
  <c r="J7" i="26" l="1"/>
  <c r="H7" i="26"/>
  <c r="I7" i="26"/>
  <c r="M7" i="26"/>
  <c r="N7" i="26"/>
  <c r="O7" i="26"/>
  <c r="I11" i="26"/>
  <c r="I13" i="26"/>
  <c r="B42" i="15" l="1"/>
  <c r="E53" i="15"/>
  <c r="E52" i="15" l="1"/>
  <c r="E42" i="15" s="1"/>
  <c r="H40" i="15" l="1"/>
  <c r="H39" i="15"/>
  <c r="H38" i="15"/>
  <c r="H37" i="15"/>
  <c r="H36" i="15"/>
  <c r="H35" i="15"/>
  <c r="H34" i="15"/>
  <c r="H33" i="15"/>
  <c r="H31" i="15"/>
  <c r="H30" i="15"/>
  <c r="H29" i="15"/>
  <c r="H28" i="15"/>
  <c r="H27" i="15"/>
  <c r="H25" i="15"/>
  <c r="H24" i="15"/>
  <c r="H23" i="15"/>
  <c r="H22" i="15"/>
  <c r="H21" i="15"/>
  <c r="H20" i="15"/>
  <c r="H19" i="15"/>
  <c r="H18" i="15"/>
  <c r="H17" i="15"/>
  <c r="H16" i="15"/>
  <c r="H15" i="15"/>
  <c r="H14" i="15"/>
  <c r="H13" i="15"/>
  <c r="H12" i="15"/>
  <c r="H11" i="15"/>
  <c r="H10" i="15"/>
  <c r="H9" i="15"/>
  <c r="H8" i="15"/>
  <c r="E11" i="4" l="1"/>
  <c r="I7" i="6" l="1"/>
  <c r="I3" i="6"/>
  <c r="H5" i="15" l="1"/>
  <c r="H4" i="15"/>
  <c r="H3" i="15"/>
  <c r="C15" i="4" l="1"/>
  <c r="C14" i="4"/>
  <c r="C13" i="4"/>
  <c r="C12" i="4"/>
  <c r="D3" i="15" s="1"/>
  <c r="C11" i="4"/>
  <c r="C10" i="4"/>
  <c r="B16" i="6" l="1"/>
  <c r="B14" i="6" s="1"/>
  <c r="C3" i="6"/>
  <c r="H3" i="6"/>
  <c r="D16" i="26"/>
  <c r="D17" i="26"/>
  <c r="D14" i="26"/>
  <c r="D10" i="26"/>
  <c r="D19" i="26"/>
  <c r="D12" i="26"/>
  <c r="D9" i="26"/>
  <c r="D5" i="26"/>
  <c r="D11" i="26"/>
  <c r="D7" i="26"/>
  <c r="D3" i="26"/>
  <c r="D6" i="26"/>
  <c r="D4" i="26"/>
  <c r="D4" i="15"/>
  <c r="G4" i="15" s="1"/>
  <c r="B17" i="6"/>
  <c r="I15" i="26"/>
  <c r="I14" i="26"/>
  <c r="I12" i="26"/>
  <c r="E3" i="15"/>
  <c r="G3" i="15"/>
  <c r="D5" i="15"/>
  <c r="H41" i="15"/>
  <c r="H26" i="15"/>
  <c r="H7" i="15"/>
  <c r="H6" i="15"/>
  <c r="E4" i="15" l="1"/>
  <c r="I4" i="15"/>
  <c r="I3" i="15"/>
  <c r="E5" i="15"/>
  <c r="G5" i="15"/>
  <c r="J7" i="6"/>
  <c r="I5" i="15" l="1"/>
  <c r="J3" i="6"/>
  <c r="E12" i="4" l="1"/>
  <c r="D24" i="15" l="1"/>
  <c r="E24" i="15" l="1"/>
  <c r="G24" i="15"/>
  <c r="C12" i="21"/>
  <c r="B16" i="21" s="1"/>
  <c r="B18" i="21" s="1"/>
  <c r="B20" i="21" s="1"/>
  <c r="I24" i="15" l="1"/>
  <c r="D29" i="15"/>
  <c r="E29" i="15" l="1"/>
  <c r="G29" i="15"/>
  <c r="D35" i="15"/>
  <c r="D19" i="15"/>
  <c r="D37" i="15"/>
  <c r="D34" i="15"/>
  <c r="D39" i="15"/>
  <c r="D36" i="15"/>
  <c r="D38" i="15"/>
  <c r="D31" i="15"/>
  <c r="D40" i="15"/>
  <c r="D27" i="15"/>
  <c r="D33" i="15"/>
  <c r="D14" i="15"/>
  <c r="D12" i="15"/>
  <c r="D41" i="15"/>
  <c r="D32" i="15"/>
  <c r="D30" i="15"/>
  <c r="D28" i="15"/>
  <c r="D26" i="15"/>
  <c r="D25" i="15"/>
  <c r="D23" i="15"/>
  <c r="D22" i="15"/>
  <c r="D21" i="15"/>
  <c r="D20" i="15"/>
  <c r="D18" i="15"/>
  <c r="D17" i="15"/>
  <c r="D16" i="15"/>
  <c r="D15" i="15"/>
  <c r="D13" i="15"/>
  <c r="D11" i="15"/>
  <c r="D10" i="15"/>
  <c r="D9" i="15"/>
  <c r="D8" i="15"/>
  <c r="D7" i="15"/>
  <c r="D6" i="15"/>
  <c r="E15" i="15" l="1"/>
  <c r="G15" i="15"/>
  <c r="E25" i="15"/>
  <c r="G25" i="15"/>
  <c r="E33" i="15"/>
  <c r="G33" i="15"/>
  <c r="E38" i="15"/>
  <c r="G38" i="15"/>
  <c r="I38" i="15" s="1"/>
  <c r="E6" i="15"/>
  <c r="G6" i="15"/>
  <c r="I6" i="15" s="1"/>
  <c r="E10" i="15"/>
  <c r="G10" i="15"/>
  <c r="E16" i="15"/>
  <c r="G16" i="15"/>
  <c r="E21" i="15"/>
  <c r="G21" i="15"/>
  <c r="E26" i="15"/>
  <c r="G26" i="15"/>
  <c r="I26" i="15" s="1"/>
  <c r="E41" i="15"/>
  <c r="G41" i="15"/>
  <c r="E27" i="15"/>
  <c r="G27" i="15"/>
  <c r="I27" i="15" s="1"/>
  <c r="E36" i="15"/>
  <c r="G36" i="15"/>
  <c r="E19" i="15"/>
  <c r="G19" i="15"/>
  <c r="E11" i="15"/>
  <c r="G11" i="15"/>
  <c r="I11" i="15" s="1"/>
  <c r="E22" i="15"/>
  <c r="G22" i="15"/>
  <c r="E40" i="15"/>
  <c r="G40" i="15"/>
  <c r="E39" i="15"/>
  <c r="G39" i="15"/>
  <c r="E35" i="15"/>
  <c r="G35" i="15"/>
  <c r="E7" i="15"/>
  <c r="G7" i="15"/>
  <c r="E17" i="15"/>
  <c r="G17" i="15"/>
  <c r="E28" i="15"/>
  <c r="I29" i="15" s="1"/>
  <c r="G28" i="15"/>
  <c r="I28" i="15" s="1"/>
  <c r="E12" i="15"/>
  <c r="G12" i="15"/>
  <c r="E8" i="15"/>
  <c r="G8" i="15"/>
  <c r="E13" i="15"/>
  <c r="G13" i="15"/>
  <c r="I13" i="15" s="1"/>
  <c r="E18" i="15"/>
  <c r="G18" i="15"/>
  <c r="E23" i="15"/>
  <c r="G23" i="15"/>
  <c r="E30" i="15"/>
  <c r="G30" i="15"/>
  <c r="E14" i="15"/>
  <c r="G14" i="15"/>
  <c r="E31" i="15"/>
  <c r="G31" i="15"/>
  <c r="E34" i="15"/>
  <c r="G34" i="15"/>
  <c r="E9" i="15"/>
  <c r="G9" i="15"/>
  <c r="E20" i="15"/>
  <c r="G20" i="15"/>
  <c r="E32" i="15"/>
  <c r="G32" i="15"/>
  <c r="I32" i="15" s="1"/>
  <c r="E37" i="15"/>
  <c r="G37" i="15"/>
  <c r="I33" i="15" l="1"/>
  <c r="I37" i="15"/>
  <c r="I20" i="15"/>
  <c r="I23" i="15"/>
  <c r="I14" i="15"/>
  <c r="I17" i="15"/>
  <c r="I35" i="15"/>
  <c r="I12" i="15"/>
  <c r="I36" i="15"/>
  <c r="I41" i="15"/>
  <c r="I21" i="15"/>
  <c r="I10" i="15"/>
  <c r="I39" i="15"/>
  <c r="I25" i="15"/>
  <c r="I9" i="15"/>
  <c r="I31" i="15"/>
  <c r="I30" i="15"/>
  <c r="I18" i="15"/>
  <c r="I8" i="15"/>
  <c r="I7" i="15"/>
  <c r="I40" i="15"/>
  <c r="I22" i="15"/>
  <c r="I19" i="15"/>
  <c r="I16" i="15"/>
  <c r="I15" i="15"/>
  <c r="I34" i="1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C8" authorId="0" shapeId="0" xr:uid="{00000000-0006-0000-0000-000001000000}">
      <text>
        <r>
          <rPr>
            <sz val="12"/>
            <color indexed="81"/>
            <rFont val="Times New Roman"/>
            <family val="1"/>
          </rPr>
          <t>BAB +3
Bless +1</t>
        </r>
      </text>
    </comment>
    <comment ref="E10" authorId="0" shapeId="0" xr:uid="{00000000-0006-0000-0000-000002000000}">
      <text>
        <r>
          <rPr>
            <sz val="12"/>
            <color indexed="81"/>
            <rFont val="Times New Roman"/>
            <family val="1"/>
          </rPr>
          <t>See PHB 162</t>
        </r>
      </text>
    </comment>
    <comment ref="E12" authorId="0" shapeId="0" xr:uid="{00000000-0006-0000-0000-000003000000}">
      <text>
        <r>
          <rPr>
            <sz val="12"/>
            <color indexed="81"/>
            <rFont val="Times New Roman"/>
            <family val="1"/>
          </rPr>
          <t>[(8 * 8 Cleric) * 75%] + (8 * 1 Con)</t>
        </r>
      </text>
    </comment>
    <comment ref="E13" authorId="0" shapeId="0" xr:uid="{00000000-0006-0000-0000-000004000000}">
      <text>
        <r>
          <rPr>
            <sz val="12"/>
            <color indexed="81"/>
            <rFont val="Times New Roman"/>
            <family val="1"/>
          </rPr>
          <t>Exalted +5</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F13" authorId="0" shapeId="0" xr:uid="{00000000-0006-0000-0100-000001000000}">
      <text>
        <r>
          <rPr>
            <sz val="12"/>
            <color indexed="81"/>
            <rFont val="Times New Roman"/>
            <family val="1"/>
          </rPr>
          <t>Sacred Vow +2</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E8" authorId="0" shapeId="0" xr:uid="{00000000-0006-0000-0200-000001000000}">
      <text>
        <r>
          <rPr>
            <sz val="12"/>
            <color indexed="81"/>
            <rFont val="Times New Roman"/>
            <family val="1"/>
          </rPr>
          <t>Sulphur or phosphorous</t>
        </r>
      </text>
    </comment>
    <comment ref="E10" authorId="0" shapeId="0" xr:uid="{00000000-0006-0000-0200-000002000000}">
      <text>
        <r>
          <rPr>
            <sz val="12"/>
            <color indexed="81"/>
            <rFont val="Times New Roman"/>
            <family val="1"/>
          </rPr>
          <t>Copper wire</t>
        </r>
      </text>
    </comment>
    <comment ref="E12" authorId="0" shapeId="0" xr:uid="{00000000-0006-0000-0200-000003000000}">
      <text>
        <r>
          <rPr>
            <sz val="12"/>
            <color indexed="81"/>
            <rFont val="Times New Roman"/>
            <family val="1"/>
          </rPr>
          <t>Prism, lens, or monocle</t>
        </r>
      </text>
    </comment>
    <comment ref="E33" authorId="0" shapeId="0" xr:uid="{00000000-0006-0000-0200-000004000000}">
      <text>
        <r>
          <rPr>
            <sz val="12"/>
            <color indexed="81"/>
            <rFont val="Times New Roman"/>
            <family val="1"/>
          </rPr>
          <t>Pinch of dirt</t>
        </r>
      </text>
    </comment>
    <comment ref="E34" authorId="0" shapeId="0" xr:uid="{00000000-0006-0000-0200-000005000000}">
      <text>
        <r>
          <rPr>
            <sz val="12"/>
            <color indexed="81"/>
            <rFont val="Times New Roman"/>
            <family val="1"/>
          </rPr>
          <t>Imbued weapon</t>
        </r>
      </text>
    </comment>
    <comment ref="E39" authorId="0" shapeId="0" xr:uid="{00000000-0006-0000-0200-000006000000}">
      <text>
        <r>
          <rPr>
            <sz val="12"/>
            <color indexed="81"/>
            <rFont val="Times New Roman"/>
            <family val="1"/>
          </rPr>
          <t>Parchment w/ holy text</t>
        </r>
      </text>
    </comment>
    <comment ref="E41" authorId="0" shapeId="0" xr:uid="{00000000-0006-0000-0200-000007000000}">
      <text>
        <r>
          <rPr>
            <sz val="12"/>
            <color indexed="81"/>
            <rFont val="Times New Roman"/>
            <family val="1"/>
          </rPr>
          <t>piece of string &amp; bit of wood</t>
        </r>
      </text>
    </comment>
    <comment ref="E43" authorId="0" shapeId="0" xr:uid="{00000000-0006-0000-0200-000008000000}">
      <text>
        <r>
          <rPr>
            <sz val="12"/>
            <color indexed="81"/>
            <rFont val="Times New Roman"/>
            <family val="1"/>
          </rPr>
          <t>Dumathoin symbol, crystal lens</t>
        </r>
      </text>
    </comment>
    <comment ref="E44" authorId="0" shapeId="0" xr:uid="{00000000-0006-0000-0200-000009000000}">
      <text>
        <r>
          <rPr>
            <sz val="12"/>
            <color indexed="81"/>
            <rFont val="Times New Roman"/>
            <family val="1"/>
          </rPr>
          <t>Bait for said animal</t>
        </r>
      </text>
    </comment>
    <comment ref="E45" authorId="0" shapeId="0" xr:uid="{00000000-0006-0000-0200-00000A000000}">
      <text>
        <r>
          <rPr>
            <sz val="12"/>
            <color indexed="81"/>
            <rFont val="Times New Roman"/>
            <family val="1"/>
          </rPr>
          <t>25 gp of sticks and bones</t>
        </r>
      </text>
    </comment>
    <comment ref="E62" authorId="0" shapeId="0" xr:uid="{00000000-0006-0000-0200-00000B000000}">
      <text>
        <r>
          <rPr>
            <sz val="12"/>
            <color indexed="81"/>
            <rFont val="Times New Roman"/>
            <family val="1"/>
          </rPr>
          <t>Pendulum</t>
        </r>
      </text>
    </comment>
    <comment ref="E63" authorId="0" shapeId="0" xr:uid="{00000000-0006-0000-0200-00000C000000}">
      <text>
        <r>
          <rPr>
            <sz val="12"/>
            <color indexed="81"/>
            <rFont val="Times New Roman"/>
            <family val="1"/>
          </rPr>
          <t>Dumathoin symbol, salt, copper pieces</t>
        </r>
      </text>
    </comment>
    <comment ref="E71" authorId="0" shapeId="0" xr:uid="{00000000-0006-0000-0200-00000D000000}">
      <text>
        <r>
          <rPr>
            <sz val="12"/>
            <color indexed="81"/>
            <rFont val="Times New Roman"/>
            <family val="1"/>
          </rPr>
          <t>25 gp of sticks and bones</t>
        </r>
      </text>
    </comment>
    <comment ref="E73" authorId="0" shapeId="0" xr:uid="{00000000-0006-0000-0200-00000E000000}">
      <text/>
    </comment>
    <comment ref="E81" authorId="0" shapeId="0" xr:uid="{00000000-0006-0000-0200-00000F000000}">
      <text>
        <r>
          <rPr>
            <sz val="12"/>
            <color indexed="81"/>
            <rFont val="Times New Roman"/>
            <family val="1"/>
          </rPr>
          <t>Black onyx gem</t>
        </r>
      </text>
    </comment>
    <comment ref="E86" authorId="0" shapeId="0" xr:uid="{00000000-0006-0000-0200-000010000000}">
      <text>
        <r>
          <rPr>
            <sz val="12"/>
            <color indexed="81"/>
            <rFont val="Times New Roman"/>
            <family val="1"/>
          </rPr>
          <t>Phosphorous, sulfur, or other combustible powder</t>
        </r>
      </text>
    </comment>
    <comment ref="E98" authorId="0" shapeId="0" xr:uid="{00000000-0006-0000-0200-000011000000}">
      <text/>
    </comment>
    <comment ref="E99" authorId="0" shapeId="0" xr:uid="{00000000-0006-0000-0200-000012000000}">
      <text>
        <r>
          <rPr>
            <sz val="12"/>
            <color indexed="81"/>
            <rFont val="Times New Roman"/>
            <family val="1"/>
          </rPr>
          <t>Metal object with which to outline circle</t>
        </r>
      </text>
    </comment>
    <comment ref="E100" authorId="0" shapeId="0" xr:uid="{00000000-0006-0000-0200-000013000000}">
      <text>
        <r>
          <rPr>
            <sz val="12"/>
            <color indexed="81"/>
            <rFont val="Times New Roman"/>
            <family val="1"/>
          </rPr>
          <t>Metal object with which to outline circle</t>
        </r>
      </text>
    </comment>
    <comment ref="E109" authorId="0" shapeId="0" xr:uid="{00000000-0006-0000-0200-000014000000}">
      <text>
        <r>
          <rPr>
            <sz val="12"/>
            <color indexed="81"/>
            <rFont val="Times New Roman"/>
            <family val="1"/>
          </rPr>
          <t>powdered herring &amp; will-o'the-wisp essence</t>
        </r>
      </text>
    </comment>
    <comment ref="E122" authorId="0" shapeId="0" xr:uid="{3F28E06D-F57E-4E17-AB7A-FD26F8317BA8}">
      <text>
        <r>
          <rPr>
            <sz val="12"/>
            <color indexed="81"/>
            <rFont val="Times New Roman"/>
            <family val="1"/>
          </rPr>
          <t>A pearl worth at least 100 gp.</t>
        </r>
      </text>
    </comment>
    <comment ref="E125" authorId="0" shapeId="0" xr:uid="{6E98FE27-2E73-4D5B-A813-3538F1E0AC7D}">
      <text>
        <r>
          <rPr>
            <sz val="12"/>
            <color indexed="81"/>
            <rFont val="Times New Roman"/>
            <family val="1"/>
          </rPr>
          <t>Item distasteful to target</t>
        </r>
      </text>
    </comment>
    <comment ref="E126" authorId="0" shapeId="0" xr:uid="{01B71E6B-C195-45DE-8890-7704CAEAF9D5}">
      <text/>
    </comment>
    <comment ref="E128" authorId="0" shapeId="0" xr:uid="{DA339D41-E119-473C-B5F8-70D1DC623037}">
      <text>
        <r>
          <rPr>
            <sz val="12"/>
            <rFont val="Times New Roman"/>
            <family val="1"/>
          </rPr>
          <t>Bag and candle</t>
        </r>
      </text>
    </comment>
    <comment ref="E138" authorId="0" shapeId="0" xr:uid="{F1FC14A0-8EBD-4306-8D9F-1229D7795109}">
      <text>
        <r>
          <rPr>
            <sz val="12"/>
            <color indexed="81"/>
            <rFont val="Times New Roman"/>
            <family val="1"/>
          </rPr>
          <t>Parchment w/ holy text</t>
        </r>
      </text>
    </comment>
    <comment ref="E142" authorId="0" shapeId="0" xr:uid="{C5716F79-DCD1-40FA-8D78-9903E5B8ABD8}">
      <text>
        <r>
          <rPr>
            <sz val="12"/>
            <color indexed="81"/>
            <rFont val="Times New Roman"/>
            <family val="1"/>
          </rPr>
          <t>Flawless, 250-GP gemstone</t>
        </r>
      </text>
    </comment>
    <comment ref="E147" authorId="0" shapeId="0" xr:uid="{786D8F62-95A9-4587-8CD6-9C811E63AD2C}">
      <text>
        <r>
          <rPr>
            <sz val="12"/>
            <color indexed="81"/>
            <rFont val="Times New Roman"/>
            <family val="1"/>
          </rPr>
          <t>Charcoal</t>
        </r>
      </text>
    </comment>
    <comment ref="E152" authorId="0" shapeId="0" xr:uid="{9CC3DA2C-C6AF-46ED-AF9D-4976161FCD3E}">
      <text>
        <r>
          <rPr>
            <sz val="12"/>
            <color indexed="81"/>
            <rFont val="Times New Roman"/>
            <family val="1"/>
          </rPr>
          <t>Parchment w/ unholy text</t>
        </r>
      </text>
    </comment>
    <comment ref="E154" authorId="0" shapeId="0" xr:uid="{1A007378-CCC7-4A3A-91A8-CAF8775B8693}">
      <text>
        <r>
          <rPr>
            <sz val="12"/>
            <color indexed="81"/>
            <rFont val="Times New Roman"/>
            <family val="1"/>
          </rPr>
          <t>Vial of holy water</t>
        </r>
      </text>
    </comment>
    <comment ref="E157" authorId="0" shapeId="0" xr:uid="{9B6FB5DE-2731-4572-BCCB-F71DD3FBF522}">
      <text>
        <r>
          <rPr>
            <sz val="12"/>
            <rFont val="Times New Roman"/>
            <family val="1"/>
          </rPr>
          <t>Bag and candle</t>
        </r>
      </text>
    </comment>
    <comment ref="E158" authorId="0" shapeId="0" xr:uid="{CD3063E2-DADA-42F9-BA90-E87FD93BA580}">
      <text>
        <r>
          <rPr>
            <sz val="12"/>
            <color indexed="81"/>
            <rFont val="Times New Roman"/>
            <family val="1"/>
          </rPr>
          <t>100+ GP worth of diamond dust</t>
        </r>
      </text>
    </comment>
    <comment ref="E159" authorId="0" shapeId="0" xr:uid="{A9567A89-0C08-4E9E-928C-9C4166D1DA5B}">
      <text>
        <r>
          <rPr>
            <sz val="12"/>
            <color indexed="81"/>
            <rFont val="Times New Roman"/>
            <family val="1"/>
          </rPr>
          <t>A tiny bag, a small (not lit) candle, and a carved bone from any humanoid.</t>
        </r>
      </text>
    </comment>
    <comment ref="E160" authorId="0" shapeId="0" xr:uid="{530A1E86-1EB9-4E34-B464-7F8E1B0CACFB}">
      <text>
        <r>
          <rPr>
            <sz val="12"/>
            <color indexed="81"/>
            <rFont val="Times New Roman"/>
            <family val="1"/>
          </rPr>
          <t>handful of sand</t>
        </r>
      </text>
    </comment>
    <comment ref="E164" authorId="0" shapeId="0" xr:uid="{74CE5201-5666-4552-BBAB-499CB439844E}">
      <text>
        <r>
          <rPr>
            <sz val="12"/>
            <color indexed="81"/>
            <rFont val="Times New Roman"/>
            <family val="1"/>
          </rPr>
          <t>Herbal inhalant applied under nostrils, smoked, or imbibed</t>
        </r>
      </text>
    </comment>
    <comment ref="E166" authorId="0" shapeId="0" xr:uid="{2DF4B5A1-B3F8-4AC2-B3B3-A248C4593CFF}">
      <text>
        <r>
          <rPr>
            <sz val="12"/>
            <color indexed="81"/>
            <rFont val="Times New Roman"/>
            <family val="1"/>
          </rPr>
          <t>dandelion fluff and herbs</t>
        </r>
      </text>
    </comment>
    <comment ref="E168" authorId="0" shapeId="0" xr:uid="{AA80870D-7288-446A-952E-F2797D6EEF36}">
      <text/>
    </comment>
    <comment ref="E170" authorId="0" shapeId="0" xr:uid="{E7D11406-9675-4FB3-8633-E5425456B16B}">
      <text>
        <r>
          <rPr>
            <sz val="12"/>
            <color indexed="81"/>
            <rFont val="Times New Roman"/>
            <family val="1"/>
          </rPr>
          <t>scrying device</t>
        </r>
      </text>
    </comment>
    <comment ref="E178" authorId="0" shapeId="0" xr:uid="{D2AEE84C-E182-4F81-B62F-25B897B2B18D}">
      <text>
        <r>
          <rPr>
            <sz val="12"/>
            <color indexed="81"/>
            <rFont val="Times New Roman"/>
            <family val="1"/>
          </rPr>
          <t>A dollop of pitch with a tiny needle hidden inside it.</t>
        </r>
      </text>
    </comment>
    <comment ref="E179" authorId="0" shapeId="0" xr:uid="{B96ABBCD-F08F-4669-8C1A-081615710BDA}">
      <text>
        <r>
          <rPr>
            <sz val="12"/>
            <color indexed="81"/>
            <rFont val="Times New Roman"/>
            <family val="1"/>
          </rPr>
          <t>100+ GP worth of diamond dust</t>
        </r>
      </text>
    </comment>
    <comment ref="E184" authorId="0" shapeId="0" xr:uid="{1F5EAEAF-1B91-4DF8-B0F2-E194983C6CDB}">
      <text>
        <r>
          <rPr>
            <sz val="12"/>
            <color indexed="81"/>
            <rFont val="Times New Roman"/>
            <family val="1"/>
          </rPr>
          <t>Dumathoin symbol</t>
        </r>
      </text>
    </comment>
    <comment ref="E186" authorId="0" shapeId="0" xr:uid="{6F7BA6C1-8414-4961-A798-479D5812518E}">
      <text/>
    </comment>
    <comment ref="E190" authorId="0" shapeId="0" xr:uid="{FDF5E28A-C45B-44D2-BA89-A0F532994A83}">
      <text>
        <r>
          <rPr>
            <sz val="12"/>
            <color indexed="81"/>
            <rFont val="Times New Roman"/>
            <family val="1"/>
          </rPr>
          <t>25 GPs' worth of powdered silver</t>
        </r>
      </text>
    </comment>
    <comment ref="E204" authorId="0" shapeId="0" xr:uid="{5E735B8E-AC62-40A1-A2DB-9DE0502A4A60}">
      <text>
        <r>
          <rPr>
            <sz val="12"/>
            <color indexed="81"/>
            <rFont val="Times New Roman"/>
            <family val="1"/>
          </rPr>
          <t>pinch of soot</t>
        </r>
      </text>
    </comment>
    <comment ref="E205" authorId="0" shapeId="0" xr:uid="{77B5A88B-26B6-4615-B010-21A616817EF4}">
      <text>
        <r>
          <rPr>
            <sz val="12"/>
            <color indexed="81"/>
            <rFont val="Times New Roman"/>
            <family val="1"/>
          </rPr>
          <t>bird of prey talon</t>
        </r>
      </text>
    </comment>
    <comment ref="E207" authorId="0" shapeId="0" xr:uid="{501DA726-3638-4377-AB1D-FEA5D9CF07A8}">
      <text/>
    </comment>
    <comment ref="E210" authorId="0" shapeId="0" xr:uid="{5BCBE241-11E1-423D-9AE8-1B3B0C1E5365}">
      <text>
        <r>
          <rPr>
            <sz val="12"/>
            <color indexed="81"/>
            <rFont val="Times New Roman"/>
            <family val="1"/>
          </rPr>
          <t>dragon’s claw or a giant’s fingernail.</t>
        </r>
      </text>
    </comment>
    <comment ref="E217" authorId="0" shapeId="0" xr:uid="{36A3FFD6-07F8-4A95-B19E-76AED60B5A74}">
      <text>
        <r>
          <rPr>
            <sz val="12"/>
            <color indexed="81"/>
            <rFont val="Times New Roman"/>
            <family val="1"/>
          </rPr>
          <t>Item distasteful to target</t>
        </r>
      </text>
    </comment>
    <comment ref="E224" authorId="0" shapeId="0" xr:uid="{8B066322-CDF8-4562-B626-FE8FB7E9ADC8}">
      <text>
        <r>
          <rPr>
            <sz val="12"/>
            <color indexed="81"/>
            <rFont val="Times New Roman"/>
            <family val="1"/>
          </rPr>
          <t>flask of wine and loaf of bread</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A2" authorId="0" shapeId="0" xr:uid="{00000000-0006-0000-0400-000001000000}">
      <text>
        <r>
          <rPr>
            <sz val="12"/>
            <color indexed="81"/>
            <rFont val="Times New Roman"/>
            <family val="1"/>
          </rPr>
          <t xml:space="preserve">You have willingly given yourself to the service of a good deity or cause, denying yourself an ordinary life to better serve your highest ideals.
</t>
        </r>
        <r>
          <rPr>
            <b/>
            <sz val="12"/>
            <color indexed="81"/>
            <rFont val="Times New Roman"/>
            <family val="1"/>
          </rPr>
          <t xml:space="preserve">Benefit:  </t>
        </r>
        <r>
          <rPr>
            <sz val="12"/>
            <color indexed="81"/>
            <rFont val="Times New Roman"/>
            <family val="1"/>
          </rPr>
          <t xml:space="preserve">You gain a +2 perfection bonus on Diplomacy checks.
</t>
        </r>
        <r>
          <rPr>
            <b/>
            <sz val="12"/>
            <color indexed="81"/>
            <rFont val="Times New Roman"/>
            <family val="1"/>
          </rPr>
          <t xml:space="preserve">Special: </t>
        </r>
        <r>
          <rPr>
            <sz val="12"/>
            <color indexed="81"/>
            <rFont val="Times New Roman"/>
            <family val="1"/>
          </rPr>
          <t xml:space="preserve"> This feat serves as the prerequisite for several other feats, including the Vow of Abstinence, Vow of Chastity, Vow of Nonviolence, Vow of Obedience, Vow of Peace, Vow of Poverty, and Vow of Purity.
Book of Exalted Deeds 45</t>
        </r>
      </text>
    </comment>
    <comment ref="A3" authorId="0" shapeId="0" xr:uid="{00000000-0006-0000-0400-000002000000}">
      <text>
        <r>
          <rPr>
            <sz val="12"/>
            <color indexed="81"/>
            <rFont val="Times New Roman"/>
            <family val="1"/>
          </rPr>
          <t xml:space="preserve">You possess a magical understanding of the workings of the unseen.
</t>
        </r>
        <r>
          <rPr>
            <b/>
            <sz val="12"/>
            <color indexed="81"/>
            <rFont val="Times New Roman"/>
            <family val="1"/>
          </rPr>
          <t xml:space="preserve">Benefit:  </t>
        </r>
        <r>
          <rPr>
            <sz val="12"/>
            <color indexed="81"/>
            <rFont val="Times New Roman"/>
            <family val="1"/>
          </rPr>
          <t>An innate talent for magic grants you the following spell-like abilities as a 1st-level caster:  1/day—dancing lights, prestidigitation, unseen servant.  Save DC 10 + spell level + your Cha modifier.
Complete Arcane 81</t>
        </r>
      </text>
    </comment>
    <comment ref="A4" authorId="0" shapeId="0" xr:uid="{00000000-0006-0000-0400-000003000000}">
      <text>
        <r>
          <rPr>
            <b/>
            <i/>
            <sz val="12"/>
            <color indexed="81"/>
            <rFont val="Times New Roman"/>
            <family val="1"/>
          </rPr>
          <t>Ascetic Benefits by Character Level</t>
        </r>
        <r>
          <rPr>
            <b/>
            <sz val="12"/>
            <color indexed="81"/>
            <rFont val="Times New Roman"/>
            <family val="1"/>
          </rPr>
          <t xml:space="preserve">
</t>
        </r>
        <r>
          <rPr>
            <sz val="12"/>
            <color indexed="81"/>
            <rFont val="Times New Roman"/>
            <family val="1"/>
          </rPr>
          <t xml:space="preserve">
</t>
        </r>
        <r>
          <rPr>
            <b/>
            <sz val="12"/>
            <color indexed="81"/>
            <rFont val="Times New Roman"/>
            <family val="1"/>
          </rPr>
          <t xml:space="preserve">1st AC bonus +4
2nd Bonus exalted feat
3rd AC bonus +5, endure elements
</t>
        </r>
        <r>
          <rPr>
            <sz val="12"/>
            <color indexed="81"/>
            <rFont val="Times New Roman"/>
            <family val="1"/>
          </rPr>
          <t>4th Exalted strike +1 (magic), bonus exalted feat
5th Sustenance
6th AC bonus +6, deflection +1, bonus exalted feat
7th Resistance +1, ability score enhancement +2
8th Natural armor +1, mind shielding, bonus exalted feat
9th AC bonus +7
10th Exalted strike +2 (good), damage reduction 5/magic, bonus exalted feat
11th Ability score enhancement +4/+2
12th AC bonus +8, deflection +2, greater sustenance, bonus exalted feat
13th Resistance +2, energy resistance 5
14th Exalted strike +3, freedom of movement, bonus exalted feat
15th AC bonus +9, ability score enhancement +6/+4/+2, damage reduction 5/evil
16th Natural armor +2, bonus exalted feat
17th Exalted strike +4, resistance +3, regeneration
18th AC bonus +10, deflection +3, true seeing, bonus exalted feat
19th Ability score enhancement +8/+6/+4/+2, damage reduction 10/evil
20th Exalted strike +5, energy resistance 15, bonus exalted feat
Book of Exalted Deeds 31</t>
        </r>
      </text>
    </comment>
    <comment ref="C4" authorId="0" shapeId="0" xr:uid="{00000000-0006-0000-0400-000004000000}">
      <text>
        <r>
          <rPr>
            <b/>
            <sz val="12"/>
            <color indexed="81"/>
            <rFont val="Times New Roman"/>
            <family val="1"/>
          </rPr>
          <t>Charm Domain Spells
1 Charm Person
2 Calm Emotions
3 Suggestion
4 Emotion
5 Charm Monster
6 Geas/Quest
7 Insanity
8 Demand
9 Dominate Monster</t>
        </r>
      </text>
    </comment>
    <comment ref="A5" authorId="0" shapeId="0" xr:uid="{00000000-0006-0000-0400-000005000000}">
      <text>
        <r>
          <rPr>
            <sz val="12"/>
            <rFont val="Times New Roman"/>
            <family val="1"/>
          </rPr>
          <t xml:space="preserve">Your people rarely have to draw their weapons to deal with potential adversaries.  There are few problems that you can’t talk your way out of.
</t>
        </r>
        <r>
          <rPr>
            <b/>
            <sz val="12"/>
            <color indexed="81"/>
            <rFont val="Times New Roman"/>
            <family val="1"/>
          </rPr>
          <t xml:space="preserve">Prerequisite:  </t>
        </r>
        <r>
          <rPr>
            <sz val="12"/>
            <rFont val="Times New Roman"/>
            <family val="1"/>
          </rPr>
          <t xml:space="preserve">Elf (Waterdeep), gloamingUND (Sphur Upra), gnome (Thesk), half-elf (Waterdeep), or human (Silverymoon, Thesk, Waterdeep).
</t>
        </r>
        <r>
          <rPr>
            <b/>
            <sz val="12"/>
            <color indexed="81"/>
            <rFont val="Times New Roman"/>
            <family val="1"/>
          </rPr>
          <t xml:space="preserve">Benefit:  </t>
        </r>
        <r>
          <rPr>
            <sz val="12"/>
            <rFont val="Times New Roman"/>
            <family val="1"/>
          </rPr>
          <t xml:space="preserve">You take only a –5 penalty if you attempt a Diplomacy check as a full-round action.
</t>
        </r>
        <r>
          <rPr>
            <b/>
            <sz val="12"/>
            <color indexed="81"/>
            <rFont val="Times New Roman"/>
            <family val="1"/>
          </rPr>
          <t xml:space="preserve">Normal:  </t>
        </r>
        <r>
          <rPr>
            <sz val="12"/>
            <rFont val="Times New Roman"/>
            <family val="1"/>
          </rPr>
          <t xml:space="preserve">A Diplomacy check usually requires at least 1 minute. You can attempt a rushed Diplomacy check as a full-round action, but you take a –10 penalty.
</t>
        </r>
        <r>
          <rPr>
            <b/>
            <sz val="12"/>
            <color indexed="81"/>
            <rFont val="Times New Roman"/>
            <family val="1"/>
          </rPr>
          <t xml:space="preserve">Special:  </t>
        </r>
        <r>
          <rPr>
            <sz val="12"/>
            <rFont val="Times New Roman"/>
            <family val="1"/>
          </rPr>
          <t>You may select this feat only as a 1st-level character.  You may have only one regional feat.
Player’s Guide to Faerûn 43</t>
        </r>
      </text>
    </comment>
    <comment ref="C5" authorId="0" shapeId="0" xr:uid="{00000000-0006-0000-0400-000006000000}">
      <text>
        <r>
          <rPr>
            <sz val="12"/>
            <color indexed="81"/>
            <rFont val="Times New Roman"/>
            <family val="1"/>
          </rPr>
          <t xml:space="preserve">You can boost your Charisma by 4 points once per day.  Activating this power is a free action.  The Charisma increase lasts 1 minute.
PHB </t>
        </r>
      </text>
    </comment>
    <comment ref="C6" authorId="0" shapeId="0" xr:uid="{00000000-0006-0000-0400-000007000000}">
      <text>
        <r>
          <rPr>
            <b/>
            <sz val="12"/>
            <color indexed="81"/>
            <rFont val="Times New Roman"/>
            <family val="1"/>
          </rPr>
          <t>1 Protection from Evil:</t>
        </r>
        <r>
          <rPr>
            <sz val="12"/>
            <color indexed="81"/>
            <rFont val="Times New Roman"/>
            <family val="1"/>
          </rPr>
          <t xml:space="preserve">  +2 to AC and saves, counter mind control, hedge out elementals and outsiders.</t>
        </r>
        <r>
          <rPr>
            <b/>
            <sz val="12"/>
            <color indexed="81"/>
            <rFont val="Times New Roman"/>
            <family val="1"/>
          </rPr>
          <t xml:space="preserve">
2 Aid:  </t>
        </r>
        <r>
          <rPr>
            <sz val="12"/>
            <color indexed="81"/>
            <rFont val="Times New Roman"/>
            <family val="1"/>
          </rPr>
          <t>+1 on attack rolls, +1 on saves against fear, 1d8 temporary hp +1/level (max +10).</t>
        </r>
        <r>
          <rPr>
            <b/>
            <sz val="12"/>
            <color indexed="81"/>
            <rFont val="Times New Roman"/>
            <family val="1"/>
          </rPr>
          <t xml:space="preserve">
3 Magic Circle against Evil:  </t>
        </r>
        <r>
          <rPr>
            <sz val="12"/>
            <color indexed="81"/>
            <rFont val="Times New Roman"/>
            <family val="1"/>
          </rPr>
          <t>As protection spells, but 10-ft. radius and 10 min./level.</t>
        </r>
        <r>
          <rPr>
            <b/>
            <sz val="12"/>
            <color indexed="81"/>
            <rFont val="Times New Roman"/>
            <family val="1"/>
          </rPr>
          <t xml:space="preserve">
4 Holy Smite:  </t>
        </r>
        <r>
          <rPr>
            <sz val="12"/>
            <color indexed="81"/>
            <rFont val="Times New Roman"/>
            <family val="1"/>
          </rPr>
          <t>Damages and blinds evil creatures.</t>
        </r>
        <r>
          <rPr>
            <b/>
            <sz val="12"/>
            <color indexed="81"/>
            <rFont val="Times New Roman"/>
            <family val="1"/>
          </rPr>
          <t xml:space="preserve">
5 Dispel Evil:  </t>
        </r>
        <r>
          <rPr>
            <sz val="12"/>
            <color indexed="81"/>
            <rFont val="Times New Roman"/>
            <family val="1"/>
          </rPr>
          <t>+4 bonus against attacks by evil creatures.</t>
        </r>
        <r>
          <rPr>
            <b/>
            <sz val="12"/>
            <color indexed="81"/>
            <rFont val="Times New Roman"/>
            <family val="1"/>
          </rPr>
          <t xml:space="preserve">
6 Blade Barrier:  </t>
        </r>
        <r>
          <rPr>
            <sz val="12"/>
            <color indexed="81"/>
            <rFont val="Times New Roman"/>
            <family val="1"/>
          </rPr>
          <t>Wall of blades deals 1d6/level damage.</t>
        </r>
        <r>
          <rPr>
            <b/>
            <sz val="12"/>
            <color indexed="81"/>
            <rFont val="Times New Roman"/>
            <family val="1"/>
          </rPr>
          <t xml:space="preserve">
7 Holy Word:  </t>
        </r>
        <r>
          <rPr>
            <sz val="12"/>
            <color indexed="81"/>
            <rFont val="Times New Roman"/>
            <family val="1"/>
          </rPr>
          <t>Kills, paralyzes, slows, or deafens nongood subjects.</t>
        </r>
        <r>
          <rPr>
            <b/>
            <sz val="12"/>
            <color indexed="81"/>
            <rFont val="Times New Roman"/>
            <family val="1"/>
          </rPr>
          <t xml:space="preserve">
8 Holy Aura: </t>
        </r>
        <r>
          <rPr>
            <sz val="12"/>
            <color indexed="81"/>
            <rFont val="Times New Roman"/>
            <family val="1"/>
          </rPr>
          <t>+4 to AC, +4 resistance, and SR 25 against evil spells.</t>
        </r>
        <r>
          <rPr>
            <b/>
            <sz val="12"/>
            <color indexed="81"/>
            <rFont val="Times New Roman"/>
            <family val="1"/>
          </rPr>
          <t xml:space="preserve">
9 Summon Monster IX*:  </t>
        </r>
        <r>
          <rPr>
            <sz val="12"/>
            <color indexed="81"/>
            <rFont val="Times New Roman"/>
            <family val="1"/>
          </rPr>
          <t>Calls extraplanar creature to fight for you.
* Cast as a good spell only.</t>
        </r>
      </text>
    </comment>
    <comment ref="C7" authorId="0" shapeId="0" xr:uid="{00000000-0006-0000-0400-000008000000}">
      <text>
        <r>
          <rPr>
            <sz val="12"/>
            <color indexed="81"/>
            <rFont val="Times New Roman"/>
            <family val="1"/>
          </rPr>
          <t>You cast good spells at +1 caster level.</t>
        </r>
      </text>
    </comment>
    <comment ref="C13" authorId="0" shapeId="0" xr:uid="{00000000-0006-0000-0400-000009000000}">
      <text>
        <r>
          <rPr>
            <sz val="12"/>
            <color indexed="81"/>
            <rFont val="Times New Roman"/>
            <family val="1"/>
          </rPr>
          <t>A 3rd-level ascetic is immune to the effects of being in a hot or cold environment. He can exist comfortably in conditions between –50 and 140 degrees Fahrenheit without having to make Fortitude saves (as described in the DMG).
Book of Exalted Deeds 30</t>
        </r>
      </text>
    </comment>
    <comment ref="C14" authorId="0" shapeId="0" xr:uid="{00000000-0006-0000-0400-00000A000000}">
      <text>
        <r>
          <rPr>
            <sz val="12"/>
            <rFont val="Times New Roman"/>
            <family val="1"/>
          </rPr>
          <t xml:space="preserve">By maintaining an intimate relationship with a good-aligned fey (such as a nymph or dryad), you gain some of the characteristics of fey.
</t>
        </r>
        <r>
          <rPr>
            <b/>
            <sz val="12"/>
            <color indexed="81"/>
            <rFont val="Times New Roman"/>
            <family val="1"/>
          </rPr>
          <t xml:space="preserve">Benefit:  </t>
        </r>
        <r>
          <rPr>
            <sz val="12"/>
            <rFont val="Times New Roman"/>
            <family val="1"/>
          </rPr>
          <t>Fey creatures regard you as though you were fey.  You gain a +2 circumstance bonus on all Charisma-related checks, and a +1 bonus on all saving throws against spells and spell-like abilities.  Starting with the level when you take this feat, you gain 1 extra skill point per level.
Book of Exalted Deeds 44</t>
        </r>
      </text>
    </comment>
    <comment ref="C15" authorId="0" shapeId="0" xr:uid="{00000000-0006-0000-0400-00000B000000}">
      <text>
        <r>
          <rPr>
            <sz val="12"/>
            <color indexed="81"/>
            <rFont val="Times New Roman"/>
            <family val="1"/>
          </rPr>
          <t xml:space="preserve">You are cloaked in a radiant light that marks you as a servant of the purest ideals.  All who look upon you know without a doubt that you are a champion of good and are favored by the powers of the Upper Planes.  The nimbus may take the form of a cloud surrounding your entire body, or it may appear as beams of light around your head.
</t>
        </r>
        <r>
          <rPr>
            <b/>
            <sz val="12"/>
            <color indexed="81"/>
            <rFont val="Times New Roman"/>
            <family val="1"/>
          </rPr>
          <t xml:space="preserve">Benefit:  </t>
        </r>
        <r>
          <rPr>
            <sz val="12"/>
            <color indexed="81"/>
            <rFont val="Times New Roman"/>
            <family val="1"/>
          </rPr>
          <t>Good creatures automatically recognize the radiance surrounding you as a sign of your purity and devotion to the powers of good.  You gain a +2 circumstance bonus on all Diplomacy and Sense Motive checks made when interacting with good creatures.
Your radiance sheds light as a common lamp:  bright light to a radius of 5 feet and shadowy illumination to 10 feet.  You can extinguish this radiance at will and reactivate it again as a free action.
Book of Exalted Deeds 44</t>
        </r>
      </text>
    </comment>
    <comment ref="C16" authorId="0" shapeId="0" xr:uid="{00000000-0006-0000-0400-00000C000000}">
      <text>
        <r>
          <rPr>
            <sz val="12"/>
            <rFont val="Times New Roman"/>
            <family val="1"/>
          </rPr>
          <t xml:space="preserve">You fight by faith more than brute strength.
</t>
        </r>
        <r>
          <rPr>
            <b/>
            <sz val="12"/>
            <color indexed="81"/>
            <rFont val="Times New Roman"/>
            <family val="1"/>
          </rPr>
          <t xml:space="preserve">Prerequisites:  </t>
        </r>
        <r>
          <rPr>
            <sz val="12"/>
            <rFont val="Times New Roman"/>
            <family val="1"/>
          </rPr>
          <t xml:space="preserve">Base attack bonus +1.
</t>
        </r>
        <r>
          <rPr>
            <b/>
            <sz val="12"/>
            <color indexed="81"/>
            <rFont val="Times New Roman"/>
            <family val="1"/>
          </rPr>
          <t xml:space="preserve">Benefit:  </t>
        </r>
        <r>
          <rPr>
            <sz val="12"/>
            <rFont val="Times New Roman"/>
            <family val="1"/>
          </rPr>
          <t xml:space="preserve">With a simple weapon of your size or a natural weapon, you may use your Wisdom modifier instead of your Strength modifier on attack rolls.
</t>
        </r>
        <r>
          <rPr>
            <b/>
            <sz val="12"/>
            <color indexed="81"/>
            <rFont val="Times New Roman"/>
            <family val="1"/>
          </rPr>
          <t xml:space="preserve">Special:  </t>
        </r>
        <r>
          <rPr>
            <sz val="12"/>
            <rFont val="Times New Roman"/>
            <family val="1"/>
          </rPr>
          <t>A fighter may select Intuitive Attack as one of his fighter bonus feats.
Book of Exalted Deeds 44</t>
        </r>
      </text>
    </comment>
    <comment ref="C17" authorId="0" shapeId="0" xr:uid="{00000000-0006-0000-0400-00000D000000}">
      <text>
        <r>
          <rPr>
            <sz val="12"/>
            <color indexed="81"/>
            <rFont val="Times New Roman"/>
            <family val="1"/>
          </rPr>
          <t>At 4th level, an ascetic gains a +1 enhancement bonus on all his attack and damage rolls. In effect, any weapon the character wields becomes a +1 magic weapon, and can overcome the damage reduction of a creature as though it were a magic weapon. This enhancement bonus rises to +2 at 10th level, to +3 at 14th level, to +4 at 17th level, and to +5 at 20th level. At 10th level, any weapon damage the character deals is also considered to be good-aligned, so that it can bypass the damage reduction of some evil outsiders.
Book of Exalted Deeds 30</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C3" authorId="0" shapeId="0" xr:uid="{00000000-0006-0000-0500-000001000000}">
      <text>
        <r>
          <rPr>
            <sz val="12"/>
            <color indexed="81"/>
            <rFont val="Times New Roman"/>
            <family val="1"/>
          </rPr>
          <t>Exalted Strike bonus +1</t>
        </r>
      </text>
    </comment>
    <comment ref="D3" authorId="0" shapeId="0" xr:uid="{00000000-0006-0000-0500-000002000000}">
      <text>
        <r>
          <rPr>
            <sz val="12"/>
            <color indexed="81"/>
            <rFont val="Times New Roman"/>
            <family val="1"/>
          </rPr>
          <t>Exalted Strike bonus +1</t>
        </r>
      </text>
    </comment>
    <comment ref="C6" authorId="0" shapeId="0" xr:uid="{FFAD6191-21F7-4829-A51C-654D02716414}">
      <text>
        <r>
          <rPr>
            <sz val="12"/>
            <color indexed="81"/>
            <rFont val="Times New Roman"/>
            <family val="1"/>
          </rPr>
          <t>Exalted Strike bonus +1</t>
        </r>
      </text>
    </comment>
    <comment ref="D6" authorId="0" shapeId="0" xr:uid="{5AB2CBF3-FDB6-4B39-BC8F-82F0E8EAA140}">
      <text>
        <r>
          <rPr>
            <sz val="12"/>
            <color indexed="81"/>
            <rFont val="Times New Roman"/>
            <family val="1"/>
          </rPr>
          <t>Exalted Strike bonus +1</t>
        </r>
      </text>
    </comment>
    <comment ref="C7" authorId="0" shapeId="0" xr:uid="{96D6BBF7-E319-405A-AAF2-1604EA422351}">
      <text>
        <r>
          <rPr>
            <sz val="12"/>
            <color indexed="81"/>
            <rFont val="Times New Roman"/>
            <family val="1"/>
          </rPr>
          <t>Exalted Strike bonus +1</t>
        </r>
      </text>
    </comment>
    <comment ref="D7" authorId="0" shapeId="0" xr:uid="{00000000-0006-0000-0500-000004000000}">
      <text>
        <r>
          <rPr>
            <sz val="12"/>
            <color indexed="81"/>
            <rFont val="Times New Roman"/>
            <family val="1"/>
          </rPr>
          <t>Exalted Strike bonus +1</t>
        </r>
      </text>
    </comment>
    <comment ref="D9" authorId="0" shapeId="0" xr:uid="{00000000-0006-0000-0500-000005000000}">
      <text>
        <r>
          <rPr>
            <sz val="12"/>
            <color indexed="81"/>
            <rFont val="Times New Roman"/>
            <family val="1"/>
          </rPr>
          <t>Balance, Climb, Escape Artist, Hide, Jump, Move Silently, Sleight of Hand, Tumble.</t>
        </r>
      </text>
    </comment>
  </commentList>
</comments>
</file>

<file path=xl/sharedStrings.xml><?xml version="1.0" encoding="utf-8"?>
<sst xmlns="http://schemas.openxmlformats.org/spreadsheetml/2006/main" count="1997" uniqueCount="643">
  <si>
    <t>Level</t>
  </si>
  <si>
    <t>Melee Weapon</t>
  </si>
  <si>
    <t>Dmg</t>
  </si>
  <si>
    <t>Qty.</t>
  </si>
  <si>
    <t>Ranged Weapon</t>
  </si>
  <si>
    <t>Dmg.</t>
  </si>
  <si>
    <t>Rng.</t>
  </si>
  <si>
    <t>Skills</t>
  </si>
  <si>
    <t>Concentration</t>
  </si>
  <si>
    <t>AC Mod.</t>
  </si>
  <si>
    <t>Handle Animal</t>
  </si>
  <si>
    <t>Move Silently</t>
  </si>
  <si>
    <t>Ride</t>
  </si>
  <si>
    <t>Search</t>
  </si>
  <si>
    <t>Swim</t>
  </si>
  <si>
    <t>Weapons and Armor</t>
  </si>
  <si>
    <t>Type</t>
  </si>
  <si>
    <t>Duration</t>
  </si>
  <si>
    <t>Personality, History, and Notes</t>
  </si>
  <si>
    <t>D+</t>
  </si>
  <si>
    <t>TH+</t>
  </si>
  <si>
    <t>Wt.</t>
  </si>
  <si>
    <t>Mod.</t>
  </si>
  <si>
    <t>Rank</t>
  </si>
  <si>
    <t>Cha</t>
  </si>
  <si>
    <t>Con</t>
  </si>
  <si>
    <t>Int</t>
  </si>
  <si>
    <t>Wis</t>
  </si>
  <si>
    <t>Dex</t>
  </si>
  <si>
    <t>Str</t>
  </si>
  <si>
    <t>Ability</t>
  </si>
  <si>
    <t>Misc. Mods.</t>
  </si>
  <si>
    <t>Appraise</t>
  </si>
  <si>
    <t>Balance</t>
  </si>
  <si>
    <t>Bluff</t>
  </si>
  <si>
    <t>Climb</t>
  </si>
  <si>
    <t>Decipher Script</t>
  </si>
  <si>
    <t>Diplomacy</t>
  </si>
  <si>
    <t>Disable Device</t>
  </si>
  <si>
    <t>Disguise</t>
  </si>
  <si>
    <t>Escape Artist</t>
  </si>
  <si>
    <t>Forgery</t>
  </si>
  <si>
    <t>Gather Information</t>
  </si>
  <si>
    <t>Heal</t>
  </si>
  <si>
    <t>Hide</t>
  </si>
  <si>
    <t>Intimidate</t>
  </si>
  <si>
    <t>Jump</t>
  </si>
  <si>
    <t>Listen</t>
  </si>
  <si>
    <t>Open Lock</t>
  </si>
  <si>
    <t>Sense Motive</t>
  </si>
  <si>
    <t>Spellcraft</t>
  </si>
  <si>
    <t>Spot</t>
  </si>
  <si>
    <t>Tumble</t>
  </si>
  <si>
    <t>Use Magic Device</t>
  </si>
  <si>
    <t>Use Rope</t>
  </si>
  <si>
    <t>Ability &amp; Mod.</t>
  </si>
  <si>
    <t>0</t>
  </si>
  <si>
    <t>Total</t>
  </si>
  <si>
    <t>Critical</t>
  </si>
  <si>
    <t>Range</t>
  </si>
  <si>
    <t>Fortitude</t>
  </si>
  <si>
    <t>Reflex</t>
  </si>
  <si>
    <t>Will</t>
  </si>
  <si>
    <t>Armor &amp; Shield</t>
  </si>
  <si>
    <t>Missiles</t>
  </si>
  <si>
    <t>Abjuration</t>
  </si>
  <si>
    <t>Touch</t>
  </si>
  <si>
    <t>1 minute</t>
  </si>
  <si>
    <t>Universal</t>
  </si>
  <si>
    <t>1 min/lvl</t>
  </si>
  <si>
    <t>Instant</t>
  </si>
  <si>
    <t>Personal</t>
  </si>
  <si>
    <t>10 min/lvl</t>
  </si>
  <si>
    <t>Conjuration</t>
  </si>
  <si>
    <t>1 rnd/lvl</t>
  </si>
  <si>
    <t>Evocation</t>
  </si>
  <si>
    <t>Spell</t>
  </si>
  <si>
    <t>Cast?</t>
  </si>
  <si>
    <t>Languages</t>
  </si>
  <si>
    <t>School</t>
  </si>
  <si>
    <t>60’</t>
  </si>
  <si>
    <t>10’</t>
  </si>
  <si>
    <t>Equipment Worn</t>
  </si>
  <si>
    <t>Item</t>
  </si>
  <si>
    <t>Effects/</t>
  </si>
  <si>
    <t>Notes</t>
  </si>
  <si>
    <t>Equipment Carried</t>
  </si>
  <si>
    <t>Check</t>
  </si>
  <si>
    <t>Arcane</t>
  </si>
  <si>
    <t>Speed</t>
  </si>
  <si>
    <t>25’ + 2½’/lvl</t>
  </si>
  <si>
    <t>Prepared Spells</t>
  </si>
  <si>
    <t>Speak Language</t>
  </si>
  <si>
    <t>Divination</t>
  </si>
  <si>
    <t>Cure Light Wounds</t>
  </si>
  <si>
    <t>1d8 + 5 HP</t>
  </si>
  <si>
    <t>Endure Elements</t>
  </si>
  <si>
    <t>24 hours</t>
  </si>
  <si>
    <t>Element (5)</t>
  </si>
  <si>
    <t>Obscuring Mist</t>
  </si>
  <si>
    <t>1 day/lvl</t>
  </si>
  <si>
    <t>Speak with Animals</t>
  </si>
  <si>
    <t>30’ radius</t>
  </si>
  <si>
    <t>400’ + 40’/lvl</t>
  </si>
  <si>
    <t>Longstrider</t>
  </si>
  <si>
    <t>Sleight of Hand</t>
  </si>
  <si>
    <t>Survival</t>
  </si>
  <si>
    <r>
      <t>33</t>
    </r>
    <r>
      <rPr>
        <sz val="13"/>
        <rFont val="Times New Roman"/>
        <family val="1"/>
      </rPr>
      <t>/</t>
    </r>
    <r>
      <rPr>
        <sz val="13"/>
        <color indexed="52"/>
        <rFont val="Times New Roman"/>
        <family val="1"/>
      </rPr>
      <t>66</t>
    </r>
    <r>
      <rPr>
        <sz val="13"/>
        <rFont val="Times New Roman"/>
        <family val="1"/>
      </rPr>
      <t>/</t>
    </r>
    <r>
      <rPr>
        <sz val="13"/>
        <color indexed="10"/>
        <rFont val="Times New Roman"/>
        <family val="1"/>
      </rPr>
      <t>100</t>
    </r>
  </si>
  <si>
    <t>Craft:  (type)</t>
  </si>
  <si>
    <t>Class Features</t>
  </si>
  <si>
    <t>DC</t>
  </si>
  <si>
    <t>Weapon Proficiencies</t>
  </si>
  <si>
    <t>Shields (not tower)</t>
  </si>
  <si>
    <t>Atk</t>
  </si>
  <si>
    <t>* Proper refers to staying within the parameters of the rules, stats and setting.</t>
  </si>
  <si>
    <t>Current XP Balance</t>
  </si>
  <si>
    <t>Previous XP Balance</t>
  </si>
  <si>
    <t>Extra XPs</t>
  </si>
  <si>
    <t xml:space="preserve"> Character award for this segment</t>
  </si>
  <si>
    <t>Maximum award for this segment</t>
  </si>
  <si>
    <t>Missed Posts</t>
  </si>
  <si>
    <t>Excellent</t>
  </si>
  <si>
    <t>Consistency with other characters’ actions or setting description</t>
  </si>
  <si>
    <t>Convincing role-playing and creative storytelling</t>
  </si>
  <si>
    <t>Creative use of skills, feats, and other abilities</t>
  </si>
  <si>
    <t>Proper* representation of die rolls and PC limitations</t>
  </si>
  <si>
    <t>Overall organization and clarity</t>
  </si>
  <si>
    <t>Attention to spelling, punctuation &amp; grammar</t>
  </si>
  <si>
    <t>Consistent use of past tense, third person</t>
  </si>
  <si>
    <t>Length of IC posts (ideal is ½ a page)</t>
  </si>
  <si>
    <t>Avoidance of redundancy</t>
  </si>
  <si>
    <t>Punctuality of IC posts (Friday 17:00 PST/GMT-8)</t>
  </si>
  <si>
    <t>%</t>
  </si>
  <si>
    <t>Character:</t>
  </si>
  <si>
    <t>Female</t>
  </si>
  <si>
    <t>Components</t>
  </si>
  <si>
    <t>Casting</t>
  </si>
  <si>
    <t>V S</t>
  </si>
  <si>
    <t>1 SA</t>
  </si>
  <si>
    <t>1 hr/lvl</t>
  </si>
  <si>
    <t>V S DF</t>
  </si>
  <si>
    <t>PHB 218</t>
  </si>
  <si>
    <t>PHB 220</t>
  </si>
  <si>
    <t>PHB 227</t>
  </si>
  <si>
    <t>PHB 241</t>
  </si>
  <si>
    <t>V S M</t>
  </si>
  <si>
    <t>PHB 249</t>
  </si>
  <si>
    <t>PHB 278</t>
  </si>
  <si>
    <t>PHB 281</t>
  </si>
  <si>
    <t>Animal Messenger</t>
  </si>
  <si>
    <t>Target’s Int. must be &lt; 3</t>
  </si>
  <si>
    <t>PHB 203</t>
  </si>
  <si>
    <t>Bull’s Strength</t>
  </si>
  <si>
    <t>V S M/DF</t>
  </si>
  <si>
    <t>Delay Poison</t>
  </si>
  <si>
    <t>100’ + 10’/lvl</t>
  </si>
  <si>
    <t>Lesser Restoration</t>
  </si>
  <si>
    <t>Restores attribute pts.</t>
  </si>
  <si>
    <t>PHB 283</t>
  </si>
  <si>
    <t>PHB 303</t>
  </si>
  <si>
    <t>Contagion</t>
  </si>
  <si>
    <t>PHB 213</t>
  </si>
  <si>
    <t>Cure Moderate Wounds</t>
  </si>
  <si>
    <t>Daylight</t>
  </si>
  <si>
    <t>Meld into Stone</t>
  </si>
  <si>
    <t>PHB 252</t>
  </si>
  <si>
    <t>Remove Disease</t>
  </si>
  <si>
    <t>Does not prevent reinfection</t>
  </si>
  <si>
    <t>special</t>
  </si>
  <si>
    <t>Speak with Plants</t>
  </si>
  <si>
    <t>PHB 282</t>
  </si>
  <si>
    <t>Stone Shape</t>
  </si>
  <si>
    <t>PHB 284</t>
  </si>
  <si>
    <t>Water Breathing</t>
  </si>
  <si>
    <t>2 hrs/lvl</t>
  </si>
  <si>
    <t>PHB 300</t>
  </si>
  <si>
    <t>Wind Wall</t>
  </si>
  <si>
    <t>Cure Serious Wounds</t>
  </si>
  <si>
    <t>Dispel Magic</t>
  </si>
  <si>
    <t>PHB 223</t>
  </si>
  <si>
    <t>PHB 235</t>
  </si>
  <si>
    <t>PHB 271</t>
  </si>
  <si>
    <t>Body Ward</t>
  </si>
  <si>
    <t>Complete Champion 117</t>
  </si>
  <si>
    <t>Divine Presence</t>
  </si>
  <si>
    <t>Complete Champion 119</t>
  </si>
  <si>
    <t>1 FR</t>
  </si>
  <si>
    <t>Complete Champion 122</t>
  </si>
  <si>
    <t>PHB 198</t>
  </si>
  <si>
    <t>V S F</t>
  </si>
  <si>
    <t>V</t>
  </si>
  <si>
    <t>10 minutes</t>
  </si>
  <si>
    <t>PHB 233</t>
  </si>
  <si>
    <t>1 round</t>
  </si>
  <si>
    <t>PHB 243</t>
  </si>
  <si>
    <t>PHB 269</t>
  </si>
  <si>
    <t>PHB 270</t>
  </si>
  <si>
    <t>1 hour</t>
  </si>
  <si>
    <t>PHB 274</t>
  </si>
  <si>
    <t>Create Water</t>
  </si>
  <si>
    <t>Detect Poison</t>
  </si>
  <si>
    <t>Light</t>
  </si>
  <si>
    <t>10 min.</t>
  </si>
  <si>
    <t>2 gallons/level</t>
  </si>
  <si>
    <t>Cure Minor Wounds</t>
  </si>
  <si>
    <t>1 HP</t>
  </si>
  <si>
    <t>Detect Magic</t>
  </si>
  <si>
    <t>Guidance</t>
  </si>
  <si>
    <t>Mending</t>
  </si>
  <si>
    <t>Read Magic</t>
  </si>
  <si>
    <t>Resistance</t>
  </si>
  <si>
    <t>V M</t>
  </si>
  <si>
    <t>Permanent</t>
  </si>
  <si>
    <t>PHB 217</t>
  </si>
  <si>
    <t>PHB 297</t>
  </si>
  <si>
    <t>1st</t>
  </si>
  <si>
    <t>2nd</t>
  </si>
  <si>
    <t>3rd</t>
  </si>
  <si>
    <t>4th</t>
  </si>
  <si>
    <t>5th</t>
  </si>
  <si>
    <t>6th</t>
  </si>
  <si>
    <t>Bullets</t>
  </si>
  <si>
    <t>PHB 219</t>
  </si>
  <si>
    <t>PHB 253</t>
  </si>
  <si>
    <t>Spells per Day</t>
  </si>
  <si>
    <t>Spell Level</t>
  </si>
  <si>
    <t>0th</t>
  </si>
  <si>
    <t>7th</t>
  </si>
  <si>
    <t>Wisdom Bonus</t>
  </si>
  <si>
    <t>Total Divine</t>
  </si>
  <si>
    <t>Feats</t>
  </si>
  <si>
    <t>1d6</t>
  </si>
  <si>
    <t>x2</t>
  </si>
  <si>
    <t>Bludgeon</t>
  </si>
  <si>
    <t>1d4</t>
  </si>
  <si>
    <t>Endurance</t>
  </si>
  <si>
    <t>Roll</t>
  </si>
  <si>
    <t>Skill/Save</t>
  </si>
  <si>
    <t>30’</t>
  </si>
  <si>
    <t>Stash:  not yet established</t>
  </si>
  <si>
    <t>50’</t>
  </si>
  <si>
    <t>1’ cu./caster level</t>
  </si>
  <si>
    <t>30’ radius, PHB 258</t>
  </si>
  <si>
    <t>Viola</t>
  </si>
  <si>
    <t>Human</t>
  </si>
  <si>
    <t>5’ 3”</t>
  </si>
  <si>
    <t>146 lbs.</t>
  </si>
  <si>
    <t>Chaotic Good</t>
  </si>
  <si>
    <t>Lliira, Chaaz, Lastai</t>
  </si>
  <si>
    <t>Common, Chondathan, Celestial</t>
  </si>
  <si>
    <t>Cleric Spells</t>
  </si>
  <si>
    <t>cleric 1</t>
  </si>
  <si>
    <t>cleric 2</t>
  </si>
  <si>
    <t>cleric 3</t>
  </si>
  <si>
    <t>Cleric</t>
  </si>
  <si>
    <t>Sandals</t>
  </si>
  <si>
    <t>Coarse Rope Belt</t>
  </si>
  <si>
    <t>Aid</t>
  </si>
  <si>
    <t>Shield of Faith</t>
  </si>
  <si>
    <t>Bless</t>
  </si>
  <si>
    <t>Domain</t>
  </si>
  <si>
    <t xml:space="preserve"> to attack</t>
  </si>
  <si>
    <t>Necromancy</t>
  </si>
  <si>
    <t>20’ radius</t>
  </si>
  <si>
    <t>Transmutation</t>
  </si>
  <si>
    <t>Message</t>
  </si>
  <si>
    <t>Purify Food &amp; Drink</t>
  </si>
  <si>
    <t xml:space="preserve"> all saves</t>
  </si>
  <si>
    <t>0’</t>
  </si>
  <si>
    <t>Complete Champion 128</t>
  </si>
  <si>
    <t>Enchant</t>
  </si>
  <si>
    <t>Cause Fear</t>
  </si>
  <si>
    <t>1d4 rnds</t>
  </si>
  <si>
    <t>-2 Morale penalty</t>
  </si>
  <si>
    <t>Command</t>
  </si>
  <si>
    <t>Single word command, PHB 211</t>
  </si>
  <si>
    <t>PHB 212</t>
  </si>
  <si>
    <t>Deathwatch</t>
  </si>
  <si>
    <t>PHB 218 - 219</t>
  </si>
  <si>
    <t>Detect Law</t>
  </si>
  <si>
    <t>Detect Secret Doors</t>
  </si>
  <si>
    <t>Detect Undead</t>
  </si>
  <si>
    <t>Divine Favor</t>
  </si>
  <si>
    <t xml:space="preserve"> Luck bonus / 3 levels</t>
  </si>
  <si>
    <t>Doom</t>
  </si>
  <si>
    <t>PHB 225</t>
  </si>
  <si>
    <t>Entropic Shield</t>
  </si>
  <si>
    <t>+20% avoid ranged attacks</t>
  </si>
  <si>
    <t>Erase</t>
  </si>
  <si>
    <t>Identify</t>
  </si>
  <si>
    <t>Impede</t>
  </si>
  <si>
    <t>Enchantment</t>
  </si>
  <si>
    <t>1 hour/lvl</t>
  </si>
  <si>
    <t>Magic Weapon</t>
  </si>
  <si>
    <t>V S F/DF</t>
  </si>
  <si>
    <t xml:space="preserve"> enhancement</t>
  </si>
  <si>
    <t>+2 defl. &amp; resist.; PHB 266</t>
  </si>
  <si>
    <t>Protection from Law</t>
  </si>
  <si>
    <t>Sanctuary</t>
  </si>
  <si>
    <t>+2 to deflect /lvl. (5 max)</t>
  </si>
  <si>
    <t>Summon Monster I</t>
  </si>
  <si>
    <t>1 1st-level monster, p. 258</t>
  </si>
  <si>
    <t>Unseen Servant</t>
  </si>
  <si>
    <t xml:space="preserve"> Att. &amp; vs Fear + 1d8 temp HP</t>
  </si>
  <si>
    <t>Analyze Portal</t>
  </si>
  <si>
    <t>FRC 66</t>
  </si>
  <si>
    <t>Augury/Oracle</t>
  </si>
  <si>
    <t>Bone oracle is most revealing</t>
  </si>
  <si>
    <t>Bewildering Substitution</t>
  </si>
  <si>
    <t>Illusion</t>
  </si>
  <si>
    <t>Complete Champion 116</t>
  </si>
  <si>
    <t>Bewildering Visions</t>
  </si>
  <si>
    <t>1d4 Str. bonus</t>
  </si>
  <si>
    <t>Calm Emotions</t>
  </si>
  <si>
    <t>Requires concentration</t>
  </si>
  <si>
    <t>Conduit of Life</t>
  </si>
  <si>
    <t>Complete Champion 118</t>
  </si>
  <si>
    <t>Darkness</t>
  </si>
  <si>
    <t>V M/DF</t>
  </si>
  <si>
    <t>Death Knell</t>
  </si>
  <si>
    <t>Desecrate</t>
  </si>
  <si>
    <t>Detect Thoughts</t>
  </si>
  <si>
    <t>1d4 Con. bonus</t>
  </si>
  <si>
    <t>Enthrall</t>
  </si>
  <si>
    <t>like 2.0 Friends</t>
  </si>
  <si>
    <t>Execration</t>
  </si>
  <si>
    <t>Complete Champion 120</t>
  </si>
  <si>
    <t>Find Traps</t>
  </si>
  <si>
    <t>Search skill as rogue</t>
  </si>
  <si>
    <t>Fox’s Cunning</t>
  </si>
  <si>
    <t>Gentle Repose</t>
  </si>
  <si>
    <t>Hold Person</t>
  </si>
  <si>
    <t>2d8 + 8 HP</t>
  </si>
  <si>
    <t>Lore of the Gods</t>
  </si>
  <si>
    <t>Complete Champion 124</t>
  </si>
  <si>
    <t>Make Whole</t>
  </si>
  <si>
    <t>PHB 252 and Mending (253)</t>
  </si>
  <si>
    <t>Remove Paralysis</t>
  </si>
  <si>
    <t>Shatter</t>
  </si>
  <si>
    <t>Shield Other</t>
  </si>
  <si>
    <t>Silence</t>
  </si>
  <si>
    <t>15’ radius</t>
  </si>
  <si>
    <t>Sound Burst</t>
  </si>
  <si>
    <t>1d8 + stun, PHB 281</t>
  </si>
  <si>
    <t>Spiritual Weapon</t>
  </si>
  <si>
    <t>Substitute Domain</t>
  </si>
  <si>
    <t>Summon Monster II</t>
  </si>
  <si>
    <t>1 2nd-l., or 1d3 1st-l., p. 287</t>
  </si>
  <si>
    <t>Turn Anathema</t>
  </si>
  <si>
    <t>Complete Champion 129</t>
  </si>
  <si>
    <t>Undetectable Alignment</t>
  </si>
  <si>
    <t>Zone of Truth</t>
  </si>
  <si>
    <t>V S/DF</t>
  </si>
  <si>
    <t>Animate Dead</t>
  </si>
  <si>
    <t>Bestow Curse</t>
  </si>
  <si>
    <t>Bolster Aura</t>
  </si>
  <si>
    <t>Clairaudience/Clairvoyance</t>
  </si>
  <si>
    <t>Continual Flame</t>
  </si>
  <si>
    <t>Torch-equivalent, no heat</t>
  </si>
  <si>
    <t>Create Food &amp; Water</t>
  </si>
  <si>
    <t>3 humans/day sustained</t>
  </si>
  <si>
    <t>60’ radius</t>
  </si>
  <si>
    <t>Deeper Darkness</t>
  </si>
  <si>
    <t>Deific Bastion</t>
  </si>
  <si>
    <t>Footsteps of the Divine</t>
  </si>
  <si>
    <t>Glyph of Warding</t>
  </si>
  <si>
    <t>Discharge</t>
  </si>
  <si>
    <t>1d4 monstrous scorpions</t>
  </si>
  <si>
    <t>Illusory Script</t>
  </si>
  <si>
    <t>3d8 + 8 HP</t>
  </si>
  <si>
    <t>Invisibility Purge</t>
  </si>
  <si>
    <t>6’/lvl</t>
  </si>
  <si>
    <t>Light of Wisdom</t>
  </si>
  <si>
    <t>Locate Object</t>
  </si>
  <si>
    <t>M</t>
  </si>
  <si>
    <t>10’ radius</t>
  </si>
  <si>
    <t>Magic Circle v Law</t>
  </si>
  <si>
    <t>Magic Vestment</t>
  </si>
  <si>
    <t>Obscure Object</t>
  </si>
  <si>
    <t>8 hours</t>
  </si>
  <si>
    <t>Hides from magical divination</t>
  </si>
  <si>
    <t>Prayer</t>
  </si>
  <si>
    <t>+/-1 attack, damage, saves, skills</t>
  </si>
  <si>
    <t>Rem. Blind/Deafness</t>
  </si>
  <si>
    <t>Remove Curse</t>
  </si>
  <si>
    <t>Searing Light</t>
  </si>
  <si>
    <t>1d8/2 lvls., PHB 275</t>
  </si>
  <si>
    <t>Secret Page</t>
  </si>
  <si>
    <t>PHB 275</t>
  </si>
  <si>
    <t>Speak with Dead</t>
  </si>
  <si>
    <t>Subdue Aura</t>
  </si>
  <si>
    <t>Summon Monster III</t>
  </si>
  <si>
    <t>1 3rd-l., 1d3 2nd-l., 1d4 1st</t>
  </si>
  <si>
    <t>Tongues</t>
  </si>
  <si>
    <t>PHB 294</t>
  </si>
  <si>
    <t>Water Walk</t>
  </si>
  <si>
    <t>3’ thick</t>
  </si>
  <si>
    <t>1st:  Sacred Vow</t>
  </si>
  <si>
    <t>Human:  Vow of Poverty</t>
  </si>
  <si>
    <t>Turn Undead +2</t>
  </si>
  <si>
    <t>Domain:  Charm</t>
  </si>
  <si>
    <t>Domain:  Good</t>
  </si>
  <si>
    <t>Charm Person</t>
  </si>
  <si>
    <t>Does not Cure damage</t>
  </si>
  <si>
    <t>Detect Evil</t>
  </si>
  <si>
    <t>Protection from Evil</t>
  </si>
  <si>
    <t>Magic Circle v Evil</t>
  </si>
  <si>
    <t>Domain Powers</t>
  </si>
  <si>
    <t>Knowledge:  Religion</t>
  </si>
  <si>
    <t>Perform:  Celebrant</t>
  </si>
  <si>
    <t>Profession:  Guide</t>
  </si>
  <si>
    <t>Summon Holy Symbol</t>
  </si>
  <si>
    <t>Lliira (Faiths and Pantheons p. 99)</t>
  </si>
  <si>
    <t>Spells Granted by Lliira</t>
  </si>
  <si>
    <t>Cha +4 1/day for 1 minute</t>
  </si>
  <si>
    <t>+1 CL to Good spells</t>
  </si>
  <si>
    <t>3rd:  Night Haunt</t>
  </si>
  <si>
    <t>Nymph’s Kiss</t>
  </si>
  <si>
    <t>Night Haunt Abilities</t>
  </si>
  <si>
    <t>1d20 Roll</t>
  </si>
  <si>
    <t>2d6 Roll</t>
  </si>
  <si>
    <t>Turns/Day</t>
  </si>
  <si>
    <t>Turn Check</t>
  </si>
  <si>
    <t>Turn Dmg.</t>
  </si>
  <si>
    <t>Turns Used</t>
  </si>
  <si>
    <t>Max HD Turned</t>
  </si>
  <si>
    <t>Good</t>
  </si>
  <si>
    <t>Suggestion</t>
  </si>
  <si>
    <t>Charm</t>
  </si>
  <si>
    <t>Regional:  Smooth Talk</t>
  </si>
  <si>
    <t>Simple Tunic</t>
  </si>
  <si>
    <t>Simple Breeches</t>
  </si>
  <si>
    <t>one</t>
  </si>
  <si>
    <t>brother-sister couple Chaav &amp; Lastai (Book of Exalted Deeds p. 25)</t>
  </si>
  <si>
    <t>Domain Spell</t>
  </si>
  <si>
    <t>Comprehend Languages</t>
  </si>
  <si>
    <t>+2 vs. Good</t>
  </si>
  <si>
    <t>2</t>
  </si>
  <si>
    <t>PHB 209</t>
  </si>
  <si>
    <t>Turning Undead</t>
  </si>
  <si>
    <t>Exalted Features</t>
  </si>
  <si>
    <t>Exalted Strike +1</t>
  </si>
  <si>
    <t>1</t>
  </si>
  <si>
    <t>Grapple:</t>
  </si>
  <si>
    <t>Simple Holy Symbol of Lliira</t>
  </si>
  <si>
    <t>Quarterstaff</t>
  </si>
  <si>
    <t>Sling</t>
  </si>
  <si>
    <t>Bane/Bless</t>
  </si>
  <si>
    <t>+1 Att. &amp; vs Fear</t>
  </si>
  <si>
    <t>Bonus</t>
  </si>
  <si>
    <t>Exalted Feat 2: Nimbus of Light</t>
  </si>
  <si>
    <t>Dancing Lights</t>
  </si>
  <si>
    <t>Prestidigitation</t>
  </si>
  <si>
    <t>Exalted Feat 3: Intuitive Attack</t>
  </si>
  <si>
    <t>Exalted Feat 1: Nymph’s Kiss</t>
  </si>
  <si>
    <t>Waterdeep</t>
  </si>
  <si>
    <t>+3</t>
  </si>
  <si>
    <t>BAB:</t>
  </si>
  <si>
    <t>Str Mod.:</t>
  </si>
  <si>
    <t>Dex Mod.:</t>
  </si>
  <si>
    <t>Temporary Bonuses:</t>
  </si>
  <si>
    <t>Temporary Penalties:</t>
  </si>
  <si>
    <t>Simple Weapons</t>
  </si>
  <si>
    <t>All Armor</t>
  </si>
  <si>
    <t>8660</t>
  </si>
  <si>
    <t>cleric 4</t>
  </si>
  <si>
    <t>cleric 5</t>
  </si>
  <si>
    <t>cleric 6</t>
  </si>
  <si>
    <t>cleric 8</t>
  </si>
  <si>
    <t>cleric 7</t>
  </si>
  <si>
    <t>q</t>
  </si>
  <si>
    <t>Race</t>
  </si>
  <si>
    <t>Class</t>
  </si>
  <si>
    <t>Region</t>
  </si>
  <si>
    <t>Age</t>
  </si>
  <si>
    <t>Deity</t>
  </si>
  <si>
    <t>Sex</t>
  </si>
  <si>
    <t>Alignment</t>
  </si>
  <si>
    <t>Height</t>
  </si>
  <si>
    <t>Weight</t>
  </si>
  <si>
    <t>Attack Bonus</t>
  </si>
  <si>
    <t>Initiative</t>
  </si>
  <si>
    <t>XP</t>
  </si>
  <si>
    <t>Strength</t>
  </si>
  <si>
    <t>Lb. Capacity</t>
  </si>
  <si>
    <t>Dexterity</t>
  </si>
  <si>
    <t>Lb. Carried</t>
  </si>
  <si>
    <t>Constitution</t>
  </si>
  <si>
    <t>Hit Points</t>
  </si>
  <si>
    <t>Intelligence</t>
  </si>
  <si>
    <t>Touch AC</t>
  </si>
  <si>
    <t>Wisdom</t>
  </si>
  <si>
    <t>Charisma</t>
  </si>
  <si>
    <t>FF AC</t>
  </si>
  <si>
    <t>NPC</t>
  </si>
  <si>
    <t>AC</t>
  </si>
  <si>
    <t>þ</t>
  </si>
  <si>
    <t>Aligned Aura</t>
  </si>
  <si>
    <t>Channeled Divine Health</t>
  </si>
  <si>
    <t>Contingent Energy Resistance</t>
  </si>
  <si>
    <t>Dampen Magic</t>
  </si>
  <si>
    <t>Dimensional Anchor</t>
  </si>
  <si>
    <t>Dismissal</t>
  </si>
  <si>
    <t>Freedom of Movement</t>
  </si>
  <si>
    <t>Glacial Globe of Invulnerability</t>
  </si>
  <si>
    <t>Greater Resistance</t>
  </si>
  <si>
    <t>Light of Purity</t>
  </si>
  <si>
    <t>Moral Façade</t>
  </si>
  <si>
    <t>Mystic Aegis</t>
  </si>
  <si>
    <t>Planar Tolerance</t>
  </si>
  <si>
    <t>Ray Deflection</t>
  </si>
  <si>
    <t>Recitation</t>
  </si>
  <si>
    <t>Repel Vermin</t>
  </si>
  <si>
    <t>Resurgence, Mass</t>
  </si>
  <si>
    <t>Shield of Faith, Mass</t>
  </si>
  <si>
    <t>Spell Immunity</t>
  </si>
  <si>
    <t>Stifle Spell</t>
  </si>
  <si>
    <t>Sunmantle</t>
  </si>
  <si>
    <t>Astral Hospice</t>
  </si>
  <si>
    <t>Conjure Ice Beast IV</t>
  </si>
  <si>
    <t>Cure Critical Wounds</t>
  </si>
  <si>
    <t>Harrier</t>
  </si>
  <si>
    <t>Healing Spirit</t>
  </si>
  <si>
    <t>Neutralize Poison</t>
  </si>
  <si>
    <t>Planar Ally, Lesser</t>
  </si>
  <si>
    <t>Planar Exchange, Lesser</t>
  </si>
  <si>
    <t>Positive Energy Aura</t>
  </si>
  <si>
    <t>Restoration</t>
  </si>
  <si>
    <t>Revenance</t>
  </si>
  <si>
    <t>Runic Marker</t>
  </si>
  <si>
    <t>Seed of Life</t>
  </si>
  <si>
    <t>Summon Hound Archon</t>
  </si>
  <si>
    <t>Summon Monster IV</t>
  </si>
  <si>
    <t>Summon Pest Swarm</t>
  </si>
  <si>
    <t>Summon Undead IV</t>
  </si>
  <si>
    <t>Wall of Sand</t>
  </si>
  <si>
    <t>Assay Resistance</t>
  </si>
  <si>
    <t>Assay Spell Resistance</t>
  </si>
  <si>
    <t>Discern Lies</t>
  </si>
  <si>
    <t>Greater Status</t>
  </si>
  <si>
    <t>Revelation</t>
  </si>
  <si>
    <t>Spiritual Advisor</t>
  </si>
  <si>
    <t>Weather Eye</t>
  </si>
  <si>
    <t>Confound</t>
  </si>
  <si>
    <t>Sword of Conscience</t>
  </si>
  <si>
    <t>Battlefield Illumination</t>
  </si>
  <si>
    <t>Bleakness</t>
  </si>
  <si>
    <t>Blessing of the Righteous</t>
  </si>
  <si>
    <t>Castigate</t>
  </si>
  <si>
    <t>Celestial Brilliance</t>
  </si>
  <si>
    <t>Damning Darkness</t>
  </si>
  <si>
    <t>Diamond Spray</t>
  </si>
  <si>
    <t>Divine Power</t>
  </si>
  <si>
    <t>Divine Storm</t>
  </si>
  <si>
    <t>Dragon Blight</t>
  </si>
  <si>
    <t>Energy Vortex</t>
  </si>
  <si>
    <t>Imbue w Spell Ability</t>
  </si>
  <si>
    <t>Nchaser’s Glowing Orb</t>
  </si>
  <si>
    <t>Sending</t>
  </si>
  <si>
    <t>Stars of Arvandor</t>
  </si>
  <si>
    <t>Stars of Mystra</t>
  </si>
  <si>
    <t>Stars of Selûne</t>
  </si>
  <si>
    <t>Wall of Good</t>
  </si>
  <si>
    <t>Winter’s Embrace</t>
  </si>
  <si>
    <t>Doomtide</t>
  </si>
  <si>
    <t>Blight</t>
  </si>
  <si>
    <t>Blood of the Martyr</t>
  </si>
  <si>
    <t>Consumptive Field</t>
  </si>
  <si>
    <t>Death Ward</t>
  </si>
  <si>
    <t>Frostburn</t>
  </si>
  <si>
    <t>Inflict Critical Wounds</t>
  </si>
  <si>
    <t>Negative Energy Aura</t>
  </si>
  <si>
    <t>Poison</t>
  </si>
  <si>
    <t>Pronouncement of Fate</t>
  </si>
  <si>
    <t>Aerial Alacrity</t>
  </si>
  <si>
    <t>Air Walk</t>
  </si>
  <si>
    <t>Balor Nimbus</t>
  </si>
  <si>
    <t>Beast Claws</t>
  </si>
  <si>
    <t>Blindsight</t>
  </si>
  <si>
    <t>Control Water</t>
  </si>
  <si>
    <t>Demon Dirge</t>
  </si>
  <si>
    <t>Dust to Dust</t>
  </si>
  <si>
    <t>Fell the Greatest Foe</t>
  </si>
  <si>
    <t>Focus Touchstone Energy</t>
  </si>
  <si>
    <t>Freeze Armor</t>
  </si>
  <si>
    <t>Ghost Touch Weapon</t>
  </si>
  <si>
    <t>Giant Vermin</t>
  </si>
  <si>
    <t>Holy Transformation, Lesser</t>
  </si>
  <si>
    <t>Infernal Wound</t>
  </si>
  <si>
    <t>Magic Weapon, Greater</t>
  </si>
  <si>
    <t>Mark of the Enlightened Soul</t>
  </si>
  <si>
    <t>Profane Item</t>
  </si>
  <si>
    <t>Remove Fatigue</t>
  </si>
  <si>
    <t>Renewed Vigor</t>
  </si>
  <si>
    <t>Sacred Item</t>
  </si>
  <si>
    <t>Spell Vulnerability</t>
  </si>
  <si>
    <t>Sustain</t>
  </si>
  <si>
    <t>Touch of the Blackened Soul</t>
  </si>
  <si>
    <t>Undead Bane Weapon</t>
  </si>
  <si>
    <t>Unfailing Endurance</t>
  </si>
  <si>
    <t>Weapon of the Deity</t>
  </si>
  <si>
    <t>20’ or 60’</t>
  </si>
  <si>
    <t>Complete Champion</t>
  </si>
  <si>
    <t>PHB II</t>
  </si>
  <si>
    <t>Draconomicon</t>
  </si>
  <si>
    <t>PHB</t>
  </si>
  <si>
    <t>Spell Compendium</t>
  </si>
  <si>
    <t>V DF</t>
  </si>
  <si>
    <t>Immediate</t>
  </si>
  <si>
    <t>20’</t>
  </si>
  <si>
    <t>Planar Handbook</t>
  </si>
  <si>
    <t>Unapproachable East</t>
  </si>
  <si>
    <t>Complete Divine</t>
  </si>
  <si>
    <t>S Sacrifice</t>
  </si>
  <si>
    <t>Book of Exalted Deeds</t>
  </si>
  <si>
    <t>Defenders of the Faith</t>
  </si>
  <si>
    <t>Champions of Valor</t>
  </si>
  <si>
    <t>10+1 rnd/lvl</t>
  </si>
  <si>
    <t>Cityscape</t>
  </si>
  <si>
    <t>Libris Mortis</t>
  </si>
  <si>
    <t>Conc. + 1/lvl</t>
  </si>
  <si>
    <t>Player’s Guide to Faerûn</t>
  </si>
  <si>
    <t>Swift</t>
  </si>
  <si>
    <t>Complete Arcane</t>
  </si>
  <si>
    <t>Dragons of Faerûn</t>
  </si>
  <si>
    <t>1+1 mile/lvl</t>
  </si>
  <si>
    <t>V S M DF</t>
  </si>
  <si>
    <t>1 mile + 1/lvl</t>
  </si>
  <si>
    <t>Heroes of Battle</t>
  </si>
  <si>
    <t>40’</t>
  </si>
  <si>
    <t>Lords of Madness</t>
  </si>
  <si>
    <t>80’</t>
  </si>
  <si>
    <t>Heroes of Horror</t>
  </si>
  <si>
    <t>Races of the Wild</t>
  </si>
  <si>
    <t>Magic of Faerûn</t>
  </si>
  <si>
    <t>3 rounds</t>
  </si>
  <si>
    <t>Dragon Magic</t>
  </si>
  <si>
    <t>S</t>
  </si>
  <si>
    <t>6 hrs/lvl</t>
  </si>
  <si>
    <t>Page</t>
  </si>
  <si>
    <t>Reference</t>
  </si>
  <si>
    <t>Holy Smite</t>
  </si>
  <si>
    <t>1d2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</si>
</sst>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68" x14ac:knownFonts="1">
    <font>
      <sz val="12"/>
      <name val="Times New Roman"/>
    </font>
    <font>
      <sz val="12"/>
      <name val="Times New Roman"/>
      <family val="1"/>
    </font>
    <font>
      <i/>
      <sz val="18"/>
      <name val="Times New Roman"/>
      <family val="1"/>
    </font>
    <font>
      <b/>
      <sz val="12"/>
      <name val="Times New Roman"/>
      <family val="1"/>
    </font>
    <font>
      <sz val="12"/>
      <name val="Times New Roman"/>
      <family val="1"/>
    </font>
    <font>
      <b/>
      <sz val="13"/>
      <name val="Times New Roman"/>
      <family val="1"/>
    </font>
    <font>
      <sz val="13"/>
      <name val="Times New Roman"/>
      <family val="1"/>
    </font>
    <font>
      <b/>
      <sz val="13"/>
      <color indexed="10"/>
      <name val="Times New Roman"/>
      <family val="1"/>
    </font>
    <font>
      <sz val="13"/>
      <name val="Times New Roman"/>
      <family val="1"/>
    </font>
    <font>
      <b/>
      <sz val="13"/>
      <color indexed="12"/>
      <name val="Times New Roman"/>
      <family val="1"/>
    </font>
    <font>
      <b/>
      <sz val="13"/>
      <color indexed="17"/>
      <name val="Times New Roman"/>
      <family val="1"/>
    </font>
    <font>
      <b/>
      <sz val="13"/>
      <color indexed="9"/>
      <name val="Times New Roman"/>
      <family val="1"/>
    </font>
    <font>
      <b/>
      <sz val="13"/>
      <color indexed="46"/>
      <name val="Times New Roman"/>
      <family val="1"/>
    </font>
    <font>
      <b/>
      <sz val="13"/>
      <color indexed="52"/>
      <name val="Times New Roman"/>
      <family val="1"/>
    </font>
    <font>
      <sz val="18"/>
      <name val="Times New Roman"/>
      <family val="1"/>
    </font>
    <font>
      <b/>
      <sz val="18"/>
      <name val="Times New Roman"/>
      <family val="1"/>
    </font>
    <font>
      <sz val="13"/>
      <color indexed="17"/>
      <name val="Times New Roman"/>
      <family val="1"/>
    </font>
    <font>
      <sz val="13"/>
      <color indexed="10"/>
      <name val="Times New Roman"/>
      <family val="1"/>
    </font>
    <font>
      <sz val="11"/>
      <name val="Times New Roman"/>
      <family val="1"/>
    </font>
    <font>
      <sz val="12"/>
      <color indexed="17"/>
      <name val="Times New Roman"/>
      <family val="1"/>
    </font>
    <font>
      <i/>
      <sz val="22"/>
      <color indexed="17"/>
      <name val="Times New Roman"/>
      <family val="1"/>
    </font>
    <font>
      <b/>
      <sz val="12"/>
      <color indexed="9"/>
      <name val="Times New Roman"/>
      <family val="1"/>
    </font>
    <font>
      <b/>
      <sz val="13"/>
      <color indexed="51"/>
      <name val="Times New Roman"/>
      <family val="1"/>
    </font>
    <font>
      <sz val="13"/>
      <color indexed="52"/>
      <name val="Times New Roman"/>
      <family val="1"/>
    </font>
    <font>
      <sz val="13"/>
      <color indexed="46"/>
      <name val="Times New Roman"/>
      <family val="1"/>
    </font>
    <font>
      <i/>
      <sz val="18"/>
      <color indexed="17"/>
      <name val="Times New Roman"/>
      <family val="1"/>
    </font>
    <font>
      <sz val="13"/>
      <color indexed="23"/>
      <name val="Times New Roman"/>
      <family val="1"/>
    </font>
    <font>
      <sz val="13"/>
      <color indexed="12"/>
      <name val="Times New Roman"/>
      <family val="1"/>
    </font>
    <font>
      <sz val="13"/>
      <color indexed="51"/>
      <name val="Times New Roman"/>
      <family val="1"/>
    </font>
    <font>
      <sz val="12"/>
      <color indexed="46"/>
      <name val="Times New Roman"/>
      <family val="1"/>
    </font>
    <font>
      <sz val="12"/>
      <color indexed="52"/>
      <name val="Times New Roman"/>
      <family val="1"/>
    </font>
    <font>
      <sz val="12"/>
      <color indexed="10"/>
      <name val="Times New Roman"/>
      <family val="1"/>
    </font>
    <font>
      <sz val="12"/>
      <color indexed="51"/>
      <name val="Times New Roman"/>
      <family val="1"/>
    </font>
    <font>
      <u/>
      <sz val="12"/>
      <color indexed="12"/>
      <name val="Times New Roman"/>
      <family val="1"/>
    </font>
    <font>
      <sz val="12"/>
      <color indexed="81"/>
      <name val="Times New Roman"/>
      <family val="1"/>
    </font>
    <font>
      <sz val="13"/>
      <name val="Wingdings"/>
      <charset val="2"/>
    </font>
    <font>
      <i/>
      <sz val="12"/>
      <color indexed="42"/>
      <name val="Times New Roman"/>
      <family val="1"/>
    </font>
    <font>
      <i/>
      <sz val="22"/>
      <color indexed="11"/>
      <name val="Times New Roman"/>
      <family val="1"/>
    </font>
    <font>
      <i/>
      <sz val="22"/>
      <color rgb="FF00FF00"/>
      <name val="Times New Roman"/>
      <family val="1"/>
    </font>
    <font>
      <sz val="10"/>
      <name val="Arial"/>
      <family val="2"/>
    </font>
    <font>
      <i/>
      <sz val="18"/>
      <color indexed="12"/>
      <name val="Times New Roman"/>
      <family val="1"/>
    </font>
    <font>
      <b/>
      <sz val="12"/>
      <color theme="0"/>
      <name val="Times New Roman"/>
      <family val="1"/>
    </font>
    <font>
      <sz val="12"/>
      <name val="Times New Roman"/>
      <family val="1"/>
      <charset val="1"/>
    </font>
    <font>
      <b/>
      <sz val="13"/>
      <color rgb="FF00CC00"/>
      <name val="Times New Roman"/>
      <family val="1"/>
    </font>
    <font>
      <sz val="13"/>
      <color rgb="FFFFC000"/>
      <name val="Times New Roman"/>
      <family val="1"/>
    </font>
    <font>
      <b/>
      <sz val="12"/>
      <color indexed="81"/>
      <name val="Times New Roman"/>
      <family val="1"/>
    </font>
    <font>
      <b/>
      <sz val="13"/>
      <color rgb="FFFF0000"/>
      <name val="Times New Roman"/>
      <family val="1"/>
    </font>
    <font>
      <b/>
      <sz val="13"/>
      <color rgb="FF0000FF"/>
      <name val="Times New Roman"/>
      <family val="1"/>
    </font>
    <font>
      <b/>
      <sz val="13"/>
      <color rgb="FF7030A0"/>
      <name val="Times New Roman"/>
      <family val="1"/>
    </font>
    <font>
      <b/>
      <sz val="13"/>
      <color rgb="FFFFC000"/>
      <name val="Times New Roman"/>
      <family val="1"/>
    </font>
    <font>
      <b/>
      <sz val="12"/>
      <color rgb="FFFFC000"/>
      <name val="Times New Roman"/>
      <family val="1"/>
    </font>
    <font>
      <sz val="12"/>
      <color rgb="FFFFC000"/>
      <name val="Times New Roman"/>
      <family val="1"/>
    </font>
    <font>
      <b/>
      <sz val="13"/>
      <color rgb="FF00B050"/>
      <name val="Times New Roman"/>
      <family val="1"/>
    </font>
    <font>
      <i/>
      <sz val="18"/>
      <color indexed="53"/>
      <name val="Times New Roman"/>
      <family val="1"/>
    </font>
    <font>
      <i/>
      <sz val="18"/>
      <color indexed="10"/>
      <name val="Times New Roman"/>
      <family val="1"/>
    </font>
    <font>
      <i/>
      <sz val="18"/>
      <color indexed="57"/>
      <name val="Times New Roman"/>
      <family val="1"/>
    </font>
    <font>
      <i/>
      <sz val="18"/>
      <color rgb="FF0000FF"/>
      <name val="Times New Roman"/>
      <family val="1"/>
    </font>
    <font>
      <sz val="13"/>
      <color rgb="FF0000FF"/>
      <name val="Times New Roman"/>
      <family val="1"/>
    </font>
    <font>
      <b/>
      <i/>
      <sz val="16"/>
      <color theme="0"/>
      <name val="Times New Roman"/>
      <family val="1"/>
    </font>
    <font>
      <i/>
      <sz val="18"/>
      <color rgb="FF7030A0"/>
      <name val="Times New Roman"/>
      <family val="1"/>
    </font>
    <font>
      <b/>
      <sz val="18"/>
      <color rgb="FF7030A0"/>
      <name val="Times New Roman"/>
      <family val="1"/>
    </font>
    <font>
      <sz val="13"/>
      <color rgb="FF7030A0"/>
      <name val="Times New Roman"/>
      <family val="1"/>
    </font>
    <font>
      <sz val="12"/>
      <color rgb="FF0000FF"/>
      <name val="Times New Roman"/>
      <family val="1"/>
    </font>
    <font>
      <b/>
      <i/>
      <sz val="12"/>
      <color indexed="81"/>
      <name val="Times New Roman"/>
      <family val="1"/>
    </font>
    <font>
      <b/>
      <sz val="16"/>
      <name val="Times New Roman"/>
      <family val="1"/>
    </font>
    <font>
      <b/>
      <sz val="14"/>
      <name val="Times New Roman"/>
      <family val="1"/>
    </font>
    <font>
      <sz val="14"/>
      <name val="Times New Roman"/>
      <family val="1"/>
    </font>
    <font>
      <sz val="12"/>
      <color theme="0"/>
      <name val="Times New Roman"/>
      <family val="1"/>
    </font>
  </fonts>
  <fills count="22">
    <fill>
      <patternFill patternType="none"/>
    </fill>
    <fill>
      <patternFill patternType="gray125"/>
    </fill>
    <fill>
      <patternFill patternType="solid">
        <fgColor indexed="8"/>
        <bgColor indexed="64"/>
      </patternFill>
    </fill>
    <fill>
      <patternFill patternType="solid">
        <fgColor indexed="17"/>
        <bgColor indexed="64"/>
      </patternFill>
    </fill>
    <fill>
      <patternFill patternType="solid">
        <fgColor indexed="22"/>
        <bgColor indexed="64"/>
      </patternFill>
    </fill>
    <fill>
      <patternFill patternType="solid">
        <fgColor indexed="22"/>
        <bgColor indexed="55"/>
      </patternFill>
    </fill>
    <fill>
      <patternFill patternType="solid">
        <fgColor indexed="65"/>
        <bgColor indexed="64"/>
      </patternFill>
    </fill>
    <fill>
      <patternFill patternType="solid">
        <fgColor indexed="9"/>
        <bgColor indexed="55"/>
      </patternFill>
    </fill>
    <fill>
      <patternFill patternType="solid">
        <fgColor indexed="42"/>
        <bgColor indexed="64"/>
      </patternFill>
    </fill>
    <fill>
      <patternFill patternType="solid">
        <fgColor indexed="11"/>
        <bgColor indexed="64"/>
      </patternFill>
    </fill>
    <fill>
      <patternFill patternType="solid">
        <fgColor rgb="FFCCFFCC"/>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rgb="FFFF0000"/>
        <bgColor indexed="64"/>
      </patternFill>
    </fill>
    <fill>
      <patternFill patternType="solid">
        <fgColor rgb="FF7030A0"/>
        <bgColor indexed="64"/>
      </patternFill>
    </fill>
    <fill>
      <patternFill patternType="solid">
        <fgColor rgb="FF0000FF"/>
        <bgColor indexed="64"/>
      </patternFill>
    </fill>
    <fill>
      <patternFill patternType="solid">
        <fgColor indexed="12"/>
        <bgColor indexed="64"/>
      </patternFill>
    </fill>
    <fill>
      <patternFill patternType="solid">
        <fgColor rgb="FF66FF33"/>
        <bgColor indexed="64"/>
      </patternFill>
    </fill>
    <fill>
      <patternFill patternType="solid">
        <fgColor rgb="FFCCFFCC"/>
        <bgColor indexed="55"/>
      </patternFill>
    </fill>
    <fill>
      <patternFill patternType="solid">
        <fgColor theme="7" tint="0.39997558519241921"/>
        <bgColor indexed="64"/>
      </patternFill>
    </fill>
    <fill>
      <patternFill patternType="solid">
        <fgColor rgb="FFFFFF00"/>
        <bgColor indexed="64"/>
      </patternFill>
    </fill>
    <fill>
      <patternFill patternType="solid">
        <fgColor rgb="FF9966FF"/>
        <bgColor indexed="64"/>
      </patternFill>
    </fill>
  </fills>
  <borders count="130">
    <border>
      <left/>
      <right/>
      <top/>
      <bottom/>
      <diagonal/>
    </border>
    <border>
      <left style="double">
        <color indexed="64"/>
      </left>
      <right/>
      <top/>
      <bottom/>
      <diagonal/>
    </border>
    <border>
      <left/>
      <right style="double">
        <color indexed="64"/>
      </right>
      <top/>
      <bottom/>
      <diagonal/>
    </border>
    <border>
      <left style="thin">
        <color indexed="64"/>
      </left>
      <right/>
      <top style="thin">
        <color indexed="64"/>
      </top>
      <bottom style="thin">
        <color indexed="64"/>
      </bottom>
      <diagonal/>
    </border>
    <border>
      <left style="double">
        <color indexed="64"/>
      </left>
      <right style="thin">
        <color indexed="64"/>
      </right>
      <top style="thin">
        <color indexed="9"/>
      </top>
      <bottom style="thin">
        <color indexed="9"/>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double">
        <color indexed="64"/>
      </left>
      <right style="thin">
        <color indexed="64"/>
      </right>
      <top/>
      <bottom/>
      <diagonal/>
    </border>
    <border>
      <left style="thin">
        <color indexed="64"/>
      </left>
      <right/>
      <top/>
      <bottom style="thin">
        <color indexed="64"/>
      </bottom>
      <diagonal/>
    </border>
    <border>
      <left style="double">
        <color indexed="64"/>
      </left>
      <right style="thin">
        <color indexed="64"/>
      </right>
      <top/>
      <bottom style="double">
        <color indexed="64"/>
      </bottom>
      <diagonal/>
    </border>
    <border>
      <left style="double">
        <color indexed="64"/>
      </left>
      <right style="medium">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style="double">
        <color indexed="64"/>
      </right>
      <top style="double">
        <color indexed="64"/>
      </top>
      <bottom style="medium">
        <color indexed="64"/>
      </bottom>
      <diagonal/>
    </border>
    <border>
      <left style="double">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style="double">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double">
        <color indexed="64"/>
      </right>
      <top style="medium">
        <color indexed="64"/>
      </top>
      <bottom style="thin">
        <color indexed="64"/>
      </bottom>
      <diagonal/>
    </border>
    <border>
      <left/>
      <right/>
      <top/>
      <bottom style="medium">
        <color indexed="64"/>
      </bottom>
      <diagonal/>
    </border>
    <border>
      <left style="thin">
        <color indexed="64"/>
      </left>
      <right/>
      <top style="thin">
        <color indexed="64"/>
      </top>
      <bottom style="double">
        <color indexed="64"/>
      </bottom>
      <diagonal/>
    </border>
    <border>
      <left style="thin">
        <color indexed="64"/>
      </left>
      <right style="thin">
        <color indexed="64"/>
      </right>
      <top/>
      <bottom/>
      <diagonal/>
    </border>
    <border>
      <left style="thin">
        <color indexed="64"/>
      </left>
      <right/>
      <top/>
      <bottom/>
      <diagonal/>
    </border>
    <border>
      <left style="thin">
        <color indexed="64"/>
      </left>
      <right style="double">
        <color indexed="64"/>
      </right>
      <top/>
      <bottom/>
      <diagonal/>
    </border>
    <border>
      <left/>
      <right style="double">
        <color indexed="64"/>
      </right>
      <top style="thin">
        <color indexed="64"/>
      </top>
      <bottom style="thin">
        <color indexed="64"/>
      </bottom>
      <diagonal/>
    </border>
    <border>
      <left style="thin">
        <color indexed="64"/>
      </left>
      <right style="double">
        <color indexed="64"/>
      </right>
      <top/>
      <bottom style="dotted">
        <color indexed="64"/>
      </bottom>
      <diagonal/>
    </border>
    <border>
      <left style="double">
        <color indexed="64"/>
      </left>
      <right/>
      <top style="thin">
        <color indexed="64"/>
      </top>
      <bottom style="double">
        <color indexed="64"/>
      </bottom>
      <diagonal/>
    </border>
    <border>
      <left/>
      <right style="thin">
        <color indexed="64"/>
      </right>
      <top style="thin">
        <color indexed="64"/>
      </top>
      <bottom style="double">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style="double">
        <color indexed="64"/>
      </right>
      <top style="double">
        <color indexed="64"/>
      </top>
      <bottom style="medium">
        <color indexed="64"/>
      </bottom>
      <diagonal/>
    </border>
    <border>
      <left style="double">
        <color indexed="64"/>
      </left>
      <right/>
      <top/>
      <bottom style="thin">
        <color indexed="64"/>
      </bottom>
      <diagonal/>
    </border>
    <border>
      <left style="medium">
        <color indexed="64"/>
      </left>
      <right style="medium">
        <color indexed="64"/>
      </right>
      <top/>
      <bottom style="thin">
        <color indexed="64"/>
      </bottom>
      <diagonal/>
    </border>
    <border>
      <left/>
      <right style="double">
        <color indexed="64"/>
      </right>
      <top/>
      <bottom style="thin">
        <color indexed="64"/>
      </bottom>
      <diagonal/>
    </border>
    <border>
      <left style="thin">
        <color indexed="64"/>
      </left>
      <right style="double">
        <color indexed="64"/>
      </right>
      <top/>
      <bottom style="thin">
        <color indexed="64"/>
      </bottom>
      <diagonal/>
    </border>
    <border>
      <left style="thin">
        <color indexed="64"/>
      </left>
      <right style="double">
        <color indexed="64"/>
      </right>
      <top/>
      <bottom style="double">
        <color indexed="64"/>
      </bottom>
      <diagonal/>
    </border>
    <border>
      <left style="double">
        <color indexed="64"/>
      </left>
      <right style="double">
        <color indexed="64"/>
      </right>
      <top style="hair">
        <color indexed="64"/>
      </top>
      <bottom style="hair">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hair">
        <color indexed="64"/>
      </left>
      <right style="hair">
        <color indexed="64"/>
      </right>
      <top style="hair">
        <color indexed="64"/>
      </top>
      <bottom style="double">
        <color indexed="64"/>
      </bottom>
      <diagonal/>
    </border>
    <border>
      <left style="hair">
        <color indexed="64"/>
      </left>
      <right style="double">
        <color indexed="64"/>
      </right>
      <top style="hair">
        <color indexed="64"/>
      </top>
      <bottom style="double">
        <color indexed="64"/>
      </bottom>
      <diagonal/>
    </border>
    <border>
      <left style="hair">
        <color indexed="64"/>
      </left>
      <right style="double">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thin">
        <color indexed="64"/>
      </left>
      <right style="thin">
        <color indexed="64"/>
      </right>
      <top/>
      <bottom style="double">
        <color indexed="64"/>
      </bottom>
      <diagonal/>
    </border>
    <border>
      <left style="thin">
        <color indexed="64"/>
      </left>
      <right style="thin">
        <color indexed="64"/>
      </right>
      <top/>
      <bottom style="thin">
        <color indexed="64"/>
      </bottom>
      <diagonal/>
    </border>
    <border>
      <left style="thin">
        <color indexed="64"/>
      </left>
      <right/>
      <top/>
      <bottom style="double">
        <color indexed="64"/>
      </bottom>
      <diagonal/>
    </border>
    <border>
      <left style="double">
        <color indexed="64"/>
      </left>
      <right style="double">
        <color indexed="64"/>
      </right>
      <top style="hair">
        <color indexed="64"/>
      </top>
      <bottom style="double">
        <color indexed="64"/>
      </bottom>
      <diagonal/>
    </border>
    <border>
      <left/>
      <right style="double">
        <color indexed="64"/>
      </right>
      <top style="double">
        <color indexed="64"/>
      </top>
      <bottom style="medium">
        <color indexed="64"/>
      </bottom>
      <diagonal/>
    </border>
    <border>
      <left style="medium">
        <color indexed="64"/>
      </left>
      <right style="thin">
        <color indexed="64"/>
      </right>
      <top style="thin">
        <color indexed="9"/>
      </top>
      <bottom style="thin">
        <color indexed="9"/>
      </bottom>
      <diagonal/>
    </border>
    <border>
      <left style="medium">
        <color indexed="64"/>
      </left>
      <right style="thin">
        <color indexed="64"/>
      </right>
      <top style="thin">
        <color indexed="9"/>
      </top>
      <bottom style="double">
        <color indexed="64"/>
      </bottom>
      <diagonal/>
    </border>
    <border>
      <left style="medium">
        <color indexed="64"/>
      </left>
      <right style="thin">
        <color indexed="64"/>
      </right>
      <top/>
      <bottom style="thin">
        <color indexed="9"/>
      </bottom>
      <diagonal/>
    </border>
    <border>
      <left style="double">
        <color indexed="64"/>
      </left>
      <right style="double">
        <color indexed="64"/>
      </right>
      <top style="medium">
        <color indexed="64"/>
      </top>
      <bottom style="hair">
        <color indexed="64"/>
      </bottom>
      <diagonal/>
    </border>
    <border>
      <left style="double">
        <color indexed="64"/>
      </left>
      <right style="double">
        <color indexed="64"/>
      </right>
      <top/>
      <bottom style="double">
        <color indexed="64"/>
      </bottom>
      <diagonal/>
    </border>
    <border>
      <left style="double">
        <color indexed="64"/>
      </left>
      <right style="double">
        <color indexed="64"/>
      </right>
      <top/>
      <bottom style="hair">
        <color indexed="64"/>
      </bottom>
      <diagonal/>
    </border>
    <border>
      <left/>
      <right/>
      <top/>
      <bottom style="thin">
        <color indexed="64"/>
      </bottom>
      <diagonal/>
    </border>
    <border>
      <left/>
      <right style="hair">
        <color indexed="64"/>
      </right>
      <top style="hair">
        <color indexed="64"/>
      </top>
      <bottom style="hair">
        <color indexed="64"/>
      </bottom>
      <diagonal/>
    </border>
    <border>
      <left/>
      <right style="hair">
        <color auto="1"/>
      </right>
      <top style="double">
        <color auto="1"/>
      </top>
      <bottom style="hair">
        <color auto="1"/>
      </bottom>
      <diagonal/>
    </border>
    <border>
      <left style="hair">
        <color auto="1"/>
      </left>
      <right style="hair">
        <color auto="1"/>
      </right>
      <top style="double">
        <color auto="1"/>
      </top>
      <bottom style="hair">
        <color auto="1"/>
      </bottom>
      <diagonal/>
    </border>
    <border>
      <left style="hair">
        <color auto="1"/>
      </left>
      <right style="double">
        <color auto="1"/>
      </right>
      <top style="double">
        <color auto="1"/>
      </top>
      <bottom style="hair">
        <color auto="1"/>
      </bottom>
      <diagonal/>
    </border>
    <border>
      <left style="double">
        <color indexed="64"/>
      </left>
      <right style="double">
        <color indexed="64"/>
      </right>
      <top style="double">
        <color indexed="64"/>
      </top>
      <bottom style="hair">
        <color indexed="64"/>
      </bottom>
      <diagonal/>
    </border>
    <border>
      <left/>
      <right style="hair">
        <color indexed="64"/>
      </right>
      <top style="hair">
        <color indexed="64"/>
      </top>
      <bottom style="double">
        <color indexed="64"/>
      </bottom>
      <diagonal/>
    </border>
    <border>
      <left style="double">
        <color indexed="64"/>
      </left>
      <right/>
      <top style="double">
        <color indexed="64"/>
      </top>
      <bottom style="thick">
        <color theme="9" tint="-0.499984740745262"/>
      </bottom>
      <diagonal/>
    </border>
    <border>
      <left/>
      <right/>
      <top style="double">
        <color indexed="64"/>
      </top>
      <bottom style="thick">
        <color theme="9" tint="-0.499984740745262"/>
      </bottom>
      <diagonal/>
    </border>
    <border>
      <left/>
      <right style="double">
        <color indexed="64"/>
      </right>
      <top style="double">
        <color indexed="64"/>
      </top>
      <bottom style="thick">
        <color theme="9" tint="-0.499984740745262"/>
      </bottom>
      <diagonal/>
    </border>
    <border>
      <left style="double">
        <color indexed="64"/>
      </left>
      <right/>
      <top style="medium">
        <color indexed="64"/>
      </top>
      <bottom style="medium">
        <color indexed="64"/>
      </bottom>
      <diagonal/>
    </border>
    <border>
      <left/>
      <right style="double">
        <color indexed="64"/>
      </right>
      <top style="medium">
        <color indexed="64"/>
      </top>
      <bottom style="medium">
        <color indexed="64"/>
      </bottom>
      <diagonal/>
    </border>
    <border>
      <left style="double">
        <color auto="1"/>
      </left>
      <right style="thin">
        <color auto="1"/>
      </right>
      <top style="double">
        <color auto="1"/>
      </top>
      <bottom style="thin">
        <color auto="1"/>
      </bottom>
      <diagonal/>
    </border>
    <border>
      <left style="thin">
        <color auto="1"/>
      </left>
      <right style="double">
        <color auto="1"/>
      </right>
      <top style="double">
        <color auto="1"/>
      </top>
      <bottom style="thin">
        <color auto="1"/>
      </bottom>
      <diagonal/>
    </border>
    <border>
      <left/>
      <right/>
      <top style="double">
        <color indexed="64"/>
      </top>
      <bottom style="medium">
        <color indexed="64"/>
      </bottom>
      <diagonal/>
    </border>
    <border>
      <left style="double">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double">
        <color indexed="64"/>
      </right>
      <top style="hair">
        <color indexed="64"/>
      </top>
      <bottom style="hair">
        <color indexed="64"/>
      </bottom>
      <diagonal/>
    </border>
    <border>
      <left style="thin">
        <color auto="1"/>
      </left>
      <right style="medium">
        <color auto="1"/>
      </right>
      <top style="thin">
        <color auto="1"/>
      </top>
      <bottom style="double">
        <color indexed="64"/>
      </bottom>
      <diagonal/>
    </border>
    <border>
      <left style="double">
        <color indexed="64"/>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right style="double">
        <color indexed="64"/>
      </right>
      <top style="hair">
        <color indexed="64"/>
      </top>
      <bottom style="double">
        <color indexed="64"/>
      </bottom>
      <diagonal/>
    </border>
    <border>
      <left style="thin">
        <color indexed="64"/>
      </left>
      <right/>
      <top style="medium">
        <color indexed="64"/>
      </top>
      <bottom style="double">
        <color indexed="64"/>
      </bottom>
      <diagonal/>
    </border>
    <border>
      <left/>
      <right style="double">
        <color indexed="64"/>
      </right>
      <top style="thin">
        <color indexed="64"/>
      </top>
      <bottom style="double">
        <color indexed="64"/>
      </bottom>
      <diagonal/>
    </border>
    <border>
      <left style="double">
        <color indexed="64"/>
      </left>
      <right style="hair">
        <color indexed="64"/>
      </right>
      <top style="medium">
        <color indexed="64"/>
      </top>
      <bottom style="hair">
        <color indexed="64"/>
      </bottom>
      <diagonal/>
    </border>
    <border>
      <left style="double">
        <color indexed="64"/>
      </left>
      <right style="hair">
        <color indexed="64"/>
      </right>
      <top style="hair">
        <color indexed="64"/>
      </top>
      <bottom style="hair">
        <color indexed="64"/>
      </bottom>
      <diagonal/>
    </border>
    <border>
      <left style="double">
        <color indexed="64"/>
      </left>
      <right style="hair">
        <color indexed="64"/>
      </right>
      <top style="hair">
        <color indexed="64"/>
      </top>
      <bottom style="double">
        <color indexed="64"/>
      </bottom>
      <diagonal/>
    </border>
    <border>
      <left style="thin">
        <color indexed="64"/>
      </left>
      <right style="double">
        <color indexed="64"/>
      </right>
      <top style="hair">
        <color indexed="64"/>
      </top>
      <bottom style="double">
        <color indexed="64"/>
      </bottom>
      <diagonal/>
    </border>
    <border>
      <left style="double">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double">
        <color indexed="64"/>
      </right>
      <top style="hair">
        <color indexed="64"/>
      </top>
      <bottom/>
      <diagonal/>
    </border>
    <border>
      <left style="double">
        <color indexed="64"/>
      </left>
      <right style="thin">
        <color indexed="64"/>
      </right>
      <top/>
      <bottom style="thin">
        <color indexed="64"/>
      </bottom>
      <diagonal/>
    </border>
    <border>
      <left style="double">
        <color indexed="64"/>
      </left>
      <right style="double">
        <color indexed="64"/>
      </right>
      <top style="hair">
        <color indexed="64"/>
      </top>
      <bottom/>
      <diagonal/>
    </border>
    <border>
      <left style="medium">
        <color indexed="64"/>
      </left>
      <right style="medium">
        <color indexed="64"/>
      </right>
      <top style="double">
        <color indexed="64"/>
      </top>
      <bottom style="thin">
        <color indexed="64"/>
      </bottom>
      <diagonal/>
    </border>
    <border>
      <left style="double">
        <color indexed="64"/>
      </left>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double">
        <color indexed="64"/>
      </left>
      <right/>
      <top style="double">
        <color indexed="64"/>
      </top>
      <bottom style="thin">
        <color indexed="64"/>
      </bottom>
      <diagonal/>
    </border>
    <border>
      <left/>
      <right style="hair">
        <color indexed="64"/>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style="double">
        <color indexed="64"/>
      </top>
      <bottom style="hair">
        <color indexed="64"/>
      </bottom>
      <diagonal/>
    </border>
    <border>
      <left/>
      <right/>
      <top style="double">
        <color indexed="64"/>
      </top>
      <bottom style="hair">
        <color indexed="64"/>
      </bottom>
      <diagonal/>
    </border>
    <border>
      <left style="double">
        <color indexed="64"/>
      </left>
      <right/>
      <top style="hair">
        <color indexed="64"/>
      </top>
      <bottom style="hair">
        <color indexed="64"/>
      </bottom>
      <diagonal/>
    </border>
    <border>
      <left style="double">
        <color indexed="64"/>
      </left>
      <right/>
      <top style="hair">
        <color indexed="64"/>
      </top>
      <bottom style="double">
        <color indexed="64"/>
      </bottom>
      <diagonal/>
    </border>
    <border>
      <left style="medium">
        <color auto="1"/>
      </left>
      <right style="thin">
        <color auto="1"/>
      </right>
      <top style="double">
        <color auto="1"/>
      </top>
      <bottom style="thin">
        <color indexed="64"/>
      </bottom>
      <diagonal/>
    </border>
    <border>
      <left style="double">
        <color indexed="64"/>
      </left>
      <right/>
      <top/>
      <bottom style="hair">
        <color indexed="64"/>
      </bottom>
      <diagonal/>
    </border>
    <border>
      <left/>
      <right/>
      <top/>
      <bottom style="hair">
        <color indexed="64"/>
      </bottom>
      <diagonal/>
    </border>
    <border>
      <left style="double">
        <color indexed="64"/>
      </left>
      <right/>
      <top style="hair">
        <color indexed="64"/>
      </top>
      <bottom style="medium">
        <color indexed="64"/>
      </bottom>
      <diagonal/>
    </border>
    <border>
      <left/>
      <right/>
      <top style="hair">
        <color indexed="64"/>
      </top>
      <bottom style="medium">
        <color indexed="64"/>
      </bottom>
      <diagonal/>
    </border>
    <border>
      <left style="thin">
        <color indexed="64"/>
      </left>
      <right style="double">
        <color indexed="64"/>
      </right>
      <top style="thin">
        <color indexed="64"/>
      </top>
      <bottom style="hair">
        <color indexed="64"/>
      </bottom>
      <diagonal/>
    </border>
    <border>
      <left style="thin">
        <color indexed="64"/>
      </left>
      <right style="double">
        <color indexed="64"/>
      </right>
      <top style="double">
        <color indexed="64"/>
      </top>
      <bottom style="hair">
        <color indexed="64"/>
      </bottom>
      <diagonal/>
    </border>
    <border>
      <left style="thin">
        <color indexed="64"/>
      </left>
      <right style="double">
        <color indexed="64"/>
      </right>
      <top style="hair">
        <color indexed="64"/>
      </top>
      <bottom style="hair">
        <color indexed="64"/>
      </bottom>
      <diagonal/>
    </border>
    <border>
      <left style="thin">
        <color indexed="64"/>
      </left>
      <right style="double">
        <color indexed="64"/>
      </right>
      <top style="hair">
        <color indexed="64"/>
      </top>
      <bottom style="medium">
        <color indexed="64"/>
      </bottom>
      <diagonal/>
    </border>
    <border>
      <left style="thin">
        <color indexed="64"/>
      </left>
      <right style="double">
        <color indexed="64"/>
      </right>
      <top/>
      <bottom style="hair">
        <color indexed="64"/>
      </bottom>
      <diagonal/>
    </border>
    <border>
      <left style="thin">
        <color auto="1"/>
      </left>
      <right style="thin">
        <color auto="1"/>
      </right>
      <top style="double">
        <color auto="1"/>
      </top>
      <bottom style="thin">
        <color auto="1"/>
      </bottom>
      <diagonal/>
    </border>
    <border>
      <left style="thin">
        <color auto="1"/>
      </left>
      <right style="medium">
        <color auto="1"/>
      </right>
      <top style="double">
        <color auto="1"/>
      </top>
      <bottom style="thin">
        <color auto="1"/>
      </bottom>
      <diagonal/>
    </border>
    <border>
      <left style="double">
        <color rgb="FF0000FF"/>
      </left>
      <right style="double">
        <color rgb="FF0000FF"/>
      </right>
      <top style="double">
        <color rgb="FF0000FF"/>
      </top>
      <bottom style="double">
        <color rgb="FF0000FF"/>
      </bottom>
      <diagonal/>
    </border>
    <border>
      <left style="double">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thin">
        <color indexed="64"/>
      </left>
      <right style="double">
        <color indexed="64"/>
      </right>
      <top style="medium">
        <color indexed="64"/>
      </top>
      <bottom style="hair">
        <color indexed="64"/>
      </bottom>
      <diagonal/>
    </border>
  </borders>
  <cellStyleXfs count="9">
    <xf numFmtId="0" fontId="0" fillId="0" borderId="0"/>
    <xf numFmtId="0" fontId="33" fillId="0" borderId="0" applyNumberFormat="0" applyFill="0" applyBorder="0" applyAlignment="0" applyProtection="0">
      <alignment vertical="top"/>
      <protection locked="0"/>
    </xf>
    <xf numFmtId="9" fontId="1" fillId="0" borderId="0" applyFont="0" applyFill="0" applyBorder="0" applyAlignment="0" applyProtection="0"/>
    <xf numFmtId="9" fontId="4" fillId="0" borderId="0" applyFont="0" applyFill="0" applyBorder="0" applyAlignment="0" applyProtection="0"/>
    <xf numFmtId="0" fontId="39" fillId="0" borderId="0"/>
    <xf numFmtId="0" fontId="1" fillId="0" borderId="0"/>
    <xf numFmtId="0" fontId="42" fillId="0" borderId="0"/>
    <xf numFmtId="0" fontId="1" fillId="0" borderId="0"/>
    <xf numFmtId="0" fontId="1" fillId="0" borderId="0"/>
  </cellStyleXfs>
  <cellXfs count="455">
    <xf numFmtId="0" fontId="0" fillId="0" borderId="0" xfId="0"/>
    <xf numFmtId="9" fontId="6" fillId="0" borderId="29" xfId="2" applyFont="1" applyFill="1" applyBorder="1" applyAlignment="1">
      <alignment horizontal="center" vertical="center" shrinkToFit="1"/>
    </xf>
    <xf numFmtId="0" fontId="11" fillId="3" borderId="75" xfId="0" applyFont="1" applyFill="1" applyBorder="1" applyAlignment="1">
      <alignment horizontal="centerContinuous" vertical="center"/>
    </xf>
    <xf numFmtId="0" fontId="11" fillId="3" borderId="46" xfId="0" applyFont="1" applyFill="1" applyBorder="1" applyAlignment="1">
      <alignment horizontal="center" vertical="center"/>
    </xf>
    <xf numFmtId="0" fontId="11" fillId="3" borderId="46" xfId="0" applyFont="1" applyFill="1" applyBorder="1" applyAlignment="1">
      <alignment horizontal="center" vertical="center" wrapText="1"/>
    </xf>
    <xf numFmtId="0" fontId="49" fillId="14" borderId="45" xfId="0" applyFont="1" applyFill="1" applyBorder="1" applyAlignment="1">
      <alignment horizontal="center" vertical="center" wrapText="1"/>
    </xf>
    <xf numFmtId="0" fontId="11" fillId="3" borderId="76" xfId="0" applyFont="1" applyFill="1" applyBorder="1" applyAlignment="1">
      <alignment horizontal="center" vertical="center"/>
    </xf>
    <xf numFmtId="0" fontId="3" fillId="0" borderId="0" xfId="0" applyFont="1" applyAlignment="1">
      <alignment vertical="center"/>
    </xf>
    <xf numFmtId="0" fontId="54" fillId="0" borderId="38" xfId="0" applyFont="1" applyBorder="1" applyAlignment="1">
      <alignment horizontal="centerContinuous" vertical="center" wrapText="1"/>
    </xf>
    <xf numFmtId="0" fontId="55" fillId="0" borderId="38" xfId="0" applyFont="1" applyBorder="1" applyAlignment="1">
      <alignment horizontal="centerContinuous" vertical="center" wrapText="1"/>
    </xf>
    <xf numFmtId="0" fontId="11" fillId="16" borderId="23" xfId="8" applyFont="1" applyFill="1" applyBorder="1" applyAlignment="1">
      <alignment horizontal="centerContinuous" vertical="center" wrapText="1"/>
    </xf>
    <xf numFmtId="0" fontId="11" fillId="16" borderId="24" xfId="8" applyFont="1" applyFill="1" applyBorder="1" applyAlignment="1">
      <alignment horizontal="center" vertical="center" wrapText="1"/>
    </xf>
    <xf numFmtId="0" fontId="11" fillId="16" borderId="24" xfId="8" applyFont="1" applyFill="1" applyBorder="1" applyAlignment="1">
      <alignment horizontal="center" vertical="center"/>
    </xf>
    <xf numFmtId="0" fontId="11" fillId="16" borderId="25" xfId="8" applyFont="1" applyFill="1" applyBorder="1" applyAlignment="1">
      <alignment horizontal="centerContinuous" vertical="center" wrapText="1"/>
    </xf>
    <xf numFmtId="0" fontId="6" fillId="0" borderId="30" xfId="8" applyFont="1" applyBorder="1" applyAlignment="1">
      <alignment horizontal="center" vertical="center" wrapText="1"/>
    </xf>
    <xf numFmtId="0" fontId="6" fillId="0" borderId="28" xfId="8" applyFont="1" applyBorder="1" applyAlignment="1">
      <alignment horizontal="center" vertical="center" shrinkToFit="1"/>
    </xf>
    <xf numFmtId="0" fontId="6" fillId="0" borderId="29" xfId="2" applyNumberFormat="1" applyFont="1" applyFill="1" applyBorder="1" applyAlignment="1">
      <alignment horizontal="center" vertical="center" shrinkToFit="1"/>
    </xf>
    <xf numFmtId="9" fontId="6" fillId="0" borderId="29" xfId="2" applyFont="1" applyBorder="1" applyAlignment="1">
      <alignment horizontal="center" vertical="center" shrinkToFit="1"/>
    </xf>
    <xf numFmtId="49" fontId="6" fillId="0" borderId="30" xfId="8" applyNumberFormat="1" applyFont="1" applyBorder="1" applyAlignment="1">
      <alignment horizontal="center" vertical="center" wrapText="1"/>
    </xf>
    <xf numFmtId="9" fontId="6" fillId="0" borderId="15" xfId="2" applyFont="1" applyFill="1" applyBorder="1" applyAlignment="1">
      <alignment horizontal="center" vertical="center" shrinkToFit="1"/>
    </xf>
    <xf numFmtId="0" fontId="6" fillId="0" borderId="28" xfId="8" applyFont="1" applyBorder="1" applyAlignment="1">
      <alignment horizontal="center" vertical="center" wrapText="1"/>
    </xf>
    <xf numFmtId="0" fontId="6" fillId="11" borderId="28" xfId="8" applyFont="1" applyFill="1" applyBorder="1" applyAlignment="1">
      <alignment horizontal="center" vertical="center"/>
    </xf>
    <xf numFmtId="9" fontId="6" fillId="0" borderId="28" xfId="2" applyFont="1" applyBorder="1" applyAlignment="1">
      <alignment horizontal="center" vertical="center" shrinkToFit="1"/>
    </xf>
    <xf numFmtId="0" fontId="6" fillId="0" borderId="29" xfId="2" applyNumberFormat="1" applyFont="1" applyBorder="1" applyAlignment="1">
      <alignment horizontal="center" vertical="center" shrinkToFit="1"/>
    </xf>
    <xf numFmtId="9" fontId="6" fillId="0" borderId="28" xfId="2" applyFont="1" applyFill="1" applyBorder="1" applyAlignment="1">
      <alignment horizontal="center" vertical="center" shrinkToFit="1"/>
    </xf>
    <xf numFmtId="0" fontId="6" fillId="0" borderId="30" xfId="5" quotePrefix="1" applyFont="1" applyBorder="1" applyAlignment="1">
      <alignment horizontal="center" vertical="center" wrapText="1"/>
    </xf>
    <xf numFmtId="49" fontId="6" fillId="0" borderId="30" xfId="8" applyNumberFormat="1" applyFont="1" applyBorder="1" applyAlignment="1">
      <alignment horizontal="center" vertical="center" shrinkToFit="1"/>
    </xf>
    <xf numFmtId="0" fontId="6" fillId="0" borderId="15" xfId="2" applyNumberFormat="1" applyFont="1" applyFill="1" applyBorder="1" applyAlignment="1">
      <alignment horizontal="center" vertical="center" shrinkToFit="1"/>
    </xf>
    <xf numFmtId="0" fontId="3" fillId="0" borderId="83" xfId="0" applyFont="1" applyBorder="1" applyAlignment="1">
      <alignment horizontal="right" vertical="center"/>
    </xf>
    <xf numFmtId="0" fontId="3" fillId="0" borderId="89" xfId="0" applyFont="1" applyBorder="1" applyAlignment="1">
      <alignment horizontal="right" vertical="center"/>
    </xf>
    <xf numFmtId="0" fontId="50" fillId="15" borderId="110" xfId="0" applyFont="1" applyFill="1" applyBorder="1" applyAlignment="1">
      <alignment horizontal="right" vertical="center"/>
    </xf>
    <xf numFmtId="0" fontId="50" fillId="15" borderId="83" xfId="0" applyFont="1" applyFill="1" applyBorder="1" applyAlignment="1">
      <alignment horizontal="right" vertical="center"/>
    </xf>
    <xf numFmtId="0" fontId="3" fillId="0" borderId="115" xfId="0" applyFont="1" applyBorder="1" applyAlignment="1">
      <alignment horizontal="right" vertical="center"/>
    </xf>
    <xf numFmtId="0" fontId="3" fillId="0" borderId="117" xfId="0" applyFont="1" applyBorder="1" applyAlignment="1">
      <alignment horizontal="right" vertical="center"/>
    </xf>
    <xf numFmtId="0" fontId="6" fillId="0" borderId="64" xfId="0" applyFont="1" applyBorder="1" applyAlignment="1">
      <alignment horizontal="centerContinuous" vertical="center"/>
    </xf>
    <xf numFmtId="0" fontId="37" fillId="2" borderId="72" xfId="0" applyFont="1" applyFill="1" applyBorder="1" applyAlignment="1">
      <alignment horizontal="right" vertical="center"/>
    </xf>
    <xf numFmtId="0" fontId="38" fillId="2" borderId="73" xfId="0" applyFont="1" applyFill="1" applyBorder="1" applyAlignment="1">
      <alignment horizontal="left" vertical="center"/>
    </xf>
    <xf numFmtId="0" fontId="20" fillId="2" borderId="73" xfId="0" applyFont="1" applyFill="1" applyBorder="1" applyAlignment="1">
      <alignment horizontal="left" vertical="center"/>
    </xf>
    <xf numFmtId="0" fontId="3" fillId="2" borderId="73" xfId="0" applyFont="1" applyFill="1" applyBorder="1" applyAlignment="1">
      <alignment horizontal="centerContinuous" vertical="center"/>
    </xf>
    <xf numFmtId="0" fontId="4" fillId="2" borderId="73" xfId="0" applyFont="1" applyFill="1" applyBorder="1" applyAlignment="1">
      <alignment horizontal="centerContinuous" vertical="center"/>
    </xf>
    <xf numFmtId="0" fontId="36" fillId="2" borderId="74" xfId="1" applyFont="1" applyFill="1" applyBorder="1" applyAlignment="1" applyProtection="1">
      <alignment horizontal="right" vertical="center"/>
    </xf>
    <xf numFmtId="0" fontId="4" fillId="0" borderId="0" xfId="0" applyFont="1" applyAlignment="1">
      <alignment vertical="center"/>
    </xf>
    <xf numFmtId="0" fontId="5" fillId="0" borderId="1" xfId="0" applyFont="1" applyBorder="1" applyAlignment="1">
      <alignment horizontal="right" vertical="center"/>
    </xf>
    <xf numFmtId="0" fontId="6" fillId="0" borderId="0" xfId="0" applyFont="1" applyAlignment="1">
      <alignment horizontal="centerContinuous" vertical="center"/>
    </xf>
    <xf numFmtId="0" fontId="5" fillId="0" borderId="0" xfId="0" applyFont="1" applyAlignment="1">
      <alignment horizontal="right" vertical="center"/>
    </xf>
    <xf numFmtId="0" fontId="6" fillId="0" borderId="0" xfId="0" applyFont="1" applyAlignment="1">
      <alignment horizontal="center" vertical="center"/>
    </xf>
    <xf numFmtId="0" fontId="0" fillId="0" borderId="0" xfId="0" applyAlignment="1">
      <alignment vertical="center"/>
    </xf>
    <xf numFmtId="0" fontId="6" fillId="0" borderId="2" xfId="0" applyFont="1" applyBorder="1" applyAlignment="1">
      <alignment horizontal="left" vertical="center"/>
    </xf>
    <xf numFmtId="0" fontId="18" fillId="0" borderId="0" xfId="0" applyFont="1" applyAlignment="1">
      <alignment horizontal="centerContinuous" vertical="center"/>
    </xf>
    <xf numFmtId="0" fontId="5" fillId="4" borderId="77" xfId="0" applyFont="1" applyFill="1" applyBorder="1" applyAlignment="1">
      <alignment horizontal="right" vertical="center"/>
    </xf>
    <xf numFmtId="49" fontId="6" fillId="0" borderId="123" xfId="0" applyNumberFormat="1" applyFont="1" applyBorder="1" applyAlignment="1">
      <alignment horizontal="centerContinuous" vertical="center"/>
    </xf>
    <xf numFmtId="0" fontId="5" fillId="4" borderId="113" xfId="0" applyFont="1" applyFill="1" applyBorder="1" applyAlignment="1">
      <alignment horizontal="right" vertical="center"/>
    </xf>
    <xf numFmtId="49" fontId="6" fillId="0" borderId="78" xfId="0" applyNumberFormat="1" applyFont="1" applyBorder="1" applyAlignment="1">
      <alignment horizontal="center" vertical="center"/>
    </xf>
    <xf numFmtId="0" fontId="6" fillId="0" borderId="0" xfId="0" applyFont="1" applyAlignment="1">
      <alignment horizontal="left" vertical="center"/>
    </xf>
    <xf numFmtId="49" fontId="6" fillId="0" borderId="12" xfId="0" applyNumberFormat="1" applyFont="1" applyBorder="1" applyAlignment="1">
      <alignment horizontal="centerContinuous" vertical="center"/>
    </xf>
    <xf numFmtId="0" fontId="6" fillId="0" borderId="85" xfId="0" applyFont="1" applyBorder="1" applyAlignment="1">
      <alignment horizontal="centerContinuous" vertical="center"/>
    </xf>
    <xf numFmtId="0" fontId="52" fillId="4" borderId="34" xfId="0" applyFont="1" applyFill="1" applyBorder="1" applyAlignment="1">
      <alignment horizontal="right" vertical="center"/>
    </xf>
    <xf numFmtId="0" fontId="6" fillId="0" borderId="13" xfId="0" applyFont="1" applyBorder="1" applyAlignment="1">
      <alignment horizontal="center" vertical="center"/>
    </xf>
    <xf numFmtId="0" fontId="7" fillId="2" borderId="14" xfId="0" applyFont="1" applyFill="1" applyBorder="1" applyAlignment="1">
      <alignment horizontal="right" vertical="center"/>
    </xf>
    <xf numFmtId="0" fontId="6" fillId="0" borderId="15" xfId="0" applyFont="1" applyBorder="1" applyAlignment="1">
      <alignment horizontal="center" vertical="center"/>
    </xf>
    <xf numFmtId="0" fontId="26" fillId="0" borderId="15" xfId="0" applyFont="1" applyBorder="1" applyAlignment="1">
      <alignment horizontal="center" vertical="center"/>
    </xf>
    <xf numFmtId="0" fontId="7" fillId="4" borderId="61" xfId="0" applyFont="1" applyFill="1" applyBorder="1" applyAlignment="1">
      <alignment horizontal="right" vertical="center"/>
    </xf>
    <xf numFmtId="49" fontId="16" fillId="0" borderId="42" xfId="0" applyNumberFormat="1" applyFont="1" applyBorder="1" applyAlignment="1">
      <alignment horizontal="center" vertical="center" shrinkToFit="1"/>
    </xf>
    <xf numFmtId="0" fontId="12" fillId="2" borderId="4" xfId="0" applyFont="1" applyFill="1" applyBorder="1" applyAlignment="1">
      <alignment horizontal="right" vertical="center"/>
    </xf>
    <xf numFmtId="0" fontId="6" fillId="0" borderId="3" xfId="0" quotePrefix="1" applyFont="1" applyBorder="1" applyAlignment="1">
      <alignment horizontal="center" vertical="center"/>
    </xf>
    <xf numFmtId="49" fontId="26" fillId="0" borderId="15" xfId="0" applyNumberFormat="1" applyFont="1" applyBorder="1" applyAlignment="1">
      <alignment horizontal="center" vertical="center"/>
    </xf>
    <xf numFmtId="0" fontId="7" fillId="4" borderId="59" xfId="0" applyFont="1" applyFill="1" applyBorder="1" applyAlignment="1">
      <alignment horizontal="right" vertical="center"/>
    </xf>
    <xf numFmtId="164" fontId="5" fillId="9" borderId="32" xfId="0" applyNumberFormat="1" applyFont="1" applyFill="1" applyBorder="1" applyAlignment="1">
      <alignment horizontal="center" vertical="center"/>
    </xf>
    <xf numFmtId="0" fontId="9" fillId="2" borderId="4" xfId="0" applyFont="1" applyFill="1" applyBorder="1" applyAlignment="1">
      <alignment horizontal="right" vertical="center"/>
    </xf>
    <xf numFmtId="0" fontId="8" fillId="0" borderId="3" xfId="0" quotePrefix="1" applyFont="1" applyBorder="1" applyAlignment="1">
      <alignment horizontal="center" vertical="center"/>
    </xf>
    <xf numFmtId="49" fontId="26" fillId="0" borderId="3" xfId="0" applyNumberFormat="1" applyFont="1" applyBorder="1" applyAlignment="1">
      <alignment horizontal="center" vertical="center"/>
    </xf>
    <xf numFmtId="0" fontId="5" fillId="0" borderId="31" xfId="0" applyFont="1" applyBorder="1" applyAlignment="1">
      <alignment horizontal="center" vertical="center"/>
    </xf>
    <xf numFmtId="0" fontId="43" fillId="2" borderId="4" xfId="0" applyFont="1" applyFill="1" applyBorder="1" applyAlignment="1">
      <alignment horizontal="right" vertical="center"/>
    </xf>
    <xf numFmtId="0" fontId="10" fillId="4" borderId="59" xfId="0" applyFont="1" applyFill="1" applyBorder="1" applyAlignment="1">
      <alignment horizontal="right" vertical="center"/>
    </xf>
    <xf numFmtId="49" fontId="6" fillId="0" borderId="31" xfId="0" applyNumberFormat="1" applyFont="1" applyBorder="1" applyAlignment="1">
      <alignment horizontal="center" vertical="center"/>
    </xf>
    <xf numFmtId="0" fontId="22" fillId="2" borderId="4" xfId="0" applyFont="1" applyFill="1" applyBorder="1" applyAlignment="1">
      <alignment horizontal="right" vertical="center"/>
    </xf>
    <xf numFmtId="0" fontId="8" fillId="0" borderId="3" xfId="0" applyFont="1" applyBorder="1" applyAlignment="1">
      <alignment horizontal="center" vertical="center"/>
    </xf>
    <xf numFmtId="0" fontId="13" fillId="2" borderId="16" xfId="0" applyFont="1" applyFill="1" applyBorder="1" applyAlignment="1">
      <alignment horizontal="right" vertical="center"/>
    </xf>
    <xf numFmtId="0" fontId="6" fillId="0" borderId="27" xfId="0" quotePrefix="1" applyFont="1" applyBorder="1" applyAlignment="1">
      <alignment horizontal="center" vertical="center"/>
    </xf>
    <xf numFmtId="49" fontId="26" fillId="0" borderId="27" xfId="0" applyNumberFormat="1" applyFont="1" applyBorder="1" applyAlignment="1">
      <alignment horizontal="center" vertical="center"/>
    </xf>
    <xf numFmtId="0" fontId="10" fillId="4" borderId="60" xfId="0" applyFont="1" applyFill="1" applyBorder="1" applyAlignment="1">
      <alignment horizontal="right" vertical="center"/>
    </xf>
    <xf numFmtId="49" fontId="6" fillId="0" borderId="13" xfId="0" applyNumberFormat="1" applyFont="1" applyBorder="1" applyAlignment="1">
      <alignment horizontal="center" vertical="center"/>
    </xf>
    <xf numFmtId="0" fontId="2" fillId="0" borderId="1" xfId="0" applyFont="1" applyBorder="1" applyAlignment="1">
      <alignment vertical="center"/>
    </xf>
    <xf numFmtId="0" fontId="14" fillId="0" borderId="0" xfId="0" applyFont="1" applyAlignment="1">
      <alignment vertical="center"/>
    </xf>
    <xf numFmtId="0" fontId="15" fillId="0" borderId="0" xfId="0" applyFont="1" applyAlignment="1">
      <alignment vertical="center"/>
    </xf>
    <xf numFmtId="0" fontId="15" fillId="0" borderId="2" xfId="0" applyFont="1" applyBorder="1" applyAlignment="1">
      <alignment vertical="center"/>
    </xf>
    <xf numFmtId="0" fontId="6" fillId="0" borderId="5" xfId="0" applyFont="1" applyBorder="1" applyAlignment="1">
      <alignment vertical="center"/>
    </xf>
    <xf numFmtId="0" fontId="6" fillId="0" borderId="6" xfId="0" applyFont="1" applyBorder="1" applyAlignment="1">
      <alignment vertical="center"/>
    </xf>
    <xf numFmtId="0" fontId="6" fillId="0" borderId="7" xfId="0" applyFont="1" applyBorder="1" applyAlignment="1">
      <alignment vertical="center"/>
    </xf>
    <xf numFmtId="0" fontId="6" fillId="0" borderId="1" xfId="0" applyFont="1" applyBorder="1" applyAlignment="1">
      <alignment vertical="center"/>
    </xf>
    <xf numFmtId="0" fontId="6" fillId="0" borderId="0" xfId="0" applyFont="1" applyAlignment="1">
      <alignment vertical="center"/>
    </xf>
    <xf numFmtId="0" fontId="6" fillId="0" borderId="2" xfId="0" applyFont="1" applyBorder="1" applyAlignment="1">
      <alignment vertical="center"/>
    </xf>
    <xf numFmtId="0" fontId="6" fillId="0" borderId="8" xfId="0" applyFont="1" applyBorder="1" applyAlignment="1">
      <alignment vertical="center"/>
    </xf>
    <xf numFmtId="0" fontId="6" fillId="0" borderId="9" xfId="0" applyFont="1" applyBorder="1" applyAlignment="1">
      <alignment vertical="center"/>
    </xf>
    <xf numFmtId="0" fontId="6" fillId="0" borderId="10" xfId="0" applyFont="1" applyBorder="1" applyAlignment="1">
      <alignment vertical="center"/>
    </xf>
    <xf numFmtId="0" fontId="3" fillId="0" borderId="0" xfId="0" applyFont="1" applyAlignment="1">
      <alignment horizontal="right" vertical="center"/>
    </xf>
    <xf numFmtId="0" fontId="4" fillId="0" borderId="0" xfId="0" applyFont="1" applyAlignment="1">
      <alignment horizontal="left" vertical="center"/>
    </xf>
    <xf numFmtId="0" fontId="25" fillId="0" borderId="26" xfId="0" applyFont="1" applyBorder="1" applyAlignment="1">
      <alignment horizontal="centerContinuous" vertical="center"/>
    </xf>
    <xf numFmtId="0" fontId="15" fillId="0" borderId="0" xfId="0" applyFont="1" applyAlignment="1">
      <alignment horizontal="centerContinuous" vertical="center"/>
    </xf>
    <xf numFmtId="0" fontId="46" fillId="0" borderId="1" xfId="0" applyFont="1" applyBorder="1" applyAlignment="1">
      <alignment vertical="center"/>
    </xf>
    <xf numFmtId="0" fontId="5" fillId="0" borderId="28" xfId="0" applyFont="1" applyBorder="1" applyAlignment="1">
      <alignment horizontal="center" vertical="center"/>
    </xf>
    <xf numFmtId="0" fontId="6" fillId="0" borderId="28" xfId="0" applyFont="1" applyBorder="1" applyAlignment="1">
      <alignment horizontal="center" vertical="center"/>
    </xf>
    <xf numFmtId="0" fontId="47" fillId="0" borderId="28" xfId="0" applyFont="1" applyBorder="1" applyAlignment="1">
      <alignment horizontal="center" vertical="center" wrapText="1"/>
    </xf>
    <xf numFmtId="0" fontId="6" fillId="0" borderId="28" xfId="0" applyFont="1" applyBorder="1" applyAlignment="1">
      <alignment horizontal="center" vertical="center" wrapText="1"/>
    </xf>
    <xf numFmtId="1" fontId="6" fillId="0" borderId="28" xfId="0" applyNumberFormat="1" applyFont="1" applyBorder="1" applyAlignment="1">
      <alignment horizontal="center" vertical="center" wrapText="1"/>
    </xf>
    <xf numFmtId="0" fontId="44" fillId="14" borderId="29" xfId="0" applyFont="1" applyFill="1" applyBorder="1" applyAlignment="1">
      <alignment horizontal="center" vertical="center"/>
    </xf>
    <xf numFmtId="0" fontId="6" fillId="0" borderId="30" xfId="0" quotePrefix="1" applyFont="1" applyBorder="1" applyAlignment="1">
      <alignment horizontal="center" vertical="center"/>
    </xf>
    <xf numFmtId="0" fontId="48" fillId="0" borderId="1" xfId="0" applyFont="1" applyBorder="1" applyAlignment="1">
      <alignment vertical="center"/>
    </xf>
    <xf numFmtId="0" fontId="12" fillId="0" borderId="29" xfId="0" applyFont="1" applyBorder="1" applyAlignment="1">
      <alignment horizontal="center" vertical="center"/>
    </xf>
    <xf numFmtId="0" fontId="47" fillId="0" borderId="39" xfId="0" applyFont="1" applyBorder="1" applyAlignment="1">
      <alignment vertical="center"/>
    </xf>
    <xf numFmtId="0" fontId="5" fillId="0" borderId="55" xfId="0" applyFont="1" applyBorder="1" applyAlignment="1">
      <alignment horizontal="center" vertical="center"/>
    </xf>
    <xf numFmtId="0" fontId="6" fillId="0" borderId="55" xfId="0" applyFont="1" applyBorder="1" applyAlignment="1">
      <alignment horizontal="center" vertical="center"/>
    </xf>
    <xf numFmtId="0" fontId="49" fillId="0" borderId="55" xfId="0" applyFont="1" applyBorder="1" applyAlignment="1">
      <alignment horizontal="center" vertical="center" wrapText="1"/>
    </xf>
    <xf numFmtId="0" fontId="6" fillId="0" borderId="55" xfId="0" applyFont="1" applyBorder="1" applyAlignment="1">
      <alignment horizontal="center" vertical="center" wrapText="1"/>
    </xf>
    <xf numFmtId="1" fontId="6" fillId="0" borderId="55" xfId="0" applyNumberFormat="1" applyFont="1" applyBorder="1" applyAlignment="1">
      <alignment horizontal="center" vertical="center" wrapText="1"/>
    </xf>
    <xf numFmtId="0" fontId="44" fillId="14" borderId="55" xfId="0" applyFont="1" applyFill="1" applyBorder="1" applyAlignment="1">
      <alignment horizontal="center" vertical="center"/>
    </xf>
    <xf numFmtId="0" fontId="6" fillId="0" borderId="42" xfId="0" quotePrefix="1" applyFont="1" applyBorder="1" applyAlignment="1">
      <alignment horizontal="center" vertical="center"/>
    </xf>
    <xf numFmtId="0" fontId="10" fillId="0" borderId="1" xfId="0" applyFont="1" applyBorder="1" applyAlignment="1">
      <alignment vertical="center"/>
    </xf>
    <xf numFmtId="49" fontId="16" fillId="0" borderId="28" xfId="0" applyNumberFormat="1" applyFont="1" applyBorder="1" applyAlignment="1">
      <alignment horizontal="center" vertical="center"/>
    </xf>
    <xf numFmtId="0" fontId="16" fillId="0" borderId="29" xfId="0" applyFont="1" applyBorder="1" applyAlignment="1">
      <alignment horizontal="center" vertical="center"/>
    </xf>
    <xf numFmtId="0" fontId="10" fillId="0" borderId="29" xfId="0" applyFont="1" applyBorder="1" applyAlignment="1">
      <alignment horizontal="center" vertical="center"/>
    </xf>
    <xf numFmtId="0" fontId="6" fillId="0" borderId="29" xfId="0" applyFont="1" applyBorder="1" applyAlignment="1">
      <alignment horizontal="center" vertical="center"/>
    </xf>
    <xf numFmtId="49" fontId="6" fillId="0" borderId="29" xfId="0" applyNumberFormat="1" applyFont="1" applyBorder="1" applyAlignment="1">
      <alignment horizontal="center" vertical="center"/>
    </xf>
    <xf numFmtId="0" fontId="6" fillId="0" borderId="30" xfId="0" applyFont="1" applyBorder="1" applyAlignment="1">
      <alignment horizontal="center" vertical="center"/>
    </xf>
    <xf numFmtId="0" fontId="19" fillId="0" borderId="0" xfId="0" applyFont="1" applyAlignment="1">
      <alignment vertical="center"/>
    </xf>
    <xf numFmtId="0" fontId="12" fillId="0" borderId="1" xfId="0" applyFont="1" applyBorder="1" applyAlignment="1">
      <alignment vertical="center"/>
    </xf>
    <xf numFmtId="49" fontId="24" fillId="0" borderId="28" xfId="0" applyNumberFormat="1" applyFont="1" applyBorder="1" applyAlignment="1">
      <alignment horizontal="center" vertical="center"/>
    </xf>
    <xf numFmtId="0" fontId="24" fillId="0" borderId="29" xfId="0" applyFont="1" applyBorder="1" applyAlignment="1">
      <alignment horizontal="center" vertical="center"/>
    </xf>
    <xf numFmtId="0" fontId="32" fillId="0" borderId="0" xfId="0" applyFont="1" applyAlignment="1">
      <alignment vertical="center"/>
    </xf>
    <xf numFmtId="0" fontId="13" fillId="0" borderId="1" xfId="0" applyFont="1" applyBorder="1" applyAlignment="1">
      <alignment vertical="center"/>
    </xf>
    <xf numFmtId="49" fontId="23" fillId="0" borderId="28" xfId="0" applyNumberFormat="1" applyFont="1" applyBorder="1" applyAlignment="1">
      <alignment horizontal="center" vertical="center"/>
    </xf>
    <xf numFmtId="0" fontId="23" fillId="0" borderId="29" xfId="0" applyFont="1" applyBorder="1" applyAlignment="1">
      <alignment horizontal="center" vertical="center"/>
    </xf>
    <xf numFmtId="0" fontId="13" fillId="0" borderId="29" xfId="0" applyFont="1" applyBorder="1" applyAlignment="1">
      <alignment horizontal="center" vertical="center"/>
    </xf>
    <xf numFmtId="0" fontId="30" fillId="0" borderId="0" xfId="0" applyFont="1" applyAlignment="1">
      <alignment vertical="center"/>
    </xf>
    <xf numFmtId="0" fontId="7" fillId="0" borderId="1" xfId="0" applyFont="1" applyBorder="1" applyAlignment="1">
      <alignment vertical="center"/>
    </xf>
    <xf numFmtId="49" fontId="17" fillId="0" borderId="28" xfId="0" applyNumberFormat="1" applyFont="1" applyBorder="1" applyAlignment="1">
      <alignment horizontal="center" vertical="center"/>
    </xf>
    <xf numFmtId="0" fontId="17" fillId="0" borderId="29" xfId="0" applyFont="1" applyBorder="1" applyAlignment="1">
      <alignment horizontal="center" vertical="center"/>
    </xf>
    <xf numFmtId="0" fontId="7" fillId="0" borderId="29" xfId="0" applyFont="1" applyBorder="1" applyAlignment="1">
      <alignment horizontal="center" vertical="center"/>
    </xf>
    <xf numFmtId="0" fontId="29" fillId="0" borderId="0" xfId="0" applyFont="1" applyAlignment="1">
      <alignment vertical="center"/>
    </xf>
    <xf numFmtId="0" fontId="9" fillId="8" borderId="1" xfId="0" applyFont="1" applyFill="1" applyBorder="1" applyAlignment="1">
      <alignment vertical="center"/>
    </xf>
    <xf numFmtId="0" fontId="6" fillId="8" borderId="28" xfId="0" applyFont="1" applyFill="1" applyBorder="1" applyAlignment="1">
      <alignment horizontal="center" vertical="center"/>
    </xf>
    <xf numFmtId="49" fontId="27" fillId="8" borderId="28" xfId="0" applyNumberFormat="1" applyFont="1" applyFill="1" applyBorder="1" applyAlignment="1">
      <alignment horizontal="center" vertical="center"/>
    </xf>
    <xf numFmtId="0" fontId="27" fillId="8" borderId="29" xfId="0" applyFont="1" applyFill="1" applyBorder="1" applyAlignment="1">
      <alignment horizontal="center" vertical="center"/>
    </xf>
    <xf numFmtId="0" fontId="9" fillId="8" borderId="29" xfId="0" applyFont="1" applyFill="1" applyBorder="1" applyAlignment="1">
      <alignment horizontal="center" vertical="center"/>
    </xf>
    <xf numFmtId="49" fontId="6" fillId="8" borderId="29" xfId="0" applyNumberFormat="1" applyFont="1" applyFill="1" applyBorder="1" applyAlignment="1">
      <alignment horizontal="center" vertical="center"/>
    </xf>
    <xf numFmtId="0" fontId="6" fillId="8" borderId="30" xfId="0" applyFont="1" applyFill="1" applyBorder="1" applyAlignment="1">
      <alignment horizontal="center" vertical="center"/>
    </xf>
    <xf numFmtId="0" fontId="10" fillId="5" borderId="1" xfId="0" applyFont="1" applyFill="1" applyBorder="1" applyAlignment="1">
      <alignment vertical="center"/>
    </xf>
    <xf numFmtId="0" fontId="6" fillId="5" borderId="28" xfId="0" applyFont="1" applyFill="1" applyBorder="1" applyAlignment="1">
      <alignment horizontal="center" vertical="center"/>
    </xf>
    <xf numFmtId="49" fontId="16" fillId="5" borderId="28" xfId="0" applyNumberFormat="1" applyFont="1" applyFill="1" applyBorder="1" applyAlignment="1">
      <alignment horizontal="center" vertical="center"/>
    </xf>
    <xf numFmtId="0" fontId="16" fillId="5" borderId="29" xfId="0" applyFont="1" applyFill="1" applyBorder="1" applyAlignment="1">
      <alignment horizontal="center" vertical="center"/>
    </xf>
    <xf numFmtId="0" fontId="10" fillId="5" borderId="29" xfId="0" applyFont="1" applyFill="1" applyBorder="1" applyAlignment="1">
      <alignment horizontal="center" vertical="center"/>
    </xf>
    <xf numFmtId="49" fontId="6" fillId="5" borderId="29" xfId="0" applyNumberFormat="1" applyFont="1" applyFill="1" applyBorder="1" applyAlignment="1">
      <alignment horizontal="center" vertical="center"/>
    </xf>
    <xf numFmtId="0" fontId="6" fillId="5" borderId="30" xfId="0" applyFont="1" applyFill="1" applyBorder="1" applyAlignment="1">
      <alignment horizontal="center" vertical="center"/>
    </xf>
    <xf numFmtId="0" fontId="31" fillId="0" borderId="0" xfId="0" applyFont="1" applyAlignment="1">
      <alignment vertical="center"/>
    </xf>
    <xf numFmtId="0" fontId="13" fillId="10" borderId="1" xfId="0" applyFont="1" applyFill="1" applyBorder="1" applyAlignment="1">
      <alignment vertical="center"/>
    </xf>
    <xf numFmtId="0" fontId="6" fillId="10" borderId="28" xfId="0" applyFont="1" applyFill="1" applyBorder="1" applyAlignment="1">
      <alignment horizontal="center" vertical="center"/>
    </xf>
    <xf numFmtId="49" fontId="23" fillId="10" borderId="28" xfId="0" applyNumberFormat="1" applyFont="1" applyFill="1" applyBorder="1" applyAlignment="1">
      <alignment horizontal="center" vertical="center"/>
    </xf>
    <xf numFmtId="0" fontId="23" fillId="10" borderId="29" xfId="0" applyFont="1" applyFill="1" applyBorder="1" applyAlignment="1">
      <alignment horizontal="center" vertical="center"/>
    </xf>
    <xf numFmtId="0" fontId="13" fillId="10" borderId="29" xfId="0" applyFont="1" applyFill="1" applyBorder="1" applyAlignment="1">
      <alignment horizontal="center" vertical="center"/>
    </xf>
    <xf numFmtId="49" fontId="6" fillId="10" borderId="29" xfId="0" applyNumberFormat="1" applyFont="1" applyFill="1" applyBorder="1" applyAlignment="1">
      <alignment horizontal="center" vertical="center"/>
    </xf>
    <xf numFmtId="0" fontId="6" fillId="10" borderId="30" xfId="0" quotePrefix="1" applyFont="1" applyFill="1" applyBorder="1" applyAlignment="1">
      <alignment horizontal="center" vertical="center"/>
    </xf>
    <xf numFmtId="0" fontId="10" fillId="6" borderId="1" xfId="0" applyFont="1" applyFill="1" applyBorder="1" applyAlignment="1">
      <alignment vertical="center"/>
    </xf>
    <xf numFmtId="0" fontId="6" fillId="6" borderId="28" xfId="0" applyFont="1" applyFill="1" applyBorder="1" applyAlignment="1">
      <alignment horizontal="center" vertical="center"/>
    </xf>
    <xf numFmtId="49" fontId="16" fillId="6" borderId="28" xfId="0" applyNumberFormat="1" applyFont="1" applyFill="1" applyBorder="1" applyAlignment="1">
      <alignment horizontal="center" vertical="center"/>
    </xf>
    <xf numFmtId="0" fontId="16" fillId="6" borderId="29" xfId="0" applyFont="1" applyFill="1" applyBorder="1" applyAlignment="1">
      <alignment horizontal="center" vertical="center"/>
    </xf>
    <xf numFmtId="0" fontId="10" fillId="6" borderId="29" xfId="0" applyFont="1" applyFill="1" applyBorder="1" applyAlignment="1">
      <alignment horizontal="center" vertical="center"/>
    </xf>
    <xf numFmtId="49" fontId="6" fillId="6" borderId="29" xfId="0" applyNumberFormat="1" applyFont="1" applyFill="1" applyBorder="1" applyAlignment="1">
      <alignment horizontal="center" vertical="center"/>
    </xf>
    <xf numFmtId="0" fontId="6" fillId="6" borderId="30" xfId="0" applyFont="1" applyFill="1" applyBorder="1" applyAlignment="1">
      <alignment horizontal="center" vertical="center"/>
    </xf>
    <xf numFmtId="0" fontId="22" fillId="8" borderId="1" xfId="0" applyFont="1" applyFill="1" applyBorder="1" applyAlignment="1">
      <alignment vertical="center"/>
    </xf>
    <xf numFmtId="49" fontId="28" fillId="8" borderId="28" xfId="0" applyNumberFormat="1" applyFont="1" applyFill="1" applyBorder="1" applyAlignment="1">
      <alignment horizontal="center" vertical="center"/>
    </xf>
    <xf numFmtId="0" fontId="28" fillId="8" borderId="29" xfId="0" applyFont="1" applyFill="1" applyBorder="1" applyAlignment="1">
      <alignment horizontal="center" vertical="center"/>
    </xf>
    <xf numFmtId="0" fontId="22" fillId="8" borderId="29" xfId="0" applyFont="1" applyFill="1" applyBorder="1" applyAlignment="1">
      <alignment horizontal="center" vertical="center"/>
    </xf>
    <xf numFmtId="0" fontId="13" fillId="6" borderId="1" xfId="0" applyFont="1" applyFill="1" applyBorder="1" applyAlignment="1">
      <alignment vertical="center"/>
    </xf>
    <xf numFmtId="49" fontId="23" fillId="7" borderId="28" xfId="0" applyNumberFormat="1" applyFont="1" applyFill="1" applyBorder="1" applyAlignment="1">
      <alignment horizontal="center" vertical="center"/>
    </xf>
    <xf numFmtId="0" fontId="23" fillId="7" borderId="29" xfId="0" applyFont="1" applyFill="1" applyBorder="1" applyAlignment="1">
      <alignment horizontal="center" vertical="center"/>
    </xf>
    <xf numFmtId="0" fontId="13" fillId="6" borderId="29" xfId="0" applyFont="1" applyFill="1" applyBorder="1" applyAlignment="1">
      <alignment horizontal="center" vertical="center"/>
    </xf>
    <xf numFmtId="0" fontId="10" fillId="8" borderId="1" xfId="0" applyFont="1" applyFill="1" applyBorder="1" applyAlignment="1">
      <alignment vertical="center"/>
    </xf>
    <xf numFmtId="49" fontId="16" fillId="8" borderId="28" xfId="0" applyNumberFormat="1" applyFont="1" applyFill="1" applyBorder="1" applyAlignment="1">
      <alignment horizontal="center" vertical="center"/>
    </xf>
    <xf numFmtId="0" fontId="16" fillId="8" borderId="29" xfId="0" applyFont="1" applyFill="1" applyBorder="1" applyAlignment="1">
      <alignment horizontal="center" vertical="center"/>
    </xf>
    <xf numFmtId="0" fontId="10" fillId="8" borderId="29" xfId="0" applyFont="1" applyFill="1" applyBorder="1" applyAlignment="1">
      <alignment horizontal="center" vertical="center"/>
    </xf>
    <xf numFmtId="0" fontId="22" fillId="0" borderId="1" xfId="0" applyFont="1" applyBorder="1" applyAlignment="1">
      <alignment vertical="center"/>
    </xf>
    <xf numFmtId="49" fontId="28" fillId="0" borderId="28" xfId="0" applyNumberFormat="1" applyFont="1" applyBorder="1" applyAlignment="1">
      <alignment horizontal="center" vertical="center"/>
    </xf>
    <xf numFmtId="0" fontId="28" fillId="0" borderId="29" xfId="0" applyFont="1" applyBorder="1" applyAlignment="1">
      <alignment horizontal="center" vertical="center"/>
    </xf>
    <xf numFmtId="0" fontId="22" fillId="0" borderId="29" xfId="0" applyFont="1" applyBorder="1" applyAlignment="1">
      <alignment horizontal="center" vertical="center"/>
    </xf>
    <xf numFmtId="0" fontId="12" fillId="5" borderId="1" xfId="0" applyFont="1" applyFill="1" applyBorder="1" applyAlignment="1">
      <alignment vertical="center"/>
    </xf>
    <xf numFmtId="49" fontId="24" fillId="5" borderId="28" xfId="0" applyNumberFormat="1" applyFont="1" applyFill="1" applyBorder="1" applyAlignment="1">
      <alignment horizontal="center" vertical="center"/>
    </xf>
    <xf numFmtId="0" fontId="24" fillId="5" borderId="29" xfId="0" applyFont="1" applyFill="1" applyBorder="1" applyAlignment="1">
      <alignment horizontal="center" vertical="center"/>
    </xf>
    <xf numFmtId="0" fontId="12" fillId="5" borderId="29" xfId="0" applyFont="1" applyFill="1" applyBorder="1" applyAlignment="1">
      <alignment horizontal="center" vertical="center"/>
    </xf>
    <xf numFmtId="0" fontId="6" fillId="10" borderId="30" xfId="0" applyFont="1" applyFill="1" applyBorder="1" applyAlignment="1">
      <alignment horizontal="center" vertical="center"/>
    </xf>
    <xf numFmtId="49" fontId="28" fillId="10" borderId="28" xfId="0" applyNumberFormat="1" applyFont="1" applyFill="1" applyBorder="1" applyAlignment="1">
      <alignment horizontal="center" vertical="center"/>
    </xf>
    <xf numFmtId="0" fontId="28" fillId="10" borderId="29" xfId="0" applyFont="1" applyFill="1" applyBorder="1" applyAlignment="1">
      <alignment horizontal="center" vertical="center"/>
    </xf>
    <xf numFmtId="0" fontId="22" fillId="10" borderId="29" xfId="0" applyFont="1" applyFill="1" applyBorder="1" applyAlignment="1">
      <alignment horizontal="center" vertical="center"/>
    </xf>
    <xf numFmtId="49" fontId="6" fillId="18" borderId="29" xfId="0" applyNumberFormat="1" applyFont="1" applyFill="1" applyBorder="1" applyAlignment="1">
      <alignment horizontal="center" vertical="center"/>
    </xf>
    <xf numFmtId="0" fontId="10" fillId="11" borderId="1" xfId="0" applyFont="1" applyFill="1" applyBorder="1" applyAlignment="1">
      <alignment vertical="center"/>
    </xf>
    <xf numFmtId="0" fontId="6" fillId="11" borderId="28" xfId="0" applyFont="1" applyFill="1" applyBorder="1" applyAlignment="1">
      <alignment horizontal="center" vertical="center"/>
    </xf>
    <xf numFmtId="49" fontId="16" fillId="11" borderId="28" xfId="0" applyNumberFormat="1" applyFont="1" applyFill="1" applyBorder="1" applyAlignment="1">
      <alignment horizontal="center" vertical="center"/>
    </xf>
    <xf numFmtId="0" fontId="16" fillId="11" borderId="29" xfId="0" applyFont="1" applyFill="1" applyBorder="1" applyAlignment="1">
      <alignment horizontal="center" vertical="center"/>
    </xf>
    <xf numFmtId="0" fontId="10" fillId="11" borderId="29" xfId="0" applyFont="1" applyFill="1" applyBorder="1" applyAlignment="1">
      <alignment horizontal="center" vertical="center"/>
    </xf>
    <xf numFmtId="49" fontId="6" fillId="11" borderId="29" xfId="0" applyNumberFormat="1" applyFont="1" applyFill="1" applyBorder="1" applyAlignment="1">
      <alignment horizontal="center" vertical="center"/>
    </xf>
    <xf numFmtId="0" fontId="6" fillId="11" borderId="30" xfId="0" quotePrefix="1" applyFont="1" applyFill="1" applyBorder="1" applyAlignment="1">
      <alignment horizontal="center" vertical="center"/>
    </xf>
    <xf numFmtId="0" fontId="12" fillId="4" borderId="1" xfId="0" applyFont="1" applyFill="1" applyBorder="1" applyAlignment="1">
      <alignment vertical="center"/>
    </xf>
    <xf numFmtId="0" fontId="6" fillId="4" borderId="28" xfId="0" applyFont="1" applyFill="1" applyBorder="1" applyAlignment="1">
      <alignment horizontal="center" vertical="center"/>
    </xf>
    <xf numFmtId="49" fontId="24" fillId="4" borderId="28" xfId="0" applyNumberFormat="1" applyFont="1" applyFill="1" applyBorder="1" applyAlignment="1">
      <alignment horizontal="center" vertical="center"/>
    </xf>
    <xf numFmtId="0" fontId="24" fillId="4" borderId="29" xfId="0" applyFont="1" applyFill="1" applyBorder="1" applyAlignment="1">
      <alignment horizontal="center" vertical="center"/>
    </xf>
    <xf numFmtId="0" fontId="12" fillId="4" borderId="29" xfId="0" applyFont="1" applyFill="1" applyBorder="1" applyAlignment="1">
      <alignment horizontal="center" vertical="center"/>
    </xf>
    <xf numFmtId="0" fontId="6" fillId="4" borderId="30" xfId="0" applyFont="1" applyFill="1" applyBorder="1" applyAlignment="1">
      <alignment horizontal="center" vertical="center"/>
    </xf>
    <xf numFmtId="0" fontId="13" fillId="5" borderId="1" xfId="0" applyFont="1" applyFill="1" applyBorder="1" applyAlignment="1">
      <alignment vertical="center"/>
    </xf>
    <xf numFmtId="49" fontId="23" fillId="5" borderId="28" xfId="0" applyNumberFormat="1" applyFont="1" applyFill="1" applyBorder="1" applyAlignment="1">
      <alignment horizontal="center" vertical="center"/>
    </xf>
    <xf numFmtId="0" fontId="23" fillId="5" borderId="29" xfId="0" applyFont="1" applyFill="1" applyBorder="1" applyAlignment="1">
      <alignment horizontal="center" vertical="center"/>
    </xf>
    <xf numFmtId="0" fontId="13" fillId="5" borderId="29" xfId="0" applyFont="1" applyFill="1" applyBorder="1" applyAlignment="1">
      <alignment horizontal="center" vertical="center"/>
    </xf>
    <xf numFmtId="0" fontId="12" fillId="0" borderId="8" xfId="0" applyFont="1" applyBorder="1" applyAlignment="1">
      <alignment vertical="center"/>
    </xf>
    <xf numFmtId="0" fontId="6" fillId="0" borderId="54" xfId="0" applyFont="1" applyBorder="1" applyAlignment="1">
      <alignment horizontal="center" vertical="center"/>
    </xf>
    <xf numFmtId="49" fontId="24" fillId="0" borderId="54" xfId="0" applyNumberFormat="1" applyFont="1" applyBorder="1" applyAlignment="1">
      <alignment horizontal="center" vertical="center"/>
    </xf>
    <xf numFmtId="0" fontId="24" fillId="0" borderId="56" xfId="0" applyFont="1" applyBorder="1" applyAlignment="1">
      <alignment horizontal="center" vertical="center"/>
    </xf>
    <xf numFmtId="0" fontId="12" fillId="0" borderId="56" xfId="0" applyFont="1" applyBorder="1" applyAlignment="1">
      <alignment horizontal="center" vertical="center"/>
    </xf>
    <xf numFmtId="49" fontId="6" fillId="0" borderId="56" xfId="0" applyNumberFormat="1" applyFont="1" applyBorder="1" applyAlignment="1">
      <alignment horizontal="center" vertical="center"/>
    </xf>
    <xf numFmtId="0" fontId="44" fillId="14" borderId="54" xfId="0" applyFont="1" applyFill="1" applyBorder="1" applyAlignment="1">
      <alignment horizontal="center" vertical="center"/>
    </xf>
    <xf numFmtId="0" fontId="6" fillId="0" borderId="43" xfId="0" applyFont="1" applyBorder="1" applyAlignment="1">
      <alignment horizontal="center" vertical="center"/>
    </xf>
    <xf numFmtId="0" fontId="3" fillId="0" borderId="0" xfId="0" applyFont="1" applyAlignment="1">
      <alignment horizontal="center" vertical="center"/>
    </xf>
    <xf numFmtId="0" fontId="3" fillId="0" borderId="0" xfId="0" applyFont="1" applyAlignment="1">
      <alignment horizontal="left" vertical="center"/>
    </xf>
    <xf numFmtId="0" fontId="1" fillId="0" borderId="0" xfId="0" applyFont="1" applyAlignment="1">
      <alignment horizontal="left" vertical="center"/>
    </xf>
    <xf numFmtId="0" fontId="56" fillId="0" borderId="26" xfId="0" applyFont="1" applyBorder="1" applyAlignment="1">
      <alignment horizontal="centerContinuous" vertical="center"/>
    </xf>
    <xf numFmtId="0" fontId="27" fillId="0" borderId="1" xfId="8" applyFont="1" applyBorder="1" applyAlignment="1">
      <alignment horizontal="center" vertical="center" shrinkToFit="1"/>
    </xf>
    <xf numFmtId="49" fontId="6" fillId="0" borderId="30" xfId="8" quotePrefix="1" applyNumberFormat="1" applyFont="1" applyBorder="1" applyAlignment="1">
      <alignment horizontal="center" vertical="center" wrapText="1"/>
    </xf>
    <xf numFmtId="0" fontId="6" fillId="0" borderId="29" xfId="8" applyFont="1" applyBorder="1" applyAlignment="1">
      <alignment horizontal="center" vertical="center" wrapText="1"/>
    </xf>
    <xf numFmtId="0" fontId="27" fillId="0" borderId="39" xfId="8" applyFont="1" applyBorder="1" applyAlignment="1">
      <alignment horizontal="center" vertical="center" shrinkToFit="1"/>
    </xf>
    <xf numFmtId="0" fontId="6" fillId="0" borderId="55" xfId="8" applyFont="1" applyBorder="1" applyAlignment="1">
      <alignment horizontal="center" vertical="center" wrapText="1"/>
    </xf>
    <xf numFmtId="0" fontId="6" fillId="11" borderId="55" xfId="8" applyFont="1" applyFill="1" applyBorder="1" applyAlignment="1">
      <alignment horizontal="center" vertical="center"/>
    </xf>
    <xf numFmtId="9" fontId="6" fillId="0" borderId="55" xfId="2" applyFont="1" applyFill="1" applyBorder="1" applyAlignment="1">
      <alignment horizontal="center" vertical="center" shrinkToFit="1"/>
    </xf>
    <xf numFmtId="0" fontId="6" fillId="0" borderId="15" xfId="8" applyFont="1" applyBorder="1" applyAlignment="1">
      <alignment horizontal="center" vertical="center" wrapText="1"/>
    </xf>
    <xf numFmtId="0" fontId="6" fillId="0" borderId="42" xfId="8" applyFont="1" applyBorder="1" applyAlignment="1">
      <alignment horizontal="center" vertical="center" wrapText="1"/>
    </xf>
    <xf numFmtId="0" fontId="6" fillId="0" borderId="30" xfId="8" quotePrefix="1" applyFont="1" applyBorder="1" applyAlignment="1">
      <alignment horizontal="center" vertical="center" wrapText="1"/>
    </xf>
    <xf numFmtId="0" fontId="6" fillId="0" borderId="28" xfId="8" applyFont="1" applyBorder="1" applyAlignment="1">
      <alignment horizontal="center" vertical="center"/>
    </xf>
    <xf numFmtId="0" fontId="1" fillId="0" borderId="29" xfId="0" applyFont="1" applyBorder="1" applyAlignment="1">
      <alignment horizontal="center" vertical="center" shrinkToFit="1"/>
    </xf>
    <xf numFmtId="0" fontId="1" fillId="0" borderId="29" xfId="2" applyNumberFormat="1" applyFont="1" applyFill="1" applyBorder="1" applyAlignment="1">
      <alignment horizontal="center" vertical="center" shrinkToFit="1"/>
    </xf>
    <xf numFmtId="0" fontId="6" fillId="0" borderId="30" xfId="0" applyFont="1" applyBorder="1" applyAlignment="1">
      <alignment horizontal="center" vertical="center" wrapText="1"/>
    </xf>
    <xf numFmtId="0" fontId="27" fillId="0" borderId="100" xfId="8" applyFont="1" applyBorder="1" applyAlignment="1">
      <alignment horizontal="center" vertical="center" shrinkToFit="1"/>
    </xf>
    <xf numFmtId="0" fontId="6" fillId="0" borderId="15" xfId="0" applyFont="1" applyBorder="1" applyAlignment="1">
      <alignment horizontal="center" vertical="center" shrinkToFit="1"/>
    </xf>
    <xf numFmtId="0" fontId="6" fillId="0" borderId="42" xfId="0" applyFont="1" applyBorder="1" applyAlignment="1">
      <alignment horizontal="center" vertical="center" wrapText="1"/>
    </xf>
    <xf numFmtId="9" fontId="6" fillId="4" borderId="54" xfId="2" applyFont="1" applyFill="1" applyBorder="1" applyAlignment="1">
      <alignment horizontal="center" vertical="center" shrinkToFit="1"/>
    </xf>
    <xf numFmtId="0" fontId="56" fillId="0" borderId="35" xfId="0" applyFont="1" applyBorder="1" applyAlignment="1">
      <alignment horizontal="centerContinuous" vertical="center" wrapText="1"/>
    </xf>
    <xf numFmtId="0" fontId="5" fillId="0" borderId="36" xfId="0" applyFont="1" applyBorder="1" applyAlignment="1">
      <alignment horizontal="centerContinuous" vertical="center" wrapText="1"/>
    </xf>
    <xf numFmtId="0" fontId="5" fillId="0" borderId="37" xfId="0" applyFont="1" applyBorder="1" applyAlignment="1">
      <alignment horizontal="centerContinuous" vertical="center" wrapText="1"/>
    </xf>
    <xf numFmtId="0" fontId="6" fillId="0" borderId="0" xfId="0" applyFont="1" applyAlignment="1">
      <alignment vertical="center" wrapText="1"/>
    </xf>
    <xf numFmtId="0" fontId="1" fillId="0" borderId="0" xfId="0" applyFont="1" applyAlignment="1">
      <alignment vertical="center" wrapText="1"/>
    </xf>
    <xf numFmtId="0" fontId="56" fillId="0" borderId="0" xfId="0" applyFont="1" applyAlignment="1">
      <alignment horizontal="centerContinuous" vertical="center" wrapText="1"/>
    </xf>
    <xf numFmtId="0" fontId="15" fillId="0" borderId="0" xfId="0" applyFont="1" applyAlignment="1">
      <alignment horizontal="centerContinuous" vertical="center" wrapText="1"/>
    </xf>
    <xf numFmtId="0" fontId="40" fillId="0" borderId="0" xfId="0" applyFont="1" applyAlignment="1">
      <alignment horizontal="centerContinuous" vertical="center" wrapText="1"/>
    </xf>
    <xf numFmtId="0" fontId="11" fillId="15" borderId="39" xfId="0" applyFont="1" applyFill="1" applyBorder="1" applyAlignment="1">
      <alignment horizontal="centerContinuous" vertical="center" wrapText="1"/>
    </xf>
    <xf numFmtId="0" fontId="11" fillId="15" borderId="40" xfId="0" applyFont="1" applyFill="1" applyBorder="1" applyAlignment="1">
      <alignment horizontal="center" vertical="center" wrapText="1"/>
    </xf>
    <xf numFmtId="0" fontId="11" fillId="15" borderId="41" xfId="0" applyFont="1" applyFill="1" applyBorder="1" applyAlignment="1">
      <alignment horizontal="center" vertical="center" wrapText="1"/>
    </xf>
    <xf numFmtId="0" fontId="3" fillId="0" borderId="5" xfId="0" applyFont="1" applyBorder="1" applyAlignment="1">
      <alignment horizontal="centerContinuous" vertical="center"/>
    </xf>
    <xf numFmtId="0" fontId="1" fillId="0" borderId="6" xfId="0" applyFont="1" applyBorder="1" applyAlignment="1">
      <alignment horizontal="centerContinuous" vertical="center" wrapText="1"/>
    </xf>
    <xf numFmtId="0" fontId="1" fillId="0" borderId="7" xfId="0" applyFont="1" applyBorder="1" applyAlignment="1">
      <alignment horizontal="centerContinuous" vertical="center" wrapText="1"/>
    </xf>
    <xf numFmtId="0" fontId="57" fillId="0" borderId="1" xfId="0" applyFont="1" applyBorder="1" applyAlignment="1">
      <alignment horizontal="center" vertical="center" shrinkToFit="1"/>
    </xf>
    <xf numFmtId="49" fontId="6" fillId="0" borderId="28" xfId="0" applyNumberFormat="1" applyFont="1" applyBorder="1" applyAlignment="1">
      <alignment horizontal="center" vertical="center"/>
    </xf>
    <xf numFmtId="0" fontId="35" fillId="9" borderId="30" xfId="2" applyNumberFormat="1" applyFont="1" applyFill="1" applyBorder="1" applyAlignment="1">
      <alignment horizontal="center" vertical="center" shrinkToFi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70" xfId="0" applyFont="1" applyBorder="1" applyAlignment="1">
      <alignment horizontal="right" vertical="center" wrapText="1"/>
    </xf>
    <xf numFmtId="0" fontId="1" fillId="0" borderId="67" xfId="0" applyFont="1" applyBorder="1" applyAlignment="1">
      <alignment horizontal="center" vertical="center" wrapText="1"/>
    </xf>
    <xf numFmtId="0" fontId="1" fillId="0" borderId="68" xfId="0" applyFont="1" applyBorder="1" applyAlignment="1">
      <alignment horizontal="center" vertical="center" wrapText="1"/>
    </xf>
    <xf numFmtId="0" fontId="1" fillId="12" borderId="68" xfId="0" applyFont="1" applyFill="1" applyBorder="1" applyAlignment="1">
      <alignment horizontal="center" vertical="center" wrapText="1"/>
    </xf>
    <xf numFmtId="0" fontId="1" fillId="12" borderId="69" xfId="0" applyFont="1" applyFill="1" applyBorder="1" applyAlignment="1">
      <alignment horizontal="center" vertical="center" wrapText="1"/>
    </xf>
    <xf numFmtId="0" fontId="3" fillId="0" borderId="44" xfId="0" applyFont="1" applyBorder="1" applyAlignment="1">
      <alignment horizontal="right" vertical="center" wrapText="1"/>
    </xf>
    <xf numFmtId="0" fontId="1" fillId="0" borderId="66" xfId="0" applyFont="1" applyBorder="1" applyAlignment="1">
      <alignment horizontal="center" vertical="center" wrapText="1"/>
    </xf>
    <xf numFmtId="0" fontId="1" fillId="0" borderId="48" xfId="0" applyFont="1" applyBorder="1" applyAlignment="1">
      <alignment horizontal="center" vertical="center" wrapText="1"/>
    </xf>
    <xf numFmtId="0" fontId="1" fillId="12" borderId="48" xfId="0" applyFont="1" applyFill="1" applyBorder="1" applyAlignment="1">
      <alignment horizontal="center" vertical="center" wrapText="1"/>
    </xf>
    <xf numFmtId="0" fontId="1" fillId="12" borderId="49" xfId="0" applyFont="1" applyFill="1" applyBorder="1" applyAlignment="1">
      <alignment horizontal="center" vertical="center" wrapText="1"/>
    </xf>
    <xf numFmtId="0" fontId="57" fillId="0" borderId="39" xfId="0" applyFont="1" applyBorder="1" applyAlignment="1">
      <alignment horizontal="center" vertical="center" shrinkToFit="1"/>
    </xf>
    <xf numFmtId="49" fontId="6" fillId="0" borderId="55" xfId="0" applyNumberFormat="1" applyFont="1" applyBorder="1" applyAlignment="1">
      <alignment horizontal="center" vertical="center"/>
    </xf>
    <xf numFmtId="0" fontId="35" fillId="9" borderId="42" xfId="2" applyNumberFormat="1" applyFont="1" applyFill="1" applyBorder="1" applyAlignment="1">
      <alignment horizontal="center" vertical="center" shrinkToFit="1"/>
    </xf>
    <xf numFmtId="0" fontId="3" fillId="0" borderId="57" xfId="0" applyFont="1" applyBorder="1" applyAlignment="1">
      <alignment horizontal="right" vertical="center" wrapText="1"/>
    </xf>
    <xf numFmtId="0" fontId="41" fillId="15" borderId="71" xfId="0" applyFont="1" applyFill="1" applyBorder="1" applyAlignment="1">
      <alignment horizontal="center" vertical="center" wrapText="1"/>
    </xf>
    <xf numFmtId="0" fontId="41" fillId="15" borderId="50" xfId="0" applyFont="1" applyFill="1" applyBorder="1" applyAlignment="1">
      <alignment horizontal="center" vertical="center" wrapText="1"/>
    </xf>
    <xf numFmtId="0" fontId="3" fillId="12" borderId="50" xfId="0" applyFont="1" applyFill="1" applyBorder="1" applyAlignment="1">
      <alignment horizontal="center" vertical="center" wrapText="1"/>
    </xf>
    <xf numFmtId="0" fontId="3" fillId="12" borderId="51" xfId="0" applyFont="1" applyFill="1" applyBorder="1" applyAlignment="1">
      <alignment horizontal="center" vertical="center" wrapText="1"/>
    </xf>
    <xf numFmtId="0" fontId="56" fillId="0" borderId="106" xfId="0" applyFont="1" applyBorder="1" applyAlignment="1">
      <alignment horizontal="centerContinuous" vertical="center"/>
    </xf>
    <xf numFmtId="0" fontId="56" fillId="0" borderId="107" xfId="0" applyFont="1" applyBorder="1" applyAlignment="1">
      <alignment horizontal="centerContinuous" vertical="center"/>
    </xf>
    <xf numFmtId="0" fontId="62" fillId="0" borderId="108" xfId="0" applyFont="1" applyBorder="1" applyAlignment="1">
      <alignment horizontal="centerContinuous" vertical="center"/>
    </xf>
    <xf numFmtId="0" fontId="3" fillId="0" borderId="111" xfId="0" applyFont="1" applyBorder="1" applyAlignment="1">
      <alignment vertical="center"/>
    </xf>
    <xf numFmtId="0" fontId="1" fillId="0" borderId="118" xfId="0" applyFont="1" applyBorder="1" applyAlignment="1">
      <alignment horizontal="center" vertical="center"/>
    </xf>
    <xf numFmtId="49" fontId="51" fillId="15" borderId="109" xfId="0" applyNumberFormat="1" applyFont="1" applyFill="1" applyBorder="1" applyAlignment="1">
      <alignment vertical="center"/>
    </xf>
    <xf numFmtId="0" fontId="51" fillId="15" borderId="119" xfId="0" applyFont="1" applyFill="1" applyBorder="1" applyAlignment="1">
      <alignment horizontal="center" vertical="center"/>
    </xf>
    <xf numFmtId="49" fontId="1" fillId="0" borderId="111" xfId="0" applyNumberFormat="1" applyFont="1" applyBorder="1" applyAlignment="1">
      <alignment vertical="center"/>
    </xf>
    <xf numFmtId="0" fontId="1" fillId="0" borderId="120" xfId="0" applyFont="1" applyBorder="1" applyAlignment="1">
      <alignment horizontal="center" vertical="center"/>
    </xf>
    <xf numFmtId="0" fontId="51" fillId="15" borderId="111" xfId="0" applyFont="1" applyFill="1" applyBorder="1" applyAlignment="1">
      <alignment vertical="center"/>
    </xf>
    <xf numFmtId="0" fontId="51" fillId="15" borderId="120" xfId="0" applyFont="1" applyFill="1" applyBorder="1" applyAlignment="1">
      <alignment horizontal="center" vertical="center"/>
    </xf>
    <xf numFmtId="0" fontId="1" fillId="0" borderId="116" xfId="0" applyFont="1" applyBorder="1" applyAlignment="1">
      <alignment vertical="center"/>
    </xf>
    <xf numFmtId="0" fontId="1" fillId="0" borderId="121" xfId="0" applyFont="1" applyBorder="1" applyAlignment="1">
      <alignment horizontal="center" vertical="center"/>
    </xf>
    <xf numFmtId="0" fontId="1" fillId="0" borderId="114" xfId="0" applyFont="1" applyBorder="1" applyAlignment="1">
      <alignment vertical="center"/>
    </xf>
    <xf numFmtId="0" fontId="1" fillId="0" borderId="122" xfId="0" applyFont="1" applyBorder="1" applyAlignment="1">
      <alignment horizontal="center" vertical="center"/>
    </xf>
    <xf numFmtId="49" fontId="6" fillId="0" borderId="54" xfId="0" applyNumberFormat="1" applyFont="1" applyBorder="1" applyAlignment="1">
      <alignment horizontal="center" vertical="center"/>
    </xf>
    <xf numFmtId="0" fontId="35" fillId="9" borderId="43" xfId="2" applyNumberFormat="1" applyFont="1" applyFill="1" applyBorder="1" applyAlignment="1">
      <alignment horizontal="center" vertical="center" shrinkToFit="1"/>
    </xf>
    <xf numFmtId="0" fontId="6" fillId="0" borderId="0" xfId="0" applyFont="1" applyAlignment="1">
      <alignment horizontal="left" vertical="center" wrapText="1"/>
    </xf>
    <xf numFmtId="49" fontId="1" fillId="0" borderId="112" xfId="0" applyNumberFormat="1" applyFont="1" applyBorder="1" applyAlignment="1">
      <alignment vertical="center"/>
    </xf>
    <xf numFmtId="0" fontId="1" fillId="17" borderId="96" xfId="0" applyFont="1" applyFill="1" applyBorder="1" applyAlignment="1">
      <alignment horizontal="center" vertical="center"/>
    </xf>
    <xf numFmtId="0" fontId="5" fillId="0" borderId="0" xfId="0" applyFont="1" applyAlignment="1">
      <alignment horizontal="right" vertical="center" wrapText="1"/>
    </xf>
    <xf numFmtId="0" fontId="59" fillId="0" borderId="35" xfId="0" applyFont="1" applyBorder="1" applyAlignment="1">
      <alignment horizontal="centerContinuous" vertical="center" wrapText="1"/>
    </xf>
    <xf numFmtId="0" fontId="60" fillId="0" borderId="36" xfId="0" applyFont="1" applyBorder="1" applyAlignment="1">
      <alignment horizontal="centerContinuous" vertical="center" wrapText="1"/>
    </xf>
    <xf numFmtId="0" fontId="60" fillId="0" borderId="37" xfId="0" applyFont="1" applyBorder="1" applyAlignment="1">
      <alignment horizontal="centerContinuous" vertical="center" wrapText="1"/>
    </xf>
    <xf numFmtId="0" fontId="61" fillId="0" borderId="103" xfId="0" applyFont="1" applyBorder="1" applyAlignment="1">
      <alignment horizontal="center" vertical="center"/>
    </xf>
    <xf numFmtId="0" fontId="6" fillId="0" borderId="104" xfId="0" applyFont="1" applyBorder="1" applyAlignment="1">
      <alignment horizontal="center" vertical="center"/>
    </xf>
    <xf numFmtId="0" fontId="6" fillId="11" borderId="104" xfId="0" applyFont="1" applyFill="1" applyBorder="1" applyAlignment="1">
      <alignment horizontal="center" vertical="center"/>
    </xf>
    <xf numFmtId="49" fontId="6" fillId="0" borderId="104" xfId="0" applyNumberFormat="1" applyFont="1" applyBorder="1" applyAlignment="1">
      <alignment horizontal="center" vertical="center"/>
    </xf>
    <xf numFmtId="0" fontId="35" fillId="9" borderId="105" xfId="2" applyNumberFormat="1" applyFont="1" applyFill="1" applyBorder="1" applyAlignment="1">
      <alignment horizontal="center" vertical="center" shrinkToFit="1"/>
    </xf>
    <xf numFmtId="0" fontId="61" fillId="0" borderId="1" xfId="0" applyFont="1" applyBorder="1" applyAlignment="1">
      <alignment horizontal="center" vertical="center"/>
    </xf>
    <xf numFmtId="0" fontId="61" fillId="0" borderId="8" xfId="0" applyFont="1" applyBorder="1" applyAlignment="1">
      <alignment horizontal="center" vertical="center"/>
    </xf>
    <xf numFmtId="0" fontId="6" fillId="11" borderId="54" xfId="0" applyFont="1" applyFill="1" applyBorder="1" applyAlignment="1">
      <alignment horizontal="center" vertical="center"/>
    </xf>
    <xf numFmtId="0" fontId="2" fillId="0" borderId="0" xfId="0" applyFont="1" applyAlignment="1">
      <alignment horizontal="centerContinuous" vertical="center"/>
    </xf>
    <xf numFmtId="0" fontId="53" fillId="0" borderId="38" xfId="0" applyFont="1" applyBorder="1" applyAlignment="1">
      <alignment horizontal="centerContinuous" vertical="center"/>
    </xf>
    <xf numFmtId="0" fontId="6" fillId="0" borderId="0" xfId="0" applyFont="1" applyAlignment="1">
      <alignment horizontal="center" vertical="center" wrapText="1"/>
    </xf>
    <xf numFmtId="0" fontId="27" fillId="0" borderId="44" xfId="0" applyFont="1" applyBorder="1" applyAlignment="1">
      <alignment horizontal="centerContinuous" vertical="center"/>
    </xf>
    <xf numFmtId="0" fontId="57" fillId="0" borderId="63" xfId="0" applyFont="1" applyBorder="1" applyAlignment="1">
      <alignment horizontal="center" vertical="center" shrinkToFit="1"/>
    </xf>
    <xf numFmtId="0" fontId="57" fillId="0" borderId="44" xfId="0" applyFont="1" applyBorder="1" applyAlignment="1">
      <alignment horizontal="center" vertical="center" shrinkToFit="1"/>
    </xf>
    <xf numFmtId="0" fontId="58" fillId="15" borderId="38" xfId="0" applyFont="1" applyFill="1" applyBorder="1" applyAlignment="1">
      <alignment horizontal="centerContinuous" vertical="center"/>
    </xf>
    <xf numFmtId="0" fontId="27" fillId="0" borderId="101" xfId="0" applyFont="1" applyBorder="1" applyAlignment="1">
      <alignment horizontal="centerContinuous" vertical="center" shrinkToFit="1"/>
    </xf>
    <xf numFmtId="0" fontId="27" fillId="0" borderId="57" xfId="0" applyFont="1" applyBorder="1" applyAlignment="1">
      <alignment horizontal="centerContinuous" vertical="center"/>
    </xf>
    <xf numFmtId="0" fontId="27" fillId="0" borderId="64" xfId="0" applyFont="1" applyBorder="1" applyAlignment="1">
      <alignment horizontal="center" vertical="center" shrinkToFit="1"/>
    </xf>
    <xf numFmtId="0" fontId="27" fillId="0" borderId="63" xfId="0" quotePrefix="1" applyFont="1" applyBorder="1" applyAlignment="1">
      <alignment horizontal="center" vertical="center" shrinkToFit="1"/>
    </xf>
    <xf numFmtId="0" fontId="6" fillId="0" borderId="62" xfId="0" applyFont="1" applyBorder="1" applyAlignment="1">
      <alignment horizontal="centerContinuous" vertical="center"/>
    </xf>
    <xf numFmtId="0" fontId="6" fillId="0" borderId="57" xfId="0" applyFont="1" applyBorder="1" applyAlignment="1">
      <alignment horizontal="centerContinuous" vertical="center"/>
    </xf>
    <xf numFmtId="0" fontId="6" fillId="0" borderId="63" xfId="0" applyFont="1" applyBorder="1" applyAlignment="1">
      <alignment horizontal="centerContinuous" vertical="center"/>
    </xf>
    <xf numFmtId="164" fontId="2" fillId="0" borderId="0" xfId="0" applyNumberFormat="1" applyFont="1" applyAlignment="1">
      <alignment horizontal="centerContinuous" vertical="center"/>
    </xf>
    <xf numFmtId="0" fontId="4" fillId="0" borderId="0" xfId="0" applyFont="1" applyAlignment="1">
      <alignment horizontal="center" vertical="center"/>
    </xf>
    <xf numFmtId="0" fontId="21" fillId="3" borderId="45" xfId="0" applyFont="1" applyFill="1" applyBorder="1" applyAlignment="1">
      <alignment horizontal="center" vertical="center"/>
    </xf>
    <xf numFmtId="164" fontId="21" fillId="3" borderId="46" xfId="0" applyNumberFormat="1" applyFont="1" applyFill="1" applyBorder="1" applyAlignment="1">
      <alignment horizontal="center" vertical="center"/>
    </xf>
    <xf numFmtId="0" fontId="21" fillId="3" borderId="45" xfId="0" applyFont="1" applyFill="1" applyBorder="1" applyAlignment="1">
      <alignment horizontal="right" vertical="center"/>
    </xf>
    <xf numFmtId="0" fontId="21" fillId="3" borderId="47" xfId="0" applyFont="1" applyFill="1" applyBorder="1" applyAlignment="1">
      <alignment vertical="center"/>
    </xf>
    <xf numFmtId="0" fontId="1" fillId="0" borderId="93" xfId="0" applyFont="1" applyBorder="1" applyAlignment="1">
      <alignment horizontal="center" vertical="center" shrinkToFit="1"/>
    </xf>
    <xf numFmtId="0" fontId="4" fillId="0" borderId="53" xfId="0" applyFont="1" applyBorder="1" applyAlignment="1">
      <alignment horizontal="center" vertical="center" shrinkToFit="1"/>
    </xf>
    <xf numFmtId="164" fontId="4" fillId="0" borderId="53" xfId="0" applyNumberFormat="1" applyFont="1" applyBorder="1" applyAlignment="1">
      <alignment horizontal="center" vertical="center" shrinkToFit="1"/>
    </xf>
    <xf numFmtId="0" fontId="4" fillId="0" borderId="53" xfId="0" applyFont="1" applyBorder="1" applyAlignment="1">
      <alignment horizontal="left" vertical="center"/>
    </xf>
    <xf numFmtId="0" fontId="4" fillId="0" borderId="52" xfId="0" applyFont="1" applyBorder="1" applyAlignment="1">
      <alignment horizontal="left" vertical="center" shrinkToFit="1"/>
    </xf>
    <xf numFmtId="0" fontId="1" fillId="0" borderId="0" xfId="0" applyFont="1" applyAlignment="1">
      <alignment horizontal="center" vertical="center"/>
    </xf>
    <xf numFmtId="0" fontId="1" fillId="0" borderId="94" xfId="0" applyFont="1" applyBorder="1" applyAlignment="1">
      <alignment horizontal="center" vertical="center" shrinkToFit="1"/>
    </xf>
    <xf numFmtId="0" fontId="4" fillId="0" borderId="48" xfId="0" applyFont="1" applyBorder="1" applyAlignment="1">
      <alignment horizontal="center" vertical="center" shrinkToFit="1"/>
    </xf>
    <xf numFmtId="164" fontId="1" fillId="0" borderId="48" xfId="0" applyNumberFormat="1" applyFont="1" applyBorder="1" applyAlignment="1">
      <alignment horizontal="center" vertical="center" shrinkToFit="1"/>
    </xf>
    <xf numFmtId="0" fontId="4" fillId="0" borderId="48" xfId="0" applyFont="1" applyBorder="1" applyAlignment="1">
      <alignment horizontal="left" vertical="center"/>
    </xf>
    <xf numFmtId="0" fontId="4" fillId="0" borderId="49" xfId="0" applyFont="1" applyBorder="1" applyAlignment="1">
      <alignment horizontal="left" vertical="center" shrinkToFit="1"/>
    </xf>
    <xf numFmtId="0" fontId="1" fillId="0" borderId="97" xfId="0" applyFont="1" applyBorder="1" applyAlignment="1">
      <alignment horizontal="center" vertical="center" shrinkToFit="1"/>
    </xf>
    <xf numFmtId="0" fontId="4" fillId="0" borderId="98" xfId="0" applyFont="1" applyBorder="1" applyAlignment="1">
      <alignment horizontal="center" vertical="center" shrinkToFit="1"/>
    </xf>
    <xf numFmtId="164" fontId="1" fillId="0" borderId="98" xfId="0" applyNumberFormat="1" applyFont="1" applyBorder="1" applyAlignment="1">
      <alignment horizontal="center" vertical="center" shrinkToFit="1"/>
    </xf>
    <xf numFmtId="0" fontId="4" fillId="0" borderId="98" xfId="0" applyFont="1" applyBorder="1" applyAlignment="1">
      <alignment horizontal="left" vertical="center"/>
    </xf>
    <xf numFmtId="0" fontId="4" fillId="0" borderId="99" xfId="0" applyFont="1" applyBorder="1" applyAlignment="1">
      <alignment horizontal="left" vertical="center" shrinkToFit="1"/>
    </xf>
    <xf numFmtId="164" fontId="4" fillId="0" borderId="98" xfId="0" applyNumberFormat="1" applyFont="1" applyBorder="1" applyAlignment="1">
      <alignment horizontal="center" vertical="center" shrinkToFit="1"/>
    </xf>
    <xf numFmtId="0" fontId="1" fillId="0" borderId="95" xfId="0" applyFont="1" applyBorder="1" applyAlignment="1">
      <alignment horizontal="center" vertical="center" shrinkToFit="1"/>
    </xf>
    <xf numFmtId="0" fontId="1" fillId="0" borderId="50" xfId="0" applyFont="1" applyBorder="1" applyAlignment="1">
      <alignment horizontal="center" vertical="center" shrinkToFit="1"/>
    </xf>
    <xf numFmtId="164" fontId="1" fillId="0" borderId="50" xfId="0" applyNumberFormat="1" applyFont="1" applyBorder="1" applyAlignment="1">
      <alignment horizontal="center" vertical="center" shrinkToFit="1"/>
    </xf>
    <xf numFmtId="0" fontId="4" fillId="0" borderId="50" xfId="0" applyFont="1" applyBorder="1" applyAlignment="1">
      <alignment horizontal="left" vertical="center"/>
    </xf>
    <xf numFmtId="0" fontId="4" fillId="0" borderId="51" xfId="0" applyFont="1" applyBorder="1" applyAlignment="1">
      <alignment horizontal="left" vertical="center" shrinkToFit="1"/>
    </xf>
    <xf numFmtId="164" fontId="2" fillId="0" borderId="0" xfId="0" applyNumberFormat="1" applyFont="1" applyAlignment="1">
      <alignment horizontal="centerContinuous" vertical="center" shrinkToFit="1"/>
    </xf>
    <xf numFmtId="0" fontId="2" fillId="0" borderId="0" xfId="0" applyFont="1" applyAlignment="1">
      <alignment horizontal="centerContinuous" vertical="center" shrinkToFit="1"/>
    </xf>
    <xf numFmtId="0" fontId="1" fillId="0" borderId="53" xfId="0" applyFont="1" applyBorder="1" applyAlignment="1">
      <alignment horizontal="center" vertical="center" shrinkToFit="1"/>
    </xf>
    <xf numFmtId="0" fontId="1" fillId="0" borderId="48" xfId="0" applyFont="1" applyBorder="1" applyAlignment="1">
      <alignment horizontal="center" vertical="center" shrinkToFit="1"/>
    </xf>
    <xf numFmtId="164" fontId="4" fillId="0" borderId="48" xfId="0" applyNumberFormat="1" applyFont="1" applyBorder="1" applyAlignment="1">
      <alignment horizontal="center" vertical="center" shrinkToFit="1"/>
    </xf>
    <xf numFmtId="164" fontId="4" fillId="0" borderId="50" xfId="0" applyNumberFormat="1" applyFont="1" applyBorder="1" applyAlignment="1">
      <alignment horizontal="center" vertical="center" shrinkToFit="1"/>
    </xf>
    <xf numFmtId="0" fontId="1" fillId="0" borderId="50" xfId="0" applyFont="1" applyBorder="1" applyAlignment="1">
      <alignment horizontal="left" vertical="center"/>
    </xf>
    <xf numFmtId="164" fontId="4" fillId="0" borderId="0" xfId="0" applyNumberFormat="1" applyFont="1" applyAlignment="1">
      <alignment horizontal="center" vertical="center"/>
    </xf>
    <xf numFmtId="0" fontId="2" fillId="0" borderId="0" xfId="0" applyFont="1" applyAlignment="1">
      <alignment vertical="center"/>
    </xf>
    <xf numFmtId="9" fontId="3" fillId="0" borderId="0" xfId="3" applyFont="1" applyAlignment="1">
      <alignment horizontal="center" vertical="center"/>
    </xf>
    <xf numFmtId="0" fontId="4" fillId="0" borderId="0" xfId="0" applyFont="1" applyAlignment="1">
      <alignment horizontal="right" vertical="center"/>
    </xf>
    <xf numFmtId="9" fontId="4" fillId="0" borderId="0" xfId="3" applyAlignment="1">
      <alignment horizontal="center" vertical="center"/>
    </xf>
    <xf numFmtId="0" fontId="1" fillId="0" borderId="0" xfId="0" applyFont="1" applyAlignment="1">
      <alignment horizontal="right" vertical="center"/>
    </xf>
    <xf numFmtId="1" fontId="0" fillId="0" borderId="0" xfId="0" applyNumberFormat="1" applyAlignment="1">
      <alignment horizontal="center" vertical="center"/>
    </xf>
    <xf numFmtId="1" fontId="4" fillId="0" borderId="0" xfId="0" applyNumberFormat="1" applyFont="1" applyAlignment="1">
      <alignment horizontal="center" vertical="center"/>
    </xf>
    <xf numFmtId="1" fontId="4" fillId="0" borderId="65" xfId="0" applyNumberFormat="1" applyFont="1" applyBorder="1" applyAlignment="1">
      <alignment horizontal="center" vertical="center"/>
    </xf>
    <xf numFmtId="1" fontId="3" fillId="0" borderId="0" xfId="0" applyNumberFormat="1" applyFont="1" applyAlignment="1">
      <alignment horizontal="center" vertical="center"/>
    </xf>
    <xf numFmtId="0" fontId="0" fillId="0" borderId="0" xfId="0" applyAlignment="1">
      <alignment horizontal="center" vertical="center"/>
    </xf>
    <xf numFmtId="0" fontId="1" fillId="0" borderId="0" xfId="0" applyFont="1" applyAlignment="1">
      <alignment vertical="center"/>
    </xf>
    <xf numFmtId="0" fontId="21" fillId="13" borderId="17" xfId="0" applyFont="1" applyFill="1" applyBorder="1" applyAlignment="1">
      <alignment horizontal="center" vertical="center"/>
    </xf>
    <xf numFmtId="0" fontId="21" fillId="13" borderId="18" xfId="0" applyFont="1" applyFill="1" applyBorder="1" applyAlignment="1">
      <alignment horizontal="center" vertical="center"/>
    </xf>
    <xf numFmtId="49" fontId="21" fillId="13" borderId="18" xfId="0" applyNumberFormat="1" applyFont="1" applyFill="1" applyBorder="1" applyAlignment="1">
      <alignment horizontal="center" vertical="center"/>
    </xf>
    <xf numFmtId="0" fontId="21" fillId="13" borderId="22" xfId="0" applyFont="1" applyFill="1" applyBorder="1" applyAlignment="1">
      <alignment horizontal="center" vertical="center"/>
    </xf>
    <xf numFmtId="0" fontId="50" fillId="14" borderId="22" xfId="0" applyFont="1" applyFill="1" applyBorder="1" applyAlignment="1">
      <alignment horizontal="center" vertical="center"/>
    </xf>
    <xf numFmtId="0" fontId="21" fillId="13" borderId="19" xfId="0" applyFont="1" applyFill="1" applyBorder="1" applyAlignment="1">
      <alignment horizontal="center" vertical="center"/>
    </xf>
    <xf numFmtId="0" fontId="1" fillId="0" borderId="86" xfId="0" applyFont="1" applyBorder="1" applyAlignment="1">
      <alignment horizontal="center" vertical="center"/>
    </xf>
    <xf numFmtId="0" fontId="1" fillId="0" borderId="87" xfId="0" applyFont="1" applyBorder="1" applyAlignment="1">
      <alignment horizontal="center" vertical="center"/>
    </xf>
    <xf numFmtId="0" fontId="1" fillId="0" borderId="87" xfId="0" quotePrefix="1" applyFont="1" applyBorder="1" applyAlignment="1">
      <alignment horizontal="center" vertical="center" wrapText="1"/>
    </xf>
    <xf numFmtId="49" fontId="1" fillId="0" borderId="87" xfId="2" applyNumberFormat="1" applyFont="1" applyBorder="1" applyAlignment="1">
      <alignment horizontal="center" vertical="center"/>
    </xf>
    <xf numFmtId="0" fontId="1" fillId="0" borderId="87" xfId="0" applyFont="1" applyBorder="1" applyAlignment="1">
      <alignment horizontal="center" vertical="center" shrinkToFit="1"/>
    </xf>
    <xf numFmtId="164" fontId="4" fillId="0" borderId="87" xfId="0" applyNumberFormat="1" applyFont="1" applyBorder="1" applyAlignment="1">
      <alignment horizontal="center" vertical="center"/>
    </xf>
    <xf numFmtId="164" fontId="4" fillId="0" borderId="88" xfId="0" applyNumberFormat="1" applyFont="1" applyBorder="1" applyAlignment="1">
      <alignment horizontal="center" vertical="center"/>
    </xf>
    <xf numFmtId="1" fontId="51" fillId="14" borderId="88" xfId="0" applyNumberFormat="1" applyFont="1" applyFill="1" applyBorder="1" applyAlignment="1">
      <alignment horizontal="center" vertical="center"/>
    </xf>
    <xf numFmtId="1" fontId="4" fillId="0" borderId="88" xfId="0" applyNumberFormat="1" applyFont="1" applyBorder="1" applyAlignment="1">
      <alignment horizontal="center" vertical="center"/>
    </xf>
    <xf numFmtId="0" fontId="3" fillId="0" borderId="96" xfId="0" applyFont="1" applyBorder="1" applyAlignment="1">
      <alignment horizontal="center" vertical="center"/>
    </xf>
    <xf numFmtId="0" fontId="4" fillId="0" borderId="0" xfId="0" applyFont="1" applyAlignment="1">
      <alignment horizontal="centerContinuous" vertical="center"/>
    </xf>
    <xf numFmtId="0" fontId="21" fillId="13" borderId="22" xfId="0" applyFont="1" applyFill="1" applyBorder="1" applyAlignment="1">
      <alignment horizontal="centerContinuous" vertical="center"/>
    </xf>
    <xf numFmtId="0" fontId="21" fillId="13" borderId="79" xfId="0" applyFont="1" applyFill="1" applyBorder="1" applyAlignment="1">
      <alignment horizontal="centerContinuous" vertical="center"/>
    </xf>
    <xf numFmtId="0" fontId="21" fillId="13" borderId="58" xfId="0" applyFont="1" applyFill="1" applyBorder="1" applyAlignment="1">
      <alignment horizontal="centerContinuous" vertical="center"/>
    </xf>
    <xf numFmtId="0" fontId="1" fillId="0" borderId="80" xfId="0" applyFont="1" applyBorder="1" applyAlignment="1">
      <alignment horizontal="center" vertical="center" shrinkToFit="1"/>
    </xf>
    <xf numFmtId="0" fontId="4" fillId="0" borderId="81" xfId="0" applyFont="1" applyBorder="1" applyAlignment="1">
      <alignment horizontal="center" vertical="center"/>
    </xf>
    <xf numFmtId="0" fontId="1" fillId="0" borderId="81" xfId="0" quotePrefix="1" applyFont="1" applyBorder="1" applyAlignment="1">
      <alignment horizontal="center" vertical="center"/>
    </xf>
    <xf numFmtId="0" fontId="1" fillId="0" borderId="81" xfId="0" applyFont="1" applyBorder="1" applyAlignment="1">
      <alignment horizontal="center" vertical="center"/>
    </xf>
    <xf numFmtId="9" fontId="1" fillId="0" borderId="81" xfId="0" applyNumberFormat="1" applyFont="1" applyBorder="1" applyAlignment="1">
      <alignment horizontal="center" vertical="center"/>
    </xf>
    <xf numFmtId="164" fontId="4" fillId="0" borderId="81" xfId="0" applyNumberFormat="1" applyFont="1" applyBorder="1" applyAlignment="1">
      <alignment horizontal="center" vertical="center"/>
    </xf>
    <xf numFmtId="164" fontId="1" fillId="0" borderId="82" xfId="0" applyNumberFormat="1" applyFont="1" applyBorder="1" applyAlignment="1">
      <alignment horizontal="centerContinuous" vertical="center"/>
    </xf>
    <xf numFmtId="164" fontId="1" fillId="0" borderId="83" xfId="0" applyNumberFormat="1" applyFont="1" applyBorder="1" applyAlignment="1">
      <alignment horizontal="centerContinuous" vertical="center"/>
    </xf>
    <xf numFmtId="0" fontId="4" fillId="0" borderId="84" xfId="0" quotePrefix="1" applyFont="1" applyBorder="1" applyAlignment="1">
      <alignment horizontal="centerContinuous" vertical="center"/>
    </xf>
    <xf numFmtId="0" fontId="1" fillId="0" borderId="87" xfId="0" quotePrefix="1" applyFont="1" applyBorder="1" applyAlignment="1">
      <alignment horizontal="center" vertical="center"/>
    </xf>
    <xf numFmtId="9" fontId="1" fillId="0" borderId="87" xfId="0" applyNumberFormat="1" applyFont="1" applyBorder="1" applyAlignment="1">
      <alignment horizontal="center" vertical="center"/>
    </xf>
    <xf numFmtId="164" fontId="1" fillId="0" borderId="87" xfId="0" applyNumberFormat="1" applyFont="1" applyBorder="1" applyAlignment="1">
      <alignment horizontal="center" vertical="center"/>
    </xf>
    <xf numFmtId="164" fontId="1" fillId="0" borderId="88" xfId="0" applyNumberFormat="1" applyFont="1" applyBorder="1" applyAlignment="1">
      <alignment horizontal="centerContinuous" vertical="center"/>
    </xf>
    <xf numFmtId="164" fontId="1" fillId="0" borderId="89" xfId="0" applyNumberFormat="1" applyFont="1" applyBorder="1" applyAlignment="1">
      <alignment horizontal="centerContinuous" vertical="center"/>
    </xf>
    <xf numFmtId="0" fontId="1" fillId="0" borderId="90" xfId="0" applyFont="1" applyBorder="1" applyAlignment="1">
      <alignment horizontal="centerContinuous" vertical="center"/>
    </xf>
    <xf numFmtId="0" fontId="64" fillId="0" borderId="0" xfId="0" applyFont="1" applyAlignment="1">
      <alignment horizontal="right" vertical="center"/>
    </xf>
    <xf numFmtId="0" fontId="64" fillId="13" borderId="125" xfId="0" applyFont="1" applyFill="1" applyBorder="1" applyAlignment="1">
      <alignment horizontal="center" vertical="center"/>
    </xf>
    <xf numFmtId="0" fontId="21" fillId="13" borderId="20" xfId="0" applyFont="1" applyFill="1" applyBorder="1" applyAlignment="1">
      <alignment horizontal="centerContinuous" vertical="center"/>
    </xf>
    <xf numFmtId="0" fontId="21" fillId="13" borderId="21" xfId="0" applyFont="1" applyFill="1" applyBorder="1" applyAlignment="1">
      <alignment horizontal="centerContinuous" vertical="center"/>
    </xf>
    <xf numFmtId="0" fontId="64" fillId="19" borderId="125" xfId="0" applyFont="1" applyFill="1" applyBorder="1" applyAlignment="1">
      <alignment horizontal="center" vertical="center"/>
    </xf>
    <xf numFmtId="0" fontId="1" fillId="0" borderId="33" xfId="0" applyFont="1" applyBorder="1" applyAlignment="1">
      <alignment horizontal="centerContinuous" vertical="center"/>
    </xf>
    <xf numFmtId="0" fontId="4" fillId="0" borderId="34" xfId="0" applyFont="1" applyBorder="1" applyAlignment="1">
      <alignment horizontal="centerContinuous" vertical="center"/>
    </xf>
    <xf numFmtId="0" fontId="4" fillId="0" borderId="27" xfId="0" applyFont="1" applyBorder="1" applyAlignment="1">
      <alignment horizontal="centerContinuous" vertical="center"/>
    </xf>
    <xf numFmtId="164" fontId="4" fillId="0" borderId="12" xfId="0" applyNumberFormat="1" applyFont="1" applyBorder="1" applyAlignment="1">
      <alignment horizontal="center" vertical="center"/>
    </xf>
    <xf numFmtId="49" fontId="1" fillId="0" borderId="91" xfId="0" applyNumberFormat="1" applyFont="1" applyBorder="1" applyAlignment="1">
      <alignment horizontal="center" vertical="center"/>
    </xf>
    <xf numFmtId="49" fontId="1" fillId="0" borderId="56" xfId="0" applyNumberFormat="1" applyFont="1" applyBorder="1" applyAlignment="1">
      <alignment horizontal="centerContinuous" vertical="center"/>
    </xf>
    <xf numFmtId="49" fontId="1" fillId="0" borderId="9" xfId="0" applyNumberFormat="1" applyFont="1" applyBorder="1" applyAlignment="1">
      <alignment horizontal="centerContinuous" vertical="center"/>
    </xf>
    <xf numFmtId="0" fontId="4" fillId="0" borderId="92" xfId="0" applyFont="1" applyBorder="1" applyAlignment="1">
      <alignment horizontal="centerContinuous" vertical="center"/>
    </xf>
    <xf numFmtId="0" fontId="65" fillId="0" borderId="0" xfId="0" applyFont="1" applyAlignment="1">
      <alignment horizontal="right" vertical="center"/>
    </xf>
    <xf numFmtId="0" fontId="66" fillId="0" borderId="0" xfId="0" applyFont="1" applyAlignment="1">
      <alignment horizontal="center" vertical="center"/>
    </xf>
    <xf numFmtId="0" fontId="22" fillId="10" borderId="1" xfId="0" applyFont="1" applyFill="1" applyBorder="1" applyAlignment="1">
      <alignment vertical="center"/>
    </xf>
    <xf numFmtId="0" fontId="6" fillId="0" borderId="124" xfId="0" applyFont="1" applyBorder="1" applyAlignment="1">
      <alignment horizontal="centerContinuous" vertical="center"/>
    </xf>
    <xf numFmtId="0" fontId="5" fillId="4" borderId="11" xfId="0" applyFont="1" applyFill="1" applyBorder="1" applyAlignment="1">
      <alignment horizontal="right" vertical="center"/>
    </xf>
    <xf numFmtId="0" fontId="11" fillId="14" borderId="39" xfId="0" applyFont="1" applyFill="1" applyBorder="1" applyAlignment="1">
      <alignment horizontal="centerContinuous" vertical="center"/>
    </xf>
    <xf numFmtId="0" fontId="11" fillId="14" borderId="102" xfId="0" applyFont="1" applyFill="1" applyBorder="1" applyAlignment="1">
      <alignment horizontal="center" vertical="center"/>
    </xf>
    <xf numFmtId="0" fontId="11" fillId="14" borderId="40" xfId="0" applyFont="1" applyFill="1" applyBorder="1" applyAlignment="1">
      <alignment horizontal="center" vertical="center"/>
    </xf>
    <xf numFmtId="0" fontId="11" fillId="14" borderId="41" xfId="0" applyFont="1" applyFill="1" applyBorder="1" applyAlignment="1">
      <alignment horizontal="center" vertical="center"/>
    </xf>
    <xf numFmtId="0" fontId="27" fillId="0" borderId="8" xfId="8" applyFont="1" applyBorder="1" applyAlignment="1">
      <alignment horizontal="center" vertical="center" shrinkToFit="1"/>
    </xf>
    <xf numFmtId="0" fontId="6" fillId="0" borderId="54" xfId="8" applyFont="1" applyBorder="1" applyAlignment="1">
      <alignment horizontal="center" vertical="center" wrapText="1"/>
    </xf>
    <xf numFmtId="0" fontId="6" fillId="0" borderId="29" xfId="0" applyFont="1" applyBorder="1" applyAlignment="1">
      <alignment horizontal="center" vertical="center" shrinkToFit="1"/>
    </xf>
    <xf numFmtId="9" fontId="6" fillId="0" borderId="54" xfId="2" applyFont="1" applyFill="1" applyBorder="1" applyAlignment="1">
      <alignment horizontal="center" vertical="center" shrinkToFit="1"/>
    </xf>
    <xf numFmtId="9" fontId="6" fillId="0" borderId="56" xfId="2" applyFont="1" applyFill="1" applyBorder="1" applyAlignment="1">
      <alignment horizontal="center" vertical="center" shrinkToFit="1"/>
    </xf>
    <xf numFmtId="0" fontId="6" fillId="0" borderId="56" xfId="8" applyFont="1" applyBorder="1" applyAlignment="1">
      <alignment horizontal="center" vertical="center" wrapText="1"/>
    </xf>
    <xf numFmtId="0" fontId="6" fillId="0" borderId="56" xfId="2" applyNumberFormat="1" applyFont="1" applyFill="1" applyBorder="1" applyAlignment="1">
      <alignment horizontal="center" vertical="center" shrinkToFit="1"/>
    </xf>
    <xf numFmtId="0" fontId="6" fillId="0" borderId="43" xfId="8" applyFont="1" applyBorder="1" applyAlignment="1">
      <alignment horizontal="center" vertical="center" wrapText="1"/>
    </xf>
    <xf numFmtId="9" fontId="6" fillId="4" borderId="55" xfId="2" applyFont="1" applyFill="1" applyBorder="1" applyAlignment="1">
      <alignment horizontal="center" vertical="center" shrinkToFit="1"/>
    </xf>
    <xf numFmtId="0" fontId="47" fillId="0" borderId="1" xfId="0" applyFont="1" applyBorder="1" applyAlignment="1">
      <alignment horizontal="center" vertical="center" shrinkToFit="1"/>
    </xf>
    <xf numFmtId="0" fontId="57" fillId="0" borderId="8" xfId="0" applyFont="1" applyBorder="1" applyAlignment="1">
      <alignment horizontal="center" vertical="center" shrinkToFit="1"/>
    </xf>
    <xf numFmtId="49" fontId="6" fillId="20" borderId="31" xfId="0" applyNumberFormat="1" applyFont="1" applyFill="1" applyBorder="1" applyAlignment="1">
      <alignment horizontal="center" vertical="center"/>
    </xf>
    <xf numFmtId="0" fontId="1" fillId="0" borderId="126" xfId="0" applyFont="1" applyBorder="1" applyAlignment="1">
      <alignment horizontal="center" vertical="center"/>
    </xf>
    <xf numFmtId="0" fontId="1" fillId="0" borderId="127" xfId="0" applyFont="1" applyBorder="1" applyAlignment="1">
      <alignment horizontal="center" vertical="center"/>
    </xf>
    <xf numFmtId="49" fontId="1" fillId="0" borderId="127" xfId="0" applyNumberFormat="1" applyFont="1" applyBorder="1" applyAlignment="1">
      <alignment horizontal="center" vertical="center"/>
    </xf>
    <xf numFmtId="164" fontId="1" fillId="0" borderId="127" xfId="0" applyNumberFormat="1" applyFont="1" applyBorder="1" applyAlignment="1">
      <alignment horizontal="center" vertical="center"/>
    </xf>
    <xf numFmtId="164" fontId="1" fillId="0" borderId="128" xfId="0" applyNumberFormat="1" applyFont="1" applyBorder="1" applyAlignment="1">
      <alignment horizontal="center" vertical="center"/>
    </xf>
    <xf numFmtId="1" fontId="51" fillId="14" borderId="128" xfId="0" applyNumberFormat="1" applyFont="1" applyFill="1" applyBorder="1" applyAlignment="1">
      <alignment horizontal="center" vertical="center"/>
    </xf>
    <xf numFmtId="1" fontId="1" fillId="0" borderId="128" xfId="0" applyNumberFormat="1" applyFont="1" applyBorder="1" applyAlignment="1">
      <alignment horizontal="center" vertical="center"/>
    </xf>
    <xf numFmtId="0" fontId="4" fillId="0" borderId="129" xfId="0" applyFont="1" applyBorder="1" applyAlignment="1">
      <alignment horizontal="center" vertical="center"/>
    </xf>
    <xf numFmtId="0" fontId="67" fillId="21" borderId="16" xfId="0" applyFont="1" applyFill="1" applyBorder="1" applyAlignment="1">
      <alignment horizontal="center" vertical="center"/>
    </xf>
    <xf numFmtId="0" fontId="67" fillId="21" borderId="54" xfId="0" applyFont="1" applyFill="1" applyBorder="1" applyAlignment="1">
      <alignment horizontal="center" vertical="center"/>
    </xf>
    <xf numFmtId="49" fontId="67" fillId="21" borderId="54" xfId="0" applyNumberFormat="1" applyFont="1" applyFill="1" applyBorder="1" applyAlignment="1">
      <alignment horizontal="center" vertical="center"/>
    </xf>
    <xf numFmtId="164" fontId="67" fillId="21" borderId="54" xfId="0" applyNumberFormat="1" applyFont="1" applyFill="1" applyBorder="1" applyAlignment="1">
      <alignment horizontal="center" vertical="center"/>
    </xf>
    <xf numFmtId="164" fontId="67" fillId="21" borderId="56" xfId="0" applyNumberFormat="1" applyFont="1" applyFill="1" applyBorder="1" applyAlignment="1">
      <alignment horizontal="center" vertical="center"/>
    </xf>
    <xf numFmtId="1" fontId="67" fillId="21" borderId="56" xfId="0" applyNumberFormat="1" applyFont="1" applyFill="1" applyBorder="1" applyAlignment="1">
      <alignment horizontal="center" vertical="center"/>
    </xf>
    <xf numFmtId="0" fontId="67" fillId="21" borderId="43" xfId="0" applyFont="1" applyFill="1" applyBorder="1" applyAlignment="1">
      <alignment horizontal="center" vertical="center"/>
    </xf>
  </cellXfs>
  <cellStyles count="9">
    <cellStyle name="Excel Built-in Normal" xfId="6" xr:uid="{00000000-0005-0000-0000-000000000000}"/>
    <cellStyle name="Hyperlink" xfId="1" builtinId="8"/>
    <cellStyle name="Normal" xfId="0" builtinId="0"/>
    <cellStyle name="Normal 2" xfId="4" xr:uid="{00000000-0005-0000-0000-000003000000}"/>
    <cellStyle name="Normal 2 2" xfId="5" xr:uid="{00000000-0005-0000-0000-000004000000}"/>
    <cellStyle name="Normal 3" xfId="8" xr:uid="{00000000-0005-0000-0000-000005000000}"/>
    <cellStyle name="Normal 4" xfId="7" xr:uid="{00000000-0005-0000-0000-000006000000}"/>
    <cellStyle name="Percent" xfId="2" builtinId="5"/>
    <cellStyle name="Percent 2" xfId="3" xr:uid="{00000000-0005-0000-0000-000008000000}"/>
  </cellStyles>
  <dxfs count="78">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i val="0"/>
        <color theme="9" tint="-0.499984740745262"/>
      </font>
      <fill>
        <patternFill>
          <bgColor rgb="FF92D050"/>
        </patternFill>
      </fill>
      <border>
        <left style="thin">
          <color rgb="FFFF0000"/>
        </left>
        <right style="thin">
          <color rgb="FFFF0000"/>
        </right>
        <top style="thin">
          <color rgb="FFFF0000"/>
        </top>
        <bottom style="thin">
          <color rgb="FFFF0000"/>
        </bottom>
        <vertical/>
        <horizontal/>
      </border>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condense val="0"/>
        <extend val="0"/>
      </font>
      <fill>
        <patternFill>
          <bgColor indexed="51"/>
        </patternFill>
      </fill>
    </dxf>
    <dxf>
      <font>
        <b/>
        <i val="0"/>
        <condense val="0"/>
        <extend val="0"/>
      </font>
      <fill>
        <patternFill>
          <bgColor indexed="10"/>
        </patternFill>
      </fill>
    </dxf>
  </dxfs>
  <tableStyles count="0" defaultTableStyle="TableStyleMedium2" defaultPivotStyle="PivotStyleLight16"/>
  <colors>
    <mruColors>
      <color rgb="FF9966FF"/>
      <color rgb="FFCCFFCC"/>
      <color rgb="FF0000FF"/>
      <color rgb="FFCCCC00"/>
      <color rgb="FF009900"/>
      <color rgb="FF99FF99"/>
      <color rgb="FFCCFF99"/>
      <color rgb="FFFFFF66"/>
      <color rgb="FF00CC66"/>
      <color rgb="FF00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5</xdr:col>
      <xdr:colOff>83820</xdr:colOff>
      <xdr:row>1</xdr:row>
      <xdr:rowOff>68580</xdr:rowOff>
    </xdr:from>
    <xdr:to>
      <xdr:col>6</xdr:col>
      <xdr:colOff>1242060</xdr:colOff>
      <xdr:row>14</xdr:row>
      <xdr:rowOff>97673</xdr:rowOff>
    </xdr:to>
    <xdr:pic>
      <xdr:nvPicPr>
        <xdr:cNvPr id="2" name="Picture 1">
          <a:extLst>
            <a:ext uri="{FF2B5EF4-FFF2-40B4-BE49-F238E27FC236}">
              <a16:creationId xmlns:a16="http://schemas.microsoft.com/office/drawing/2014/main" id="{9687260E-70A6-E9C7-8FCA-43D0B67B925E}"/>
            </a:ext>
          </a:extLst>
        </xdr:cNvPr>
        <xdr:cNvPicPr>
          <a:picLocks noChangeAspect="1"/>
        </xdr:cNvPicPr>
      </xdr:nvPicPr>
      <xdr:blipFill>
        <a:blip xmlns:r="http://schemas.openxmlformats.org/officeDocument/2006/relationships" r:embed="rId1"/>
        <a:stretch>
          <a:fillRect/>
        </a:stretch>
      </xdr:blipFill>
      <xdr:spPr>
        <a:xfrm>
          <a:off x="4137660" y="441960"/>
          <a:ext cx="2278380" cy="2840873"/>
        </a:xfrm>
        <a:prstGeom prst="rect">
          <a:avLst/>
        </a:prstGeom>
      </xdr:spPr>
    </xdr:pic>
    <xdr:clientData/>
  </xdr:twoCellAnchor>
  <xdr:twoCellAnchor>
    <xdr:from>
      <xdr:col>0</xdr:col>
      <xdr:colOff>57150</xdr:colOff>
      <xdr:row>16</xdr:row>
      <xdr:rowOff>66675</xdr:rowOff>
    </xdr:from>
    <xdr:to>
      <xdr:col>6</xdr:col>
      <xdr:colOff>1276350</xdr:colOff>
      <xdr:row>20</xdr:row>
      <xdr:rowOff>180975</xdr:rowOff>
    </xdr:to>
    <xdr:sp macro="" textlink="">
      <xdr:nvSpPr>
        <xdr:cNvPr id="4" name="Text 6">
          <a:extLst>
            <a:ext uri="{FF2B5EF4-FFF2-40B4-BE49-F238E27FC236}">
              <a16:creationId xmlns:a16="http://schemas.microsoft.com/office/drawing/2014/main" id="{00000000-0008-0000-0000-000004000000}"/>
            </a:ext>
          </a:extLst>
        </xdr:cNvPr>
        <xdr:cNvSpPr txBox="1">
          <a:spLocks noChangeArrowheads="1"/>
        </xdr:cNvSpPr>
      </xdr:nvSpPr>
      <xdr:spPr bwMode="auto">
        <a:xfrm>
          <a:off x="57150" y="3962400"/>
          <a:ext cx="6962775" cy="9344025"/>
        </a:xfrm>
        <a:prstGeom prst="rect">
          <a:avLst/>
        </a:prstGeom>
        <a:solidFill>
          <a:srgbClr val="FFFFFF"/>
        </a:solidFill>
        <a:ln w="9525">
          <a:noFill/>
          <a:miter lim="800000"/>
          <a:headEnd/>
          <a:tailEnd/>
        </a:ln>
      </xdr:spPr>
      <xdr:txBody>
        <a:bodyPr vertOverflow="clip" wrap="square" lIns="27432" tIns="27432" rIns="27432" bIns="0" anchor="t" upright="1"/>
        <a:lstStyle/>
        <a:p>
          <a:pPr algn="just"/>
          <a:endParaRPr lang="en-US" sz="1200" b="0" i="0" u="none" strike="noStrike" baseline="0">
            <a:solidFill>
              <a:srgbClr val="000000"/>
            </a:solidFill>
            <a:latin typeface="Times New Roman" pitchFamily="18" charset="0"/>
            <a:cs typeface="Times New Roman" pitchFamily="18" charset="0"/>
          </a:endParaRPr>
        </a:p>
      </xdr:txBody>
    </xdr:sp>
    <xdr:clientData/>
  </xdr:twoCellAnchor>
  <xdr:twoCellAnchor>
    <xdr:from>
      <xdr:col>5</xdr:col>
      <xdr:colOff>66675</xdr:colOff>
      <xdr:row>13</xdr:row>
      <xdr:rowOff>133350</xdr:rowOff>
    </xdr:from>
    <xdr:to>
      <xdr:col>6</xdr:col>
      <xdr:colOff>1238250</xdr:colOff>
      <xdr:row>15</xdr:row>
      <xdr:rowOff>238124</xdr:rowOff>
    </xdr:to>
    <xdr:sp macro="" textlink="">
      <xdr:nvSpPr>
        <xdr:cNvPr id="5" name="Text Box 60">
          <a:extLst>
            <a:ext uri="{FF2B5EF4-FFF2-40B4-BE49-F238E27FC236}">
              <a16:creationId xmlns:a16="http://schemas.microsoft.com/office/drawing/2014/main" id="{00000000-0008-0000-0000-000005000000}"/>
            </a:ext>
          </a:extLst>
        </xdr:cNvPr>
        <xdr:cNvSpPr txBox="1">
          <a:spLocks noChangeArrowheads="1"/>
        </xdr:cNvSpPr>
      </xdr:nvSpPr>
      <xdr:spPr bwMode="auto">
        <a:xfrm>
          <a:off x="4686300" y="3067050"/>
          <a:ext cx="2295525" cy="533399"/>
        </a:xfrm>
        <a:prstGeom prst="rect">
          <a:avLst/>
        </a:prstGeom>
        <a:solidFill>
          <a:srgbClr xmlns:mc="http://schemas.openxmlformats.org/markup-compatibility/2006" xmlns:a14="http://schemas.microsoft.com/office/drawing/2010/main" val="CCFFFF" mc:Ignorable="a14" a14:legacySpreadsheetColorIndex="41"/>
        </a:solidFill>
        <a:ln w="38100" cmpd="dbl">
          <a:solidFill>
            <a:srgbClr xmlns:mc="http://schemas.openxmlformats.org/markup-compatibility/2006" xmlns:a14="http://schemas.microsoft.com/office/drawing/2010/main" val="00FF00" mc:Ignorable="a14" a14:legacySpreadsheetColorIndex="11"/>
          </a:solidFill>
          <a:miter lim="800000"/>
          <a:headEnd/>
          <a:tailEnd/>
        </a:ln>
      </xdr:spPr>
      <xdr:txBody>
        <a:bodyPr vertOverflow="clip" wrap="square" lIns="27432" tIns="27432" rIns="27432" bIns="0" anchor="t" upright="1"/>
        <a:lstStyle/>
        <a:p>
          <a:pPr algn="just" rtl="0">
            <a:defRPr sz="1000"/>
          </a:pPr>
          <a:r>
            <a:rPr lang="en-US" sz="1200" b="1" i="0" u="none" strike="noStrike" baseline="0">
              <a:solidFill>
                <a:srgbClr val="000000"/>
              </a:solidFill>
              <a:latin typeface="Times New Roman"/>
              <a:cs typeface="Times New Roman"/>
            </a:rPr>
            <a:t>Current status:  </a:t>
          </a:r>
          <a:r>
            <a:rPr lang="en-US" sz="1200" b="0" i="1" u="none" strike="noStrike" baseline="0">
              <a:solidFill>
                <a:srgbClr val="000000"/>
              </a:solidFill>
              <a:latin typeface="Times New Roman"/>
              <a:cs typeface="Times New Roman"/>
            </a:rPr>
            <a:t>Enrtopic Shield </a:t>
          </a:r>
          <a:r>
            <a:rPr lang="en-US" sz="1200" b="0" i="0" u="none" strike="noStrike" baseline="0">
              <a:solidFill>
                <a:srgbClr val="000000"/>
              </a:solidFill>
              <a:latin typeface="Times New Roman"/>
              <a:cs typeface="Times New Roman"/>
            </a:rPr>
            <a:t>(20% conceal vs. ranged attacks)</a:t>
          </a:r>
          <a:endParaRPr lang="en-US" sz="1200" b="0" i="0" u="none" strike="noStrike" baseline="0">
            <a:solidFill>
              <a:srgbClr val="FF0000"/>
            </a:solidFill>
            <a:latin typeface="Times New Roman"/>
            <a:cs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228600</xdr:colOff>
      <xdr:row>0</xdr:row>
      <xdr:rowOff>0</xdr:rowOff>
    </xdr:from>
    <xdr:to>
      <xdr:col>10</xdr:col>
      <xdr:colOff>0</xdr:colOff>
      <xdr:row>0</xdr:row>
      <xdr:rowOff>0</xdr:rowOff>
    </xdr:to>
    <xdr:sp macro="" textlink="">
      <xdr:nvSpPr>
        <xdr:cNvPr id="13396" name="Rectangle 1">
          <a:extLst>
            <a:ext uri="{FF2B5EF4-FFF2-40B4-BE49-F238E27FC236}">
              <a16:creationId xmlns:a16="http://schemas.microsoft.com/office/drawing/2014/main" id="{00000000-0008-0000-0100-000054340000}"/>
            </a:ext>
          </a:extLst>
        </xdr:cNvPr>
        <xdr:cNvSpPr>
          <a:spLocks noChangeArrowheads="1"/>
        </xdr:cNvSpPr>
      </xdr:nvSpPr>
      <xdr:spPr bwMode="auto">
        <a:xfrm>
          <a:off x="4619625" y="0"/>
          <a:ext cx="2867025"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editAs="oneCell">
    <xdr:from>
      <xdr:col>9</xdr:col>
      <xdr:colOff>7620</xdr:colOff>
      <xdr:row>2</xdr:row>
      <xdr:rowOff>7621</xdr:rowOff>
    </xdr:from>
    <xdr:to>
      <xdr:col>9</xdr:col>
      <xdr:colOff>3155975</xdr:colOff>
      <xdr:row>20</xdr:row>
      <xdr:rowOff>152401</xdr:rowOff>
    </xdr:to>
    <xdr:pic>
      <xdr:nvPicPr>
        <xdr:cNvPr id="2" name="Picture 1">
          <a:extLst>
            <a:ext uri="{FF2B5EF4-FFF2-40B4-BE49-F238E27FC236}">
              <a16:creationId xmlns:a16="http://schemas.microsoft.com/office/drawing/2014/main" id="{BCF8239C-9B44-9D4F-CA9D-DD246EFDABC9}"/>
            </a:ext>
          </a:extLst>
        </xdr:cNvPr>
        <xdr:cNvPicPr>
          <a:picLocks noChangeAspect="1"/>
        </xdr:cNvPicPr>
      </xdr:nvPicPr>
      <xdr:blipFill>
        <a:blip xmlns:r="http://schemas.openxmlformats.org/officeDocument/2006/relationships" r:embed="rId1"/>
        <a:stretch>
          <a:fillRect/>
        </a:stretch>
      </xdr:blipFill>
      <xdr:spPr>
        <a:xfrm>
          <a:off x="4701540" y="739141"/>
          <a:ext cx="3148355" cy="398526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7</xdr:col>
      <xdr:colOff>228600</xdr:colOff>
      <xdr:row>0</xdr:row>
      <xdr:rowOff>0</xdr:rowOff>
    </xdr:from>
    <xdr:to>
      <xdr:col>8</xdr:col>
      <xdr:colOff>0</xdr:colOff>
      <xdr:row>0</xdr:row>
      <xdr:rowOff>0</xdr:rowOff>
    </xdr:to>
    <xdr:sp macro="" textlink="">
      <xdr:nvSpPr>
        <xdr:cNvPr id="17701" name="Rectangle 1">
          <a:extLst>
            <a:ext uri="{FF2B5EF4-FFF2-40B4-BE49-F238E27FC236}">
              <a16:creationId xmlns:a16="http://schemas.microsoft.com/office/drawing/2014/main" id="{00000000-0008-0000-0200-000025450000}"/>
            </a:ext>
          </a:extLst>
        </xdr:cNvPr>
        <xdr:cNvSpPr>
          <a:spLocks noChangeArrowheads="1"/>
        </xdr:cNvSpPr>
      </xdr:nvSpPr>
      <xdr:spPr bwMode="auto">
        <a:xfrm>
          <a:off x="5067300" y="0"/>
          <a:ext cx="2047875"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0</xdr:colOff>
      <xdr:row>0</xdr:row>
      <xdr:rowOff>0</xdr:rowOff>
    </xdr:from>
    <xdr:to>
      <xdr:col>6</xdr:col>
      <xdr:colOff>0</xdr:colOff>
      <xdr:row>0</xdr:row>
      <xdr:rowOff>0</xdr:rowOff>
    </xdr:to>
    <xdr:sp macro="" textlink="">
      <xdr:nvSpPr>
        <xdr:cNvPr id="2" name="Rectangle 1">
          <a:extLst>
            <a:ext uri="{FF2B5EF4-FFF2-40B4-BE49-F238E27FC236}">
              <a16:creationId xmlns:a16="http://schemas.microsoft.com/office/drawing/2014/main" id="{00000000-0008-0000-0300-000002000000}"/>
            </a:ext>
          </a:extLst>
        </xdr:cNvPr>
        <xdr:cNvSpPr>
          <a:spLocks noChangeArrowheads="1"/>
        </xdr:cNvSpPr>
      </xdr:nvSpPr>
      <xdr:spPr bwMode="auto">
        <a:xfrm>
          <a:off x="5029200" y="0"/>
          <a:ext cx="0"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228600</xdr:colOff>
      <xdr:row>0</xdr:row>
      <xdr:rowOff>0</xdr:rowOff>
    </xdr:from>
    <xdr:to>
      <xdr:col>2</xdr:col>
      <xdr:colOff>0</xdr:colOff>
      <xdr:row>0</xdr:row>
      <xdr:rowOff>0</xdr:rowOff>
    </xdr:to>
    <xdr:sp macro="" textlink="">
      <xdr:nvSpPr>
        <xdr:cNvPr id="19460" name="Rectangle 1">
          <a:extLst>
            <a:ext uri="{FF2B5EF4-FFF2-40B4-BE49-F238E27FC236}">
              <a16:creationId xmlns:a16="http://schemas.microsoft.com/office/drawing/2014/main" id="{00000000-0008-0000-0400-0000044C0000}"/>
            </a:ext>
          </a:extLst>
        </xdr:cNvPr>
        <xdr:cNvSpPr>
          <a:spLocks noChangeArrowheads="1"/>
        </xdr:cNvSpPr>
      </xdr:nvSpPr>
      <xdr:spPr bwMode="auto">
        <a:xfrm>
          <a:off x="5000625" y="0"/>
          <a:ext cx="0"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editAs="absolute">
    <xdr:from>
      <xdr:col>2</xdr:col>
      <xdr:colOff>47625</xdr:colOff>
      <xdr:row>1</xdr:row>
      <xdr:rowOff>123825</xdr:rowOff>
    </xdr:from>
    <xdr:to>
      <xdr:col>3</xdr:col>
      <xdr:colOff>276225</xdr:colOff>
      <xdr:row>2</xdr:row>
      <xdr:rowOff>66675</xdr:rowOff>
    </xdr:to>
    <xdr:sp macro="" textlink="">
      <xdr:nvSpPr>
        <xdr:cNvPr id="3078" name="Text Box 6" hidden="1">
          <a:extLst>
            <a:ext uri="{FF2B5EF4-FFF2-40B4-BE49-F238E27FC236}">
              <a16:creationId xmlns:a16="http://schemas.microsoft.com/office/drawing/2014/main" id="{00000000-0008-0000-0500-0000060C0000}"/>
            </a:ext>
          </a:extLst>
        </xdr:cNvPr>
        <xdr:cNvSpPr txBox="1">
          <a:spLocks noChangeArrowheads="1"/>
        </xdr:cNvSpPr>
      </xdr:nvSpPr>
      <xdr:spPr bwMode="auto">
        <a:xfrm>
          <a:off x="2476500" y="428625"/>
          <a:ext cx="695325" cy="161925"/>
        </a:xfrm>
        <a:prstGeom prst="rect">
          <a:avLst/>
        </a:prstGeom>
        <a:solidFill>
          <a:srgbClr xmlns:mc="http://schemas.openxmlformats.org/markup-compatibility/2006" xmlns:a14="http://schemas.microsoft.com/office/drawing/2010/main" val="FFFFE1" mc:Ignorable="a14" a14:legacySpreadsheetColorIndex="80"/>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18288" tIns="0" rIns="0" bIns="0" anchor="t" upright="1"/>
        <a:lstStyle/>
        <a:p>
          <a:pPr algn="ctr" rtl="0">
            <a:defRPr sz="1000"/>
          </a:pPr>
          <a:endParaRPr lang="es-VE"/>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22"/>
  <sheetViews>
    <sheetView showGridLines="0" tabSelected="1" zoomScaleNormal="100" workbookViewId="0"/>
  </sheetViews>
  <sheetFormatPr defaultColWidth="13" defaultRowHeight="15.6" x14ac:dyDescent="0.3"/>
  <cols>
    <col min="1" max="1" width="15.296875" style="95" customWidth="1"/>
    <col min="2" max="2" width="10" style="96" customWidth="1"/>
    <col min="3" max="3" width="5.09765625" style="96" customWidth="1"/>
    <col min="4" max="4" width="13.69921875" style="95" bestFit="1" customWidth="1"/>
    <col min="5" max="5" width="9.09765625" style="96" bestFit="1" customWidth="1"/>
    <col min="6" max="6" width="14.69921875" style="95" customWidth="1"/>
    <col min="7" max="7" width="17.09765625" style="96" customWidth="1"/>
    <col min="8" max="16384" width="13" style="41"/>
  </cols>
  <sheetData>
    <row r="1" spans="1:7" ht="29.4" thickTop="1" thickBot="1" x14ac:dyDescent="0.35">
      <c r="A1" s="35" t="s">
        <v>243</v>
      </c>
      <c r="B1" s="36"/>
      <c r="C1" s="37"/>
      <c r="D1" s="38"/>
      <c r="E1" s="39"/>
      <c r="F1" s="38"/>
      <c r="G1" s="40" t="s">
        <v>494</v>
      </c>
    </row>
    <row r="2" spans="1:7" ht="17.399999999999999" thickTop="1" x14ac:dyDescent="0.3">
      <c r="A2" s="42" t="s">
        <v>471</v>
      </c>
      <c r="B2" s="43" t="s">
        <v>244</v>
      </c>
      <c r="C2" s="43"/>
      <c r="D2" s="44"/>
      <c r="E2" s="45"/>
      <c r="F2" s="46"/>
      <c r="G2" s="47"/>
    </row>
    <row r="3" spans="1:7" ht="16.8" x14ac:dyDescent="0.3">
      <c r="A3" s="42" t="s">
        <v>472</v>
      </c>
      <c r="B3" s="43" t="s">
        <v>254</v>
      </c>
      <c r="C3" s="43"/>
      <c r="D3" s="44" t="s">
        <v>0</v>
      </c>
      <c r="E3" s="45">
        <v>8</v>
      </c>
      <c r="F3" s="44"/>
      <c r="G3" s="47"/>
    </row>
    <row r="4" spans="1:7" ht="16.8" x14ac:dyDescent="0.3">
      <c r="A4" s="42" t="s">
        <v>473</v>
      </c>
      <c r="B4" s="43" t="s">
        <v>455</v>
      </c>
      <c r="C4" s="43"/>
      <c r="D4" s="44" t="s">
        <v>474</v>
      </c>
      <c r="E4" s="45">
        <v>21</v>
      </c>
      <c r="F4" s="44"/>
      <c r="G4" s="47"/>
    </row>
    <row r="5" spans="1:7" ht="16.8" x14ac:dyDescent="0.3">
      <c r="A5" s="42" t="s">
        <v>475</v>
      </c>
      <c r="B5" s="48" t="s">
        <v>248</v>
      </c>
      <c r="C5" s="43"/>
      <c r="D5" s="44" t="s">
        <v>476</v>
      </c>
      <c r="E5" s="45" t="s">
        <v>134</v>
      </c>
      <c r="F5" s="44"/>
      <c r="G5" s="47"/>
    </row>
    <row r="6" spans="1:7" ht="16.8" x14ac:dyDescent="0.3">
      <c r="A6" s="42" t="s">
        <v>477</v>
      </c>
      <c r="B6" s="43" t="s">
        <v>247</v>
      </c>
      <c r="C6" s="43"/>
      <c r="D6" s="44" t="s">
        <v>478</v>
      </c>
      <c r="E6" s="45" t="s">
        <v>245</v>
      </c>
      <c r="F6" s="44"/>
      <c r="G6" s="47"/>
    </row>
    <row r="7" spans="1:7" ht="17.399999999999999" thickBot="1" x14ac:dyDescent="0.35">
      <c r="A7" s="42"/>
      <c r="B7" s="43"/>
      <c r="C7" s="43"/>
      <c r="D7" s="44" t="s">
        <v>479</v>
      </c>
      <c r="E7" s="45" t="s">
        <v>246</v>
      </c>
      <c r="F7" s="44"/>
      <c r="G7" s="47"/>
    </row>
    <row r="8" spans="1:7" ht="17.399999999999999" thickTop="1" x14ac:dyDescent="0.3">
      <c r="A8" s="49" t="s">
        <v>480</v>
      </c>
      <c r="B8" s="50" t="s">
        <v>456</v>
      </c>
      <c r="C8" s="422"/>
      <c r="D8" s="51" t="s">
        <v>481</v>
      </c>
      <c r="E8" s="52">
        <f>F10</f>
        <v>0</v>
      </c>
      <c r="F8" s="53"/>
      <c r="G8" s="47"/>
    </row>
    <row r="9" spans="1:7" ht="17.399999999999999" thickBot="1" x14ac:dyDescent="0.35">
      <c r="A9" s="423" t="s">
        <v>482</v>
      </c>
      <c r="B9" s="54" t="s">
        <v>464</v>
      </c>
      <c r="C9" s="55"/>
      <c r="D9" s="56" t="s">
        <v>89</v>
      </c>
      <c r="E9" s="57" t="s">
        <v>238</v>
      </c>
      <c r="F9" s="53"/>
      <c r="G9" s="47"/>
    </row>
    <row r="10" spans="1:7" ht="17.399999999999999" thickTop="1" x14ac:dyDescent="0.3">
      <c r="A10" s="58" t="s">
        <v>483</v>
      </c>
      <c r="B10" s="59">
        <v>10</v>
      </c>
      <c r="C10" s="60" t="str">
        <f t="shared" ref="C10:C15" si="0">IF(B10&gt;9.9,CONCATENATE("+",ROUNDDOWN((B10-10)/2,0)),ROUNDUP((B10-10)/2,0))</f>
        <v>+0</v>
      </c>
      <c r="D10" s="61" t="s">
        <v>484</v>
      </c>
      <c r="E10" s="62" t="s">
        <v>107</v>
      </c>
      <c r="F10" s="53"/>
      <c r="G10" s="47"/>
    </row>
    <row r="11" spans="1:7" ht="16.8" x14ac:dyDescent="0.3">
      <c r="A11" s="63" t="s">
        <v>485</v>
      </c>
      <c r="B11" s="64">
        <v>13</v>
      </c>
      <c r="C11" s="65" t="str">
        <f t="shared" si="0"/>
        <v>+1</v>
      </c>
      <c r="D11" s="66" t="s">
        <v>486</v>
      </c>
      <c r="E11" s="67">
        <f>SUM(Martial!G3:G14)+SUM(Equipment!C3:C12)</f>
        <v>5.5</v>
      </c>
      <c r="F11" s="53"/>
      <c r="G11" s="47"/>
    </row>
    <row r="12" spans="1:7" ht="16.8" x14ac:dyDescent="0.3">
      <c r="A12" s="68" t="s">
        <v>487</v>
      </c>
      <c r="B12" s="69">
        <v>12</v>
      </c>
      <c r="C12" s="70" t="str">
        <f t="shared" si="0"/>
        <v>+1</v>
      </c>
      <c r="D12" s="66" t="s">
        <v>488</v>
      </c>
      <c r="E12" s="71">
        <f>ROUNDUP(((E3*8)*0.75)+(E3*C12),0)</f>
        <v>56</v>
      </c>
      <c r="F12" s="53"/>
      <c r="G12" s="47"/>
    </row>
    <row r="13" spans="1:7" ht="16.8" x14ac:dyDescent="0.3">
      <c r="A13" s="72" t="s">
        <v>489</v>
      </c>
      <c r="B13" s="69">
        <v>14</v>
      </c>
      <c r="C13" s="65" t="str">
        <f t="shared" si="0"/>
        <v>+2</v>
      </c>
      <c r="D13" s="73" t="s">
        <v>490</v>
      </c>
      <c r="E13" s="439">
        <f>15+C11+3</f>
        <v>19</v>
      </c>
      <c r="F13" s="42"/>
      <c r="G13" s="47"/>
    </row>
    <row r="14" spans="1:7" ht="16.8" x14ac:dyDescent="0.3">
      <c r="A14" s="75" t="s">
        <v>491</v>
      </c>
      <c r="B14" s="76">
        <v>18</v>
      </c>
      <c r="C14" s="65" t="str">
        <f t="shared" si="0"/>
        <v>+4</v>
      </c>
      <c r="D14" s="73" t="s">
        <v>493</v>
      </c>
      <c r="E14" s="74">
        <f>E15-C11</f>
        <v>18</v>
      </c>
      <c r="F14" s="53"/>
      <c r="G14" s="47"/>
    </row>
    <row r="15" spans="1:7" ht="17.399999999999999" thickBot="1" x14ac:dyDescent="0.35">
      <c r="A15" s="77" t="s">
        <v>492</v>
      </c>
      <c r="B15" s="78">
        <v>15</v>
      </c>
      <c r="C15" s="79" t="str">
        <f t="shared" si="0"/>
        <v>+2</v>
      </c>
      <c r="D15" s="80" t="s">
        <v>495</v>
      </c>
      <c r="E15" s="81">
        <f>E13+SUM(Martial!B10:B11)</f>
        <v>19</v>
      </c>
      <c r="F15" s="53"/>
      <c r="G15" s="47"/>
    </row>
    <row r="16" spans="1:7" ht="24" thickTop="1" thickBot="1" x14ac:dyDescent="0.35">
      <c r="A16" s="82" t="s">
        <v>18</v>
      </c>
      <c r="B16" s="83"/>
      <c r="C16" s="83"/>
      <c r="D16" s="84"/>
      <c r="E16" s="84"/>
      <c r="F16" s="84"/>
      <c r="G16" s="85"/>
    </row>
    <row r="17" spans="1:7" s="7" customFormat="1" ht="17.399999999999999" thickTop="1" x14ac:dyDescent="0.3">
      <c r="A17" s="86"/>
      <c r="B17" s="87"/>
      <c r="C17" s="87"/>
      <c r="D17" s="87"/>
      <c r="E17" s="87"/>
      <c r="F17" s="87"/>
      <c r="G17" s="88"/>
    </row>
    <row r="18" spans="1:7" s="7" customFormat="1" ht="16.8" x14ac:dyDescent="0.3">
      <c r="A18" s="89"/>
      <c r="B18" s="90"/>
      <c r="C18" s="90"/>
      <c r="D18" s="90"/>
      <c r="E18" s="90"/>
      <c r="F18" s="90"/>
      <c r="G18" s="91"/>
    </row>
    <row r="19" spans="1:7" s="7" customFormat="1" ht="16.8" x14ac:dyDescent="0.3">
      <c r="A19" s="89"/>
      <c r="B19" s="90"/>
      <c r="C19" s="90"/>
      <c r="D19" s="90"/>
      <c r="E19" s="90"/>
      <c r="F19" s="90"/>
      <c r="G19" s="91"/>
    </row>
    <row r="20" spans="1:7" s="7" customFormat="1" ht="16.8" x14ac:dyDescent="0.3">
      <c r="A20" s="89"/>
      <c r="B20" s="90"/>
      <c r="C20" s="90"/>
      <c r="D20" s="90"/>
      <c r="E20" s="90"/>
      <c r="F20" s="90"/>
      <c r="G20" s="91"/>
    </row>
    <row r="21" spans="1:7" ht="17.399999999999999" thickBot="1" x14ac:dyDescent="0.35">
      <c r="A21" s="92"/>
      <c r="B21" s="93"/>
      <c r="C21" s="93"/>
      <c r="D21" s="93"/>
      <c r="E21" s="93"/>
      <c r="F21" s="93"/>
      <c r="G21" s="94"/>
    </row>
    <row r="22" spans="1:7" ht="16.2" thickTop="1" x14ac:dyDescent="0.3"/>
  </sheetData>
  <phoneticPr fontId="0" type="noConversion"/>
  <conditionalFormatting sqref="E11">
    <cfRule type="cellIs" dxfId="77" priority="4" stopIfTrue="1" operator="greaterThan">
      <formula>66</formula>
    </cfRule>
    <cfRule type="cellIs" dxfId="76" priority="5" stopIfTrue="1" operator="between">
      <formula>33</formula>
      <formula>66</formula>
    </cfRule>
  </conditionalFormatting>
  <printOptions gridLinesSet="0"/>
  <pageMargins left="0.62" right="0.33" top="0.5" bottom="0.63" header="0.5" footer="0.5"/>
  <pageSetup orientation="portrait" horizontalDpi="120" verticalDpi="144"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53"/>
  <sheetViews>
    <sheetView showGridLines="0" workbookViewId="0">
      <pane ySplit="2" topLeftCell="A3" activePane="bottomLeft" state="frozen"/>
      <selection pane="bottomLeft" activeCell="A3" sqref="A3"/>
    </sheetView>
  </sheetViews>
  <sheetFormatPr defaultColWidth="13" defaultRowHeight="15.6" x14ac:dyDescent="0.3"/>
  <cols>
    <col min="1" max="1" width="21.69921875" style="95" bestFit="1" customWidth="1"/>
    <col min="2" max="2" width="5.8984375" style="95" bestFit="1" customWidth="1"/>
    <col min="3" max="3" width="7.59765625" style="96" hidden="1" customWidth="1"/>
    <col min="4" max="4" width="5.8984375" style="96" hidden="1" customWidth="1"/>
    <col min="5" max="5" width="9.19921875" style="96" bestFit="1" customWidth="1"/>
    <col min="6" max="6" width="6.69921875" style="96" bestFit="1" customWidth="1"/>
    <col min="7" max="7" width="6" style="96" bestFit="1" customWidth="1"/>
    <col min="8" max="8" width="5.19921875" style="96" bestFit="1" customWidth="1"/>
    <col min="9" max="9" width="6.8984375" style="96" bestFit="1" customWidth="1"/>
    <col min="10" max="10" width="41.5" style="95" customWidth="1"/>
    <col min="11" max="16384" width="13" style="41"/>
  </cols>
  <sheetData>
    <row r="1" spans="1:10" ht="23.4" thickBot="1" x14ac:dyDescent="0.35">
      <c r="A1" s="97" t="s">
        <v>7</v>
      </c>
      <c r="B1" s="98"/>
      <c r="C1" s="98"/>
      <c r="D1" s="98"/>
      <c r="E1" s="98"/>
      <c r="F1" s="98"/>
      <c r="G1" s="98"/>
      <c r="H1" s="98"/>
      <c r="I1" s="98"/>
      <c r="J1" s="98"/>
    </row>
    <row r="2" spans="1:10" s="7" customFormat="1" ht="34.200000000000003" thickBot="1" x14ac:dyDescent="0.35">
      <c r="A2" s="2" t="s">
        <v>237</v>
      </c>
      <c r="B2" s="3" t="s">
        <v>23</v>
      </c>
      <c r="C2" s="3" t="s">
        <v>30</v>
      </c>
      <c r="D2" s="3" t="s">
        <v>22</v>
      </c>
      <c r="E2" s="4" t="s">
        <v>55</v>
      </c>
      <c r="F2" s="4" t="s">
        <v>31</v>
      </c>
      <c r="G2" s="4" t="s">
        <v>57</v>
      </c>
      <c r="H2" s="5" t="s">
        <v>236</v>
      </c>
      <c r="I2" s="3" t="s">
        <v>87</v>
      </c>
      <c r="J2" s="6" t="s">
        <v>85</v>
      </c>
    </row>
    <row r="3" spans="1:10" s="7" customFormat="1" ht="16.8" x14ac:dyDescent="0.3">
      <c r="A3" s="99" t="s">
        <v>60</v>
      </c>
      <c r="B3" s="100"/>
      <c r="C3" s="101" t="s">
        <v>25</v>
      </c>
      <c r="D3" s="101" t="str">
        <f>IF(C3="Str",'Personal File'!$C$10,IF(C3="Dex",'Personal File'!$C$11,IF(C3="Con",'Personal File'!$C$12,IF(C3="Int",'Personal File'!$C$13,IF(C3="Wis",'Personal File'!$C$14,IF(C3="Cha",'Personal File'!$C$15))))))</f>
        <v>+1</v>
      </c>
      <c r="E3" s="102" t="str">
        <f t="shared" ref="E3:E5" si="0">CONCATENATE(C3," (",D3,")")</f>
        <v>Con (+1)</v>
      </c>
      <c r="F3" s="103">
        <v>0</v>
      </c>
      <c r="G3" s="104">
        <f t="shared" ref="G3:G41" si="1">B3+D3+F3</f>
        <v>1</v>
      </c>
      <c r="H3" s="105">
        <f t="shared" ref="H3:H5" ca="1" si="2">RANDBETWEEN(1,20)</f>
        <v>10</v>
      </c>
      <c r="I3" s="104">
        <f ca="1">SUM(G3:H3)</f>
        <v>11</v>
      </c>
      <c r="J3" s="106"/>
    </row>
    <row r="4" spans="1:10" s="7" customFormat="1" ht="16.8" x14ac:dyDescent="0.3">
      <c r="A4" s="107" t="s">
        <v>61</v>
      </c>
      <c r="B4" s="100"/>
      <c r="C4" s="101" t="s">
        <v>28</v>
      </c>
      <c r="D4" s="101" t="str">
        <f>IF(C4="Str",'Personal File'!$C$10,IF(C4="Dex",'Personal File'!$C$11,IF(C4="Con",'Personal File'!$C$12,IF(C4="Int",'Personal File'!$C$13,IF(C4="Wis",'Personal File'!$C$14,IF(C4="Cha",'Personal File'!$C$15))))))</f>
        <v>+1</v>
      </c>
      <c r="E4" s="108" t="str">
        <f t="shared" si="0"/>
        <v>Dex (+1)</v>
      </c>
      <c r="F4" s="103">
        <v>0</v>
      </c>
      <c r="G4" s="104">
        <f t="shared" si="1"/>
        <v>1</v>
      </c>
      <c r="H4" s="105">
        <f t="shared" ca="1" si="2"/>
        <v>1</v>
      </c>
      <c r="I4" s="104">
        <f ca="1">SUM(G4:H4)</f>
        <v>2</v>
      </c>
      <c r="J4" s="106"/>
    </row>
    <row r="5" spans="1:10" s="7" customFormat="1" ht="16.8" x14ac:dyDescent="0.3">
      <c r="A5" s="109" t="s">
        <v>62</v>
      </c>
      <c r="B5" s="110"/>
      <c r="C5" s="111" t="s">
        <v>27</v>
      </c>
      <c r="D5" s="111" t="str">
        <f>IF(C5="Str",'Personal File'!$C$10,IF(C5="Dex",'Personal File'!$C$11,IF(C5="Con",'Personal File'!$C$12,IF(C5="Int",'Personal File'!$C$13,IF(C5="Wis",'Personal File'!$C$14,IF(C5="Cha",'Personal File'!$C$15))))))</f>
        <v>+4</v>
      </c>
      <c r="E5" s="112" t="str">
        <f t="shared" si="0"/>
        <v>Wis (+4)</v>
      </c>
      <c r="F5" s="113">
        <v>0</v>
      </c>
      <c r="G5" s="114">
        <f t="shared" si="1"/>
        <v>4</v>
      </c>
      <c r="H5" s="115">
        <f t="shared" ca="1" si="2"/>
        <v>12</v>
      </c>
      <c r="I5" s="114">
        <f ca="1">SUM(G5:H5)</f>
        <v>16</v>
      </c>
      <c r="J5" s="116"/>
    </row>
    <row r="6" spans="1:10" s="124" customFormat="1" ht="16.8" x14ac:dyDescent="0.3">
      <c r="A6" s="117" t="s">
        <v>32</v>
      </c>
      <c r="B6" s="101">
        <v>0</v>
      </c>
      <c r="C6" s="118" t="s">
        <v>26</v>
      </c>
      <c r="D6" s="119" t="str">
        <f>IF(C6="Str",'Personal File'!$C$10,IF(C6="Dex",'Personal File'!$C$11,IF(C6="Con",'Personal File'!$C$12,IF(C6="Int",'Personal File'!$C$13,IF(C6="Wis",'Personal File'!$C$14,IF(C6="Cha",'Personal File'!$C$15))))))</f>
        <v>+2</v>
      </c>
      <c r="E6" s="120" t="str">
        <f t="shared" ref="E6:E41" si="3">CONCATENATE(C6," (",D6,")")</f>
        <v>Int (+2)</v>
      </c>
      <c r="F6" s="121" t="s">
        <v>56</v>
      </c>
      <c r="G6" s="122">
        <f t="shared" si="1"/>
        <v>2</v>
      </c>
      <c r="H6" s="105">
        <f ca="1">RANDBETWEEN(1,20)</f>
        <v>11</v>
      </c>
      <c r="I6" s="122">
        <f t="shared" ref="I6:I41" ca="1" si="4">SUM(G6:H6)</f>
        <v>13</v>
      </c>
      <c r="J6" s="123"/>
    </row>
    <row r="7" spans="1:10" s="128" customFormat="1" ht="16.8" x14ac:dyDescent="0.3">
      <c r="A7" s="125" t="s">
        <v>33</v>
      </c>
      <c r="B7" s="101">
        <v>0</v>
      </c>
      <c r="C7" s="126" t="s">
        <v>28</v>
      </c>
      <c r="D7" s="127" t="str">
        <f>IF(C7="Str",'Personal File'!$C$10,IF(C7="Dex",'Personal File'!$C$11,IF(C7="Con",'Personal File'!$C$12,IF(C7="Int",'Personal File'!$C$13,IF(C7="Wis",'Personal File'!$C$14,IF(C7="Cha",'Personal File'!$C$15))))))</f>
        <v>+1</v>
      </c>
      <c r="E7" s="108" t="str">
        <f t="shared" si="3"/>
        <v>Dex (+1)</v>
      </c>
      <c r="F7" s="122" t="s">
        <v>56</v>
      </c>
      <c r="G7" s="122">
        <f t="shared" si="1"/>
        <v>1</v>
      </c>
      <c r="H7" s="105">
        <f ca="1">RANDBETWEEN(1,20)</f>
        <v>2</v>
      </c>
      <c r="I7" s="122">
        <f t="shared" ca="1" si="4"/>
        <v>3</v>
      </c>
      <c r="J7" s="123"/>
    </row>
    <row r="8" spans="1:10" s="133" customFormat="1" ht="16.8" x14ac:dyDescent="0.3">
      <c r="A8" s="129" t="s">
        <v>34</v>
      </c>
      <c r="B8" s="101">
        <v>0</v>
      </c>
      <c r="C8" s="130" t="s">
        <v>24</v>
      </c>
      <c r="D8" s="131" t="str">
        <f>IF(C8="Str",'Personal File'!$C$10,IF(C8="Dex",'Personal File'!$C$11,IF(C8="Con",'Personal File'!$C$12,IF(C8="Int",'Personal File'!$C$13,IF(C8="Wis",'Personal File'!$C$14,IF(C8="Cha",'Personal File'!$C$15))))))</f>
        <v>+2</v>
      </c>
      <c r="E8" s="132" t="str">
        <f t="shared" si="3"/>
        <v>Cha (+2)</v>
      </c>
      <c r="F8" s="122" t="s">
        <v>56</v>
      </c>
      <c r="G8" s="122">
        <f t="shared" si="1"/>
        <v>2</v>
      </c>
      <c r="H8" s="105">
        <f t="shared" ref="H8:H41" ca="1" si="5">RANDBETWEEN(1,20)</f>
        <v>12</v>
      </c>
      <c r="I8" s="122">
        <f t="shared" ca="1" si="4"/>
        <v>14</v>
      </c>
      <c r="J8" s="123"/>
    </row>
    <row r="9" spans="1:10" s="138" customFormat="1" ht="16.8" x14ac:dyDescent="0.3">
      <c r="A9" s="134" t="s">
        <v>35</v>
      </c>
      <c r="B9" s="101">
        <v>0</v>
      </c>
      <c r="C9" s="135" t="s">
        <v>29</v>
      </c>
      <c r="D9" s="136" t="str">
        <f>IF(C9="Str",'Personal File'!$C$10,IF(C9="Dex",'Personal File'!$C$11,IF(C9="Con",'Personal File'!$C$12,IF(C9="Int",'Personal File'!$C$13,IF(C9="Wis",'Personal File'!$C$14,IF(C9="Cha",'Personal File'!$C$15))))))</f>
        <v>+0</v>
      </c>
      <c r="E9" s="137" t="str">
        <f t="shared" si="3"/>
        <v>Str (+0)</v>
      </c>
      <c r="F9" s="122" t="s">
        <v>56</v>
      </c>
      <c r="G9" s="122">
        <f t="shared" si="1"/>
        <v>0</v>
      </c>
      <c r="H9" s="105">
        <f t="shared" ca="1" si="5"/>
        <v>8</v>
      </c>
      <c r="I9" s="122">
        <f t="shared" ca="1" si="4"/>
        <v>8</v>
      </c>
      <c r="J9" s="123"/>
    </row>
    <row r="10" spans="1:10" s="138" customFormat="1" ht="16.8" x14ac:dyDescent="0.3">
      <c r="A10" s="139" t="s">
        <v>8</v>
      </c>
      <c r="B10" s="140">
        <v>10</v>
      </c>
      <c r="C10" s="141" t="s">
        <v>25</v>
      </c>
      <c r="D10" s="142" t="str">
        <f>IF(C10="Str",'Personal File'!$C$10,IF(C10="Dex",'Personal File'!$C$11,IF(C10="Con",'Personal File'!$C$12,IF(C10="Int",'Personal File'!$C$13,IF(C10="Wis",'Personal File'!$C$14,IF(C10="Cha",'Personal File'!$C$15))))))</f>
        <v>+1</v>
      </c>
      <c r="E10" s="143" t="str">
        <f t="shared" si="3"/>
        <v>Con (+1)</v>
      </c>
      <c r="F10" s="144" t="s">
        <v>56</v>
      </c>
      <c r="G10" s="144">
        <f t="shared" si="1"/>
        <v>11</v>
      </c>
      <c r="H10" s="105">
        <f t="shared" ca="1" si="5"/>
        <v>16</v>
      </c>
      <c r="I10" s="144">
        <f t="shared" ca="1" si="4"/>
        <v>27</v>
      </c>
      <c r="J10" s="145"/>
    </row>
    <row r="11" spans="1:10" s="124" customFormat="1" ht="16.8" x14ac:dyDescent="0.3">
      <c r="A11" s="117" t="s">
        <v>108</v>
      </c>
      <c r="B11" s="101">
        <v>0</v>
      </c>
      <c r="C11" s="118" t="s">
        <v>26</v>
      </c>
      <c r="D11" s="119" t="str">
        <f>IF(C11="Str",'Personal File'!$C$10,IF(C11="Dex",'Personal File'!$C$11,IF(C11="Con",'Personal File'!$C$12,IF(C11="Int",'Personal File'!$C$13,IF(C11="Wis",'Personal File'!$C$14,IF(C11="Cha",'Personal File'!$C$15))))))</f>
        <v>+2</v>
      </c>
      <c r="E11" s="120" t="str">
        <f t="shared" si="3"/>
        <v>Int (+2)</v>
      </c>
      <c r="F11" s="122" t="s">
        <v>56</v>
      </c>
      <c r="G11" s="122">
        <f t="shared" si="1"/>
        <v>2</v>
      </c>
      <c r="H11" s="105">
        <f t="shared" ca="1" si="5"/>
        <v>19</v>
      </c>
      <c r="I11" s="122">
        <f t="shared" ca="1" si="4"/>
        <v>21</v>
      </c>
      <c r="J11" s="123"/>
    </row>
    <row r="12" spans="1:10" s="153" customFormat="1" ht="16.8" x14ac:dyDescent="0.3">
      <c r="A12" s="146" t="s">
        <v>36</v>
      </c>
      <c r="B12" s="147">
        <v>0</v>
      </c>
      <c r="C12" s="148" t="s">
        <v>26</v>
      </c>
      <c r="D12" s="149" t="str">
        <f>IF(C12="Str",'Personal File'!$C$10,IF(C12="Dex",'Personal File'!$C$11,IF(C12="Con",'Personal File'!$C$12,IF(C12="Int",'Personal File'!$C$13,IF(C12="Wis",'Personal File'!$C$14,IF(C12="Cha",'Personal File'!$C$15))))))</f>
        <v>+2</v>
      </c>
      <c r="E12" s="150" t="str">
        <f t="shared" si="3"/>
        <v>Int (+2)</v>
      </c>
      <c r="F12" s="151" t="s">
        <v>56</v>
      </c>
      <c r="G12" s="151">
        <f t="shared" si="1"/>
        <v>2</v>
      </c>
      <c r="H12" s="105">
        <f t="shared" ca="1" si="5"/>
        <v>15</v>
      </c>
      <c r="I12" s="151">
        <f t="shared" ref="I12" ca="1" si="6">SUM(G12:H12)</f>
        <v>17</v>
      </c>
      <c r="J12" s="152"/>
    </row>
    <row r="13" spans="1:10" s="128" customFormat="1" ht="16.8" x14ac:dyDescent="0.3">
      <c r="A13" s="154" t="s">
        <v>37</v>
      </c>
      <c r="B13" s="155">
        <v>10</v>
      </c>
      <c r="C13" s="156" t="s">
        <v>24</v>
      </c>
      <c r="D13" s="157" t="str">
        <f>IF(C13="Str",'Personal File'!$C$10,IF(C13="Dex",'Personal File'!$C$11,IF(C13="Con",'Personal File'!$C$12,IF(C13="Int",'Personal File'!$C$13,IF(C13="Wis",'Personal File'!$C$14,IF(C13="Cha",'Personal File'!$C$15))))))</f>
        <v>+2</v>
      </c>
      <c r="E13" s="158" t="str">
        <f t="shared" si="3"/>
        <v>Cha (+2)</v>
      </c>
      <c r="F13" s="159" t="s">
        <v>437</v>
      </c>
      <c r="G13" s="159">
        <f t="shared" si="1"/>
        <v>14</v>
      </c>
      <c r="H13" s="105">
        <f t="shared" ca="1" si="5"/>
        <v>2</v>
      </c>
      <c r="I13" s="159">
        <f t="shared" ca="1" si="4"/>
        <v>16</v>
      </c>
      <c r="J13" s="160" t="s">
        <v>436</v>
      </c>
    </row>
    <row r="14" spans="1:10" s="128" customFormat="1" ht="16.8" x14ac:dyDescent="0.3">
      <c r="A14" s="146" t="s">
        <v>38</v>
      </c>
      <c r="B14" s="147">
        <v>0</v>
      </c>
      <c r="C14" s="148" t="s">
        <v>26</v>
      </c>
      <c r="D14" s="149" t="str">
        <f>IF(C14="Str",'Personal File'!$C$10,IF(C14="Dex",'Personal File'!$C$11,IF(C14="Con",'Personal File'!$C$12,IF(C14="Int",'Personal File'!$C$13,IF(C14="Wis",'Personal File'!$C$14,IF(C14="Cha",'Personal File'!$C$15))))))</f>
        <v>+2</v>
      </c>
      <c r="E14" s="150" t="str">
        <f t="shared" si="3"/>
        <v>Int (+2)</v>
      </c>
      <c r="F14" s="151" t="s">
        <v>56</v>
      </c>
      <c r="G14" s="151">
        <f t="shared" si="1"/>
        <v>2</v>
      </c>
      <c r="H14" s="105">
        <f t="shared" ca="1" si="5"/>
        <v>18</v>
      </c>
      <c r="I14" s="151">
        <f t="shared" ref="I14" ca="1" si="7">SUM(G14:H14)</f>
        <v>20</v>
      </c>
      <c r="J14" s="152"/>
    </row>
    <row r="15" spans="1:10" s="128" customFormat="1" ht="16.8" x14ac:dyDescent="0.3">
      <c r="A15" s="129" t="s">
        <v>39</v>
      </c>
      <c r="B15" s="101">
        <v>0</v>
      </c>
      <c r="C15" s="130" t="s">
        <v>24</v>
      </c>
      <c r="D15" s="131" t="str">
        <f>IF(C15="Str",'Personal File'!$C$10,IF(C15="Dex",'Personal File'!$C$11,IF(C15="Con",'Personal File'!$C$12,IF(C15="Int",'Personal File'!$C$13,IF(C15="Wis",'Personal File'!$C$14,IF(C15="Cha",'Personal File'!$C$15))))))</f>
        <v>+2</v>
      </c>
      <c r="E15" s="132" t="str">
        <f t="shared" si="3"/>
        <v>Cha (+2)</v>
      </c>
      <c r="F15" s="122" t="s">
        <v>56</v>
      </c>
      <c r="G15" s="122">
        <f t="shared" si="1"/>
        <v>2</v>
      </c>
      <c r="H15" s="105">
        <f t="shared" ca="1" si="5"/>
        <v>19</v>
      </c>
      <c r="I15" s="122">
        <f t="shared" ca="1" si="4"/>
        <v>21</v>
      </c>
      <c r="J15" s="123"/>
    </row>
    <row r="16" spans="1:10" s="128" customFormat="1" ht="16.8" x14ac:dyDescent="0.3">
      <c r="A16" s="125" t="s">
        <v>40</v>
      </c>
      <c r="B16" s="101">
        <v>0</v>
      </c>
      <c r="C16" s="126" t="s">
        <v>28</v>
      </c>
      <c r="D16" s="127" t="str">
        <f>IF(C16="Str",'Personal File'!$C$10,IF(C16="Dex",'Personal File'!$C$11,IF(C16="Con",'Personal File'!$C$12,IF(C16="Int",'Personal File'!$C$13,IF(C16="Wis",'Personal File'!$C$14,IF(C16="Cha",'Personal File'!$C$15))))))</f>
        <v>+1</v>
      </c>
      <c r="E16" s="108" t="str">
        <f t="shared" si="3"/>
        <v>Dex (+1)</v>
      </c>
      <c r="F16" s="122" t="s">
        <v>56</v>
      </c>
      <c r="G16" s="122">
        <f t="shared" si="1"/>
        <v>1</v>
      </c>
      <c r="H16" s="105">
        <f t="shared" ca="1" si="5"/>
        <v>11</v>
      </c>
      <c r="I16" s="122">
        <f t="shared" ca="1" si="4"/>
        <v>12</v>
      </c>
      <c r="J16" s="123"/>
    </row>
    <row r="17" spans="1:10" s="128" customFormat="1" ht="16.8" x14ac:dyDescent="0.3">
      <c r="A17" s="161" t="s">
        <v>41</v>
      </c>
      <c r="B17" s="162">
        <v>0</v>
      </c>
      <c r="C17" s="163" t="s">
        <v>26</v>
      </c>
      <c r="D17" s="164" t="str">
        <f>IF(C17="Str",'Personal File'!$C$10,IF(C17="Dex",'Personal File'!$C$11,IF(C17="Con",'Personal File'!$C$12,IF(C17="Int",'Personal File'!$C$13,IF(C17="Wis",'Personal File'!$C$14,IF(C17="Cha",'Personal File'!$C$15))))))</f>
        <v>+2</v>
      </c>
      <c r="E17" s="165" t="str">
        <f t="shared" si="3"/>
        <v>Int (+2)</v>
      </c>
      <c r="F17" s="166" t="s">
        <v>56</v>
      </c>
      <c r="G17" s="166">
        <f t="shared" si="1"/>
        <v>2</v>
      </c>
      <c r="H17" s="105">
        <f t="shared" ca="1" si="5"/>
        <v>5</v>
      </c>
      <c r="I17" s="166">
        <f t="shared" ca="1" si="4"/>
        <v>7</v>
      </c>
      <c r="J17" s="167"/>
    </row>
    <row r="18" spans="1:10" s="128" customFormat="1" ht="16.8" x14ac:dyDescent="0.3">
      <c r="A18" s="129" t="s">
        <v>42</v>
      </c>
      <c r="B18" s="101">
        <v>0</v>
      </c>
      <c r="C18" s="130" t="s">
        <v>24</v>
      </c>
      <c r="D18" s="131" t="str">
        <f>IF(C18="Str",'Personal File'!$C$10,IF(C18="Dex",'Personal File'!$C$11,IF(C18="Con",'Personal File'!$C$12,IF(C18="Int",'Personal File'!$C$13,IF(C18="Wis",'Personal File'!$C$14,IF(C18="Cha",'Personal File'!$C$15))))))</f>
        <v>+2</v>
      </c>
      <c r="E18" s="132" t="str">
        <f t="shared" si="3"/>
        <v>Cha (+2)</v>
      </c>
      <c r="F18" s="122" t="s">
        <v>56</v>
      </c>
      <c r="G18" s="122">
        <f t="shared" si="1"/>
        <v>2</v>
      </c>
      <c r="H18" s="105">
        <f t="shared" ca="1" si="5"/>
        <v>4</v>
      </c>
      <c r="I18" s="122">
        <f t="shared" ca="1" si="4"/>
        <v>6</v>
      </c>
      <c r="J18" s="123"/>
    </row>
    <row r="19" spans="1:10" s="128" customFormat="1" ht="16.8" x14ac:dyDescent="0.3">
      <c r="A19" s="129" t="s">
        <v>10</v>
      </c>
      <c r="B19" s="101">
        <v>0</v>
      </c>
      <c r="C19" s="130" t="s">
        <v>24</v>
      </c>
      <c r="D19" s="131" t="str">
        <f>IF(C19="Str",'Personal File'!$C$10,IF(C19="Dex",'Personal File'!$C$11,IF(C19="Con",'Personal File'!$C$12,IF(C19="Int",'Personal File'!$C$13,IF(C19="Wis",'Personal File'!$C$14,IF(C19="Cha",'Personal File'!$C$15))))))</f>
        <v>+2</v>
      </c>
      <c r="E19" s="132" t="str">
        <f t="shared" si="3"/>
        <v>Cha (+2)</v>
      </c>
      <c r="F19" s="122" t="s">
        <v>56</v>
      </c>
      <c r="G19" s="122">
        <f t="shared" si="1"/>
        <v>2</v>
      </c>
      <c r="H19" s="105">
        <f t="shared" ca="1" si="5"/>
        <v>2</v>
      </c>
      <c r="I19" s="122">
        <f t="shared" ca="1" si="4"/>
        <v>4</v>
      </c>
      <c r="J19" s="123"/>
    </row>
    <row r="20" spans="1:10" s="128" customFormat="1" ht="16.8" x14ac:dyDescent="0.3">
      <c r="A20" s="168" t="s">
        <v>43</v>
      </c>
      <c r="B20" s="140">
        <v>10</v>
      </c>
      <c r="C20" s="169" t="s">
        <v>27</v>
      </c>
      <c r="D20" s="170" t="str">
        <f>IF(C20="Str",'Personal File'!$C$10,IF(C20="Dex",'Personal File'!$C$11,IF(C20="Con",'Personal File'!$C$12,IF(C20="Int",'Personal File'!$C$13,IF(C20="Wis",'Personal File'!$C$14,IF(C20="Cha",'Personal File'!$C$15))))))</f>
        <v>+4</v>
      </c>
      <c r="E20" s="171" t="str">
        <f t="shared" si="3"/>
        <v>Wis (+4)</v>
      </c>
      <c r="F20" s="159" t="s">
        <v>56</v>
      </c>
      <c r="G20" s="144">
        <f t="shared" si="1"/>
        <v>14</v>
      </c>
      <c r="H20" s="105">
        <f t="shared" ca="1" si="5"/>
        <v>1</v>
      </c>
      <c r="I20" s="144">
        <f t="shared" ca="1" si="4"/>
        <v>15</v>
      </c>
      <c r="J20" s="145"/>
    </row>
    <row r="21" spans="1:10" s="128" customFormat="1" ht="16.8" x14ac:dyDescent="0.3">
      <c r="A21" s="125" t="s">
        <v>44</v>
      </c>
      <c r="B21" s="101">
        <v>0</v>
      </c>
      <c r="C21" s="126" t="s">
        <v>28</v>
      </c>
      <c r="D21" s="127" t="str">
        <f>IF(C21="Str",'Personal File'!$C$10,IF(C21="Dex",'Personal File'!$C$11,IF(C21="Con",'Personal File'!$C$12,IF(C21="Int",'Personal File'!$C$13,IF(C21="Wis",'Personal File'!$C$14,IF(C21="Cha",'Personal File'!$C$15))))))</f>
        <v>+1</v>
      </c>
      <c r="E21" s="108" t="str">
        <f t="shared" si="3"/>
        <v>Dex (+1)</v>
      </c>
      <c r="F21" s="122" t="s">
        <v>56</v>
      </c>
      <c r="G21" s="122">
        <f t="shared" si="1"/>
        <v>1</v>
      </c>
      <c r="H21" s="105">
        <f t="shared" ca="1" si="5"/>
        <v>15</v>
      </c>
      <c r="I21" s="122">
        <f t="shared" ca="1" si="4"/>
        <v>16</v>
      </c>
      <c r="J21" s="123"/>
    </row>
    <row r="22" spans="1:10" s="128" customFormat="1" ht="16.8" x14ac:dyDescent="0.3">
      <c r="A22" s="172" t="s">
        <v>45</v>
      </c>
      <c r="B22" s="162">
        <v>0</v>
      </c>
      <c r="C22" s="173" t="s">
        <v>24</v>
      </c>
      <c r="D22" s="174" t="str">
        <f>IF(C22="Str",'Personal File'!$C$10,IF(C22="Dex",'Personal File'!$C$11,IF(C22="Con",'Personal File'!$C$12,IF(C22="Int",'Personal File'!$C$13,IF(C22="Wis",'Personal File'!$C$14,IF(C22="Cha",'Personal File'!$C$15))))))</f>
        <v>+2</v>
      </c>
      <c r="E22" s="175" t="str">
        <f t="shared" si="3"/>
        <v>Cha (+2)</v>
      </c>
      <c r="F22" s="166" t="s">
        <v>56</v>
      </c>
      <c r="G22" s="166">
        <f t="shared" si="1"/>
        <v>2</v>
      </c>
      <c r="H22" s="105">
        <f t="shared" ca="1" si="5"/>
        <v>5</v>
      </c>
      <c r="I22" s="166">
        <f t="shared" ca="1" si="4"/>
        <v>7</v>
      </c>
      <c r="J22" s="167"/>
    </row>
    <row r="23" spans="1:10" s="128" customFormat="1" ht="16.8" x14ac:dyDescent="0.3">
      <c r="A23" s="134" t="s">
        <v>46</v>
      </c>
      <c r="B23" s="101">
        <v>0</v>
      </c>
      <c r="C23" s="135" t="s">
        <v>29</v>
      </c>
      <c r="D23" s="136" t="str">
        <f>IF(C23="Str",'Personal File'!$C$10,IF(C23="Dex",'Personal File'!$C$11,IF(C23="Con",'Personal File'!$C$12,IF(C23="Int",'Personal File'!$C$13,IF(C23="Wis",'Personal File'!$C$14,IF(C23="Cha",'Personal File'!$C$15))))))</f>
        <v>+0</v>
      </c>
      <c r="E23" s="137" t="str">
        <f t="shared" si="3"/>
        <v>Str (+0)</v>
      </c>
      <c r="F23" s="122" t="s">
        <v>56</v>
      </c>
      <c r="G23" s="122">
        <f t="shared" si="1"/>
        <v>0</v>
      </c>
      <c r="H23" s="105">
        <f t="shared" ca="1" si="5"/>
        <v>10</v>
      </c>
      <c r="I23" s="122">
        <f t="shared" ca="1" si="4"/>
        <v>10</v>
      </c>
      <c r="J23" s="123"/>
    </row>
    <row r="24" spans="1:10" s="128" customFormat="1" ht="16.8" x14ac:dyDescent="0.3">
      <c r="A24" s="176" t="s">
        <v>408</v>
      </c>
      <c r="B24" s="140">
        <v>10</v>
      </c>
      <c r="C24" s="177" t="s">
        <v>26</v>
      </c>
      <c r="D24" s="178" t="str">
        <f>IF(C24="Str",'Personal File'!$C$10,IF(C24="Dex",'Personal File'!$C$11,IF(C24="Con",'Personal File'!$C$12,IF(C24="Int",'Personal File'!$C$13,IF(C24="Wis",'Personal File'!$C$14,IF(C24="Cha",'Personal File'!$C$15))))))</f>
        <v>+2</v>
      </c>
      <c r="E24" s="179" t="str">
        <f>CONCATENATE(C24," (",D24,")")</f>
        <v>Int (+2)</v>
      </c>
      <c r="F24" s="159" t="s">
        <v>56</v>
      </c>
      <c r="G24" s="144">
        <f t="shared" si="1"/>
        <v>12</v>
      </c>
      <c r="H24" s="105">
        <f t="shared" ca="1" si="5"/>
        <v>9</v>
      </c>
      <c r="I24" s="144">
        <f t="shared" ca="1" si="4"/>
        <v>21</v>
      </c>
      <c r="J24" s="145"/>
    </row>
    <row r="25" spans="1:10" s="128" customFormat="1" ht="16.8" x14ac:dyDescent="0.3">
      <c r="A25" s="180" t="s">
        <v>47</v>
      </c>
      <c r="B25" s="101">
        <v>0</v>
      </c>
      <c r="C25" s="181" t="s">
        <v>27</v>
      </c>
      <c r="D25" s="182" t="str">
        <f>IF(C25="Str",'Personal File'!$C$10,IF(C25="Dex",'Personal File'!$C$11,IF(C25="Con",'Personal File'!$C$12,IF(C25="Int",'Personal File'!$C$13,IF(C25="Wis",'Personal File'!$C$14,IF(C25="Cha",'Personal File'!$C$15))))))</f>
        <v>+4</v>
      </c>
      <c r="E25" s="183" t="str">
        <f t="shared" si="3"/>
        <v>Wis (+4)</v>
      </c>
      <c r="F25" s="122" t="s">
        <v>56</v>
      </c>
      <c r="G25" s="122">
        <f t="shared" si="1"/>
        <v>4</v>
      </c>
      <c r="H25" s="105">
        <f t="shared" ca="1" si="5"/>
        <v>6</v>
      </c>
      <c r="I25" s="122">
        <f t="shared" ca="1" si="4"/>
        <v>10</v>
      </c>
      <c r="J25" s="123"/>
    </row>
    <row r="26" spans="1:10" s="128" customFormat="1" ht="16.8" x14ac:dyDescent="0.3">
      <c r="A26" s="125" t="s">
        <v>11</v>
      </c>
      <c r="B26" s="101">
        <v>0</v>
      </c>
      <c r="C26" s="126" t="s">
        <v>28</v>
      </c>
      <c r="D26" s="127" t="str">
        <f>IF(C26="Str",'Personal File'!$C$10,IF(C26="Dex",'Personal File'!$C$11,IF(C26="Con",'Personal File'!$C$12,IF(C26="Int",'Personal File'!$C$13,IF(C26="Wis",'Personal File'!$C$14,IF(C26="Cha",'Personal File'!$C$15))))))</f>
        <v>+1</v>
      </c>
      <c r="E26" s="108" t="str">
        <f t="shared" si="3"/>
        <v>Dex (+1)</v>
      </c>
      <c r="F26" s="122" t="s">
        <v>56</v>
      </c>
      <c r="G26" s="122">
        <f t="shared" si="1"/>
        <v>1</v>
      </c>
      <c r="H26" s="105">
        <f t="shared" ca="1" si="5"/>
        <v>7</v>
      </c>
      <c r="I26" s="122">
        <f t="shared" ca="1" si="4"/>
        <v>8</v>
      </c>
      <c r="J26" s="123"/>
    </row>
    <row r="27" spans="1:10" s="128" customFormat="1" ht="16.8" x14ac:dyDescent="0.3">
      <c r="A27" s="184" t="s">
        <v>48</v>
      </c>
      <c r="B27" s="147">
        <v>0</v>
      </c>
      <c r="C27" s="185" t="s">
        <v>28</v>
      </c>
      <c r="D27" s="186" t="str">
        <f>IF(C27="Str",'Personal File'!$C$10,IF(C27="Dex",'Personal File'!$C$11,IF(C27="Con",'Personal File'!$C$12,IF(C27="Int",'Personal File'!$C$13,IF(C27="Wis",'Personal File'!$C$14,IF(C27="Cha",'Personal File'!$C$15))))))</f>
        <v>+1</v>
      </c>
      <c r="E27" s="187" t="str">
        <f t="shared" si="3"/>
        <v>Dex (+1)</v>
      </c>
      <c r="F27" s="151" t="s">
        <v>56</v>
      </c>
      <c r="G27" s="151">
        <f t="shared" si="1"/>
        <v>1</v>
      </c>
      <c r="H27" s="105">
        <f t="shared" ca="1" si="5"/>
        <v>16</v>
      </c>
      <c r="I27" s="151">
        <f t="shared" ca="1" si="4"/>
        <v>17</v>
      </c>
      <c r="J27" s="152"/>
    </row>
    <row r="28" spans="1:10" ht="16.8" x14ac:dyDescent="0.3">
      <c r="A28" s="154" t="s">
        <v>409</v>
      </c>
      <c r="B28" s="155">
        <v>9</v>
      </c>
      <c r="C28" s="156" t="s">
        <v>24</v>
      </c>
      <c r="D28" s="157" t="str">
        <f>IF(C28="Str",'Personal File'!$C$10,IF(C28="Dex",'Personal File'!$C$11,IF(C28="Con",'Personal File'!$C$12,IF(C28="Int",'Personal File'!$C$13,IF(C28="Wis",'Personal File'!$C$14,IF(C28="Cha",'Personal File'!$C$15))))))</f>
        <v>+2</v>
      </c>
      <c r="E28" s="158" t="str">
        <f t="shared" si="3"/>
        <v>Cha (+2)</v>
      </c>
      <c r="F28" s="159" t="s">
        <v>56</v>
      </c>
      <c r="G28" s="159">
        <f t="shared" si="1"/>
        <v>11</v>
      </c>
      <c r="H28" s="105">
        <f t="shared" ca="1" si="5"/>
        <v>10</v>
      </c>
      <c r="I28" s="159">
        <f t="shared" ca="1" si="4"/>
        <v>21</v>
      </c>
      <c r="J28" s="188"/>
    </row>
    <row r="29" spans="1:10" ht="16.8" x14ac:dyDescent="0.3">
      <c r="A29" s="154" t="s">
        <v>410</v>
      </c>
      <c r="B29" s="155">
        <v>8</v>
      </c>
      <c r="C29" s="189" t="s">
        <v>27</v>
      </c>
      <c r="D29" s="190" t="str">
        <f>IF(C29="Str",'Personal File'!$C$10,IF(C29="Dex",'Personal File'!$C$11,IF(C29="Con",'Personal File'!$C$12,IF(C29="Int",'Personal File'!$C$13,IF(C29="Wis",'Personal File'!$C$14,IF(C29="Cha",'Personal File'!$C$15))))))</f>
        <v>+4</v>
      </c>
      <c r="E29" s="191" t="str">
        <f t="shared" ref="E29" si="8">CONCATENATE(C29," (",D29,")")</f>
        <v>Wis (+4)</v>
      </c>
      <c r="F29" s="159" t="s">
        <v>56</v>
      </c>
      <c r="G29" s="192">
        <f t="shared" si="1"/>
        <v>12</v>
      </c>
      <c r="H29" s="105">
        <f t="shared" ca="1" si="5"/>
        <v>12</v>
      </c>
      <c r="I29" s="159">
        <f t="shared" ref="I29" ca="1" si="9">SUM(G29:H29)</f>
        <v>24</v>
      </c>
      <c r="J29" s="188"/>
    </row>
    <row r="30" spans="1:10" ht="16.8" x14ac:dyDescent="0.3">
      <c r="A30" s="125" t="s">
        <v>12</v>
      </c>
      <c r="B30" s="101">
        <v>0</v>
      </c>
      <c r="C30" s="126" t="s">
        <v>28</v>
      </c>
      <c r="D30" s="127" t="str">
        <f>IF(C30="Str",'Personal File'!$C$10,IF(C30="Dex",'Personal File'!$C$11,IF(C30="Con",'Personal File'!$C$12,IF(C30="Int",'Personal File'!$C$13,IF(C30="Wis",'Personal File'!$C$14,IF(C30="Cha",'Personal File'!$C$15))))))</f>
        <v>+1</v>
      </c>
      <c r="E30" s="108" t="str">
        <f t="shared" si="3"/>
        <v>Dex (+1)</v>
      </c>
      <c r="F30" s="122" t="s">
        <v>56</v>
      </c>
      <c r="G30" s="122">
        <f t="shared" si="1"/>
        <v>1</v>
      </c>
      <c r="H30" s="105">
        <f t="shared" ca="1" si="5"/>
        <v>4</v>
      </c>
      <c r="I30" s="122">
        <f t="shared" ca="1" si="4"/>
        <v>5</v>
      </c>
      <c r="J30" s="123"/>
    </row>
    <row r="31" spans="1:10" ht="16.8" x14ac:dyDescent="0.3">
      <c r="A31" s="117" t="s">
        <v>13</v>
      </c>
      <c r="B31" s="101">
        <v>0</v>
      </c>
      <c r="C31" s="118" t="s">
        <v>26</v>
      </c>
      <c r="D31" s="119" t="str">
        <f>IF(C31="Str",'Personal File'!$C$10,IF(C31="Dex",'Personal File'!$C$11,IF(C31="Con",'Personal File'!$C$12,IF(C31="Int",'Personal File'!$C$13,IF(C31="Wis",'Personal File'!$C$14,IF(C31="Cha",'Personal File'!$C$15))))))</f>
        <v>+2</v>
      </c>
      <c r="E31" s="120" t="str">
        <f t="shared" si="3"/>
        <v>Int (+2)</v>
      </c>
      <c r="F31" s="122" t="s">
        <v>56</v>
      </c>
      <c r="G31" s="122">
        <f t="shared" si="1"/>
        <v>2</v>
      </c>
      <c r="H31" s="105">
        <f t="shared" ca="1" si="5"/>
        <v>17</v>
      </c>
      <c r="I31" s="122">
        <f t="shared" ca="1" si="4"/>
        <v>19</v>
      </c>
      <c r="J31" s="123"/>
    </row>
    <row r="32" spans="1:10" ht="16.8" x14ac:dyDescent="0.3">
      <c r="A32" s="421" t="s">
        <v>49</v>
      </c>
      <c r="B32" s="155">
        <v>10</v>
      </c>
      <c r="C32" s="189" t="s">
        <v>27</v>
      </c>
      <c r="D32" s="190" t="str">
        <f>IF(C32="Str",'Personal File'!$C$10,IF(C32="Dex",'Personal File'!$C$11,IF(C32="Con",'Personal File'!$C$12,IF(C32="Int",'Personal File'!$C$13,IF(C32="Wis",'Personal File'!$C$14,IF(C32="Cha",'Personal File'!$C$15))))))</f>
        <v>+4</v>
      </c>
      <c r="E32" s="191" t="str">
        <f t="shared" si="3"/>
        <v>Wis (+4)</v>
      </c>
      <c r="F32" s="159" t="s">
        <v>56</v>
      </c>
      <c r="G32" s="159">
        <f t="shared" si="1"/>
        <v>14</v>
      </c>
      <c r="H32" s="105">
        <f t="shared" ca="1" si="5"/>
        <v>20</v>
      </c>
      <c r="I32" s="159">
        <f t="shared" ca="1" si="4"/>
        <v>34</v>
      </c>
      <c r="J32" s="188" t="s">
        <v>436</v>
      </c>
    </row>
    <row r="33" spans="1:10" ht="16.8" x14ac:dyDescent="0.3">
      <c r="A33" s="184" t="s">
        <v>105</v>
      </c>
      <c r="B33" s="147">
        <v>0</v>
      </c>
      <c r="C33" s="185" t="s">
        <v>28</v>
      </c>
      <c r="D33" s="186" t="str">
        <f>IF(C33="Str",'Personal File'!$C$10,IF(C33="Dex",'Personal File'!$C$11,IF(C33="Con",'Personal File'!$C$12,IF(C33="Int",'Personal File'!$C$13,IF(C33="Wis",'Personal File'!$C$14,IF(C33="Cha",'Personal File'!$C$15))))))</f>
        <v>+1</v>
      </c>
      <c r="E33" s="187" t="str">
        <f t="shared" si="3"/>
        <v>Dex (+1)</v>
      </c>
      <c r="F33" s="151" t="s">
        <v>56</v>
      </c>
      <c r="G33" s="151">
        <f t="shared" si="1"/>
        <v>1</v>
      </c>
      <c r="H33" s="105">
        <f t="shared" ca="1" si="5"/>
        <v>6</v>
      </c>
      <c r="I33" s="151">
        <f t="shared" ref="I33:I34" ca="1" si="10">SUM(G33:H33)</f>
        <v>7</v>
      </c>
      <c r="J33" s="152"/>
    </row>
    <row r="34" spans="1:10" ht="16.8" x14ac:dyDescent="0.3">
      <c r="A34" s="193" t="s">
        <v>92</v>
      </c>
      <c r="B34" s="194">
        <v>0</v>
      </c>
      <c r="C34" s="195" t="s">
        <v>26</v>
      </c>
      <c r="D34" s="196" t="str">
        <f>IF(C34="Str",'Personal File'!$C$10,IF(C34="Dex",'Personal File'!$C$11,IF(C34="Con",'Personal File'!$C$12,IF(C34="Int",'Personal File'!$C$13,IF(C34="Wis",'Personal File'!$C$14,IF(C34="Cha",'Personal File'!$C$15))))))</f>
        <v>+2</v>
      </c>
      <c r="E34" s="197" t="str">
        <f t="shared" si="3"/>
        <v>Int (+2)</v>
      </c>
      <c r="F34" s="198" t="s">
        <v>56</v>
      </c>
      <c r="G34" s="151">
        <f t="shared" si="1"/>
        <v>2</v>
      </c>
      <c r="H34" s="105">
        <f t="shared" ca="1" si="5"/>
        <v>6</v>
      </c>
      <c r="I34" s="151">
        <f t="shared" ca="1" si="10"/>
        <v>8</v>
      </c>
      <c r="J34" s="199"/>
    </row>
    <row r="35" spans="1:10" ht="16.8" x14ac:dyDescent="0.3">
      <c r="A35" s="193" t="s">
        <v>50</v>
      </c>
      <c r="B35" s="194">
        <v>0</v>
      </c>
      <c r="C35" s="195" t="s">
        <v>26</v>
      </c>
      <c r="D35" s="196" t="str">
        <f>IF(C35="Str",'Personal File'!$C$10,IF(C35="Dex",'Personal File'!$C$11,IF(C35="Con",'Personal File'!$C$12,IF(C35="Int",'Personal File'!$C$13,IF(C35="Wis",'Personal File'!$C$14,IF(C35="Cha",'Personal File'!$C$15))))))</f>
        <v>+2</v>
      </c>
      <c r="E35" s="197" t="str">
        <f t="shared" si="3"/>
        <v>Int (+2)</v>
      </c>
      <c r="F35" s="198" t="s">
        <v>56</v>
      </c>
      <c r="G35" s="198">
        <f t="shared" si="1"/>
        <v>2</v>
      </c>
      <c r="H35" s="105">
        <f t="shared" ca="1" si="5"/>
        <v>5</v>
      </c>
      <c r="I35" s="198">
        <f t="shared" ca="1" si="4"/>
        <v>7</v>
      </c>
      <c r="J35" s="199"/>
    </row>
    <row r="36" spans="1:10" ht="16.8" x14ac:dyDescent="0.3">
      <c r="A36" s="180" t="s">
        <v>51</v>
      </c>
      <c r="B36" s="101">
        <v>0</v>
      </c>
      <c r="C36" s="181" t="s">
        <v>27</v>
      </c>
      <c r="D36" s="182" t="str">
        <f>IF(C36="Str",'Personal File'!$C$10,IF(C36="Dex",'Personal File'!$C$11,IF(C36="Con",'Personal File'!$C$12,IF(C36="Int",'Personal File'!$C$13,IF(C36="Wis",'Personal File'!$C$14,IF(C36="Cha",'Personal File'!$C$15))))))</f>
        <v>+4</v>
      </c>
      <c r="E36" s="183" t="str">
        <f t="shared" si="3"/>
        <v>Wis (+4)</v>
      </c>
      <c r="F36" s="122" t="s">
        <v>56</v>
      </c>
      <c r="G36" s="122">
        <f t="shared" si="1"/>
        <v>4</v>
      </c>
      <c r="H36" s="105">
        <f t="shared" ca="1" si="5"/>
        <v>13</v>
      </c>
      <c r="I36" s="122">
        <f t="shared" ca="1" si="4"/>
        <v>17</v>
      </c>
      <c r="J36" s="123"/>
    </row>
    <row r="37" spans="1:10" ht="16.8" x14ac:dyDescent="0.3">
      <c r="A37" s="180" t="s">
        <v>106</v>
      </c>
      <c r="B37" s="101">
        <v>0</v>
      </c>
      <c r="C37" s="181" t="s">
        <v>27</v>
      </c>
      <c r="D37" s="182" t="str">
        <f>IF(C37="Str",'Personal File'!$C$10,IF(C37="Dex",'Personal File'!$C$11,IF(C37="Con",'Personal File'!$C$12,IF(C37="Int",'Personal File'!$C$13,IF(C37="Wis",'Personal File'!$C$14,IF(C37="Cha",'Personal File'!$C$15))))))</f>
        <v>+4</v>
      </c>
      <c r="E37" s="183" t="str">
        <f t="shared" si="3"/>
        <v>Wis (+4)</v>
      </c>
      <c r="F37" s="122" t="s">
        <v>56</v>
      </c>
      <c r="G37" s="122">
        <f t="shared" si="1"/>
        <v>4</v>
      </c>
      <c r="H37" s="105">
        <f t="shared" ca="1" si="5"/>
        <v>16</v>
      </c>
      <c r="I37" s="122">
        <f t="shared" ca="1" si="4"/>
        <v>20</v>
      </c>
      <c r="J37" s="123"/>
    </row>
    <row r="38" spans="1:10" ht="16.8" x14ac:dyDescent="0.3">
      <c r="A38" s="134" t="s">
        <v>14</v>
      </c>
      <c r="B38" s="101">
        <v>0</v>
      </c>
      <c r="C38" s="135" t="s">
        <v>29</v>
      </c>
      <c r="D38" s="136" t="str">
        <f>IF(C38="Str",'Personal File'!$C$10,IF(C38="Dex",'Personal File'!$C$11,IF(C38="Con",'Personal File'!$C$12,IF(C38="Int",'Personal File'!$C$13,IF(C38="Wis",'Personal File'!$C$14,IF(C38="Cha",'Personal File'!$C$15))))))</f>
        <v>+0</v>
      </c>
      <c r="E38" s="137" t="str">
        <f t="shared" si="3"/>
        <v>Str (+0)</v>
      </c>
      <c r="F38" s="122" t="s">
        <v>56</v>
      </c>
      <c r="G38" s="122">
        <f t="shared" si="1"/>
        <v>0</v>
      </c>
      <c r="H38" s="105">
        <f t="shared" ca="1" si="5"/>
        <v>9</v>
      </c>
      <c r="I38" s="122">
        <f t="shared" ca="1" si="4"/>
        <v>9</v>
      </c>
      <c r="J38" s="106"/>
    </row>
    <row r="39" spans="1:10" ht="16.8" x14ac:dyDescent="0.3">
      <c r="A39" s="200" t="s">
        <v>52</v>
      </c>
      <c r="B39" s="201">
        <v>0</v>
      </c>
      <c r="C39" s="202" t="s">
        <v>28</v>
      </c>
      <c r="D39" s="203" t="str">
        <f>IF(C39="Str",'Personal File'!$C$10,IF(C39="Dex",'Personal File'!$C$11,IF(C39="Con",'Personal File'!$C$12,IF(C39="Int",'Personal File'!$C$13,IF(C39="Wis",'Personal File'!$C$14,IF(C39="Cha",'Personal File'!$C$15))))))</f>
        <v>+1</v>
      </c>
      <c r="E39" s="204" t="str">
        <f t="shared" si="3"/>
        <v>Dex (+1)</v>
      </c>
      <c r="F39" s="151" t="s">
        <v>56</v>
      </c>
      <c r="G39" s="151">
        <f t="shared" si="1"/>
        <v>1</v>
      </c>
      <c r="H39" s="105">
        <f t="shared" ca="1" si="5"/>
        <v>4</v>
      </c>
      <c r="I39" s="151">
        <f t="shared" ref="I39:I40" ca="1" si="11">SUM(G39:H39)</f>
        <v>5</v>
      </c>
      <c r="J39" s="205"/>
    </row>
    <row r="40" spans="1:10" ht="16.8" x14ac:dyDescent="0.3">
      <c r="A40" s="206" t="s">
        <v>53</v>
      </c>
      <c r="B40" s="147">
        <v>0</v>
      </c>
      <c r="C40" s="207" t="s">
        <v>24</v>
      </c>
      <c r="D40" s="208" t="str">
        <f>IF(C40="Str",'Personal File'!$C$10,IF(C40="Dex",'Personal File'!$C$11,IF(C40="Con",'Personal File'!$C$12,IF(C40="Int",'Personal File'!$C$13,IF(C40="Wis",'Personal File'!$C$14,IF(C40="Cha",'Personal File'!$C$15))))))</f>
        <v>+2</v>
      </c>
      <c r="E40" s="209" t="str">
        <f t="shared" si="3"/>
        <v>Cha (+2)</v>
      </c>
      <c r="F40" s="151" t="s">
        <v>56</v>
      </c>
      <c r="G40" s="151">
        <f t="shared" si="1"/>
        <v>2</v>
      </c>
      <c r="H40" s="105">
        <f t="shared" ca="1" si="5"/>
        <v>10</v>
      </c>
      <c r="I40" s="151">
        <f t="shared" ca="1" si="11"/>
        <v>12</v>
      </c>
      <c r="J40" s="152"/>
    </row>
    <row r="41" spans="1:10" ht="17.399999999999999" thickBot="1" x14ac:dyDescent="0.35">
      <c r="A41" s="210" t="s">
        <v>54</v>
      </c>
      <c r="B41" s="211">
        <v>0</v>
      </c>
      <c r="C41" s="212" t="s">
        <v>28</v>
      </c>
      <c r="D41" s="213" t="str">
        <f>IF(C41="Str",'Personal File'!$C$10,IF(C41="Dex",'Personal File'!$C$11,IF(C41="Con",'Personal File'!$C$12,IF(C41="Int",'Personal File'!$C$13,IF(C41="Wis",'Personal File'!$C$14,IF(C41="Cha",'Personal File'!$C$15))))))</f>
        <v>+1</v>
      </c>
      <c r="E41" s="214" t="str">
        <f t="shared" si="3"/>
        <v>Dex (+1)</v>
      </c>
      <c r="F41" s="215" t="s">
        <v>56</v>
      </c>
      <c r="G41" s="215">
        <f t="shared" si="1"/>
        <v>1</v>
      </c>
      <c r="H41" s="216">
        <f t="shared" ca="1" si="5"/>
        <v>15</v>
      </c>
      <c r="I41" s="215">
        <f t="shared" ca="1" si="4"/>
        <v>16</v>
      </c>
      <c r="J41" s="217"/>
    </row>
    <row r="42" spans="1:10" ht="16.2" thickTop="1" x14ac:dyDescent="0.3">
      <c r="B42" s="218">
        <f>SUM(B6:B41)</f>
        <v>67</v>
      </c>
      <c r="E42" s="218">
        <f>SUM(E43:E53)</f>
        <v>67</v>
      </c>
      <c r="F42" s="219" t="s">
        <v>57</v>
      </c>
    </row>
    <row r="43" spans="1:10" x14ac:dyDescent="0.3">
      <c r="B43" s="218"/>
      <c r="E43" s="218">
        <v>16</v>
      </c>
      <c r="F43" s="220" t="s">
        <v>251</v>
      </c>
    </row>
    <row r="44" spans="1:10" x14ac:dyDescent="0.3">
      <c r="E44" s="218">
        <v>4</v>
      </c>
      <c r="F44" s="220" t="s">
        <v>252</v>
      </c>
    </row>
    <row r="45" spans="1:10" x14ac:dyDescent="0.3">
      <c r="E45" s="218">
        <v>4</v>
      </c>
      <c r="F45" s="220" t="s">
        <v>253</v>
      </c>
    </row>
    <row r="46" spans="1:10" x14ac:dyDescent="0.3">
      <c r="E46" s="218">
        <v>4</v>
      </c>
      <c r="F46" s="220" t="s">
        <v>253</v>
      </c>
    </row>
    <row r="47" spans="1:10" x14ac:dyDescent="0.3">
      <c r="E47" s="218">
        <v>4</v>
      </c>
      <c r="F47" s="220" t="s">
        <v>465</v>
      </c>
    </row>
    <row r="48" spans="1:10" x14ac:dyDescent="0.3">
      <c r="E48" s="218">
        <v>4</v>
      </c>
      <c r="F48" s="220" t="s">
        <v>466</v>
      </c>
    </row>
    <row r="49" spans="5:6" x14ac:dyDescent="0.3">
      <c r="E49" s="218">
        <v>4</v>
      </c>
      <c r="F49" s="220" t="s">
        <v>467</v>
      </c>
    </row>
    <row r="50" spans="5:6" x14ac:dyDescent="0.3">
      <c r="E50" s="218">
        <v>4</v>
      </c>
      <c r="F50" s="220" t="s">
        <v>469</v>
      </c>
    </row>
    <row r="51" spans="5:6" x14ac:dyDescent="0.3">
      <c r="E51" s="218">
        <v>4</v>
      </c>
      <c r="F51" s="220" t="s">
        <v>468</v>
      </c>
    </row>
    <row r="52" spans="5:6" x14ac:dyDescent="0.3">
      <c r="E52" s="218">
        <f>3+'Personal File'!E3</f>
        <v>11</v>
      </c>
      <c r="F52" s="220" t="s">
        <v>244</v>
      </c>
    </row>
    <row r="53" spans="5:6" x14ac:dyDescent="0.3">
      <c r="E53" s="218">
        <f>'Personal File'!E3</f>
        <v>8</v>
      </c>
      <c r="F53" s="220" t="s">
        <v>417</v>
      </c>
    </row>
  </sheetData>
  <phoneticPr fontId="0" type="noConversion"/>
  <printOptions gridLinesSet="0"/>
  <pageMargins left="0.62" right="0.33" top="0.5" bottom="0.63" header="0.5" footer="0.5"/>
  <pageSetup orientation="portrait" horizontalDpi="120" verticalDpi="144"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1114"/>
  <sheetViews>
    <sheetView showGridLines="0" workbookViewId="0">
      <pane ySplit="2" topLeftCell="A3" activePane="bottomLeft" state="frozen"/>
      <selection pane="bottomLeft" activeCell="A3" sqref="A3"/>
    </sheetView>
  </sheetViews>
  <sheetFormatPr defaultColWidth="13" defaultRowHeight="15.6" x14ac:dyDescent="0.3"/>
  <cols>
    <col min="1" max="1" width="29.5" style="95" bestFit="1" customWidth="1"/>
    <col min="2" max="2" width="6.19921875" style="95" bestFit="1" customWidth="1"/>
    <col min="3" max="3" width="11.5" style="96" bestFit="1" customWidth="1"/>
    <col min="4" max="4" width="13.3984375" style="96" bestFit="1" customWidth="1"/>
    <col min="5" max="5" width="12.59765625" style="96" bestFit="1" customWidth="1"/>
    <col min="6" max="6" width="10.59765625" style="96" bestFit="1" customWidth="1"/>
    <col min="7" max="7" width="13" style="96" bestFit="1" customWidth="1"/>
    <col min="8" max="8" width="10.59765625" style="95" bestFit="1" customWidth="1"/>
    <col min="9" max="9" width="33.09765625" style="41" customWidth="1"/>
    <col min="10" max="16384" width="13" style="41"/>
  </cols>
  <sheetData>
    <row r="1" spans="1:10" ht="23.4" thickBot="1" x14ac:dyDescent="0.35">
      <c r="A1" s="221" t="s">
        <v>413</v>
      </c>
      <c r="B1" s="98"/>
      <c r="C1" s="98"/>
      <c r="D1" s="98"/>
      <c r="E1" s="98"/>
      <c r="F1" s="98"/>
      <c r="G1" s="98"/>
      <c r="H1" s="98"/>
      <c r="I1" s="98"/>
    </row>
    <row r="2" spans="1:10" s="7" customFormat="1" ht="33.6" x14ac:dyDescent="0.3">
      <c r="A2" s="10" t="s">
        <v>76</v>
      </c>
      <c r="B2" s="11" t="s">
        <v>0</v>
      </c>
      <c r="C2" s="12" t="s">
        <v>260</v>
      </c>
      <c r="D2" s="11" t="s">
        <v>79</v>
      </c>
      <c r="E2" s="11" t="s">
        <v>135</v>
      </c>
      <c r="F2" s="11" t="s">
        <v>136</v>
      </c>
      <c r="G2" s="11" t="s">
        <v>59</v>
      </c>
      <c r="H2" s="11" t="s">
        <v>17</v>
      </c>
      <c r="I2" s="11" t="s">
        <v>640</v>
      </c>
      <c r="J2" s="13" t="s">
        <v>639</v>
      </c>
    </row>
    <row r="3" spans="1:10" s="7" customFormat="1" ht="16.8" x14ac:dyDescent="0.3">
      <c r="A3" s="222" t="s">
        <v>199</v>
      </c>
      <c r="B3" s="20">
        <v>0</v>
      </c>
      <c r="C3" s="21"/>
      <c r="D3" s="22" t="s">
        <v>73</v>
      </c>
      <c r="E3" s="17" t="s">
        <v>137</v>
      </c>
      <c r="F3" s="17" t="s">
        <v>138</v>
      </c>
      <c r="G3" s="23" t="s">
        <v>90</v>
      </c>
      <c r="H3" s="23" t="s">
        <v>70</v>
      </c>
      <c r="I3" s="23" t="s">
        <v>203</v>
      </c>
      <c r="J3" s="14"/>
    </row>
    <row r="4" spans="1:10" s="7" customFormat="1" ht="16.8" x14ac:dyDescent="0.3">
      <c r="A4" s="222" t="s">
        <v>206</v>
      </c>
      <c r="B4" s="20">
        <v>0</v>
      </c>
      <c r="C4" s="21"/>
      <c r="D4" s="22" t="s">
        <v>68</v>
      </c>
      <c r="E4" s="17" t="s">
        <v>137</v>
      </c>
      <c r="F4" s="17" t="s">
        <v>138</v>
      </c>
      <c r="G4" s="23" t="s">
        <v>80</v>
      </c>
      <c r="H4" s="23" t="s">
        <v>69</v>
      </c>
      <c r="I4" s="23" t="s">
        <v>222</v>
      </c>
      <c r="J4" s="14"/>
    </row>
    <row r="5" spans="1:10" s="7" customFormat="1" ht="16.8" x14ac:dyDescent="0.3">
      <c r="A5" s="222" t="s">
        <v>200</v>
      </c>
      <c r="B5" s="20">
        <v>0</v>
      </c>
      <c r="C5" s="21"/>
      <c r="D5" s="22" t="s">
        <v>93</v>
      </c>
      <c r="E5" s="17" t="s">
        <v>137</v>
      </c>
      <c r="F5" s="17" t="s">
        <v>138</v>
      </c>
      <c r="G5" s="23" t="s">
        <v>90</v>
      </c>
      <c r="H5" s="23" t="s">
        <v>70</v>
      </c>
      <c r="I5" s="23" t="s">
        <v>222</v>
      </c>
      <c r="J5" s="14"/>
    </row>
    <row r="6" spans="1:10" s="7" customFormat="1" ht="16.8" x14ac:dyDescent="0.3">
      <c r="A6" s="222" t="s">
        <v>207</v>
      </c>
      <c r="B6" s="20">
        <v>0</v>
      </c>
      <c r="C6" s="21"/>
      <c r="D6" s="22" t="s">
        <v>93</v>
      </c>
      <c r="E6" s="17" t="s">
        <v>137</v>
      </c>
      <c r="F6" s="17" t="s">
        <v>138</v>
      </c>
      <c r="G6" s="23" t="s">
        <v>66</v>
      </c>
      <c r="H6" s="23" t="s">
        <v>67</v>
      </c>
      <c r="I6" s="23" t="s">
        <v>261</v>
      </c>
      <c r="J6" s="223"/>
    </row>
    <row r="7" spans="1:10" s="7" customFormat="1" ht="16.8" x14ac:dyDescent="0.3">
      <c r="A7" s="222" t="s">
        <v>204</v>
      </c>
      <c r="B7" s="20">
        <v>0</v>
      </c>
      <c r="C7" s="21"/>
      <c r="D7" s="22" t="s">
        <v>262</v>
      </c>
      <c r="E7" s="17" t="s">
        <v>137</v>
      </c>
      <c r="F7" s="17" t="s">
        <v>138</v>
      </c>
      <c r="G7" s="23" t="s">
        <v>66</v>
      </c>
      <c r="H7" s="23" t="s">
        <v>70</v>
      </c>
      <c r="I7" s="23" t="s">
        <v>205</v>
      </c>
      <c r="J7" s="14"/>
    </row>
    <row r="8" spans="1:10" s="7" customFormat="1" ht="16.8" x14ac:dyDescent="0.3">
      <c r="A8" s="222" t="s">
        <v>201</v>
      </c>
      <c r="B8" s="20">
        <v>0</v>
      </c>
      <c r="C8" s="21"/>
      <c r="D8" s="24" t="s">
        <v>75</v>
      </c>
      <c r="E8" s="1" t="s">
        <v>211</v>
      </c>
      <c r="F8" s="1" t="s">
        <v>138</v>
      </c>
      <c r="G8" s="16" t="s">
        <v>66</v>
      </c>
      <c r="H8" s="16" t="s">
        <v>72</v>
      </c>
      <c r="I8" s="16" t="s">
        <v>263</v>
      </c>
      <c r="J8" s="14"/>
    </row>
    <row r="9" spans="1:10" s="7" customFormat="1" ht="16.8" x14ac:dyDescent="0.3">
      <c r="A9" s="222" t="s">
        <v>208</v>
      </c>
      <c r="B9" s="20">
        <v>0</v>
      </c>
      <c r="C9" s="21"/>
      <c r="D9" s="24" t="s">
        <v>264</v>
      </c>
      <c r="E9" s="17" t="s">
        <v>137</v>
      </c>
      <c r="F9" s="17" t="s">
        <v>138</v>
      </c>
      <c r="G9" s="16" t="s">
        <v>81</v>
      </c>
      <c r="H9" s="16" t="s">
        <v>70</v>
      </c>
      <c r="I9" s="16" t="s">
        <v>223</v>
      </c>
      <c r="J9" s="14"/>
    </row>
    <row r="10" spans="1:10" s="7" customFormat="1" ht="16.8" x14ac:dyDescent="0.3">
      <c r="A10" s="222" t="s">
        <v>265</v>
      </c>
      <c r="B10" s="20">
        <v>0</v>
      </c>
      <c r="C10" s="21"/>
      <c r="D10" s="15" t="s">
        <v>264</v>
      </c>
      <c r="E10" s="1" t="s">
        <v>189</v>
      </c>
      <c r="F10" s="224" t="s">
        <v>138</v>
      </c>
      <c r="G10" s="16" t="s">
        <v>155</v>
      </c>
      <c r="H10" s="16" t="s">
        <v>72</v>
      </c>
      <c r="I10" s="16" t="s">
        <v>223</v>
      </c>
      <c r="J10" s="14"/>
    </row>
    <row r="11" spans="1:10" s="7" customFormat="1" ht="16.8" x14ac:dyDescent="0.3">
      <c r="A11" s="222" t="s">
        <v>266</v>
      </c>
      <c r="B11" s="20">
        <v>0</v>
      </c>
      <c r="C11" s="21"/>
      <c r="D11" s="24" t="s">
        <v>68</v>
      </c>
      <c r="E11" s="17" t="s">
        <v>137</v>
      </c>
      <c r="F11" s="17" t="s">
        <v>138</v>
      </c>
      <c r="G11" s="16" t="s">
        <v>81</v>
      </c>
      <c r="H11" s="16" t="s">
        <v>70</v>
      </c>
      <c r="I11" s="16" t="s">
        <v>241</v>
      </c>
      <c r="J11" s="14"/>
    </row>
    <row r="12" spans="1:10" s="7" customFormat="1" ht="16.8" x14ac:dyDescent="0.3">
      <c r="A12" s="222" t="s">
        <v>209</v>
      </c>
      <c r="B12" s="20">
        <v>0</v>
      </c>
      <c r="C12" s="21"/>
      <c r="D12" s="22" t="s">
        <v>68</v>
      </c>
      <c r="E12" s="17" t="s">
        <v>189</v>
      </c>
      <c r="F12" s="17" t="s">
        <v>138</v>
      </c>
      <c r="G12" s="23" t="s">
        <v>71</v>
      </c>
      <c r="H12" s="23" t="s">
        <v>72</v>
      </c>
      <c r="I12" s="23" t="s">
        <v>195</v>
      </c>
      <c r="J12" s="14"/>
    </row>
    <row r="13" spans="1:10" s="7" customFormat="1" ht="16.8" x14ac:dyDescent="0.3">
      <c r="A13" s="222" t="s">
        <v>210</v>
      </c>
      <c r="B13" s="20">
        <v>0</v>
      </c>
      <c r="C13" s="21"/>
      <c r="D13" s="22" t="s">
        <v>65</v>
      </c>
      <c r="E13" s="17" t="s">
        <v>153</v>
      </c>
      <c r="F13" s="17" t="s">
        <v>138</v>
      </c>
      <c r="G13" s="23" t="s">
        <v>66</v>
      </c>
      <c r="H13" s="23" t="s">
        <v>67</v>
      </c>
      <c r="I13" s="23" t="s">
        <v>267</v>
      </c>
      <c r="J13" s="18"/>
    </row>
    <row r="14" spans="1:10" s="7" customFormat="1" ht="16.8" x14ac:dyDescent="0.3">
      <c r="A14" s="225" t="s">
        <v>411</v>
      </c>
      <c r="B14" s="226">
        <v>0</v>
      </c>
      <c r="C14" s="227"/>
      <c r="D14" s="228" t="s">
        <v>73</v>
      </c>
      <c r="E14" s="19" t="s">
        <v>137</v>
      </c>
      <c r="F14" s="229" t="s">
        <v>138</v>
      </c>
      <c r="G14" s="27" t="s">
        <v>268</v>
      </c>
      <c r="H14" s="27" t="s">
        <v>74</v>
      </c>
      <c r="I14" s="27" t="s">
        <v>269</v>
      </c>
      <c r="J14" s="230"/>
    </row>
    <row r="15" spans="1:10" s="7" customFormat="1" ht="16.8" x14ac:dyDescent="0.3">
      <c r="A15" s="222" t="s">
        <v>447</v>
      </c>
      <c r="B15" s="20">
        <v>1</v>
      </c>
      <c r="C15" s="21"/>
      <c r="D15" s="22" t="s">
        <v>291</v>
      </c>
      <c r="E15" s="17" t="s">
        <v>140</v>
      </c>
      <c r="F15" s="17" t="s">
        <v>138</v>
      </c>
      <c r="G15" s="23" t="s">
        <v>240</v>
      </c>
      <c r="H15" s="23" t="s">
        <v>69</v>
      </c>
      <c r="I15" s="23" t="s">
        <v>448</v>
      </c>
      <c r="J15" s="231"/>
    </row>
    <row r="16" spans="1:10" s="7" customFormat="1" ht="16.8" x14ac:dyDescent="0.3">
      <c r="A16" s="222" t="s">
        <v>271</v>
      </c>
      <c r="B16" s="20">
        <v>1</v>
      </c>
      <c r="C16" s="21"/>
      <c r="D16" s="22" t="s">
        <v>262</v>
      </c>
      <c r="E16" s="17" t="s">
        <v>137</v>
      </c>
      <c r="F16" s="17" t="s">
        <v>138</v>
      </c>
      <c r="G16" s="23" t="s">
        <v>90</v>
      </c>
      <c r="H16" s="23" t="s">
        <v>272</v>
      </c>
      <c r="I16" s="23" t="s">
        <v>273</v>
      </c>
      <c r="J16" s="18"/>
    </row>
    <row r="17" spans="1:10" s="7" customFormat="1" ht="16.8" x14ac:dyDescent="0.3">
      <c r="A17" s="222" t="s">
        <v>402</v>
      </c>
      <c r="B17" s="20">
        <v>1</v>
      </c>
      <c r="C17" s="232" t="s">
        <v>428</v>
      </c>
      <c r="D17" s="24" t="s">
        <v>291</v>
      </c>
      <c r="E17" s="1" t="s">
        <v>137</v>
      </c>
      <c r="F17" s="233" t="s">
        <v>138</v>
      </c>
      <c r="G17" s="234" t="s">
        <v>90</v>
      </c>
      <c r="H17" s="16" t="s">
        <v>139</v>
      </c>
      <c r="I17" s="16" t="s">
        <v>438</v>
      </c>
      <c r="J17" s="235"/>
    </row>
    <row r="18" spans="1:10" ht="16.8" x14ac:dyDescent="0.3">
      <c r="A18" s="222" t="s">
        <v>274</v>
      </c>
      <c r="B18" s="20">
        <v>1</v>
      </c>
      <c r="C18" s="21"/>
      <c r="D18" s="22" t="s">
        <v>270</v>
      </c>
      <c r="E18" s="17" t="s">
        <v>190</v>
      </c>
      <c r="F18" s="17" t="s">
        <v>138</v>
      </c>
      <c r="G18" s="23" t="s">
        <v>90</v>
      </c>
      <c r="H18" s="23" t="s">
        <v>193</v>
      </c>
      <c r="I18" s="23" t="s">
        <v>275</v>
      </c>
      <c r="J18" s="14"/>
    </row>
    <row r="19" spans="1:10" ht="16.8" x14ac:dyDescent="0.3">
      <c r="A19" s="222" t="s">
        <v>435</v>
      </c>
      <c r="B19" s="20">
        <v>1</v>
      </c>
      <c r="C19" s="21"/>
      <c r="D19" s="22" t="s">
        <v>93</v>
      </c>
      <c r="E19" s="17" t="s">
        <v>153</v>
      </c>
      <c r="F19" s="17" t="s">
        <v>138</v>
      </c>
      <c r="G19" s="23" t="s">
        <v>71</v>
      </c>
      <c r="H19" s="23" t="s">
        <v>72</v>
      </c>
      <c r="I19" s="23" t="s">
        <v>276</v>
      </c>
      <c r="J19" s="14"/>
    </row>
    <row r="20" spans="1:10" ht="16.8" x14ac:dyDescent="0.3">
      <c r="A20" s="222" t="s">
        <v>277</v>
      </c>
      <c r="B20" s="20">
        <v>1</v>
      </c>
      <c r="C20" s="21"/>
      <c r="D20" s="22" t="s">
        <v>262</v>
      </c>
      <c r="E20" s="17" t="s">
        <v>137</v>
      </c>
      <c r="F20" s="17" t="s">
        <v>138</v>
      </c>
      <c r="G20" s="23" t="s">
        <v>90</v>
      </c>
      <c r="H20" s="23" t="s">
        <v>72</v>
      </c>
      <c r="I20" s="23" t="s">
        <v>213</v>
      </c>
      <c r="J20" s="14"/>
    </row>
    <row r="21" spans="1:10" ht="16.8" x14ac:dyDescent="0.3">
      <c r="A21" s="222" t="s">
        <v>404</v>
      </c>
      <c r="B21" s="20">
        <v>1</v>
      </c>
      <c r="C21" s="21"/>
      <c r="D21" s="22" t="s">
        <v>93</v>
      </c>
      <c r="E21" s="17" t="s">
        <v>140</v>
      </c>
      <c r="F21" s="17" t="s">
        <v>138</v>
      </c>
      <c r="G21" s="23" t="s">
        <v>80</v>
      </c>
      <c r="H21" s="23" t="s">
        <v>72</v>
      </c>
      <c r="I21" s="23" t="s">
        <v>278</v>
      </c>
      <c r="J21" s="14"/>
    </row>
    <row r="22" spans="1:10" ht="16.8" x14ac:dyDescent="0.3">
      <c r="A22" s="222" t="s">
        <v>279</v>
      </c>
      <c r="B22" s="20">
        <v>1</v>
      </c>
      <c r="C22" s="21"/>
      <c r="D22" s="22" t="s">
        <v>93</v>
      </c>
      <c r="E22" s="17" t="s">
        <v>140</v>
      </c>
      <c r="F22" s="17" t="s">
        <v>138</v>
      </c>
      <c r="G22" s="23" t="s">
        <v>80</v>
      </c>
      <c r="H22" s="23" t="s">
        <v>72</v>
      </c>
      <c r="I22" s="23" t="s">
        <v>278</v>
      </c>
      <c r="J22" s="14"/>
    </row>
    <row r="23" spans="1:10" ht="16.8" x14ac:dyDescent="0.3">
      <c r="A23" s="222" t="s">
        <v>280</v>
      </c>
      <c r="B23" s="20">
        <v>1</v>
      </c>
      <c r="C23" s="21"/>
      <c r="D23" s="22" t="s">
        <v>93</v>
      </c>
      <c r="E23" s="17" t="s">
        <v>137</v>
      </c>
      <c r="F23" s="17" t="s">
        <v>138</v>
      </c>
      <c r="G23" s="23" t="s">
        <v>80</v>
      </c>
      <c r="H23" s="23" t="s">
        <v>69</v>
      </c>
      <c r="I23" s="23" t="s">
        <v>142</v>
      </c>
      <c r="J23" s="14"/>
    </row>
    <row r="24" spans="1:10" ht="16.8" x14ac:dyDescent="0.3">
      <c r="A24" s="222" t="s">
        <v>281</v>
      </c>
      <c r="B24" s="20">
        <v>1</v>
      </c>
      <c r="C24" s="21"/>
      <c r="D24" s="22" t="s">
        <v>93</v>
      </c>
      <c r="E24" s="17" t="s">
        <v>153</v>
      </c>
      <c r="F24" s="17" t="s">
        <v>138</v>
      </c>
      <c r="G24" s="23" t="s">
        <v>80</v>
      </c>
      <c r="H24" s="23" t="s">
        <v>69</v>
      </c>
      <c r="I24" s="23" t="s">
        <v>142</v>
      </c>
      <c r="J24" s="14"/>
    </row>
    <row r="25" spans="1:10" ht="16.8" x14ac:dyDescent="0.3">
      <c r="A25" s="222" t="s">
        <v>282</v>
      </c>
      <c r="B25" s="20">
        <v>1</v>
      </c>
      <c r="C25" s="21"/>
      <c r="D25" s="22" t="s">
        <v>75</v>
      </c>
      <c r="E25" s="17" t="s">
        <v>140</v>
      </c>
      <c r="F25" s="17" t="s">
        <v>138</v>
      </c>
      <c r="G25" s="23" t="s">
        <v>71</v>
      </c>
      <c r="H25" s="23" t="s">
        <v>67</v>
      </c>
      <c r="I25" s="23" t="s">
        <v>283</v>
      </c>
      <c r="J25" s="231"/>
    </row>
    <row r="26" spans="1:10" ht="16.8" x14ac:dyDescent="0.3">
      <c r="A26" s="222" t="s">
        <v>284</v>
      </c>
      <c r="B26" s="20">
        <v>1</v>
      </c>
      <c r="C26" s="21"/>
      <c r="D26" s="22" t="s">
        <v>270</v>
      </c>
      <c r="E26" s="17" t="s">
        <v>140</v>
      </c>
      <c r="F26" s="17" t="s">
        <v>138</v>
      </c>
      <c r="G26" s="23" t="s">
        <v>155</v>
      </c>
      <c r="H26" s="23" t="s">
        <v>69</v>
      </c>
      <c r="I26" s="23" t="s">
        <v>285</v>
      </c>
      <c r="J26" s="14"/>
    </row>
    <row r="27" spans="1:10" ht="16.8" x14ac:dyDescent="0.3">
      <c r="A27" s="222" t="s">
        <v>96</v>
      </c>
      <c r="B27" s="20">
        <v>1</v>
      </c>
      <c r="C27" s="21"/>
      <c r="D27" s="22" t="s">
        <v>65</v>
      </c>
      <c r="E27" s="17" t="s">
        <v>137</v>
      </c>
      <c r="F27" s="17" t="s">
        <v>138</v>
      </c>
      <c r="G27" s="23" t="s">
        <v>66</v>
      </c>
      <c r="H27" s="23" t="s">
        <v>97</v>
      </c>
      <c r="I27" s="23" t="s">
        <v>98</v>
      </c>
      <c r="J27" s="14"/>
    </row>
    <row r="28" spans="1:10" ht="16.8" x14ac:dyDescent="0.3">
      <c r="A28" s="222" t="s">
        <v>286</v>
      </c>
      <c r="B28" s="20">
        <v>1</v>
      </c>
      <c r="C28" s="21"/>
      <c r="D28" s="22" t="s">
        <v>65</v>
      </c>
      <c r="E28" s="17" t="s">
        <v>137</v>
      </c>
      <c r="F28" s="17" t="s">
        <v>138</v>
      </c>
      <c r="G28" s="23" t="s">
        <v>71</v>
      </c>
      <c r="H28" s="23" t="s">
        <v>69</v>
      </c>
      <c r="I28" s="23" t="s">
        <v>287</v>
      </c>
      <c r="J28" s="231"/>
    </row>
    <row r="29" spans="1:10" ht="16.8" x14ac:dyDescent="0.3">
      <c r="A29" s="222" t="s">
        <v>288</v>
      </c>
      <c r="B29" s="20">
        <v>1</v>
      </c>
      <c r="C29" s="21"/>
      <c r="D29" s="22" t="s">
        <v>264</v>
      </c>
      <c r="E29" s="17" t="s">
        <v>137</v>
      </c>
      <c r="F29" s="17" t="s">
        <v>138</v>
      </c>
      <c r="G29" s="23" t="s">
        <v>90</v>
      </c>
      <c r="H29" s="23" t="s">
        <v>70</v>
      </c>
      <c r="I29" s="23" t="s">
        <v>143</v>
      </c>
      <c r="J29" s="231"/>
    </row>
    <row r="30" spans="1:10" ht="16.8" x14ac:dyDescent="0.3">
      <c r="A30" s="222" t="s">
        <v>289</v>
      </c>
      <c r="B30" s="20">
        <v>1</v>
      </c>
      <c r="C30" s="21"/>
      <c r="D30" s="24" t="s">
        <v>93</v>
      </c>
      <c r="E30" s="1" t="s">
        <v>137</v>
      </c>
      <c r="F30" s="224" t="s">
        <v>138</v>
      </c>
      <c r="G30" s="16" t="s">
        <v>66</v>
      </c>
      <c r="H30" s="16" t="s">
        <v>70</v>
      </c>
      <c r="I30" s="16" t="s">
        <v>194</v>
      </c>
      <c r="J30" s="14"/>
    </row>
    <row r="31" spans="1:10" ht="16.8" x14ac:dyDescent="0.3">
      <c r="A31" s="222" t="s">
        <v>290</v>
      </c>
      <c r="B31" s="20">
        <v>1</v>
      </c>
      <c r="C31" s="21"/>
      <c r="D31" s="24" t="s">
        <v>291</v>
      </c>
      <c r="E31" s="1" t="s">
        <v>140</v>
      </c>
      <c r="F31" s="224" t="s">
        <v>138</v>
      </c>
      <c r="G31" s="16" t="s">
        <v>155</v>
      </c>
      <c r="H31" s="16" t="s">
        <v>74</v>
      </c>
      <c r="I31" s="16" t="s">
        <v>187</v>
      </c>
      <c r="J31" s="14"/>
    </row>
    <row r="32" spans="1:10" ht="16.8" x14ac:dyDescent="0.3">
      <c r="A32" s="222" t="s">
        <v>94</v>
      </c>
      <c r="B32" s="20">
        <v>1</v>
      </c>
      <c r="C32" s="21"/>
      <c r="D32" s="22" t="s">
        <v>262</v>
      </c>
      <c r="E32" s="17" t="s">
        <v>137</v>
      </c>
      <c r="F32" s="17" t="s">
        <v>138</v>
      </c>
      <c r="G32" s="23" t="s">
        <v>66</v>
      </c>
      <c r="H32" s="23" t="s">
        <v>70</v>
      </c>
      <c r="I32" s="23" t="s">
        <v>95</v>
      </c>
      <c r="J32" s="14"/>
    </row>
    <row r="33" spans="1:10" ht="16.8" x14ac:dyDescent="0.3">
      <c r="A33" s="222" t="s">
        <v>104</v>
      </c>
      <c r="B33" s="20">
        <v>1</v>
      </c>
      <c r="C33" s="21"/>
      <c r="D33" s="22" t="s">
        <v>264</v>
      </c>
      <c r="E33" s="17" t="s">
        <v>145</v>
      </c>
      <c r="F33" s="17" t="s">
        <v>138</v>
      </c>
      <c r="G33" s="23" t="s">
        <v>71</v>
      </c>
      <c r="H33" s="23" t="s">
        <v>292</v>
      </c>
      <c r="I33" s="23" t="s">
        <v>146</v>
      </c>
      <c r="J33" s="14"/>
    </row>
    <row r="34" spans="1:10" ht="16.8" x14ac:dyDescent="0.3">
      <c r="A34" s="222" t="s">
        <v>293</v>
      </c>
      <c r="B34" s="20">
        <v>1</v>
      </c>
      <c r="C34" s="21"/>
      <c r="D34" s="22" t="s">
        <v>264</v>
      </c>
      <c r="E34" s="17" t="s">
        <v>294</v>
      </c>
      <c r="F34" s="17" t="s">
        <v>138</v>
      </c>
      <c r="G34" s="23" t="s">
        <v>66</v>
      </c>
      <c r="H34" s="23" t="s">
        <v>69</v>
      </c>
      <c r="I34" s="23" t="s">
        <v>295</v>
      </c>
      <c r="J34" s="231"/>
    </row>
    <row r="35" spans="1:10" ht="16.8" x14ac:dyDescent="0.3">
      <c r="A35" s="222" t="s">
        <v>99</v>
      </c>
      <c r="B35" s="20">
        <v>1</v>
      </c>
      <c r="C35" s="21"/>
      <c r="D35" s="22" t="s">
        <v>73</v>
      </c>
      <c r="E35" s="17" t="s">
        <v>137</v>
      </c>
      <c r="F35" s="17" t="s">
        <v>138</v>
      </c>
      <c r="G35" s="23" t="s">
        <v>102</v>
      </c>
      <c r="H35" s="23" t="s">
        <v>69</v>
      </c>
      <c r="I35" s="23" t="s">
        <v>242</v>
      </c>
      <c r="J35" s="14"/>
    </row>
    <row r="36" spans="1:10" ht="16.8" x14ac:dyDescent="0.3">
      <c r="A36" s="222" t="s">
        <v>405</v>
      </c>
      <c r="B36" s="20">
        <v>1</v>
      </c>
      <c r="C36" s="232" t="s">
        <v>426</v>
      </c>
      <c r="D36" s="22" t="s">
        <v>65</v>
      </c>
      <c r="E36" s="17" t="s">
        <v>153</v>
      </c>
      <c r="F36" s="17" t="s">
        <v>138</v>
      </c>
      <c r="G36" s="23" t="s">
        <v>66</v>
      </c>
      <c r="H36" s="23" t="s">
        <v>69</v>
      </c>
      <c r="I36" s="23" t="s">
        <v>296</v>
      </c>
      <c r="J36" s="25"/>
    </row>
    <row r="37" spans="1:10" ht="16.8" x14ac:dyDescent="0.3">
      <c r="A37" s="222" t="s">
        <v>297</v>
      </c>
      <c r="B37" s="20">
        <v>1</v>
      </c>
      <c r="C37" s="21"/>
      <c r="D37" s="22" t="s">
        <v>65</v>
      </c>
      <c r="E37" s="17" t="s">
        <v>153</v>
      </c>
      <c r="F37" s="17" t="s">
        <v>138</v>
      </c>
      <c r="G37" s="23" t="s">
        <v>66</v>
      </c>
      <c r="H37" s="23" t="s">
        <v>69</v>
      </c>
      <c r="I37" s="23" t="s">
        <v>296</v>
      </c>
      <c r="J37" s="25"/>
    </row>
    <row r="38" spans="1:10" ht="16.8" x14ac:dyDescent="0.3">
      <c r="A38" s="222" t="s">
        <v>298</v>
      </c>
      <c r="B38" s="20">
        <v>1</v>
      </c>
      <c r="C38" s="21"/>
      <c r="D38" s="22" t="s">
        <v>65</v>
      </c>
      <c r="E38" s="1" t="s">
        <v>140</v>
      </c>
      <c r="F38" s="1" t="s">
        <v>138</v>
      </c>
      <c r="G38" s="23" t="s">
        <v>66</v>
      </c>
      <c r="H38" s="23" t="s">
        <v>74</v>
      </c>
      <c r="I38" s="23" t="s">
        <v>198</v>
      </c>
      <c r="J38" s="14"/>
    </row>
    <row r="39" spans="1:10" ht="16.8" x14ac:dyDescent="0.3">
      <c r="A39" s="222" t="s">
        <v>258</v>
      </c>
      <c r="B39" s="20">
        <v>1</v>
      </c>
      <c r="C39" s="21"/>
      <c r="D39" s="22" t="s">
        <v>65</v>
      </c>
      <c r="E39" s="17" t="s">
        <v>145</v>
      </c>
      <c r="F39" s="17" t="s">
        <v>138</v>
      </c>
      <c r="G39" s="23" t="s">
        <v>66</v>
      </c>
      <c r="H39" s="23" t="s">
        <v>69</v>
      </c>
      <c r="I39" s="23" t="s">
        <v>299</v>
      </c>
      <c r="J39" s="231"/>
    </row>
    <row r="40" spans="1:10" ht="16.8" x14ac:dyDescent="0.3">
      <c r="A40" s="222" t="s">
        <v>300</v>
      </c>
      <c r="B40" s="20">
        <v>1</v>
      </c>
      <c r="C40" s="21"/>
      <c r="D40" s="22" t="s">
        <v>73</v>
      </c>
      <c r="E40" s="17" t="s">
        <v>153</v>
      </c>
      <c r="F40" s="17" t="s">
        <v>186</v>
      </c>
      <c r="G40" s="23" t="s">
        <v>90</v>
      </c>
      <c r="H40" s="23" t="s">
        <v>74</v>
      </c>
      <c r="I40" s="23" t="s">
        <v>301</v>
      </c>
      <c r="J40" s="26"/>
    </row>
    <row r="41" spans="1:10" ht="16.8" x14ac:dyDescent="0.3">
      <c r="A41" s="236" t="s">
        <v>302</v>
      </c>
      <c r="B41" s="226">
        <v>1</v>
      </c>
      <c r="C41" s="227"/>
      <c r="D41" s="228" t="s">
        <v>73</v>
      </c>
      <c r="E41" s="19" t="s">
        <v>145</v>
      </c>
      <c r="F41" s="237" t="s">
        <v>138</v>
      </c>
      <c r="G41" s="27" t="s">
        <v>90</v>
      </c>
      <c r="H41" s="27" t="s">
        <v>139</v>
      </c>
      <c r="I41" s="27" t="s">
        <v>214</v>
      </c>
      <c r="J41" s="238"/>
    </row>
    <row r="42" spans="1:10" ht="16.8" x14ac:dyDescent="0.3">
      <c r="A42" s="222" t="s">
        <v>257</v>
      </c>
      <c r="B42" s="20">
        <v>2</v>
      </c>
      <c r="C42" s="232" t="s">
        <v>426</v>
      </c>
      <c r="D42" s="24" t="s">
        <v>270</v>
      </c>
      <c r="E42" s="1" t="s">
        <v>140</v>
      </c>
      <c r="F42" s="1" t="s">
        <v>138</v>
      </c>
      <c r="G42" s="16" t="s">
        <v>66</v>
      </c>
      <c r="H42" s="16" t="s">
        <v>69</v>
      </c>
      <c r="I42" s="16" t="s">
        <v>303</v>
      </c>
      <c r="J42" s="231"/>
    </row>
    <row r="43" spans="1:10" ht="16.8" x14ac:dyDescent="0.3">
      <c r="A43" s="222" t="s">
        <v>304</v>
      </c>
      <c r="B43" s="20">
        <v>2</v>
      </c>
      <c r="C43" s="21"/>
      <c r="D43" s="24" t="s">
        <v>93</v>
      </c>
      <c r="E43" s="1" t="s">
        <v>153</v>
      </c>
      <c r="F43" s="1" t="s">
        <v>67</v>
      </c>
      <c r="G43" s="16" t="s">
        <v>80</v>
      </c>
      <c r="H43" s="16" t="s">
        <v>74</v>
      </c>
      <c r="I43" s="16" t="s">
        <v>305</v>
      </c>
      <c r="J43" s="14"/>
    </row>
    <row r="44" spans="1:10" ht="16.8" x14ac:dyDescent="0.3">
      <c r="A44" s="222" t="s">
        <v>149</v>
      </c>
      <c r="B44" s="20">
        <v>2</v>
      </c>
      <c r="C44" s="21"/>
      <c r="D44" s="24" t="s">
        <v>270</v>
      </c>
      <c r="E44" s="1" t="s">
        <v>145</v>
      </c>
      <c r="F44" s="1" t="s">
        <v>138</v>
      </c>
      <c r="G44" s="16" t="s">
        <v>90</v>
      </c>
      <c r="H44" s="16" t="s">
        <v>100</v>
      </c>
      <c r="I44" s="16" t="s">
        <v>150</v>
      </c>
      <c r="J44" s="14"/>
    </row>
    <row r="45" spans="1:10" ht="16.8" x14ac:dyDescent="0.3">
      <c r="A45" s="222" t="s">
        <v>306</v>
      </c>
      <c r="B45" s="20">
        <v>2</v>
      </c>
      <c r="C45" s="21"/>
      <c r="D45" s="24" t="s">
        <v>93</v>
      </c>
      <c r="E45" s="1" t="s">
        <v>189</v>
      </c>
      <c r="F45" s="1" t="s">
        <v>138</v>
      </c>
      <c r="G45" s="16" t="s">
        <v>71</v>
      </c>
      <c r="H45" s="16" t="s">
        <v>70</v>
      </c>
      <c r="I45" s="16" t="s">
        <v>307</v>
      </c>
      <c r="J45" s="14"/>
    </row>
    <row r="46" spans="1:10" ht="16.8" x14ac:dyDescent="0.3">
      <c r="A46" s="222" t="s">
        <v>308</v>
      </c>
      <c r="B46" s="20">
        <v>2</v>
      </c>
      <c r="C46" s="21"/>
      <c r="D46" s="24" t="s">
        <v>309</v>
      </c>
      <c r="E46" s="1" t="s">
        <v>140</v>
      </c>
      <c r="F46" s="224" t="s">
        <v>138</v>
      </c>
      <c r="G46" s="16" t="s">
        <v>90</v>
      </c>
      <c r="H46" s="16" t="s">
        <v>74</v>
      </c>
      <c r="I46" s="16" t="s">
        <v>310</v>
      </c>
      <c r="J46" s="14"/>
    </row>
    <row r="47" spans="1:10" ht="16.8" x14ac:dyDescent="0.3">
      <c r="A47" s="222" t="s">
        <v>311</v>
      </c>
      <c r="B47" s="20">
        <v>2</v>
      </c>
      <c r="C47" s="21"/>
      <c r="D47" s="24" t="s">
        <v>309</v>
      </c>
      <c r="E47" s="1" t="s">
        <v>140</v>
      </c>
      <c r="F47" s="224" t="s">
        <v>138</v>
      </c>
      <c r="G47" s="16" t="s">
        <v>90</v>
      </c>
      <c r="H47" s="16" t="s">
        <v>74</v>
      </c>
      <c r="I47" s="16" t="s">
        <v>183</v>
      </c>
      <c r="J47" s="14"/>
    </row>
    <row r="48" spans="1:10" ht="16.8" x14ac:dyDescent="0.3">
      <c r="A48" s="222" t="s">
        <v>182</v>
      </c>
      <c r="B48" s="20">
        <v>2</v>
      </c>
      <c r="C48" s="21"/>
      <c r="D48" s="24" t="s">
        <v>65</v>
      </c>
      <c r="E48" s="1" t="s">
        <v>140</v>
      </c>
      <c r="F48" s="224" t="s">
        <v>138</v>
      </c>
      <c r="G48" s="16" t="s">
        <v>66</v>
      </c>
      <c r="H48" s="16" t="s">
        <v>69</v>
      </c>
      <c r="I48" s="16" t="s">
        <v>183</v>
      </c>
      <c r="J48" s="14"/>
    </row>
    <row r="49" spans="1:10" ht="16.8" x14ac:dyDescent="0.3">
      <c r="A49" s="222" t="s">
        <v>152</v>
      </c>
      <c r="B49" s="20">
        <v>2</v>
      </c>
      <c r="C49" s="21"/>
      <c r="D49" s="24" t="s">
        <v>264</v>
      </c>
      <c r="E49" s="1" t="s">
        <v>153</v>
      </c>
      <c r="F49" s="1" t="s">
        <v>138</v>
      </c>
      <c r="G49" s="16" t="s">
        <v>66</v>
      </c>
      <c r="H49" s="16" t="s">
        <v>292</v>
      </c>
      <c r="I49" s="16" t="s">
        <v>312</v>
      </c>
      <c r="J49" s="14"/>
    </row>
    <row r="50" spans="1:10" ht="16.8" x14ac:dyDescent="0.3">
      <c r="A50" s="222" t="s">
        <v>313</v>
      </c>
      <c r="B50" s="20">
        <v>2</v>
      </c>
      <c r="C50" s="232" t="s">
        <v>428</v>
      </c>
      <c r="D50" s="24" t="s">
        <v>270</v>
      </c>
      <c r="E50" s="1" t="s">
        <v>140</v>
      </c>
      <c r="F50" s="1" t="s">
        <v>138</v>
      </c>
      <c r="G50" s="16" t="s">
        <v>155</v>
      </c>
      <c r="H50" s="16" t="s">
        <v>74</v>
      </c>
      <c r="I50" s="16" t="s">
        <v>314</v>
      </c>
      <c r="J50" s="14"/>
    </row>
    <row r="51" spans="1:10" ht="16.8" x14ac:dyDescent="0.3">
      <c r="A51" s="222" t="s">
        <v>315</v>
      </c>
      <c r="B51" s="20">
        <v>2</v>
      </c>
      <c r="C51" s="21"/>
      <c r="D51" s="24" t="s">
        <v>73</v>
      </c>
      <c r="E51" s="1" t="s">
        <v>137</v>
      </c>
      <c r="F51" s="224" t="s">
        <v>138</v>
      </c>
      <c r="G51" s="16" t="s">
        <v>71</v>
      </c>
      <c r="H51" s="16" t="s">
        <v>72</v>
      </c>
      <c r="I51" s="16" t="s">
        <v>316</v>
      </c>
      <c r="J51" s="14"/>
    </row>
    <row r="52" spans="1:10" ht="16.8" x14ac:dyDescent="0.3">
      <c r="A52" s="222" t="s">
        <v>317</v>
      </c>
      <c r="B52" s="20">
        <v>2</v>
      </c>
      <c r="C52" s="21"/>
      <c r="D52" s="24" t="s">
        <v>75</v>
      </c>
      <c r="E52" s="1" t="s">
        <v>318</v>
      </c>
      <c r="F52" s="1" t="s">
        <v>138</v>
      </c>
      <c r="G52" s="16" t="s">
        <v>66</v>
      </c>
      <c r="H52" s="16" t="s">
        <v>72</v>
      </c>
      <c r="I52" s="16" t="s">
        <v>263</v>
      </c>
      <c r="J52" s="14"/>
    </row>
    <row r="53" spans="1:10" ht="16.8" x14ac:dyDescent="0.3">
      <c r="A53" s="222" t="s">
        <v>319</v>
      </c>
      <c r="B53" s="20">
        <v>2</v>
      </c>
      <c r="C53" s="21"/>
      <c r="D53" s="24" t="s">
        <v>262</v>
      </c>
      <c r="E53" s="1" t="s">
        <v>137</v>
      </c>
      <c r="F53" s="1" t="s">
        <v>138</v>
      </c>
      <c r="G53" s="16" t="s">
        <v>66</v>
      </c>
      <c r="H53" s="16" t="s">
        <v>168</v>
      </c>
      <c r="I53" s="16" t="s">
        <v>213</v>
      </c>
      <c r="J53" s="14"/>
    </row>
    <row r="54" spans="1:10" ht="16.8" x14ac:dyDescent="0.3">
      <c r="A54" s="222" t="s">
        <v>154</v>
      </c>
      <c r="B54" s="20">
        <v>2</v>
      </c>
      <c r="C54" s="21"/>
      <c r="D54" s="24" t="s">
        <v>73</v>
      </c>
      <c r="E54" s="1" t="s">
        <v>140</v>
      </c>
      <c r="F54" s="1" t="s">
        <v>138</v>
      </c>
      <c r="G54" s="16" t="s">
        <v>66</v>
      </c>
      <c r="H54" s="16" t="s">
        <v>292</v>
      </c>
      <c r="I54" s="16" t="s">
        <v>403</v>
      </c>
      <c r="J54" s="14"/>
    </row>
    <row r="55" spans="1:10" ht="16.8" x14ac:dyDescent="0.3">
      <c r="A55" s="222" t="s">
        <v>320</v>
      </c>
      <c r="B55" s="20">
        <v>2</v>
      </c>
      <c r="C55" s="21"/>
      <c r="D55" s="24" t="s">
        <v>75</v>
      </c>
      <c r="E55" s="1" t="s">
        <v>153</v>
      </c>
      <c r="F55" s="1" t="s">
        <v>138</v>
      </c>
      <c r="G55" s="16" t="s">
        <v>90</v>
      </c>
      <c r="H55" s="16" t="s">
        <v>174</v>
      </c>
      <c r="I55" s="16" t="s">
        <v>141</v>
      </c>
      <c r="J55" s="14"/>
    </row>
    <row r="56" spans="1:10" ht="16.8" x14ac:dyDescent="0.3">
      <c r="A56" s="222" t="s">
        <v>321</v>
      </c>
      <c r="B56" s="20">
        <v>2</v>
      </c>
      <c r="C56" s="21"/>
      <c r="D56" s="24" t="s">
        <v>93</v>
      </c>
      <c r="E56" s="1" t="s">
        <v>153</v>
      </c>
      <c r="F56" s="1" t="s">
        <v>138</v>
      </c>
      <c r="G56" s="16" t="s">
        <v>80</v>
      </c>
      <c r="H56" s="16" t="s">
        <v>69</v>
      </c>
      <c r="I56" s="16" t="s">
        <v>142</v>
      </c>
      <c r="J56" s="14"/>
    </row>
    <row r="57" spans="1:10" ht="16.8" x14ac:dyDescent="0.3">
      <c r="A57" s="222" t="s">
        <v>184</v>
      </c>
      <c r="B57" s="20">
        <v>2</v>
      </c>
      <c r="C57" s="21"/>
      <c r="D57" s="24" t="s">
        <v>264</v>
      </c>
      <c r="E57" s="1" t="s">
        <v>137</v>
      </c>
      <c r="F57" s="224" t="s">
        <v>138</v>
      </c>
      <c r="G57" s="16" t="s">
        <v>71</v>
      </c>
      <c r="H57" s="16" t="s">
        <v>72</v>
      </c>
      <c r="I57" s="16" t="s">
        <v>185</v>
      </c>
      <c r="J57" s="14"/>
    </row>
    <row r="58" spans="1:10" ht="16.8" x14ac:dyDescent="0.3">
      <c r="A58" s="222" t="s">
        <v>235</v>
      </c>
      <c r="B58" s="20">
        <v>2</v>
      </c>
      <c r="C58" s="21"/>
      <c r="D58" s="24" t="s">
        <v>264</v>
      </c>
      <c r="E58" s="1" t="s">
        <v>140</v>
      </c>
      <c r="F58" s="1" t="s">
        <v>138</v>
      </c>
      <c r="G58" s="16" t="s">
        <v>66</v>
      </c>
      <c r="H58" s="16" t="s">
        <v>292</v>
      </c>
      <c r="I58" s="16" t="s">
        <v>322</v>
      </c>
      <c r="J58" s="14"/>
    </row>
    <row r="59" spans="1:10" ht="16.8" x14ac:dyDescent="0.3">
      <c r="A59" s="222" t="s">
        <v>323</v>
      </c>
      <c r="B59" s="20">
        <v>2</v>
      </c>
      <c r="C59" s="21"/>
      <c r="D59" s="24" t="s">
        <v>270</v>
      </c>
      <c r="E59" s="1" t="s">
        <v>137</v>
      </c>
      <c r="F59" s="1" t="s">
        <v>138</v>
      </c>
      <c r="G59" s="16" t="s">
        <v>155</v>
      </c>
      <c r="H59" s="16" t="s">
        <v>197</v>
      </c>
      <c r="I59" s="16" t="s">
        <v>324</v>
      </c>
      <c r="J59" s="14"/>
    </row>
    <row r="60" spans="1:10" ht="16.8" x14ac:dyDescent="0.3">
      <c r="A60" s="222" t="s">
        <v>325</v>
      </c>
      <c r="B60" s="20">
        <v>2</v>
      </c>
      <c r="C60" s="21"/>
      <c r="D60" s="24" t="s">
        <v>262</v>
      </c>
      <c r="E60" s="1" t="s">
        <v>140</v>
      </c>
      <c r="F60" s="224" t="s">
        <v>138</v>
      </c>
      <c r="G60" s="16" t="s">
        <v>66</v>
      </c>
      <c r="H60" s="16" t="s">
        <v>72</v>
      </c>
      <c r="I60" s="16" t="s">
        <v>326</v>
      </c>
      <c r="J60" s="14"/>
    </row>
    <row r="61" spans="1:10" ht="16.8" x14ac:dyDescent="0.3">
      <c r="A61" s="222" t="s">
        <v>327</v>
      </c>
      <c r="B61" s="20">
        <v>2</v>
      </c>
      <c r="C61" s="21"/>
      <c r="D61" s="24" t="s">
        <v>93</v>
      </c>
      <c r="E61" s="1" t="s">
        <v>137</v>
      </c>
      <c r="F61" s="1" t="s">
        <v>138</v>
      </c>
      <c r="G61" s="16" t="s">
        <v>155</v>
      </c>
      <c r="H61" s="16" t="s">
        <v>69</v>
      </c>
      <c r="I61" s="16" t="s">
        <v>328</v>
      </c>
      <c r="J61" s="14"/>
    </row>
    <row r="62" spans="1:10" ht="16.8" x14ac:dyDescent="0.3">
      <c r="A62" s="222" t="s">
        <v>329</v>
      </c>
      <c r="B62" s="20">
        <v>2</v>
      </c>
      <c r="C62" s="21"/>
      <c r="D62" s="24" t="s">
        <v>264</v>
      </c>
      <c r="E62" s="1" t="s">
        <v>294</v>
      </c>
      <c r="F62" s="224" t="s">
        <v>138</v>
      </c>
      <c r="G62" s="16" t="s">
        <v>66</v>
      </c>
      <c r="H62" s="16" t="s">
        <v>69</v>
      </c>
      <c r="I62" s="16" t="s">
        <v>192</v>
      </c>
      <c r="J62" s="14"/>
    </row>
    <row r="63" spans="1:10" ht="16.8" x14ac:dyDescent="0.3">
      <c r="A63" s="222" t="s">
        <v>330</v>
      </c>
      <c r="B63" s="20">
        <v>2</v>
      </c>
      <c r="C63" s="21"/>
      <c r="D63" s="24" t="s">
        <v>262</v>
      </c>
      <c r="E63" s="1" t="s">
        <v>153</v>
      </c>
      <c r="F63" s="1" t="s">
        <v>138</v>
      </c>
      <c r="G63" s="16" t="s">
        <v>66</v>
      </c>
      <c r="H63" s="16" t="s">
        <v>100</v>
      </c>
      <c r="I63" s="16" t="s">
        <v>180</v>
      </c>
      <c r="J63" s="14"/>
    </row>
    <row r="64" spans="1:10" ht="16.8" x14ac:dyDescent="0.3">
      <c r="A64" s="222" t="s">
        <v>331</v>
      </c>
      <c r="B64" s="20">
        <v>2</v>
      </c>
      <c r="C64" s="21"/>
      <c r="D64" s="24" t="s">
        <v>270</v>
      </c>
      <c r="E64" s="1" t="s">
        <v>140</v>
      </c>
      <c r="F64" s="1" t="s">
        <v>138</v>
      </c>
      <c r="G64" s="16" t="s">
        <v>155</v>
      </c>
      <c r="H64" s="16" t="s">
        <v>74</v>
      </c>
      <c r="I64" s="16" t="s">
        <v>144</v>
      </c>
      <c r="J64" s="14"/>
    </row>
    <row r="65" spans="1:10" ht="16.8" x14ac:dyDescent="0.3">
      <c r="A65" s="222" t="s">
        <v>162</v>
      </c>
      <c r="B65" s="20">
        <v>2</v>
      </c>
      <c r="C65" s="21"/>
      <c r="D65" s="24" t="s">
        <v>262</v>
      </c>
      <c r="E65" s="1" t="s">
        <v>137</v>
      </c>
      <c r="F65" s="1" t="s">
        <v>138</v>
      </c>
      <c r="G65" s="16" t="s">
        <v>66</v>
      </c>
      <c r="H65" s="16" t="s">
        <v>70</v>
      </c>
      <c r="I65" s="16" t="s">
        <v>332</v>
      </c>
      <c r="J65" s="14"/>
    </row>
    <row r="66" spans="1:10" ht="16.8" x14ac:dyDescent="0.3">
      <c r="A66" s="222" t="s">
        <v>156</v>
      </c>
      <c r="B66" s="20">
        <v>2</v>
      </c>
      <c r="C66" s="21"/>
      <c r="D66" s="24" t="s">
        <v>73</v>
      </c>
      <c r="E66" s="1" t="s">
        <v>137</v>
      </c>
      <c r="F66" s="1" t="s">
        <v>138</v>
      </c>
      <c r="G66" s="16" t="s">
        <v>66</v>
      </c>
      <c r="H66" s="16" t="s">
        <v>70</v>
      </c>
      <c r="I66" s="16" t="s">
        <v>157</v>
      </c>
      <c r="J66" s="14"/>
    </row>
    <row r="67" spans="1:10" ht="16.8" x14ac:dyDescent="0.3">
      <c r="A67" s="222" t="s">
        <v>333</v>
      </c>
      <c r="B67" s="20">
        <v>2</v>
      </c>
      <c r="C67" s="21"/>
      <c r="D67" s="24" t="s">
        <v>93</v>
      </c>
      <c r="E67" s="1" t="s">
        <v>137</v>
      </c>
      <c r="F67" s="224" t="s">
        <v>138</v>
      </c>
      <c r="G67" s="16" t="s">
        <v>66</v>
      </c>
      <c r="H67" s="16" t="s">
        <v>72</v>
      </c>
      <c r="I67" s="16" t="s">
        <v>334</v>
      </c>
      <c r="J67" s="14"/>
    </row>
    <row r="68" spans="1:10" ht="16.8" x14ac:dyDescent="0.3">
      <c r="A68" s="222" t="s">
        <v>335</v>
      </c>
      <c r="B68" s="20">
        <v>2</v>
      </c>
      <c r="C68" s="21"/>
      <c r="D68" s="24" t="s">
        <v>264</v>
      </c>
      <c r="E68" s="1" t="s">
        <v>137</v>
      </c>
      <c r="F68" s="1" t="s">
        <v>138</v>
      </c>
      <c r="G68" s="16" t="s">
        <v>90</v>
      </c>
      <c r="H68" s="16" t="s">
        <v>70</v>
      </c>
      <c r="I68" s="16" t="s">
        <v>336</v>
      </c>
      <c r="J68" s="14"/>
    </row>
    <row r="69" spans="1:10" ht="16.8" x14ac:dyDescent="0.3">
      <c r="A69" s="222" t="s">
        <v>337</v>
      </c>
      <c r="B69" s="20">
        <v>2</v>
      </c>
      <c r="C69" s="21"/>
      <c r="D69" s="24" t="s">
        <v>73</v>
      </c>
      <c r="E69" s="1" t="s">
        <v>137</v>
      </c>
      <c r="F69" s="1" t="s">
        <v>138</v>
      </c>
      <c r="G69" s="16" t="s">
        <v>90</v>
      </c>
      <c r="H69" s="16" t="s">
        <v>70</v>
      </c>
      <c r="I69" s="16" t="s">
        <v>181</v>
      </c>
      <c r="J69" s="14"/>
    </row>
    <row r="70" spans="1:10" ht="16.8" x14ac:dyDescent="0.3">
      <c r="A70" s="222" t="s">
        <v>338</v>
      </c>
      <c r="B70" s="20">
        <v>2</v>
      </c>
      <c r="C70" s="21"/>
      <c r="D70" s="24" t="s">
        <v>75</v>
      </c>
      <c r="E70" s="1" t="s">
        <v>153</v>
      </c>
      <c r="F70" s="1" t="s">
        <v>138</v>
      </c>
      <c r="G70" s="16" t="s">
        <v>90</v>
      </c>
      <c r="H70" s="16" t="s">
        <v>70</v>
      </c>
      <c r="I70" s="16" t="s">
        <v>147</v>
      </c>
      <c r="J70" s="14"/>
    </row>
    <row r="71" spans="1:10" ht="16.8" x14ac:dyDescent="0.3">
      <c r="A71" s="222" t="s">
        <v>339</v>
      </c>
      <c r="B71" s="20">
        <v>2</v>
      </c>
      <c r="C71" s="21"/>
      <c r="D71" s="24" t="s">
        <v>65</v>
      </c>
      <c r="E71" s="1" t="s">
        <v>189</v>
      </c>
      <c r="F71" s="1" t="s">
        <v>138</v>
      </c>
      <c r="G71" s="16" t="s">
        <v>90</v>
      </c>
      <c r="H71" s="16" t="s">
        <v>292</v>
      </c>
      <c r="I71" s="16" t="s">
        <v>147</v>
      </c>
      <c r="J71" s="14"/>
    </row>
    <row r="72" spans="1:10" ht="16.8" x14ac:dyDescent="0.3">
      <c r="A72" s="222" t="s">
        <v>340</v>
      </c>
      <c r="B72" s="20">
        <v>2</v>
      </c>
      <c r="C72" s="21"/>
      <c r="D72" s="24" t="s">
        <v>309</v>
      </c>
      <c r="E72" s="1" t="s">
        <v>137</v>
      </c>
      <c r="F72" s="1" t="s">
        <v>138</v>
      </c>
      <c r="G72" s="16" t="s">
        <v>103</v>
      </c>
      <c r="H72" s="16" t="s">
        <v>69</v>
      </c>
      <c r="I72" s="16" t="s">
        <v>341</v>
      </c>
      <c r="J72" s="14"/>
    </row>
    <row r="73" spans="1:10" ht="16.8" x14ac:dyDescent="0.3">
      <c r="A73" s="222" t="s">
        <v>342</v>
      </c>
      <c r="B73" s="20">
        <v>2</v>
      </c>
      <c r="C73" s="21"/>
      <c r="D73" s="24" t="s">
        <v>75</v>
      </c>
      <c r="E73" s="1" t="s">
        <v>294</v>
      </c>
      <c r="F73" s="1" t="s">
        <v>138</v>
      </c>
      <c r="G73" s="16" t="s">
        <v>90</v>
      </c>
      <c r="H73" s="16" t="s">
        <v>70</v>
      </c>
      <c r="I73" s="16" t="s">
        <v>343</v>
      </c>
      <c r="J73" s="14"/>
    </row>
    <row r="74" spans="1:10" ht="16.8" x14ac:dyDescent="0.3">
      <c r="A74" s="222" t="s">
        <v>101</v>
      </c>
      <c r="B74" s="20">
        <v>2</v>
      </c>
      <c r="C74" s="21"/>
      <c r="D74" s="24" t="s">
        <v>93</v>
      </c>
      <c r="E74" s="1" t="s">
        <v>137</v>
      </c>
      <c r="F74" s="1" t="s">
        <v>138</v>
      </c>
      <c r="G74" s="16" t="s">
        <v>71</v>
      </c>
      <c r="H74" s="16" t="s">
        <v>69</v>
      </c>
      <c r="I74" s="16" t="s">
        <v>148</v>
      </c>
      <c r="J74" s="14"/>
    </row>
    <row r="75" spans="1:10" ht="16.8" x14ac:dyDescent="0.3">
      <c r="A75" s="222" t="s">
        <v>344</v>
      </c>
      <c r="B75" s="20">
        <v>2</v>
      </c>
      <c r="C75" s="21"/>
      <c r="D75" s="24" t="s">
        <v>75</v>
      </c>
      <c r="E75" s="1" t="s">
        <v>140</v>
      </c>
      <c r="F75" s="1" t="s">
        <v>138</v>
      </c>
      <c r="G75" s="16" t="s">
        <v>155</v>
      </c>
      <c r="H75" s="16" t="s">
        <v>74</v>
      </c>
      <c r="I75" s="16" t="s">
        <v>158</v>
      </c>
      <c r="J75" s="14"/>
    </row>
    <row r="76" spans="1:10" ht="16.8" x14ac:dyDescent="0.3">
      <c r="A76" s="222" t="s">
        <v>345</v>
      </c>
      <c r="B76" s="20">
        <v>2</v>
      </c>
      <c r="C76" s="21"/>
      <c r="D76" s="24" t="s">
        <v>264</v>
      </c>
      <c r="E76" s="1" t="s">
        <v>140</v>
      </c>
      <c r="F76" s="224" t="s">
        <v>202</v>
      </c>
      <c r="G76" s="16" t="s">
        <v>71</v>
      </c>
      <c r="H76" s="16" t="s">
        <v>100</v>
      </c>
      <c r="I76" s="16" t="s">
        <v>269</v>
      </c>
      <c r="J76" s="14"/>
    </row>
    <row r="77" spans="1:10" ht="16.8" x14ac:dyDescent="0.3">
      <c r="A77" s="222" t="s">
        <v>346</v>
      </c>
      <c r="B77" s="20">
        <v>2</v>
      </c>
      <c r="C77" s="21"/>
      <c r="D77" s="24" t="s">
        <v>73</v>
      </c>
      <c r="E77" s="1" t="s">
        <v>153</v>
      </c>
      <c r="F77" s="1" t="s">
        <v>186</v>
      </c>
      <c r="G77" s="16" t="s">
        <v>90</v>
      </c>
      <c r="H77" s="16" t="s">
        <v>74</v>
      </c>
      <c r="I77" s="16" t="s">
        <v>347</v>
      </c>
      <c r="J77" s="26"/>
    </row>
    <row r="78" spans="1:10" ht="16.8" x14ac:dyDescent="0.3">
      <c r="A78" s="222" t="s">
        <v>348</v>
      </c>
      <c r="B78" s="20">
        <v>2</v>
      </c>
      <c r="C78" s="21"/>
      <c r="D78" s="24" t="s">
        <v>291</v>
      </c>
      <c r="E78" s="1" t="s">
        <v>140</v>
      </c>
      <c r="F78" s="224" t="s">
        <v>138</v>
      </c>
      <c r="G78" s="16" t="s">
        <v>71</v>
      </c>
      <c r="H78" s="16" t="s">
        <v>191</v>
      </c>
      <c r="I78" s="16" t="s">
        <v>349</v>
      </c>
      <c r="J78" s="14"/>
    </row>
    <row r="79" spans="1:10" ht="16.8" x14ac:dyDescent="0.3">
      <c r="A79" s="222" t="s">
        <v>350</v>
      </c>
      <c r="B79" s="20">
        <v>2</v>
      </c>
      <c r="C79" s="21"/>
      <c r="D79" s="24" t="s">
        <v>65</v>
      </c>
      <c r="E79" s="1" t="s">
        <v>137</v>
      </c>
      <c r="F79" s="1" t="s">
        <v>138</v>
      </c>
      <c r="G79" s="16" t="s">
        <v>90</v>
      </c>
      <c r="H79" s="16" t="s">
        <v>97</v>
      </c>
      <c r="I79" s="16" t="s">
        <v>214</v>
      </c>
      <c r="J79" s="14"/>
    </row>
    <row r="80" spans="1:10" ht="16.8" x14ac:dyDescent="0.3">
      <c r="A80" s="225" t="s">
        <v>351</v>
      </c>
      <c r="B80" s="226">
        <v>2</v>
      </c>
      <c r="C80" s="227"/>
      <c r="D80" s="228" t="s">
        <v>270</v>
      </c>
      <c r="E80" s="19" t="s">
        <v>352</v>
      </c>
      <c r="F80" s="19" t="s">
        <v>138</v>
      </c>
      <c r="G80" s="27" t="s">
        <v>90</v>
      </c>
      <c r="H80" s="27" t="s">
        <v>69</v>
      </c>
      <c r="I80" s="27" t="s">
        <v>159</v>
      </c>
      <c r="J80" s="230"/>
    </row>
    <row r="81" spans="1:10" ht="16.8" x14ac:dyDescent="0.3">
      <c r="A81" s="222" t="s">
        <v>353</v>
      </c>
      <c r="B81" s="20">
        <v>3</v>
      </c>
      <c r="C81" s="21"/>
      <c r="D81" s="24" t="s">
        <v>262</v>
      </c>
      <c r="E81" s="1" t="s">
        <v>145</v>
      </c>
      <c r="F81" s="1" t="s">
        <v>138</v>
      </c>
      <c r="G81" s="16" t="s">
        <v>66</v>
      </c>
      <c r="H81" s="16" t="s">
        <v>70</v>
      </c>
      <c r="I81" s="16" t="s">
        <v>188</v>
      </c>
      <c r="J81" s="14"/>
    </row>
    <row r="82" spans="1:10" ht="16.8" x14ac:dyDescent="0.3">
      <c r="A82" s="222" t="s">
        <v>354</v>
      </c>
      <c r="B82" s="20">
        <v>3</v>
      </c>
      <c r="C82" s="21"/>
      <c r="D82" s="24" t="s">
        <v>264</v>
      </c>
      <c r="E82" s="1" t="s">
        <v>137</v>
      </c>
      <c r="F82" s="1" t="s">
        <v>138</v>
      </c>
      <c r="G82" s="16" t="s">
        <v>66</v>
      </c>
      <c r="H82" s="16" t="s">
        <v>212</v>
      </c>
      <c r="I82" s="16" t="s">
        <v>151</v>
      </c>
      <c r="J82" s="14"/>
    </row>
    <row r="83" spans="1:10" ht="16.8" x14ac:dyDescent="0.3">
      <c r="A83" s="222" t="s">
        <v>355</v>
      </c>
      <c r="B83" s="20">
        <v>3</v>
      </c>
      <c r="C83" s="21"/>
      <c r="D83" s="24" t="s">
        <v>65</v>
      </c>
      <c r="E83" s="1" t="s">
        <v>137</v>
      </c>
      <c r="F83" s="224" t="s">
        <v>138</v>
      </c>
      <c r="G83" s="16" t="s">
        <v>66</v>
      </c>
      <c r="H83" s="16" t="s">
        <v>72</v>
      </c>
      <c r="I83" s="16" t="s">
        <v>183</v>
      </c>
      <c r="J83" s="14"/>
    </row>
    <row r="84" spans="1:10" ht="16.8" x14ac:dyDescent="0.3">
      <c r="A84" s="222" t="s">
        <v>356</v>
      </c>
      <c r="B84" s="20">
        <v>3</v>
      </c>
      <c r="C84" s="21"/>
      <c r="D84" s="24"/>
      <c r="E84" s="1"/>
      <c r="F84" s="224"/>
      <c r="G84" s="16"/>
      <c r="H84" s="16"/>
      <c r="I84" s="16"/>
      <c r="J84" s="14"/>
    </row>
    <row r="85" spans="1:10" ht="16.8" x14ac:dyDescent="0.3">
      <c r="A85" s="222" t="s">
        <v>160</v>
      </c>
      <c r="B85" s="20">
        <v>3</v>
      </c>
      <c r="C85" s="21"/>
      <c r="D85" s="24" t="s">
        <v>262</v>
      </c>
      <c r="E85" s="1" t="s">
        <v>137</v>
      </c>
      <c r="F85" s="1" t="s">
        <v>138</v>
      </c>
      <c r="G85" s="16" t="s">
        <v>66</v>
      </c>
      <c r="H85" s="16" t="s">
        <v>70</v>
      </c>
      <c r="I85" s="16" t="s">
        <v>161</v>
      </c>
      <c r="J85" s="14"/>
    </row>
    <row r="86" spans="1:10" ht="16.8" x14ac:dyDescent="0.3">
      <c r="A86" s="222" t="s">
        <v>357</v>
      </c>
      <c r="B86" s="20">
        <v>3</v>
      </c>
      <c r="C86" s="21"/>
      <c r="D86" s="24" t="s">
        <v>309</v>
      </c>
      <c r="E86" s="1" t="s">
        <v>145</v>
      </c>
      <c r="F86" s="1" t="s">
        <v>138</v>
      </c>
      <c r="G86" s="16" t="s">
        <v>66</v>
      </c>
      <c r="H86" s="16" t="s">
        <v>212</v>
      </c>
      <c r="I86" s="16" t="s">
        <v>358</v>
      </c>
      <c r="J86" s="14"/>
    </row>
    <row r="87" spans="1:10" ht="16.8" x14ac:dyDescent="0.3">
      <c r="A87" s="222" t="s">
        <v>359</v>
      </c>
      <c r="B87" s="20">
        <v>3</v>
      </c>
      <c r="C87" s="21"/>
      <c r="D87" s="24" t="s">
        <v>73</v>
      </c>
      <c r="E87" s="1" t="s">
        <v>137</v>
      </c>
      <c r="F87" s="1" t="s">
        <v>202</v>
      </c>
      <c r="G87" s="16" t="s">
        <v>90</v>
      </c>
      <c r="H87" s="16" t="s">
        <v>97</v>
      </c>
      <c r="I87" s="16" t="s">
        <v>360</v>
      </c>
      <c r="J87" s="14"/>
    </row>
    <row r="88" spans="1:10" ht="16.8" x14ac:dyDescent="0.3">
      <c r="A88" s="222" t="s">
        <v>163</v>
      </c>
      <c r="B88" s="20">
        <v>3</v>
      </c>
      <c r="C88" s="21"/>
      <c r="D88" s="24" t="s">
        <v>75</v>
      </c>
      <c r="E88" s="1" t="s">
        <v>137</v>
      </c>
      <c r="F88" s="1" t="s">
        <v>138</v>
      </c>
      <c r="G88" s="16" t="s">
        <v>66</v>
      </c>
      <c r="H88" s="16" t="s">
        <v>72</v>
      </c>
      <c r="I88" s="16" t="s">
        <v>361</v>
      </c>
      <c r="J88" s="14"/>
    </row>
    <row r="89" spans="1:10" ht="16.8" x14ac:dyDescent="0.3">
      <c r="A89" s="222" t="s">
        <v>362</v>
      </c>
      <c r="B89" s="20">
        <v>3</v>
      </c>
      <c r="C89" s="21"/>
      <c r="D89" s="24" t="s">
        <v>75</v>
      </c>
      <c r="E89" s="1" t="s">
        <v>137</v>
      </c>
      <c r="F89" s="1" t="s">
        <v>138</v>
      </c>
      <c r="G89" s="16" t="s">
        <v>66</v>
      </c>
      <c r="H89" s="16" t="s">
        <v>100</v>
      </c>
      <c r="I89" s="16" t="s">
        <v>361</v>
      </c>
      <c r="J89" s="14"/>
    </row>
    <row r="90" spans="1:10" ht="16.8" x14ac:dyDescent="0.3">
      <c r="A90" s="222" t="s">
        <v>363</v>
      </c>
      <c r="B90" s="20">
        <v>3</v>
      </c>
      <c r="C90" s="21"/>
      <c r="D90" s="24" t="s">
        <v>264</v>
      </c>
      <c r="E90" s="1" t="s">
        <v>140</v>
      </c>
      <c r="F90" s="224" t="s">
        <v>138</v>
      </c>
      <c r="G90" s="16" t="s">
        <v>66</v>
      </c>
      <c r="H90" s="16" t="s">
        <v>74</v>
      </c>
      <c r="I90" s="16" t="s">
        <v>185</v>
      </c>
      <c r="J90" s="14"/>
    </row>
    <row r="91" spans="1:10" ht="16.8" x14ac:dyDescent="0.3">
      <c r="A91" s="222" t="s">
        <v>178</v>
      </c>
      <c r="B91" s="20">
        <v>3</v>
      </c>
      <c r="C91" s="21"/>
      <c r="D91" s="24" t="s">
        <v>65</v>
      </c>
      <c r="E91" s="1" t="s">
        <v>137</v>
      </c>
      <c r="F91" s="1" t="s">
        <v>138</v>
      </c>
      <c r="G91" s="16" t="s">
        <v>155</v>
      </c>
      <c r="H91" s="16" t="s">
        <v>70</v>
      </c>
      <c r="I91" s="16" t="s">
        <v>179</v>
      </c>
      <c r="J91" s="14"/>
    </row>
    <row r="92" spans="1:10" ht="16.8" x14ac:dyDescent="0.3">
      <c r="A92" s="222" t="s">
        <v>364</v>
      </c>
      <c r="B92" s="20">
        <v>3</v>
      </c>
      <c r="C92" s="21"/>
      <c r="D92" s="24" t="s">
        <v>264</v>
      </c>
      <c r="E92" s="1" t="s">
        <v>140</v>
      </c>
      <c r="F92" s="224" t="s">
        <v>138</v>
      </c>
      <c r="G92" s="16" t="s">
        <v>71</v>
      </c>
      <c r="H92" s="16" t="s">
        <v>74</v>
      </c>
      <c r="I92" s="16" t="s">
        <v>326</v>
      </c>
      <c r="J92" s="14"/>
    </row>
    <row r="93" spans="1:10" ht="16.8" x14ac:dyDescent="0.3">
      <c r="A93" s="222" t="s">
        <v>365</v>
      </c>
      <c r="B93" s="20">
        <v>3</v>
      </c>
      <c r="C93" s="21"/>
      <c r="D93" s="24" t="s">
        <v>65</v>
      </c>
      <c r="E93" s="1" t="s">
        <v>140</v>
      </c>
      <c r="F93" s="1" t="s">
        <v>202</v>
      </c>
      <c r="G93" s="16" t="s">
        <v>66</v>
      </c>
      <c r="H93" s="16" t="s">
        <v>366</v>
      </c>
      <c r="I93" s="16" t="s">
        <v>367</v>
      </c>
      <c r="J93" s="14"/>
    </row>
    <row r="94" spans="1:10" ht="16.8" x14ac:dyDescent="0.3">
      <c r="A94" s="222" t="s">
        <v>368</v>
      </c>
      <c r="B94" s="20">
        <v>3</v>
      </c>
      <c r="C94" s="21"/>
      <c r="D94" s="24"/>
      <c r="E94" s="1"/>
      <c r="F94" s="1"/>
      <c r="G94" s="16"/>
      <c r="H94" s="16"/>
      <c r="I94" s="16"/>
      <c r="J94" s="14"/>
    </row>
    <row r="95" spans="1:10" ht="16.8" x14ac:dyDescent="0.3">
      <c r="A95" s="222" t="s">
        <v>177</v>
      </c>
      <c r="B95" s="20">
        <v>3</v>
      </c>
      <c r="C95" s="21"/>
      <c r="D95" s="24" t="s">
        <v>262</v>
      </c>
      <c r="E95" s="1" t="s">
        <v>137</v>
      </c>
      <c r="F95" s="1" t="s">
        <v>138</v>
      </c>
      <c r="G95" s="16" t="s">
        <v>66</v>
      </c>
      <c r="H95" s="16" t="s">
        <v>70</v>
      </c>
      <c r="I95" s="16" t="s">
        <v>369</v>
      </c>
      <c r="J95" s="14"/>
    </row>
    <row r="96" spans="1:10" ht="16.8" x14ac:dyDescent="0.3">
      <c r="A96" s="222" t="s">
        <v>370</v>
      </c>
      <c r="B96" s="20">
        <v>3</v>
      </c>
      <c r="C96" s="21"/>
      <c r="D96" s="24" t="s">
        <v>75</v>
      </c>
      <c r="E96" s="1" t="s">
        <v>137</v>
      </c>
      <c r="F96" s="1" t="s">
        <v>138</v>
      </c>
      <c r="G96" s="16" t="s">
        <v>71</v>
      </c>
      <c r="H96" s="16" t="s">
        <v>69</v>
      </c>
      <c r="I96" s="16" t="s">
        <v>371</v>
      </c>
      <c r="J96" s="14"/>
    </row>
    <row r="97" spans="1:10" ht="16.8" x14ac:dyDescent="0.3">
      <c r="A97" s="222" t="s">
        <v>372</v>
      </c>
      <c r="B97" s="20">
        <v>3</v>
      </c>
      <c r="C97" s="21"/>
      <c r="D97" s="24" t="s">
        <v>65</v>
      </c>
      <c r="E97" s="1" t="s">
        <v>140</v>
      </c>
      <c r="F97" s="224" t="s">
        <v>138</v>
      </c>
      <c r="G97" s="16" t="s">
        <v>66</v>
      </c>
      <c r="H97" s="16" t="s">
        <v>74</v>
      </c>
      <c r="I97" s="16" t="s">
        <v>334</v>
      </c>
      <c r="J97" s="14"/>
    </row>
    <row r="98" spans="1:10" ht="16.8" x14ac:dyDescent="0.3">
      <c r="A98" s="222" t="s">
        <v>373</v>
      </c>
      <c r="B98" s="20">
        <v>3</v>
      </c>
      <c r="C98" s="21"/>
      <c r="D98" s="24" t="s">
        <v>93</v>
      </c>
      <c r="E98" s="1" t="s">
        <v>294</v>
      </c>
      <c r="F98" s="1" t="s">
        <v>138</v>
      </c>
      <c r="G98" s="16" t="s">
        <v>103</v>
      </c>
      <c r="H98" s="16" t="s">
        <v>69</v>
      </c>
      <c r="I98" s="16" t="s">
        <v>146</v>
      </c>
      <c r="J98" s="14"/>
    </row>
    <row r="99" spans="1:10" ht="16.8" x14ac:dyDescent="0.3">
      <c r="A99" s="222" t="s">
        <v>406</v>
      </c>
      <c r="B99" s="20">
        <v>3</v>
      </c>
      <c r="C99" s="232" t="s">
        <v>426</v>
      </c>
      <c r="D99" s="24" t="s">
        <v>65</v>
      </c>
      <c r="E99" s="1" t="s">
        <v>374</v>
      </c>
      <c r="F99" s="1" t="s">
        <v>138</v>
      </c>
      <c r="G99" s="16" t="s">
        <v>66</v>
      </c>
      <c r="H99" s="16" t="s">
        <v>72</v>
      </c>
      <c r="I99" s="16" t="s">
        <v>375</v>
      </c>
      <c r="J99" s="14"/>
    </row>
    <row r="100" spans="1:10" ht="16.8" x14ac:dyDescent="0.3">
      <c r="A100" s="222" t="s">
        <v>376</v>
      </c>
      <c r="B100" s="20">
        <v>3</v>
      </c>
      <c r="C100" s="21"/>
      <c r="D100" s="24" t="s">
        <v>65</v>
      </c>
      <c r="E100" s="1" t="s">
        <v>374</v>
      </c>
      <c r="F100" s="1" t="s">
        <v>138</v>
      </c>
      <c r="G100" s="16" t="s">
        <v>66</v>
      </c>
      <c r="H100" s="16" t="s">
        <v>72</v>
      </c>
      <c r="I100" s="16" t="s">
        <v>375</v>
      </c>
      <c r="J100" s="14"/>
    </row>
    <row r="101" spans="1:10" ht="16.8" x14ac:dyDescent="0.3">
      <c r="A101" s="222" t="s">
        <v>377</v>
      </c>
      <c r="B101" s="20">
        <v>3</v>
      </c>
      <c r="C101" s="21"/>
      <c r="D101" s="24" t="s">
        <v>264</v>
      </c>
      <c r="E101" s="1" t="s">
        <v>140</v>
      </c>
      <c r="F101" s="1" t="s">
        <v>138</v>
      </c>
      <c r="G101" s="16" t="s">
        <v>66</v>
      </c>
      <c r="H101" s="16" t="s">
        <v>292</v>
      </c>
      <c r="I101" s="16"/>
      <c r="J101" s="231"/>
    </row>
    <row r="102" spans="1:10" ht="16.8" x14ac:dyDescent="0.3">
      <c r="A102" s="222" t="s">
        <v>164</v>
      </c>
      <c r="B102" s="20">
        <v>3</v>
      </c>
      <c r="C102" s="21"/>
      <c r="D102" s="24" t="s">
        <v>264</v>
      </c>
      <c r="E102" s="1" t="s">
        <v>140</v>
      </c>
      <c r="F102" s="1" t="s">
        <v>138</v>
      </c>
      <c r="G102" s="16" t="s">
        <v>71</v>
      </c>
      <c r="H102" s="16" t="s">
        <v>72</v>
      </c>
      <c r="I102" s="16" t="s">
        <v>165</v>
      </c>
      <c r="J102" s="14"/>
    </row>
    <row r="103" spans="1:10" ht="16.8" x14ac:dyDescent="0.3">
      <c r="A103" s="222" t="s">
        <v>378</v>
      </c>
      <c r="B103" s="20">
        <v>3</v>
      </c>
      <c r="C103" s="21"/>
      <c r="D103" s="24" t="s">
        <v>65</v>
      </c>
      <c r="E103" s="1" t="s">
        <v>153</v>
      </c>
      <c r="F103" s="1" t="s">
        <v>138</v>
      </c>
      <c r="G103" s="16" t="s">
        <v>66</v>
      </c>
      <c r="H103" s="16" t="s">
        <v>379</v>
      </c>
      <c r="I103" s="16" t="s">
        <v>380</v>
      </c>
      <c r="J103" s="14"/>
    </row>
    <row r="104" spans="1:10" ht="16.8" x14ac:dyDescent="0.3">
      <c r="A104" s="222" t="s">
        <v>381</v>
      </c>
      <c r="B104" s="20">
        <v>3</v>
      </c>
      <c r="C104" s="21"/>
      <c r="D104" s="24" t="s">
        <v>73</v>
      </c>
      <c r="E104" s="1" t="s">
        <v>140</v>
      </c>
      <c r="F104" s="1" t="s">
        <v>138</v>
      </c>
      <c r="G104" s="16" t="s">
        <v>238</v>
      </c>
      <c r="H104" s="16" t="s">
        <v>74</v>
      </c>
      <c r="I104" s="16" t="s">
        <v>382</v>
      </c>
      <c r="J104" s="231"/>
    </row>
    <row r="105" spans="1:10" ht="16.8" x14ac:dyDescent="0.3">
      <c r="A105" s="222" t="s">
        <v>383</v>
      </c>
      <c r="B105" s="20">
        <v>3</v>
      </c>
      <c r="C105" s="21"/>
      <c r="D105" s="24" t="s">
        <v>73</v>
      </c>
      <c r="E105" s="1" t="s">
        <v>137</v>
      </c>
      <c r="F105" s="1" t="s">
        <v>138</v>
      </c>
      <c r="G105" s="16" t="s">
        <v>66</v>
      </c>
      <c r="H105" s="16" t="s">
        <v>70</v>
      </c>
      <c r="I105" s="16" t="s">
        <v>196</v>
      </c>
      <c r="J105" s="14"/>
    </row>
    <row r="106" spans="1:10" ht="16.8" x14ac:dyDescent="0.3">
      <c r="A106" s="222" t="s">
        <v>384</v>
      </c>
      <c r="B106" s="20">
        <v>3</v>
      </c>
      <c r="C106" s="21"/>
      <c r="D106" s="24" t="s">
        <v>65</v>
      </c>
      <c r="E106" s="1" t="s">
        <v>137</v>
      </c>
      <c r="F106" s="1" t="s">
        <v>138</v>
      </c>
      <c r="G106" s="16" t="s">
        <v>66</v>
      </c>
      <c r="H106" s="16" t="s">
        <v>70</v>
      </c>
      <c r="I106" s="16" t="s">
        <v>196</v>
      </c>
      <c r="J106" s="14"/>
    </row>
    <row r="107" spans="1:10" ht="16.8" x14ac:dyDescent="0.3">
      <c r="A107" s="222" t="s">
        <v>166</v>
      </c>
      <c r="B107" s="20">
        <v>3</v>
      </c>
      <c r="C107" s="21"/>
      <c r="D107" s="24" t="s">
        <v>73</v>
      </c>
      <c r="E107" s="1" t="s">
        <v>137</v>
      </c>
      <c r="F107" s="1" t="s">
        <v>138</v>
      </c>
      <c r="G107" s="16" t="s">
        <v>66</v>
      </c>
      <c r="H107" s="16" t="s">
        <v>70</v>
      </c>
      <c r="I107" s="16" t="s">
        <v>167</v>
      </c>
      <c r="J107" s="14"/>
    </row>
    <row r="108" spans="1:10" ht="16.8" x14ac:dyDescent="0.3">
      <c r="A108" s="222" t="s">
        <v>385</v>
      </c>
      <c r="B108" s="20">
        <v>3</v>
      </c>
      <c r="C108" s="21"/>
      <c r="D108" s="24" t="s">
        <v>75</v>
      </c>
      <c r="E108" s="1" t="s">
        <v>137</v>
      </c>
      <c r="F108" s="1" t="s">
        <v>138</v>
      </c>
      <c r="G108" s="16" t="s">
        <v>155</v>
      </c>
      <c r="H108" s="16" t="s">
        <v>70</v>
      </c>
      <c r="I108" s="16" t="s">
        <v>386</v>
      </c>
      <c r="J108" s="14"/>
    </row>
    <row r="109" spans="1:10" ht="16.8" x14ac:dyDescent="0.3">
      <c r="A109" s="222" t="s">
        <v>387</v>
      </c>
      <c r="B109" s="20">
        <v>3</v>
      </c>
      <c r="C109" s="21"/>
      <c r="D109" s="24" t="s">
        <v>264</v>
      </c>
      <c r="E109" s="1" t="s">
        <v>145</v>
      </c>
      <c r="F109" s="430" t="s">
        <v>191</v>
      </c>
      <c r="G109" s="16" t="s">
        <v>66</v>
      </c>
      <c r="H109" s="16" t="s">
        <v>212</v>
      </c>
      <c r="I109" s="16" t="s">
        <v>388</v>
      </c>
      <c r="J109" s="235"/>
    </row>
    <row r="110" spans="1:10" ht="16.8" x14ac:dyDescent="0.3">
      <c r="A110" s="222" t="s">
        <v>389</v>
      </c>
      <c r="B110" s="20">
        <v>3</v>
      </c>
      <c r="C110" s="21"/>
      <c r="D110" s="24" t="s">
        <v>262</v>
      </c>
      <c r="E110" s="1" t="s">
        <v>140</v>
      </c>
      <c r="F110" s="1" t="s">
        <v>138</v>
      </c>
      <c r="G110" s="16" t="s">
        <v>81</v>
      </c>
      <c r="H110" s="16" t="s">
        <v>69</v>
      </c>
      <c r="I110" s="16" t="s">
        <v>148</v>
      </c>
      <c r="J110" s="14"/>
    </row>
    <row r="111" spans="1:10" ht="16.8" x14ac:dyDescent="0.3">
      <c r="A111" s="222" t="s">
        <v>169</v>
      </c>
      <c r="B111" s="20">
        <v>3</v>
      </c>
      <c r="C111" s="21"/>
      <c r="D111" s="24" t="s">
        <v>93</v>
      </c>
      <c r="E111" s="1" t="s">
        <v>137</v>
      </c>
      <c r="F111" s="1" t="s">
        <v>138</v>
      </c>
      <c r="G111" s="16" t="s">
        <v>71</v>
      </c>
      <c r="H111" s="16" t="s">
        <v>69</v>
      </c>
      <c r="I111" s="16" t="s">
        <v>170</v>
      </c>
      <c r="J111" s="14"/>
    </row>
    <row r="112" spans="1:10" ht="16.8" x14ac:dyDescent="0.3">
      <c r="A112" s="222" t="s">
        <v>171</v>
      </c>
      <c r="B112" s="20">
        <v>3</v>
      </c>
      <c r="C112" s="21"/>
      <c r="D112" s="24" t="s">
        <v>264</v>
      </c>
      <c r="E112" s="1" t="s">
        <v>153</v>
      </c>
      <c r="F112" s="1" t="s">
        <v>138</v>
      </c>
      <c r="G112" s="16" t="s">
        <v>66</v>
      </c>
      <c r="H112" s="16" t="s">
        <v>70</v>
      </c>
      <c r="I112" s="16" t="s">
        <v>172</v>
      </c>
      <c r="J112" s="14"/>
    </row>
    <row r="113" spans="1:10" ht="16.8" x14ac:dyDescent="0.3">
      <c r="A113" s="222" t="s">
        <v>390</v>
      </c>
      <c r="B113" s="20">
        <v>3</v>
      </c>
      <c r="C113" s="21"/>
      <c r="D113" s="24" t="s">
        <v>65</v>
      </c>
      <c r="E113" s="1" t="s">
        <v>137</v>
      </c>
      <c r="F113" s="224" t="s">
        <v>138</v>
      </c>
      <c r="G113" s="16" t="s">
        <v>66</v>
      </c>
      <c r="H113" s="16" t="s">
        <v>72</v>
      </c>
      <c r="I113" s="16" t="s">
        <v>269</v>
      </c>
      <c r="J113" s="14"/>
    </row>
    <row r="114" spans="1:10" ht="16.8" x14ac:dyDescent="0.3">
      <c r="A114" s="222" t="s">
        <v>427</v>
      </c>
      <c r="B114" s="20">
        <v>3</v>
      </c>
      <c r="C114" s="232" t="s">
        <v>428</v>
      </c>
      <c r="D114" s="24"/>
      <c r="E114" s="1"/>
      <c r="F114" s="224"/>
      <c r="G114" s="16"/>
      <c r="H114" s="16"/>
      <c r="I114" s="16"/>
      <c r="J114" s="14"/>
    </row>
    <row r="115" spans="1:10" ht="16.8" x14ac:dyDescent="0.3">
      <c r="A115" s="222" t="s">
        <v>391</v>
      </c>
      <c r="B115" s="20">
        <v>3</v>
      </c>
      <c r="C115" s="21"/>
      <c r="D115" s="24" t="s">
        <v>73</v>
      </c>
      <c r="E115" s="1" t="s">
        <v>153</v>
      </c>
      <c r="F115" s="1" t="s">
        <v>186</v>
      </c>
      <c r="G115" s="16" t="s">
        <v>90</v>
      </c>
      <c r="H115" s="16" t="s">
        <v>74</v>
      </c>
      <c r="I115" s="16" t="s">
        <v>392</v>
      </c>
      <c r="J115" s="26"/>
    </row>
    <row r="116" spans="1:10" ht="16.8" x14ac:dyDescent="0.3">
      <c r="A116" s="222" t="s">
        <v>393</v>
      </c>
      <c r="B116" s="20">
        <v>3</v>
      </c>
      <c r="C116" s="21"/>
      <c r="D116" s="24" t="s">
        <v>93</v>
      </c>
      <c r="E116" s="1" t="s">
        <v>318</v>
      </c>
      <c r="F116" s="1" t="s">
        <v>138</v>
      </c>
      <c r="G116" s="16" t="s">
        <v>66</v>
      </c>
      <c r="H116" s="16" t="s">
        <v>72</v>
      </c>
      <c r="I116" s="16" t="s">
        <v>394</v>
      </c>
      <c r="J116" s="26"/>
    </row>
    <row r="117" spans="1:10" ht="16.8" x14ac:dyDescent="0.3">
      <c r="A117" s="222" t="s">
        <v>173</v>
      </c>
      <c r="B117" s="20">
        <v>3</v>
      </c>
      <c r="C117" s="21"/>
      <c r="D117" s="24" t="s">
        <v>264</v>
      </c>
      <c r="E117" s="1" t="s">
        <v>153</v>
      </c>
      <c r="F117" s="1" t="s">
        <v>138</v>
      </c>
      <c r="G117" s="16" t="s">
        <v>66</v>
      </c>
      <c r="H117" s="16" t="s">
        <v>174</v>
      </c>
      <c r="I117" s="16" t="s">
        <v>175</v>
      </c>
      <c r="J117" s="14"/>
    </row>
    <row r="118" spans="1:10" ht="16.8" x14ac:dyDescent="0.3">
      <c r="A118" s="222" t="s">
        <v>395</v>
      </c>
      <c r="B118" s="20">
        <v>3</v>
      </c>
      <c r="C118" s="21"/>
      <c r="D118" s="24" t="s">
        <v>264</v>
      </c>
      <c r="E118" s="1" t="s">
        <v>352</v>
      </c>
      <c r="F118" s="1" t="s">
        <v>138</v>
      </c>
      <c r="G118" s="16" t="s">
        <v>66</v>
      </c>
      <c r="H118" s="16" t="s">
        <v>72</v>
      </c>
      <c r="I118" s="16" t="s">
        <v>175</v>
      </c>
      <c r="J118" s="14"/>
    </row>
    <row r="119" spans="1:10" ht="16.8" x14ac:dyDescent="0.3">
      <c r="A119" s="225" t="s">
        <v>176</v>
      </c>
      <c r="B119" s="226">
        <v>3</v>
      </c>
      <c r="C119" s="436"/>
      <c r="D119" s="228" t="s">
        <v>75</v>
      </c>
      <c r="E119" s="19" t="s">
        <v>153</v>
      </c>
      <c r="F119" s="229" t="s">
        <v>138</v>
      </c>
      <c r="G119" s="27" t="s">
        <v>155</v>
      </c>
      <c r="H119" s="27" t="s">
        <v>74</v>
      </c>
      <c r="I119" s="27" t="s">
        <v>396</v>
      </c>
      <c r="J119" s="230"/>
    </row>
    <row r="120" spans="1:10" ht="16.8" x14ac:dyDescent="0.3">
      <c r="A120" s="222" t="s">
        <v>497</v>
      </c>
      <c r="B120" s="20">
        <v>4</v>
      </c>
      <c r="C120" s="21"/>
      <c r="D120" s="24" t="s">
        <v>65</v>
      </c>
      <c r="E120" s="1" t="s">
        <v>140</v>
      </c>
      <c r="F120" s="1" t="s">
        <v>138</v>
      </c>
      <c r="G120" s="16" t="s">
        <v>601</v>
      </c>
      <c r="H120" s="16" t="s">
        <v>74</v>
      </c>
      <c r="I120" s="16" t="s">
        <v>602</v>
      </c>
      <c r="J120" s="14">
        <v>116</v>
      </c>
    </row>
    <row r="121" spans="1:10" ht="16.8" x14ac:dyDescent="0.3">
      <c r="A121" s="222" t="s">
        <v>498</v>
      </c>
      <c r="B121" s="20">
        <v>4</v>
      </c>
      <c r="C121" s="21"/>
      <c r="D121" s="24" t="s">
        <v>65</v>
      </c>
      <c r="E121" s="1" t="s">
        <v>137</v>
      </c>
      <c r="F121" s="1" t="s">
        <v>168</v>
      </c>
      <c r="G121" s="16" t="s">
        <v>66</v>
      </c>
      <c r="H121" s="16" t="s">
        <v>70</v>
      </c>
      <c r="I121" s="16" t="s">
        <v>603</v>
      </c>
      <c r="J121" s="14">
        <v>106</v>
      </c>
    </row>
    <row r="122" spans="1:10" ht="16.8" x14ac:dyDescent="0.3">
      <c r="A122" s="222" t="s">
        <v>499</v>
      </c>
      <c r="B122" s="20">
        <v>4</v>
      </c>
      <c r="C122" s="21"/>
      <c r="D122" s="24" t="s">
        <v>65</v>
      </c>
      <c r="E122" s="1" t="s">
        <v>145</v>
      </c>
      <c r="F122" s="1" t="s">
        <v>67</v>
      </c>
      <c r="G122" s="16" t="s">
        <v>71</v>
      </c>
      <c r="H122" s="16" t="s">
        <v>139</v>
      </c>
      <c r="I122" s="16" t="s">
        <v>604</v>
      </c>
      <c r="J122" s="14">
        <v>110</v>
      </c>
    </row>
    <row r="123" spans="1:10" ht="16.8" x14ac:dyDescent="0.3">
      <c r="A123" s="222" t="s">
        <v>500</v>
      </c>
      <c r="B123" s="20">
        <v>4</v>
      </c>
      <c r="C123" s="21"/>
      <c r="D123" s="24" t="s">
        <v>65</v>
      </c>
      <c r="E123" s="1" t="s">
        <v>140</v>
      </c>
      <c r="F123" s="1" t="s">
        <v>138</v>
      </c>
      <c r="G123" s="16" t="s">
        <v>66</v>
      </c>
      <c r="H123" s="16" t="s">
        <v>74</v>
      </c>
      <c r="I123" s="16" t="s">
        <v>602</v>
      </c>
      <c r="J123" s="14">
        <v>118</v>
      </c>
    </row>
    <row r="124" spans="1:10" ht="16.8" x14ac:dyDescent="0.3">
      <c r="A124" s="222" t="s">
        <v>501</v>
      </c>
      <c r="B124" s="20">
        <v>4</v>
      </c>
      <c r="C124" s="21"/>
      <c r="D124" s="24" t="s">
        <v>65</v>
      </c>
      <c r="E124" s="1" t="s">
        <v>137</v>
      </c>
      <c r="F124" s="1" t="s">
        <v>138</v>
      </c>
      <c r="G124" s="16" t="s">
        <v>155</v>
      </c>
      <c r="H124" s="16" t="s">
        <v>69</v>
      </c>
      <c r="I124" s="16" t="s">
        <v>605</v>
      </c>
      <c r="J124" s="14">
        <v>221</v>
      </c>
    </row>
    <row r="125" spans="1:10" ht="16.8" x14ac:dyDescent="0.3">
      <c r="A125" s="222" t="s">
        <v>502</v>
      </c>
      <c r="B125" s="20">
        <v>4</v>
      </c>
      <c r="C125" s="21"/>
      <c r="D125" s="24" t="s">
        <v>65</v>
      </c>
      <c r="E125" s="1" t="s">
        <v>294</v>
      </c>
      <c r="F125" s="1" t="s">
        <v>138</v>
      </c>
      <c r="G125" s="16" t="s">
        <v>90</v>
      </c>
      <c r="H125" s="16" t="s">
        <v>70</v>
      </c>
      <c r="I125" s="16" t="s">
        <v>605</v>
      </c>
      <c r="J125" s="14">
        <v>222</v>
      </c>
    </row>
    <row r="126" spans="1:10" ht="16.8" x14ac:dyDescent="0.3">
      <c r="A126" s="222" t="s">
        <v>503</v>
      </c>
      <c r="B126" s="20">
        <v>4</v>
      </c>
      <c r="C126" s="21"/>
      <c r="D126" s="24" t="s">
        <v>65</v>
      </c>
      <c r="E126" s="1" t="s">
        <v>153</v>
      </c>
      <c r="F126" s="1" t="s">
        <v>138</v>
      </c>
      <c r="G126" s="16" t="s">
        <v>66</v>
      </c>
      <c r="H126" s="16" t="s">
        <v>72</v>
      </c>
      <c r="I126" s="16" t="s">
        <v>605</v>
      </c>
      <c r="J126" s="14">
        <v>233</v>
      </c>
    </row>
    <row r="127" spans="1:10" ht="16.8" x14ac:dyDescent="0.3">
      <c r="A127" s="222" t="s">
        <v>504</v>
      </c>
      <c r="B127" s="20">
        <v>4</v>
      </c>
      <c r="C127" s="21"/>
      <c r="D127" s="24" t="s">
        <v>65</v>
      </c>
      <c r="E127" s="1" t="s">
        <v>153</v>
      </c>
      <c r="F127" s="1" t="s">
        <v>138</v>
      </c>
      <c r="G127" s="16" t="s">
        <v>81</v>
      </c>
      <c r="H127" s="16" t="s">
        <v>74</v>
      </c>
      <c r="I127" s="16" t="s">
        <v>569</v>
      </c>
      <c r="J127" s="14">
        <v>96</v>
      </c>
    </row>
    <row r="128" spans="1:10" ht="16.8" x14ac:dyDescent="0.3">
      <c r="A128" s="222" t="s">
        <v>505</v>
      </c>
      <c r="B128" s="20">
        <v>4</v>
      </c>
      <c r="C128" s="21"/>
      <c r="D128" s="24" t="s">
        <v>65</v>
      </c>
      <c r="E128" s="1" t="s">
        <v>153</v>
      </c>
      <c r="F128" s="1" t="s">
        <v>138</v>
      </c>
      <c r="G128" s="16" t="s">
        <v>66</v>
      </c>
      <c r="H128" s="16" t="s">
        <v>97</v>
      </c>
      <c r="I128" s="16" t="s">
        <v>606</v>
      </c>
      <c r="J128" s="14">
        <v>174</v>
      </c>
    </row>
    <row r="129" spans="1:10" ht="16.8" x14ac:dyDescent="0.3">
      <c r="A129" s="222" t="s">
        <v>641</v>
      </c>
      <c r="B129" s="20">
        <v>4</v>
      </c>
      <c r="C129" s="232" t="s">
        <v>426</v>
      </c>
      <c r="D129" s="24" t="s">
        <v>75</v>
      </c>
      <c r="E129" s="1" t="s">
        <v>137</v>
      </c>
      <c r="F129" s="430" t="s">
        <v>138</v>
      </c>
      <c r="G129" s="16" t="s">
        <v>155</v>
      </c>
      <c r="H129" s="16" t="s">
        <v>193</v>
      </c>
      <c r="I129" s="16" t="s">
        <v>605</v>
      </c>
      <c r="J129" s="235">
        <v>241</v>
      </c>
    </row>
    <row r="130" spans="1:10" ht="16.8" x14ac:dyDescent="0.3">
      <c r="A130" s="222" t="s">
        <v>506</v>
      </c>
      <c r="B130" s="20">
        <v>4</v>
      </c>
      <c r="C130" s="21"/>
      <c r="D130" s="24" t="s">
        <v>65</v>
      </c>
      <c r="E130" s="1" t="s">
        <v>140</v>
      </c>
      <c r="F130" s="1" t="s">
        <v>138</v>
      </c>
      <c r="G130" s="16" t="s">
        <v>66</v>
      </c>
      <c r="H130" s="16" t="s">
        <v>74</v>
      </c>
      <c r="I130" s="16" t="s">
        <v>602</v>
      </c>
      <c r="J130" s="14">
        <v>123</v>
      </c>
    </row>
    <row r="131" spans="1:10" ht="16.8" x14ac:dyDescent="0.3">
      <c r="A131" s="222" t="s">
        <v>507</v>
      </c>
      <c r="B131" s="20">
        <v>4</v>
      </c>
      <c r="C131" s="21"/>
      <c r="D131" s="24" t="s">
        <v>65</v>
      </c>
      <c r="E131" s="1" t="s">
        <v>137</v>
      </c>
      <c r="F131" s="1" t="s">
        <v>138</v>
      </c>
      <c r="G131" s="16" t="s">
        <v>90</v>
      </c>
      <c r="H131" s="16" t="s">
        <v>97</v>
      </c>
      <c r="I131" s="16" t="s">
        <v>602</v>
      </c>
      <c r="J131" s="14">
        <v>125</v>
      </c>
    </row>
    <row r="132" spans="1:10" ht="16.8" x14ac:dyDescent="0.3">
      <c r="A132" s="222" t="s">
        <v>508</v>
      </c>
      <c r="B132" s="20">
        <v>4</v>
      </c>
      <c r="C132" s="21"/>
      <c r="D132" s="24" t="s">
        <v>65</v>
      </c>
      <c r="E132" s="1" t="s">
        <v>607</v>
      </c>
      <c r="F132" s="1" t="s">
        <v>608</v>
      </c>
      <c r="G132" s="16" t="s">
        <v>71</v>
      </c>
      <c r="H132" s="16" t="s">
        <v>70</v>
      </c>
      <c r="I132" s="16" t="s">
        <v>603</v>
      </c>
      <c r="J132" s="14">
        <v>120</v>
      </c>
    </row>
    <row r="133" spans="1:10" ht="16.8" x14ac:dyDescent="0.3">
      <c r="A133" s="222" t="s">
        <v>509</v>
      </c>
      <c r="B133" s="20">
        <v>4</v>
      </c>
      <c r="C133" s="21"/>
      <c r="D133" s="24" t="s">
        <v>65</v>
      </c>
      <c r="E133" s="1" t="s">
        <v>190</v>
      </c>
      <c r="F133" s="1" t="s">
        <v>138</v>
      </c>
      <c r="G133" s="16" t="s">
        <v>609</v>
      </c>
      <c r="H133" s="16" t="s">
        <v>139</v>
      </c>
      <c r="I133" s="16" t="s">
        <v>610</v>
      </c>
      <c r="J133" s="14">
        <v>101</v>
      </c>
    </row>
    <row r="134" spans="1:10" ht="16.8" x14ac:dyDescent="0.3">
      <c r="A134" s="222" t="s">
        <v>510</v>
      </c>
      <c r="B134" s="20">
        <v>4</v>
      </c>
      <c r="C134" s="21"/>
      <c r="D134" s="24" t="s">
        <v>65</v>
      </c>
      <c r="E134" s="1" t="s">
        <v>189</v>
      </c>
      <c r="F134" s="1" t="s">
        <v>138</v>
      </c>
      <c r="G134" s="16" t="s">
        <v>71</v>
      </c>
      <c r="H134" s="16" t="s">
        <v>69</v>
      </c>
      <c r="I134" s="16" t="s">
        <v>606</v>
      </c>
      <c r="J134" s="14">
        <v>166</v>
      </c>
    </row>
    <row r="135" spans="1:10" ht="16.8" x14ac:dyDescent="0.3">
      <c r="A135" s="222" t="s">
        <v>511</v>
      </c>
      <c r="B135" s="20">
        <v>4</v>
      </c>
      <c r="C135" s="21"/>
      <c r="D135" s="24" t="s">
        <v>65</v>
      </c>
      <c r="E135" s="1" t="s">
        <v>140</v>
      </c>
      <c r="F135" s="1" t="s">
        <v>138</v>
      </c>
      <c r="G135" s="16" t="s">
        <v>80</v>
      </c>
      <c r="H135" s="16" t="s">
        <v>74</v>
      </c>
      <c r="I135" s="16" t="s">
        <v>611</v>
      </c>
      <c r="J135" s="14">
        <v>52</v>
      </c>
    </row>
    <row r="136" spans="1:10" ht="16.8" x14ac:dyDescent="0.3">
      <c r="A136" s="222" t="s">
        <v>512</v>
      </c>
      <c r="B136" s="20">
        <v>4</v>
      </c>
      <c r="C136" s="21"/>
      <c r="D136" s="24" t="s">
        <v>65</v>
      </c>
      <c r="E136" s="1" t="s">
        <v>140</v>
      </c>
      <c r="F136" s="1" t="s">
        <v>138</v>
      </c>
      <c r="G136" s="16" t="s">
        <v>81</v>
      </c>
      <c r="H136" s="16" t="s">
        <v>72</v>
      </c>
      <c r="I136" s="16" t="s">
        <v>605</v>
      </c>
      <c r="J136" s="14">
        <v>271</v>
      </c>
    </row>
    <row r="137" spans="1:10" ht="16.8" x14ac:dyDescent="0.3">
      <c r="A137" s="222" t="s">
        <v>513</v>
      </c>
      <c r="B137" s="20">
        <v>4</v>
      </c>
      <c r="C137" s="21"/>
      <c r="D137" s="24" t="s">
        <v>65</v>
      </c>
      <c r="E137" s="1" t="s">
        <v>140</v>
      </c>
      <c r="F137" s="1" t="s">
        <v>138</v>
      </c>
      <c r="G137" s="16" t="s">
        <v>90</v>
      </c>
      <c r="H137" s="16" t="s">
        <v>70</v>
      </c>
      <c r="I137" s="16" t="s">
        <v>612</v>
      </c>
      <c r="J137" s="14">
        <v>177</v>
      </c>
    </row>
    <row r="138" spans="1:10" ht="16.8" x14ac:dyDescent="0.3">
      <c r="A138" s="222" t="s">
        <v>514</v>
      </c>
      <c r="B138" s="20">
        <v>4</v>
      </c>
      <c r="C138" s="21"/>
      <c r="D138" s="24" t="s">
        <v>65</v>
      </c>
      <c r="E138" s="1" t="s">
        <v>145</v>
      </c>
      <c r="F138" s="1" t="s">
        <v>138</v>
      </c>
      <c r="G138" s="16" t="s">
        <v>238</v>
      </c>
      <c r="H138" s="16" t="s">
        <v>69</v>
      </c>
      <c r="I138" s="16" t="s">
        <v>606</v>
      </c>
      <c r="J138" s="14">
        <v>188</v>
      </c>
    </row>
    <row r="139" spans="1:10" ht="16.8" x14ac:dyDescent="0.3">
      <c r="A139" s="222" t="s">
        <v>515</v>
      </c>
      <c r="B139" s="20">
        <v>4</v>
      </c>
      <c r="C139" s="21"/>
      <c r="D139" s="24" t="s">
        <v>65</v>
      </c>
      <c r="E139" s="1" t="s">
        <v>140</v>
      </c>
      <c r="F139" s="1" t="s">
        <v>138</v>
      </c>
      <c r="G139" s="16" t="s">
        <v>66</v>
      </c>
      <c r="H139" s="16" t="s">
        <v>72</v>
      </c>
      <c r="I139" s="16" t="s">
        <v>605</v>
      </c>
      <c r="J139" s="14">
        <v>282</v>
      </c>
    </row>
    <row r="140" spans="1:10" ht="16.8" x14ac:dyDescent="0.3">
      <c r="A140" s="222" t="s">
        <v>516</v>
      </c>
      <c r="B140" s="20">
        <v>4</v>
      </c>
      <c r="C140" s="21"/>
      <c r="D140" s="24" t="s">
        <v>65</v>
      </c>
      <c r="E140" s="1" t="s">
        <v>190</v>
      </c>
      <c r="F140" s="1" t="s">
        <v>608</v>
      </c>
      <c r="G140" s="16" t="s">
        <v>90</v>
      </c>
      <c r="H140" s="16" t="s">
        <v>70</v>
      </c>
      <c r="I140" s="16" t="s">
        <v>603</v>
      </c>
      <c r="J140" s="14">
        <v>126</v>
      </c>
    </row>
    <row r="141" spans="1:10" ht="16.8" x14ac:dyDescent="0.3">
      <c r="A141" s="222" t="s">
        <v>517</v>
      </c>
      <c r="B141" s="20">
        <v>4</v>
      </c>
      <c r="C141" s="21"/>
      <c r="D141" s="24" t="s">
        <v>65</v>
      </c>
      <c r="E141" s="1" t="s">
        <v>613</v>
      </c>
      <c r="F141" s="1" t="s">
        <v>138</v>
      </c>
      <c r="G141" s="16" t="s">
        <v>66</v>
      </c>
      <c r="H141" s="16" t="s">
        <v>74</v>
      </c>
      <c r="I141" s="16" t="s">
        <v>614</v>
      </c>
      <c r="J141" s="14">
        <v>109</v>
      </c>
    </row>
    <row r="142" spans="1:10" ht="16.8" x14ac:dyDescent="0.3">
      <c r="A142" s="222" t="s">
        <v>518</v>
      </c>
      <c r="B142" s="20">
        <v>4</v>
      </c>
      <c r="C142" s="21"/>
      <c r="D142" s="24" t="s">
        <v>73</v>
      </c>
      <c r="E142" s="1" t="s">
        <v>145</v>
      </c>
      <c r="F142" s="1" t="s">
        <v>138</v>
      </c>
      <c r="G142" s="16" t="s">
        <v>90</v>
      </c>
      <c r="H142" s="16" t="s">
        <v>100</v>
      </c>
      <c r="I142" s="16" t="s">
        <v>610</v>
      </c>
      <c r="J142" s="14">
        <v>93</v>
      </c>
    </row>
    <row r="143" spans="1:10" ht="16.8" x14ac:dyDescent="0.3">
      <c r="A143" s="222" t="s">
        <v>519</v>
      </c>
      <c r="B143" s="20">
        <v>4</v>
      </c>
      <c r="C143" s="21"/>
      <c r="D143" s="24" t="s">
        <v>73</v>
      </c>
      <c r="E143" s="1" t="s">
        <v>140</v>
      </c>
      <c r="F143" s="1" t="s">
        <v>186</v>
      </c>
      <c r="G143" s="16" t="s">
        <v>90</v>
      </c>
      <c r="H143" s="16" t="s">
        <v>74</v>
      </c>
      <c r="I143" s="16" t="s">
        <v>569</v>
      </c>
      <c r="J143" s="14">
        <v>91</v>
      </c>
    </row>
    <row r="144" spans="1:10" ht="16.8" x14ac:dyDescent="0.3">
      <c r="A144" s="222" t="s">
        <v>520</v>
      </c>
      <c r="B144" s="20">
        <v>4</v>
      </c>
      <c r="C144" s="21"/>
      <c r="D144" s="24" t="s">
        <v>73</v>
      </c>
      <c r="E144" s="1" t="s">
        <v>137</v>
      </c>
      <c r="F144" s="1" t="s">
        <v>138</v>
      </c>
      <c r="G144" s="16" t="s">
        <v>66</v>
      </c>
      <c r="H144" s="16" t="s">
        <v>70</v>
      </c>
      <c r="I144" s="16" t="s">
        <v>605</v>
      </c>
      <c r="J144" s="14">
        <v>215</v>
      </c>
    </row>
    <row r="145" spans="1:10" ht="16.8" x14ac:dyDescent="0.3">
      <c r="A145" s="222" t="s">
        <v>521</v>
      </c>
      <c r="B145" s="20">
        <v>4</v>
      </c>
      <c r="C145" s="21"/>
      <c r="D145" s="24" t="s">
        <v>73</v>
      </c>
      <c r="E145" s="1" t="s">
        <v>137</v>
      </c>
      <c r="F145" s="1" t="s">
        <v>138</v>
      </c>
      <c r="G145" s="16" t="s">
        <v>90</v>
      </c>
      <c r="H145" s="16" t="s">
        <v>74</v>
      </c>
      <c r="I145" s="16" t="s">
        <v>615</v>
      </c>
      <c r="J145" s="14">
        <v>87</v>
      </c>
    </row>
    <row r="146" spans="1:10" ht="16.8" x14ac:dyDescent="0.3">
      <c r="A146" s="222" t="s">
        <v>522</v>
      </c>
      <c r="B146" s="20">
        <v>4</v>
      </c>
      <c r="C146" s="21"/>
      <c r="D146" s="24" t="s">
        <v>73</v>
      </c>
      <c r="E146" s="1" t="s">
        <v>137</v>
      </c>
      <c r="F146" s="1" t="s">
        <v>138</v>
      </c>
      <c r="G146" s="16" t="s">
        <v>90</v>
      </c>
      <c r="H146" s="16" t="s">
        <v>168</v>
      </c>
      <c r="I146" s="16" t="s">
        <v>603</v>
      </c>
      <c r="J146" s="14">
        <v>114</v>
      </c>
    </row>
    <row r="147" spans="1:10" ht="16.8" x14ac:dyDescent="0.3">
      <c r="A147" s="222" t="s">
        <v>523</v>
      </c>
      <c r="B147" s="20">
        <v>4</v>
      </c>
      <c r="C147" s="21"/>
      <c r="D147" s="24" t="s">
        <v>73</v>
      </c>
      <c r="E147" s="1" t="s">
        <v>153</v>
      </c>
      <c r="F147" s="1" t="s">
        <v>138</v>
      </c>
      <c r="G147" s="16" t="s">
        <v>66</v>
      </c>
      <c r="H147" s="16" t="s">
        <v>70</v>
      </c>
      <c r="I147" s="16" t="s">
        <v>605</v>
      </c>
      <c r="J147" s="14">
        <v>257</v>
      </c>
    </row>
    <row r="148" spans="1:10" ht="16.8" x14ac:dyDescent="0.3">
      <c r="A148" s="222" t="s">
        <v>524</v>
      </c>
      <c r="B148" s="20">
        <v>4</v>
      </c>
      <c r="C148" s="21"/>
      <c r="D148" s="24" t="s">
        <v>73</v>
      </c>
      <c r="E148" s="1" t="s">
        <v>140</v>
      </c>
      <c r="F148" s="1" t="s">
        <v>138</v>
      </c>
      <c r="G148" s="16" t="s">
        <v>90</v>
      </c>
      <c r="H148" s="16" t="s">
        <v>70</v>
      </c>
      <c r="I148" s="16" t="s">
        <v>605</v>
      </c>
      <c r="J148" s="14">
        <v>261</v>
      </c>
    </row>
    <row r="149" spans="1:10" ht="16.8" x14ac:dyDescent="0.3">
      <c r="A149" s="222" t="s">
        <v>525</v>
      </c>
      <c r="B149" s="20">
        <v>4</v>
      </c>
      <c r="C149" s="21"/>
      <c r="D149" s="24" t="s">
        <v>73</v>
      </c>
      <c r="E149" s="1" t="s">
        <v>140</v>
      </c>
      <c r="F149" s="1" t="s">
        <v>138</v>
      </c>
      <c r="G149" s="16" t="s">
        <v>268</v>
      </c>
      <c r="H149" s="16" t="s">
        <v>74</v>
      </c>
      <c r="I149" s="16" t="s">
        <v>610</v>
      </c>
      <c r="J149" s="14">
        <v>103</v>
      </c>
    </row>
    <row r="150" spans="1:10" ht="16.8" x14ac:dyDescent="0.3">
      <c r="A150" s="222" t="s">
        <v>526</v>
      </c>
      <c r="B150" s="20">
        <v>4</v>
      </c>
      <c r="C150" s="21"/>
      <c r="D150" s="24" t="s">
        <v>73</v>
      </c>
      <c r="E150" s="1" t="s">
        <v>137</v>
      </c>
      <c r="F150" s="1" t="s">
        <v>138</v>
      </c>
      <c r="G150" s="16" t="s">
        <v>71</v>
      </c>
      <c r="H150" s="16" t="s">
        <v>74</v>
      </c>
      <c r="I150" s="16" t="s">
        <v>610</v>
      </c>
      <c r="J150" s="14">
        <v>103</v>
      </c>
    </row>
    <row r="151" spans="1:10" ht="16.8" x14ac:dyDescent="0.3">
      <c r="A151" s="222" t="s">
        <v>511</v>
      </c>
      <c r="B151" s="20">
        <v>4</v>
      </c>
      <c r="C151" s="21"/>
      <c r="D151" s="24" t="s">
        <v>73</v>
      </c>
      <c r="E151" s="1" t="s">
        <v>140</v>
      </c>
      <c r="F151" s="1" t="s">
        <v>138</v>
      </c>
      <c r="G151" s="16" t="s">
        <v>80</v>
      </c>
      <c r="H151" s="16" t="s">
        <v>74</v>
      </c>
      <c r="I151" s="16" t="s">
        <v>612</v>
      </c>
      <c r="J151" s="14">
        <v>176</v>
      </c>
    </row>
    <row r="152" spans="1:10" ht="16.8" x14ac:dyDescent="0.3">
      <c r="A152" s="222" t="s">
        <v>527</v>
      </c>
      <c r="B152" s="20">
        <v>4</v>
      </c>
      <c r="C152" s="21"/>
      <c r="D152" s="24" t="s">
        <v>73</v>
      </c>
      <c r="E152" s="1" t="s">
        <v>145</v>
      </c>
      <c r="F152" s="1" t="s">
        <v>138</v>
      </c>
      <c r="G152" s="16" t="s">
        <v>66</v>
      </c>
      <c r="H152" s="16" t="s">
        <v>70</v>
      </c>
      <c r="I152" s="16" t="s">
        <v>605</v>
      </c>
      <c r="J152" s="14">
        <v>272</v>
      </c>
    </row>
    <row r="153" spans="1:10" ht="16.8" x14ac:dyDescent="0.3">
      <c r="A153" s="222" t="s">
        <v>528</v>
      </c>
      <c r="B153" s="20">
        <v>4</v>
      </c>
      <c r="C153" s="21"/>
      <c r="D153" s="24" t="s">
        <v>73</v>
      </c>
      <c r="E153" s="1" t="s">
        <v>140</v>
      </c>
      <c r="F153" s="1" t="s">
        <v>138</v>
      </c>
      <c r="G153" s="16" t="s">
        <v>66</v>
      </c>
      <c r="H153" s="16" t="s">
        <v>69</v>
      </c>
      <c r="I153" s="16" t="s">
        <v>612</v>
      </c>
      <c r="J153" s="14">
        <v>178</v>
      </c>
    </row>
    <row r="154" spans="1:10" ht="16.8" x14ac:dyDescent="0.3">
      <c r="A154" s="222" t="s">
        <v>529</v>
      </c>
      <c r="B154" s="20">
        <v>4</v>
      </c>
      <c r="C154" s="21"/>
      <c r="D154" s="24" t="s">
        <v>73</v>
      </c>
      <c r="E154" s="1" t="s">
        <v>145</v>
      </c>
      <c r="F154" s="1" t="s">
        <v>138</v>
      </c>
      <c r="G154" s="16" t="s">
        <v>90</v>
      </c>
      <c r="H154" s="16" t="s">
        <v>212</v>
      </c>
      <c r="I154" s="16" t="s">
        <v>616</v>
      </c>
      <c r="J154" s="14">
        <v>57</v>
      </c>
    </row>
    <row r="155" spans="1:10" ht="16.8" x14ac:dyDescent="0.3">
      <c r="A155" s="222" t="s">
        <v>530</v>
      </c>
      <c r="B155" s="20">
        <v>4</v>
      </c>
      <c r="C155" s="21"/>
      <c r="D155" s="24" t="s">
        <v>73</v>
      </c>
      <c r="E155" s="1" t="s">
        <v>140</v>
      </c>
      <c r="F155" s="1" t="s">
        <v>138</v>
      </c>
      <c r="G155" s="16" t="s">
        <v>66</v>
      </c>
      <c r="H155" s="16" t="s">
        <v>617</v>
      </c>
      <c r="I155" s="16" t="s">
        <v>602</v>
      </c>
      <c r="J155" s="14">
        <v>127</v>
      </c>
    </row>
    <row r="156" spans="1:10" ht="16.8" x14ac:dyDescent="0.3">
      <c r="A156" s="222" t="s">
        <v>531</v>
      </c>
      <c r="B156" s="20">
        <v>4</v>
      </c>
      <c r="C156" s="21"/>
      <c r="D156" s="24" t="s">
        <v>73</v>
      </c>
      <c r="E156" s="1" t="s">
        <v>140</v>
      </c>
      <c r="F156" s="1" t="s">
        <v>186</v>
      </c>
      <c r="G156" s="16" t="s">
        <v>90</v>
      </c>
      <c r="H156" s="16" t="s">
        <v>168</v>
      </c>
      <c r="I156" s="16" t="s">
        <v>610</v>
      </c>
      <c r="J156" s="14">
        <v>106</v>
      </c>
    </row>
    <row r="157" spans="1:10" ht="16.8" x14ac:dyDescent="0.3">
      <c r="A157" s="222" t="s">
        <v>532</v>
      </c>
      <c r="B157" s="20">
        <v>4</v>
      </c>
      <c r="C157" s="21"/>
      <c r="D157" s="24" t="s">
        <v>73</v>
      </c>
      <c r="E157" s="1" t="s">
        <v>153</v>
      </c>
      <c r="F157" s="1" t="s">
        <v>186</v>
      </c>
      <c r="G157" s="16" t="s">
        <v>90</v>
      </c>
      <c r="H157" s="16" t="s">
        <v>74</v>
      </c>
      <c r="I157" s="16" t="s">
        <v>605</v>
      </c>
      <c r="J157" s="14">
        <v>286</v>
      </c>
    </row>
    <row r="158" spans="1:10" ht="16.8" x14ac:dyDescent="0.3">
      <c r="A158" s="222" t="s">
        <v>533</v>
      </c>
      <c r="B158" s="20">
        <v>4</v>
      </c>
      <c r="C158" s="21"/>
      <c r="D158" s="24" t="s">
        <v>73</v>
      </c>
      <c r="E158" s="1" t="s">
        <v>145</v>
      </c>
      <c r="F158" s="1" t="s">
        <v>138</v>
      </c>
      <c r="G158" s="16" t="s">
        <v>103</v>
      </c>
      <c r="H158" s="16" t="s">
        <v>74</v>
      </c>
      <c r="I158" s="16" t="s">
        <v>618</v>
      </c>
      <c r="J158" s="14">
        <v>67</v>
      </c>
    </row>
    <row r="159" spans="1:10" ht="16.8" x14ac:dyDescent="0.3">
      <c r="A159" s="222" t="s">
        <v>534</v>
      </c>
      <c r="B159" s="20">
        <v>4</v>
      </c>
      <c r="C159" s="21"/>
      <c r="D159" s="24" t="s">
        <v>73</v>
      </c>
      <c r="E159" s="1" t="s">
        <v>294</v>
      </c>
      <c r="F159" s="1" t="s">
        <v>138</v>
      </c>
      <c r="G159" s="16" t="s">
        <v>90</v>
      </c>
      <c r="H159" s="16" t="s">
        <v>74</v>
      </c>
      <c r="I159" s="16" t="s">
        <v>619</v>
      </c>
      <c r="J159" s="14">
        <v>72</v>
      </c>
    </row>
    <row r="160" spans="1:10" ht="16.8" x14ac:dyDescent="0.3">
      <c r="A160" s="222" t="s">
        <v>535</v>
      </c>
      <c r="B160" s="20">
        <v>4</v>
      </c>
      <c r="C160" s="21"/>
      <c r="D160" s="24" t="s">
        <v>73</v>
      </c>
      <c r="E160" s="1" t="s">
        <v>153</v>
      </c>
      <c r="F160" s="1" t="s">
        <v>138</v>
      </c>
      <c r="G160" s="16" t="s">
        <v>155</v>
      </c>
      <c r="H160" s="16" t="s">
        <v>620</v>
      </c>
      <c r="I160" s="16" t="s">
        <v>621</v>
      </c>
      <c r="J160" s="14">
        <v>118</v>
      </c>
    </row>
    <row r="161" spans="1:10" ht="16.8" x14ac:dyDescent="0.3">
      <c r="A161" s="222" t="s">
        <v>536</v>
      </c>
      <c r="B161" s="20">
        <v>4</v>
      </c>
      <c r="C161" s="21"/>
      <c r="D161" s="24" t="s">
        <v>93</v>
      </c>
      <c r="E161" s="1" t="s">
        <v>137</v>
      </c>
      <c r="F161" s="1" t="s">
        <v>622</v>
      </c>
      <c r="G161" s="16" t="s">
        <v>71</v>
      </c>
      <c r="H161" s="16" t="s">
        <v>74</v>
      </c>
      <c r="I161" s="16" t="s">
        <v>623</v>
      </c>
      <c r="J161" s="14">
        <v>98</v>
      </c>
    </row>
    <row r="162" spans="1:10" ht="16.8" x14ac:dyDescent="0.3">
      <c r="A162" s="222" t="s">
        <v>537</v>
      </c>
      <c r="B162" s="20">
        <v>4</v>
      </c>
      <c r="C162" s="21"/>
      <c r="D162" s="24" t="s">
        <v>93</v>
      </c>
      <c r="E162" s="1" t="s">
        <v>137</v>
      </c>
      <c r="F162" s="1" t="s">
        <v>622</v>
      </c>
      <c r="G162" s="16" t="s">
        <v>71</v>
      </c>
      <c r="H162" s="16" t="s">
        <v>74</v>
      </c>
      <c r="I162" s="16" t="s">
        <v>606</v>
      </c>
      <c r="J162" s="14">
        <v>17</v>
      </c>
    </row>
    <row r="163" spans="1:10" ht="16.8" x14ac:dyDescent="0.3">
      <c r="A163" s="222" t="s">
        <v>538</v>
      </c>
      <c r="B163" s="20">
        <v>4</v>
      </c>
      <c r="C163" s="21"/>
      <c r="D163" s="24" t="s">
        <v>93</v>
      </c>
      <c r="E163" s="1" t="s">
        <v>140</v>
      </c>
      <c r="F163" s="1" t="s">
        <v>138</v>
      </c>
      <c r="G163" s="16" t="s">
        <v>90</v>
      </c>
      <c r="H163" s="16" t="s">
        <v>74</v>
      </c>
      <c r="I163" s="16" t="s">
        <v>605</v>
      </c>
      <c r="J163" s="14">
        <v>221</v>
      </c>
    </row>
    <row r="164" spans="1:10" ht="16.8" x14ac:dyDescent="0.3">
      <c r="A164" s="222" t="s">
        <v>93</v>
      </c>
      <c r="B164" s="20">
        <v>4</v>
      </c>
      <c r="C164" s="21"/>
      <c r="D164" s="24" t="s">
        <v>93</v>
      </c>
      <c r="E164" s="1" t="s">
        <v>145</v>
      </c>
      <c r="F164" s="1" t="s">
        <v>191</v>
      </c>
      <c r="G164" s="16" t="s">
        <v>71</v>
      </c>
      <c r="H164" s="16" t="s">
        <v>70</v>
      </c>
      <c r="I164" s="16" t="s">
        <v>605</v>
      </c>
      <c r="J164" s="14">
        <v>224</v>
      </c>
    </row>
    <row r="165" spans="1:10" ht="16.8" x14ac:dyDescent="0.3">
      <c r="A165" s="222" t="s">
        <v>539</v>
      </c>
      <c r="B165" s="20">
        <v>4</v>
      </c>
      <c r="C165" s="21"/>
      <c r="D165" s="24" t="s">
        <v>93</v>
      </c>
      <c r="E165" s="1" t="s">
        <v>140</v>
      </c>
      <c r="F165" s="1" t="s">
        <v>138</v>
      </c>
      <c r="G165" s="16" t="s">
        <v>66</v>
      </c>
      <c r="H165" s="16" t="s">
        <v>139</v>
      </c>
      <c r="I165" s="16" t="s">
        <v>614</v>
      </c>
      <c r="J165" s="14">
        <v>100</v>
      </c>
    </row>
    <row r="166" spans="1:10" ht="16.8" x14ac:dyDescent="0.3">
      <c r="A166" s="222" t="s">
        <v>540</v>
      </c>
      <c r="B166" s="20">
        <v>4</v>
      </c>
      <c r="C166" s="21"/>
      <c r="D166" s="24" t="s">
        <v>93</v>
      </c>
      <c r="E166" s="1" t="s">
        <v>145</v>
      </c>
      <c r="F166" s="1" t="s">
        <v>186</v>
      </c>
      <c r="G166" s="16" t="s">
        <v>155</v>
      </c>
      <c r="H166" s="16" t="s">
        <v>193</v>
      </c>
      <c r="I166" s="16" t="s">
        <v>624</v>
      </c>
      <c r="J166" s="14">
        <v>117</v>
      </c>
    </row>
    <row r="167" spans="1:10" ht="16.8" x14ac:dyDescent="0.3">
      <c r="A167" s="222" t="s">
        <v>541</v>
      </c>
      <c r="B167" s="20">
        <v>4</v>
      </c>
      <c r="C167" s="21"/>
      <c r="D167" s="24" t="s">
        <v>93</v>
      </c>
      <c r="E167" s="1" t="s">
        <v>137</v>
      </c>
      <c r="F167" s="1" t="s">
        <v>138</v>
      </c>
      <c r="G167" s="16" t="s">
        <v>71</v>
      </c>
      <c r="H167" s="16" t="s">
        <v>74</v>
      </c>
      <c r="I167" s="16" t="s">
        <v>602</v>
      </c>
      <c r="J167" s="14">
        <v>127</v>
      </c>
    </row>
    <row r="168" spans="1:10" ht="16.8" x14ac:dyDescent="0.3">
      <c r="A168" s="222" t="s">
        <v>393</v>
      </c>
      <c r="B168" s="20">
        <v>4</v>
      </c>
      <c r="C168" s="21"/>
      <c r="D168" s="24" t="s">
        <v>93</v>
      </c>
      <c r="E168" s="1" t="s">
        <v>318</v>
      </c>
      <c r="F168" s="1" t="s">
        <v>138</v>
      </c>
      <c r="G168" s="16" t="s">
        <v>66</v>
      </c>
      <c r="H168" s="16" t="s">
        <v>72</v>
      </c>
      <c r="I168" s="16" t="s">
        <v>605</v>
      </c>
      <c r="J168" s="14">
        <v>294</v>
      </c>
    </row>
    <row r="169" spans="1:10" ht="16.8" x14ac:dyDescent="0.3">
      <c r="A169" s="222" t="s">
        <v>542</v>
      </c>
      <c r="B169" s="20">
        <v>4</v>
      </c>
      <c r="C169" s="21"/>
      <c r="D169" s="24" t="s">
        <v>93</v>
      </c>
      <c r="E169" s="1" t="s">
        <v>137</v>
      </c>
      <c r="F169" s="1" t="s">
        <v>138</v>
      </c>
      <c r="G169" s="16" t="s">
        <v>625</v>
      </c>
      <c r="H169" s="16" t="s">
        <v>70</v>
      </c>
      <c r="I169" s="16" t="s">
        <v>615</v>
      </c>
      <c r="J169" s="14">
        <v>92</v>
      </c>
    </row>
    <row r="170" spans="1:10" ht="16.8" x14ac:dyDescent="0.3">
      <c r="A170" s="222" t="s">
        <v>542</v>
      </c>
      <c r="B170" s="20">
        <v>4</v>
      </c>
      <c r="C170" s="21"/>
      <c r="D170" s="24" t="s">
        <v>93</v>
      </c>
      <c r="E170" s="1" t="s">
        <v>626</v>
      </c>
      <c r="F170" s="1" t="s">
        <v>197</v>
      </c>
      <c r="G170" s="16" t="s">
        <v>627</v>
      </c>
      <c r="H170" s="16" t="s">
        <v>70</v>
      </c>
      <c r="I170" s="16" t="s">
        <v>612</v>
      </c>
      <c r="J170" s="14">
        <v>189</v>
      </c>
    </row>
    <row r="171" spans="1:10" ht="16.8" x14ac:dyDescent="0.3">
      <c r="A171" s="222" t="s">
        <v>543</v>
      </c>
      <c r="B171" s="20">
        <v>4</v>
      </c>
      <c r="C171" s="21"/>
      <c r="D171" s="24" t="s">
        <v>291</v>
      </c>
      <c r="E171" s="1" t="s">
        <v>140</v>
      </c>
      <c r="F171" s="1" t="s">
        <v>138</v>
      </c>
      <c r="G171" s="16" t="s">
        <v>90</v>
      </c>
      <c r="H171" s="16" t="s">
        <v>74</v>
      </c>
      <c r="I171" s="16" t="s">
        <v>602</v>
      </c>
      <c r="J171" s="14">
        <v>118</v>
      </c>
    </row>
    <row r="172" spans="1:10" ht="16.8" x14ac:dyDescent="0.3">
      <c r="A172" s="222" t="s">
        <v>544</v>
      </c>
      <c r="B172" s="20">
        <v>4</v>
      </c>
      <c r="C172" s="21"/>
      <c r="D172" s="24" t="s">
        <v>291</v>
      </c>
      <c r="E172" s="1" t="s">
        <v>607</v>
      </c>
      <c r="F172" s="1" t="s">
        <v>138</v>
      </c>
      <c r="G172" s="16" t="s">
        <v>90</v>
      </c>
      <c r="H172" s="16" t="s">
        <v>70</v>
      </c>
      <c r="I172" s="16" t="s">
        <v>614</v>
      </c>
      <c r="J172" s="14">
        <v>109</v>
      </c>
    </row>
    <row r="173" spans="1:10" ht="16.8" x14ac:dyDescent="0.3">
      <c r="A173" s="222" t="s">
        <v>545</v>
      </c>
      <c r="B173" s="20">
        <v>4</v>
      </c>
      <c r="C173" s="21"/>
      <c r="D173" s="24" t="s">
        <v>75</v>
      </c>
      <c r="E173" s="1" t="s">
        <v>137</v>
      </c>
      <c r="F173" s="1" t="s">
        <v>138</v>
      </c>
      <c r="G173" s="16" t="s">
        <v>103</v>
      </c>
      <c r="H173" s="16" t="s">
        <v>72</v>
      </c>
      <c r="I173" s="16" t="s">
        <v>628</v>
      </c>
      <c r="J173" s="14">
        <v>125</v>
      </c>
    </row>
    <row r="174" spans="1:10" ht="16.8" x14ac:dyDescent="0.3">
      <c r="A174" s="222" t="s">
        <v>546</v>
      </c>
      <c r="B174" s="20">
        <v>4</v>
      </c>
      <c r="C174" s="21"/>
      <c r="D174" s="24" t="s">
        <v>75</v>
      </c>
      <c r="E174" s="1" t="s">
        <v>140</v>
      </c>
      <c r="F174" s="1" t="s">
        <v>138</v>
      </c>
      <c r="G174" s="16" t="s">
        <v>90</v>
      </c>
      <c r="H174" s="16" t="s">
        <v>74</v>
      </c>
      <c r="I174" s="16" t="s">
        <v>603</v>
      </c>
      <c r="J174" s="14">
        <v>104</v>
      </c>
    </row>
    <row r="175" spans="1:10" ht="16.8" x14ac:dyDescent="0.3">
      <c r="A175" s="222" t="s">
        <v>547</v>
      </c>
      <c r="B175" s="20">
        <v>4</v>
      </c>
      <c r="C175" s="21"/>
      <c r="D175" s="24" t="s">
        <v>75</v>
      </c>
      <c r="E175" s="1" t="s">
        <v>140</v>
      </c>
      <c r="F175" s="1" t="s">
        <v>138</v>
      </c>
      <c r="G175" s="16" t="s">
        <v>629</v>
      </c>
      <c r="H175" s="16" t="s">
        <v>74</v>
      </c>
      <c r="I175" s="16" t="s">
        <v>603</v>
      </c>
      <c r="J175" s="14">
        <v>104</v>
      </c>
    </row>
    <row r="176" spans="1:10" ht="16.8" x14ac:dyDescent="0.3">
      <c r="A176" s="222" t="s">
        <v>548</v>
      </c>
      <c r="B176" s="20">
        <v>4</v>
      </c>
      <c r="C176" s="21"/>
      <c r="D176" s="24" t="s">
        <v>75</v>
      </c>
      <c r="E176" s="1" t="s">
        <v>190</v>
      </c>
      <c r="F176" s="1" t="s">
        <v>138</v>
      </c>
      <c r="G176" s="16" t="s">
        <v>81</v>
      </c>
      <c r="H176" s="16" t="s">
        <v>70</v>
      </c>
      <c r="I176" s="16" t="s">
        <v>615</v>
      </c>
      <c r="J176" s="14">
        <v>83</v>
      </c>
    </row>
    <row r="177" spans="1:10" ht="16.8" x14ac:dyDescent="0.3">
      <c r="A177" s="222" t="s">
        <v>549</v>
      </c>
      <c r="B177" s="20">
        <v>4</v>
      </c>
      <c r="C177" s="21"/>
      <c r="D177" s="24" t="s">
        <v>75</v>
      </c>
      <c r="E177" s="1" t="s">
        <v>137</v>
      </c>
      <c r="F177" s="1" t="s">
        <v>138</v>
      </c>
      <c r="G177" s="16" t="s">
        <v>66</v>
      </c>
      <c r="H177" s="16" t="s">
        <v>100</v>
      </c>
      <c r="I177" s="16" t="s">
        <v>614</v>
      </c>
      <c r="J177" s="14">
        <v>94</v>
      </c>
    </row>
    <row r="178" spans="1:10" ht="16.8" x14ac:dyDescent="0.3">
      <c r="A178" s="222" t="s">
        <v>550</v>
      </c>
      <c r="B178" s="20">
        <v>4</v>
      </c>
      <c r="C178" s="21"/>
      <c r="D178" s="24" t="s">
        <v>75</v>
      </c>
      <c r="E178" s="1" t="s">
        <v>318</v>
      </c>
      <c r="F178" s="1" t="s">
        <v>138</v>
      </c>
      <c r="G178" s="16" t="s">
        <v>66</v>
      </c>
      <c r="H178" s="16" t="s">
        <v>72</v>
      </c>
      <c r="I178" s="16" t="s">
        <v>630</v>
      </c>
      <c r="J178" s="14">
        <v>210</v>
      </c>
    </row>
    <row r="179" spans="1:10" ht="16.8" x14ac:dyDescent="0.3">
      <c r="A179" s="222" t="s">
        <v>551</v>
      </c>
      <c r="B179" s="20">
        <v>4</v>
      </c>
      <c r="C179" s="21"/>
      <c r="D179" s="24" t="s">
        <v>75</v>
      </c>
      <c r="E179" s="1" t="s">
        <v>145</v>
      </c>
      <c r="F179" s="1" t="s">
        <v>138</v>
      </c>
      <c r="G179" s="16" t="s">
        <v>80</v>
      </c>
      <c r="H179" s="16" t="s">
        <v>70</v>
      </c>
      <c r="I179" s="16" t="s">
        <v>614</v>
      </c>
      <c r="J179" s="14">
        <v>96</v>
      </c>
    </row>
    <row r="180" spans="1:10" ht="16.8" x14ac:dyDescent="0.3">
      <c r="A180" s="222" t="s">
        <v>552</v>
      </c>
      <c r="B180" s="20">
        <v>4</v>
      </c>
      <c r="C180" s="21"/>
      <c r="D180" s="24" t="s">
        <v>75</v>
      </c>
      <c r="E180" s="1" t="s">
        <v>140</v>
      </c>
      <c r="F180" s="1" t="s">
        <v>138</v>
      </c>
      <c r="G180" s="16" t="s">
        <v>71</v>
      </c>
      <c r="H180" s="16" t="s">
        <v>74</v>
      </c>
      <c r="I180" s="16" t="s">
        <v>605</v>
      </c>
      <c r="J180" s="14">
        <v>224</v>
      </c>
    </row>
    <row r="181" spans="1:10" ht="16.8" x14ac:dyDescent="0.3">
      <c r="A181" s="222" t="s">
        <v>553</v>
      </c>
      <c r="B181" s="20">
        <v>4</v>
      </c>
      <c r="C181" s="21"/>
      <c r="D181" s="24" t="s">
        <v>75</v>
      </c>
      <c r="E181" s="1" t="s">
        <v>140</v>
      </c>
      <c r="F181" s="1" t="s">
        <v>186</v>
      </c>
      <c r="G181" s="16" t="s">
        <v>90</v>
      </c>
      <c r="H181" s="16" t="s">
        <v>8</v>
      </c>
      <c r="I181" s="16" t="s">
        <v>615</v>
      </c>
      <c r="J181" s="14">
        <v>85</v>
      </c>
    </row>
    <row r="182" spans="1:10" ht="16.8" x14ac:dyDescent="0.3">
      <c r="A182" s="222" t="s">
        <v>554</v>
      </c>
      <c r="B182" s="20">
        <v>4</v>
      </c>
      <c r="C182" s="21"/>
      <c r="D182" s="24" t="s">
        <v>75</v>
      </c>
      <c r="E182" s="1" t="s">
        <v>137</v>
      </c>
      <c r="F182" s="1" t="s">
        <v>138</v>
      </c>
      <c r="G182" s="16" t="s">
        <v>155</v>
      </c>
      <c r="H182" s="16" t="s">
        <v>168</v>
      </c>
      <c r="I182" s="16" t="s">
        <v>624</v>
      </c>
      <c r="J182" s="14">
        <v>114</v>
      </c>
    </row>
    <row r="183" spans="1:10" ht="16.8" x14ac:dyDescent="0.3">
      <c r="A183" s="222" t="s">
        <v>555</v>
      </c>
      <c r="B183" s="20">
        <v>4</v>
      </c>
      <c r="C183" s="21"/>
      <c r="D183" s="24" t="s">
        <v>75</v>
      </c>
      <c r="E183" s="1" t="s">
        <v>137</v>
      </c>
      <c r="F183" s="1" t="s">
        <v>138</v>
      </c>
      <c r="G183" s="16" t="s">
        <v>609</v>
      </c>
      <c r="H183" s="16" t="s">
        <v>70</v>
      </c>
      <c r="I183" s="16" t="s">
        <v>612</v>
      </c>
      <c r="J183" s="14">
        <v>164</v>
      </c>
    </row>
    <row r="184" spans="1:10" ht="16.8" x14ac:dyDescent="0.3">
      <c r="A184" s="222" t="s">
        <v>556</v>
      </c>
      <c r="B184" s="20">
        <v>4</v>
      </c>
      <c r="C184" s="21"/>
      <c r="D184" s="24" t="s">
        <v>75</v>
      </c>
      <c r="E184" s="1" t="s">
        <v>140</v>
      </c>
      <c r="F184" s="1" t="s">
        <v>138</v>
      </c>
      <c r="G184" s="16" t="s">
        <v>66</v>
      </c>
      <c r="H184" s="16" t="s">
        <v>168</v>
      </c>
      <c r="I184" s="16" t="s">
        <v>605</v>
      </c>
      <c r="J184" s="14">
        <v>243</v>
      </c>
    </row>
    <row r="185" spans="1:10" ht="16.8" x14ac:dyDescent="0.3">
      <c r="A185" s="222" t="s">
        <v>557</v>
      </c>
      <c r="B185" s="20">
        <v>4</v>
      </c>
      <c r="C185" s="21"/>
      <c r="D185" s="24" t="s">
        <v>75</v>
      </c>
      <c r="E185" s="1" t="s">
        <v>189</v>
      </c>
      <c r="F185" s="1" t="s">
        <v>138</v>
      </c>
      <c r="G185" s="16" t="s">
        <v>66</v>
      </c>
      <c r="H185" s="16" t="s">
        <v>212</v>
      </c>
      <c r="I185" s="16" t="s">
        <v>621</v>
      </c>
      <c r="J185" s="14">
        <v>107</v>
      </c>
    </row>
    <row r="186" spans="1:10" ht="16.8" x14ac:dyDescent="0.3">
      <c r="A186" s="222" t="s">
        <v>558</v>
      </c>
      <c r="B186" s="20">
        <v>4</v>
      </c>
      <c r="C186" s="21"/>
      <c r="D186" s="24" t="s">
        <v>75</v>
      </c>
      <c r="E186" s="1" t="s">
        <v>153</v>
      </c>
      <c r="F186" s="1" t="s">
        <v>191</v>
      </c>
      <c r="G186" s="16" t="s">
        <v>90</v>
      </c>
      <c r="H186" s="16" t="s">
        <v>193</v>
      </c>
      <c r="I186" s="16" t="s">
        <v>605</v>
      </c>
      <c r="J186" s="14">
        <v>275</v>
      </c>
    </row>
    <row r="187" spans="1:10" ht="16.8" x14ac:dyDescent="0.3">
      <c r="A187" s="222" t="s">
        <v>559</v>
      </c>
      <c r="B187" s="20">
        <v>4</v>
      </c>
      <c r="C187" s="21"/>
      <c r="D187" s="24" t="s">
        <v>75</v>
      </c>
      <c r="E187" s="1" t="s">
        <v>137</v>
      </c>
      <c r="F187" s="1" t="s">
        <v>138</v>
      </c>
      <c r="G187" s="16" t="s">
        <v>90</v>
      </c>
      <c r="H187" s="16" t="s">
        <v>69</v>
      </c>
      <c r="I187" s="16" t="s">
        <v>614</v>
      </c>
      <c r="J187" s="14">
        <v>108</v>
      </c>
    </row>
    <row r="188" spans="1:10" ht="16.8" x14ac:dyDescent="0.3">
      <c r="A188" s="222" t="s">
        <v>560</v>
      </c>
      <c r="B188" s="20">
        <v>4</v>
      </c>
      <c r="C188" s="21"/>
      <c r="D188" s="24" t="s">
        <v>75</v>
      </c>
      <c r="E188" s="1" t="s">
        <v>137</v>
      </c>
      <c r="F188" s="1" t="s">
        <v>138</v>
      </c>
      <c r="G188" s="16" t="s">
        <v>90</v>
      </c>
      <c r="H188" s="16" t="s">
        <v>69</v>
      </c>
      <c r="I188" s="16" t="s">
        <v>616</v>
      </c>
      <c r="J188" s="14">
        <v>59</v>
      </c>
    </row>
    <row r="189" spans="1:10" ht="16.8" x14ac:dyDescent="0.3">
      <c r="A189" s="222" t="s">
        <v>561</v>
      </c>
      <c r="B189" s="20">
        <v>4</v>
      </c>
      <c r="C189" s="21"/>
      <c r="D189" s="24" t="s">
        <v>75</v>
      </c>
      <c r="E189" s="1" t="s">
        <v>137</v>
      </c>
      <c r="F189" s="1" t="s">
        <v>138</v>
      </c>
      <c r="G189" s="16" t="s">
        <v>90</v>
      </c>
      <c r="H189" s="16" t="s">
        <v>69</v>
      </c>
      <c r="I189" s="16" t="s">
        <v>616</v>
      </c>
      <c r="J189" s="14">
        <v>59</v>
      </c>
    </row>
    <row r="190" spans="1:10" ht="16.8" x14ac:dyDescent="0.3">
      <c r="A190" s="222" t="s">
        <v>562</v>
      </c>
      <c r="B190" s="20">
        <v>4</v>
      </c>
      <c r="C190" s="21"/>
      <c r="D190" s="24" t="s">
        <v>75</v>
      </c>
      <c r="E190" s="1" t="s">
        <v>153</v>
      </c>
      <c r="F190" s="1" t="s">
        <v>138</v>
      </c>
      <c r="G190" s="16" t="s">
        <v>90</v>
      </c>
      <c r="H190" s="16" t="s">
        <v>72</v>
      </c>
      <c r="I190" s="16" t="s">
        <v>606</v>
      </c>
      <c r="J190" s="14">
        <v>233</v>
      </c>
    </row>
    <row r="191" spans="1:10" ht="16.8" x14ac:dyDescent="0.3">
      <c r="A191" s="222" t="s">
        <v>563</v>
      </c>
      <c r="B191" s="20">
        <v>4</v>
      </c>
      <c r="C191" s="21"/>
      <c r="D191" s="24" t="s">
        <v>75</v>
      </c>
      <c r="E191" s="1" t="s">
        <v>137</v>
      </c>
      <c r="F191" s="1" t="s">
        <v>138</v>
      </c>
      <c r="G191" s="16" t="s">
        <v>90</v>
      </c>
      <c r="H191" s="16" t="s">
        <v>74</v>
      </c>
      <c r="I191" s="16" t="s">
        <v>569</v>
      </c>
      <c r="J191" s="14">
        <v>106</v>
      </c>
    </row>
    <row r="192" spans="1:10" ht="16.8" x14ac:dyDescent="0.3">
      <c r="A192" s="222" t="s">
        <v>564</v>
      </c>
      <c r="B192" s="20">
        <v>4</v>
      </c>
      <c r="C192" s="21"/>
      <c r="D192" s="24" t="s">
        <v>309</v>
      </c>
      <c r="E192" s="1" t="s">
        <v>140</v>
      </c>
      <c r="F192" s="1" t="s">
        <v>138</v>
      </c>
      <c r="G192" s="16" t="s">
        <v>631</v>
      </c>
      <c r="H192" s="16" t="s">
        <v>74</v>
      </c>
      <c r="I192" s="16" t="s">
        <v>612</v>
      </c>
      <c r="J192" s="14">
        <v>163</v>
      </c>
    </row>
    <row r="193" spans="1:10" ht="16.8" x14ac:dyDescent="0.3">
      <c r="A193" s="222" t="s">
        <v>565</v>
      </c>
      <c r="B193" s="20">
        <v>4</v>
      </c>
      <c r="C193" s="21"/>
      <c r="D193" s="24" t="s">
        <v>262</v>
      </c>
      <c r="E193" s="1" t="s">
        <v>140</v>
      </c>
      <c r="F193" s="1" t="s">
        <v>138</v>
      </c>
      <c r="G193" s="16" t="s">
        <v>66</v>
      </c>
      <c r="H193" s="16" t="s">
        <v>70</v>
      </c>
      <c r="I193" s="16" t="s">
        <v>605</v>
      </c>
      <c r="J193" s="14">
        <v>206</v>
      </c>
    </row>
    <row r="194" spans="1:10" ht="16.8" x14ac:dyDescent="0.3">
      <c r="A194" s="222" t="s">
        <v>566</v>
      </c>
      <c r="B194" s="20">
        <v>4</v>
      </c>
      <c r="C194" s="21"/>
      <c r="D194" s="24" t="s">
        <v>262</v>
      </c>
      <c r="E194" s="1" t="s">
        <v>137</v>
      </c>
      <c r="F194" s="1" t="s">
        <v>138</v>
      </c>
      <c r="G194" s="16" t="s">
        <v>155</v>
      </c>
      <c r="H194" s="16" t="s">
        <v>70</v>
      </c>
      <c r="I194" s="16" t="s">
        <v>614</v>
      </c>
      <c r="J194" s="14">
        <v>92</v>
      </c>
    </row>
    <row r="195" spans="1:10" ht="16.8" x14ac:dyDescent="0.3">
      <c r="A195" s="222" t="s">
        <v>567</v>
      </c>
      <c r="B195" s="20">
        <v>4</v>
      </c>
      <c r="C195" s="21"/>
      <c r="D195" s="24" t="s">
        <v>262</v>
      </c>
      <c r="E195" s="1" t="s">
        <v>137</v>
      </c>
      <c r="F195" s="1" t="s">
        <v>138</v>
      </c>
      <c r="G195" s="16" t="s">
        <v>71</v>
      </c>
      <c r="H195" s="16" t="s">
        <v>74</v>
      </c>
      <c r="I195" s="16" t="s">
        <v>619</v>
      </c>
      <c r="J195" s="14">
        <v>63</v>
      </c>
    </row>
    <row r="196" spans="1:10" ht="16.8" x14ac:dyDescent="0.3">
      <c r="A196" s="222" t="s">
        <v>568</v>
      </c>
      <c r="B196" s="20">
        <v>4</v>
      </c>
      <c r="C196" s="21"/>
      <c r="D196" s="24" t="s">
        <v>262</v>
      </c>
      <c r="E196" s="1" t="s">
        <v>140</v>
      </c>
      <c r="F196" s="1" t="s">
        <v>138</v>
      </c>
      <c r="G196" s="16" t="s">
        <v>66</v>
      </c>
      <c r="H196" s="16" t="s">
        <v>69</v>
      </c>
      <c r="I196" s="16" t="s">
        <v>605</v>
      </c>
      <c r="J196" s="14">
        <v>217</v>
      </c>
    </row>
    <row r="197" spans="1:10" ht="16.8" x14ac:dyDescent="0.3">
      <c r="A197" s="222" t="s">
        <v>569</v>
      </c>
      <c r="B197" s="20">
        <v>4</v>
      </c>
      <c r="C197" s="21"/>
      <c r="D197" s="24" t="s">
        <v>262</v>
      </c>
      <c r="E197" s="1" t="s">
        <v>140</v>
      </c>
      <c r="F197" s="1" t="s">
        <v>138</v>
      </c>
      <c r="G197" s="16" t="s">
        <v>66</v>
      </c>
      <c r="H197" s="16" t="s">
        <v>70</v>
      </c>
      <c r="I197" s="16" t="s">
        <v>569</v>
      </c>
      <c r="J197" s="14">
        <v>95</v>
      </c>
    </row>
    <row r="198" spans="1:10" ht="16.8" x14ac:dyDescent="0.3">
      <c r="A198" s="222" t="s">
        <v>570</v>
      </c>
      <c r="B198" s="20">
        <v>4</v>
      </c>
      <c r="C198" s="21"/>
      <c r="D198" s="24" t="s">
        <v>262</v>
      </c>
      <c r="E198" s="1" t="s">
        <v>137</v>
      </c>
      <c r="F198" s="1" t="s">
        <v>138</v>
      </c>
      <c r="G198" s="16" t="s">
        <v>66</v>
      </c>
      <c r="H198" s="16" t="s">
        <v>70</v>
      </c>
      <c r="I198" s="16" t="s">
        <v>605</v>
      </c>
      <c r="J198" s="14">
        <v>244</v>
      </c>
    </row>
    <row r="199" spans="1:10" ht="16.8" x14ac:dyDescent="0.3">
      <c r="A199" s="222" t="s">
        <v>571</v>
      </c>
      <c r="B199" s="20">
        <v>4</v>
      </c>
      <c r="C199" s="21"/>
      <c r="D199" s="24" t="s">
        <v>262</v>
      </c>
      <c r="E199" s="1" t="s">
        <v>137</v>
      </c>
      <c r="F199" s="1" t="s">
        <v>138</v>
      </c>
      <c r="G199" s="16" t="s">
        <v>71</v>
      </c>
      <c r="H199" s="16" t="s">
        <v>74</v>
      </c>
      <c r="I199" s="16" t="s">
        <v>610</v>
      </c>
      <c r="J199" s="14">
        <v>101</v>
      </c>
    </row>
    <row r="200" spans="1:10" ht="16.8" x14ac:dyDescent="0.3">
      <c r="A200" s="222" t="s">
        <v>572</v>
      </c>
      <c r="B200" s="20">
        <v>4</v>
      </c>
      <c r="C200" s="21"/>
      <c r="D200" s="24" t="s">
        <v>262</v>
      </c>
      <c r="E200" s="1" t="s">
        <v>140</v>
      </c>
      <c r="F200" s="1" t="s">
        <v>138</v>
      </c>
      <c r="G200" s="16" t="s">
        <v>66</v>
      </c>
      <c r="H200" s="16" t="s">
        <v>70</v>
      </c>
      <c r="I200" s="16" t="s">
        <v>605</v>
      </c>
      <c r="J200" s="14">
        <v>262</v>
      </c>
    </row>
    <row r="201" spans="1:10" ht="16.8" x14ac:dyDescent="0.3">
      <c r="A201" s="222" t="s">
        <v>573</v>
      </c>
      <c r="B201" s="20">
        <v>4</v>
      </c>
      <c r="C201" s="21"/>
      <c r="D201" s="24" t="s">
        <v>262</v>
      </c>
      <c r="E201" s="1" t="s">
        <v>137</v>
      </c>
      <c r="F201" s="1" t="s">
        <v>138</v>
      </c>
      <c r="G201" s="16" t="s">
        <v>90</v>
      </c>
      <c r="H201" s="16" t="s">
        <v>74</v>
      </c>
      <c r="I201" s="16" t="s">
        <v>632</v>
      </c>
      <c r="J201" s="14">
        <v>132</v>
      </c>
    </row>
    <row r="202" spans="1:10" ht="16.8" x14ac:dyDescent="0.3">
      <c r="A202" s="222" t="s">
        <v>574</v>
      </c>
      <c r="B202" s="20">
        <v>4</v>
      </c>
      <c r="C202" s="21"/>
      <c r="D202" s="24" t="s">
        <v>264</v>
      </c>
      <c r="E202" s="1" t="s">
        <v>190</v>
      </c>
      <c r="F202" s="1" t="s">
        <v>622</v>
      </c>
      <c r="G202" s="16" t="s">
        <v>71</v>
      </c>
      <c r="H202" s="16" t="s">
        <v>69</v>
      </c>
      <c r="I202" s="16" t="s">
        <v>633</v>
      </c>
      <c r="J202" s="14">
        <v>174</v>
      </c>
    </row>
    <row r="203" spans="1:10" ht="16.8" x14ac:dyDescent="0.3">
      <c r="A203" s="222" t="s">
        <v>575</v>
      </c>
      <c r="B203" s="20">
        <v>4</v>
      </c>
      <c r="C203" s="21"/>
      <c r="D203" s="24" t="s">
        <v>264</v>
      </c>
      <c r="E203" s="1" t="s">
        <v>140</v>
      </c>
      <c r="F203" s="1" t="s">
        <v>138</v>
      </c>
      <c r="G203" s="16" t="s">
        <v>66</v>
      </c>
      <c r="H203" s="16" t="s">
        <v>72</v>
      </c>
      <c r="I203" s="16" t="s">
        <v>605</v>
      </c>
      <c r="J203" s="14">
        <v>196</v>
      </c>
    </row>
    <row r="204" spans="1:10" ht="16.8" x14ac:dyDescent="0.3">
      <c r="A204" s="222" t="s">
        <v>576</v>
      </c>
      <c r="B204" s="20">
        <v>4</v>
      </c>
      <c r="C204" s="21"/>
      <c r="D204" s="24" t="s">
        <v>264</v>
      </c>
      <c r="E204" s="1" t="s">
        <v>153</v>
      </c>
      <c r="F204" s="1" t="s">
        <v>138</v>
      </c>
      <c r="G204" s="16" t="s">
        <v>71</v>
      </c>
      <c r="H204" s="16" t="s">
        <v>74</v>
      </c>
      <c r="I204" s="16" t="s">
        <v>610</v>
      </c>
      <c r="J204" s="14">
        <v>95</v>
      </c>
    </row>
    <row r="205" spans="1:10" ht="16.8" x14ac:dyDescent="0.3">
      <c r="A205" s="222" t="s">
        <v>577</v>
      </c>
      <c r="B205" s="20">
        <v>4</v>
      </c>
      <c r="C205" s="21"/>
      <c r="D205" s="24" t="s">
        <v>264</v>
      </c>
      <c r="E205" s="1" t="s">
        <v>145</v>
      </c>
      <c r="F205" s="1" t="s">
        <v>138</v>
      </c>
      <c r="G205" s="16" t="s">
        <v>71</v>
      </c>
      <c r="H205" s="16" t="s">
        <v>74</v>
      </c>
      <c r="I205" s="16" t="s">
        <v>615</v>
      </c>
      <c r="J205" s="14">
        <v>81</v>
      </c>
    </row>
    <row r="206" spans="1:10" ht="16.8" x14ac:dyDescent="0.3">
      <c r="A206" s="222" t="s">
        <v>578</v>
      </c>
      <c r="B206" s="20">
        <v>4</v>
      </c>
      <c r="C206" s="21"/>
      <c r="D206" s="24" t="s">
        <v>264</v>
      </c>
      <c r="E206" s="1" t="s">
        <v>137</v>
      </c>
      <c r="F206" s="1" t="s">
        <v>138</v>
      </c>
      <c r="G206" s="16" t="s">
        <v>66</v>
      </c>
      <c r="H206" s="16" t="s">
        <v>139</v>
      </c>
      <c r="I206" s="16" t="s">
        <v>634</v>
      </c>
      <c r="J206" s="14">
        <v>82</v>
      </c>
    </row>
    <row r="207" spans="1:10" ht="16.8" x14ac:dyDescent="0.3">
      <c r="A207" s="222" t="s">
        <v>579</v>
      </c>
      <c r="B207" s="20">
        <v>4</v>
      </c>
      <c r="C207" s="21"/>
      <c r="D207" s="24" t="s">
        <v>264</v>
      </c>
      <c r="E207" s="1" t="s">
        <v>153</v>
      </c>
      <c r="F207" s="1" t="s">
        <v>138</v>
      </c>
      <c r="G207" s="16" t="s">
        <v>103</v>
      </c>
      <c r="H207" s="16" t="s">
        <v>72</v>
      </c>
      <c r="I207" s="16" t="s">
        <v>605</v>
      </c>
      <c r="J207" s="14">
        <v>214</v>
      </c>
    </row>
    <row r="208" spans="1:10" ht="16.8" x14ac:dyDescent="0.3">
      <c r="A208" s="222" t="s">
        <v>580</v>
      </c>
      <c r="B208" s="20">
        <v>4</v>
      </c>
      <c r="C208" s="21"/>
      <c r="D208" s="24" t="s">
        <v>264</v>
      </c>
      <c r="E208" s="1" t="s">
        <v>140</v>
      </c>
      <c r="F208" s="1" t="s">
        <v>138</v>
      </c>
      <c r="G208" s="16" t="s">
        <v>90</v>
      </c>
      <c r="H208" s="16" t="s">
        <v>70</v>
      </c>
      <c r="I208" s="16" t="s">
        <v>610</v>
      </c>
      <c r="J208" s="14">
        <v>97</v>
      </c>
    </row>
    <row r="209" spans="1:10" ht="16.8" x14ac:dyDescent="0.3">
      <c r="A209" s="222" t="s">
        <v>581</v>
      </c>
      <c r="B209" s="20">
        <v>4</v>
      </c>
      <c r="C209" s="21"/>
      <c r="D209" s="24" t="s">
        <v>264</v>
      </c>
      <c r="E209" s="1" t="s">
        <v>140</v>
      </c>
      <c r="F209" s="1" t="s">
        <v>138</v>
      </c>
      <c r="G209" s="16" t="s">
        <v>90</v>
      </c>
      <c r="H209" s="16" t="s">
        <v>70</v>
      </c>
      <c r="I209" s="16" t="s">
        <v>633</v>
      </c>
      <c r="J209" s="14">
        <v>174</v>
      </c>
    </row>
    <row r="210" spans="1:10" ht="16.8" x14ac:dyDescent="0.3">
      <c r="A210" s="222" t="s">
        <v>582</v>
      </c>
      <c r="B210" s="20">
        <v>4</v>
      </c>
      <c r="C210" s="21"/>
      <c r="D210" s="24" t="s">
        <v>264</v>
      </c>
      <c r="E210" s="1" t="s">
        <v>145</v>
      </c>
      <c r="F210" s="1" t="s">
        <v>138</v>
      </c>
      <c r="G210" s="16" t="s">
        <v>66</v>
      </c>
      <c r="H210" s="16" t="s">
        <v>74</v>
      </c>
      <c r="I210" s="16" t="s">
        <v>604</v>
      </c>
      <c r="J210" s="14">
        <v>113</v>
      </c>
    </row>
    <row r="211" spans="1:10" ht="16.8" x14ac:dyDescent="0.3">
      <c r="A211" s="222" t="s">
        <v>583</v>
      </c>
      <c r="B211" s="20">
        <v>4</v>
      </c>
      <c r="C211" s="21"/>
      <c r="D211" s="24" t="s">
        <v>264</v>
      </c>
      <c r="E211" s="1" t="s">
        <v>137</v>
      </c>
      <c r="F211" s="1" t="s">
        <v>138</v>
      </c>
      <c r="G211" s="16" t="s">
        <v>66</v>
      </c>
      <c r="H211" s="16" t="s">
        <v>69</v>
      </c>
      <c r="I211" s="16" t="s">
        <v>610</v>
      </c>
      <c r="J211" s="14">
        <v>98</v>
      </c>
    </row>
    <row r="212" spans="1:10" ht="16.8" x14ac:dyDescent="0.3">
      <c r="A212" s="222" t="s">
        <v>584</v>
      </c>
      <c r="B212" s="20">
        <v>4</v>
      </c>
      <c r="C212" s="21"/>
      <c r="D212" s="24" t="s">
        <v>264</v>
      </c>
      <c r="E212" s="1" t="s">
        <v>137</v>
      </c>
      <c r="F212" s="1" t="s">
        <v>138</v>
      </c>
      <c r="G212" s="16" t="s">
        <v>90</v>
      </c>
      <c r="H212" s="16" t="s">
        <v>74</v>
      </c>
      <c r="I212" s="16" t="s">
        <v>569</v>
      </c>
      <c r="J212" s="14">
        <v>94</v>
      </c>
    </row>
    <row r="213" spans="1:10" ht="16.8" x14ac:dyDescent="0.3">
      <c r="A213" s="222" t="s">
        <v>585</v>
      </c>
      <c r="B213" s="20">
        <v>4</v>
      </c>
      <c r="C213" s="21"/>
      <c r="D213" s="24" t="s">
        <v>264</v>
      </c>
      <c r="E213" s="1" t="s">
        <v>137</v>
      </c>
      <c r="F213" s="1" t="s">
        <v>138</v>
      </c>
      <c r="G213" s="16" t="s">
        <v>90</v>
      </c>
      <c r="H213" s="16" t="s">
        <v>72</v>
      </c>
      <c r="I213" s="16" t="s">
        <v>619</v>
      </c>
      <c r="J213" s="14">
        <v>65</v>
      </c>
    </row>
    <row r="214" spans="1:10" ht="16.8" x14ac:dyDescent="0.3">
      <c r="A214" s="222" t="s">
        <v>586</v>
      </c>
      <c r="B214" s="20">
        <v>4</v>
      </c>
      <c r="C214" s="21"/>
      <c r="D214" s="24" t="s">
        <v>264</v>
      </c>
      <c r="E214" s="1" t="s">
        <v>140</v>
      </c>
      <c r="F214" s="1" t="s">
        <v>138</v>
      </c>
      <c r="G214" s="16" t="s">
        <v>90</v>
      </c>
      <c r="H214" s="16" t="s">
        <v>69</v>
      </c>
      <c r="I214" s="16" t="s">
        <v>605</v>
      </c>
      <c r="J214" s="14">
        <v>235</v>
      </c>
    </row>
    <row r="215" spans="1:10" ht="16.8" x14ac:dyDescent="0.3">
      <c r="A215" s="222" t="s">
        <v>587</v>
      </c>
      <c r="B215" s="20">
        <v>4</v>
      </c>
      <c r="C215" s="21"/>
      <c r="D215" s="24" t="s">
        <v>264</v>
      </c>
      <c r="E215" s="1" t="s">
        <v>140</v>
      </c>
      <c r="F215" s="1" t="s">
        <v>138</v>
      </c>
      <c r="G215" s="16" t="s">
        <v>71</v>
      </c>
      <c r="H215" s="16" t="s">
        <v>74</v>
      </c>
      <c r="I215" s="16" t="s">
        <v>606</v>
      </c>
      <c r="J215" s="14">
        <v>116</v>
      </c>
    </row>
    <row r="216" spans="1:10" ht="16.8" x14ac:dyDescent="0.3">
      <c r="A216" s="222" t="s">
        <v>588</v>
      </c>
      <c r="B216" s="20">
        <v>4</v>
      </c>
      <c r="C216" s="21"/>
      <c r="D216" s="24" t="s">
        <v>264</v>
      </c>
      <c r="E216" s="1" t="s">
        <v>137</v>
      </c>
      <c r="F216" s="1" t="s">
        <v>138</v>
      </c>
      <c r="G216" s="16" t="s">
        <v>66</v>
      </c>
      <c r="H216" s="16" t="s">
        <v>74</v>
      </c>
      <c r="I216" s="16" t="s">
        <v>610</v>
      </c>
      <c r="J216" s="14">
        <v>99</v>
      </c>
    </row>
    <row r="217" spans="1:10" ht="16.8" x14ac:dyDescent="0.3">
      <c r="A217" s="222" t="s">
        <v>589</v>
      </c>
      <c r="B217" s="20">
        <v>4</v>
      </c>
      <c r="C217" s="21"/>
      <c r="D217" s="24" t="s">
        <v>264</v>
      </c>
      <c r="E217" s="1" t="s">
        <v>294</v>
      </c>
      <c r="F217" s="1" t="s">
        <v>138</v>
      </c>
      <c r="G217" s="16" t="s">
        <v>90</v>
      </c>
      <c r="H217" s="16" t="s">
        <v>139</v>
      </c>
      <c r="I217" s="16" t="s">
        <v>605</v>
      </c>
      <c r="J217" s="14">
        <v>251</v>
      </c>
    </row>
    <row r="218" spans="1:10" ht="16.8" x14ac:dyDescent="0.3">
      <c r="A218" s="222" t="s">
        <v>590</v>
      </c>
      <c r="B218" s="20">
        <v>4</v>
      </c>
      <c r="C218" s="21"/>
      <c r="D218" s="24" t="s">
        <v>264</v>
      </c>
      <c r="E218" s="1" t="s">
        <v>137</v>
      </c>
      <c r="F218" s="1" t="s">
        <v>622</v>
      </c>
      <c r="G218" s="16" t="s">
        <v>71</v>
      </c>
      <c r="H218" s="16" t="s">
        <v>635</v>
      </c>
      <c r="I218" s="16" t="s">
        <v>636</v>
      </c>
      <c r="J218" s="14">
        <v>70</v>
      </c>
    </row>
    <row r="219" spans="1:10" ht="16.8" x14ac:dyDescent="0.3">
      <c r="A219" s="222" t="s">
        <v>591</v>
      </c>
      <c r="B219" s="20">
        <v>4</v>
      </c>
      <c r="C219" s="21"/>
      <c r="D219" s="24" t="s">
        <v>264</v>
      </c>
      <c r="E219" s="1" t="s">
        <v>140</v>
      </c>
      <c r="F219" s="1" t="s">
        <v>186</v>
      </c>
      <c r="G219" s="16" t="s">
        <v>66</v>
      </c>
      <c r="H219" s="16" t="s">
        <v>212</v>
      </c>
      <c r="I219" s="16" t="s">
        <v>602</v>
      </c>
      <c r="J219" s="14">
        <v>126</v>
      </c>
    </row>
    <row r="220" spans="1:10" ht="16.8" x14ac:dyDescent="0.3">
      <c r="A220" s="222" t="s">
        <v>592</v>
      </c>
      <c r="B220" s="20">
        <v>4</v>
      </c>
      <c r="C220" s="21"/>
      <c r="D220" s="24" t="s">
        <v>264</v>
      </c>
      <c r="E220" s="1" t="s">
        <v>637</v>
      </c>
      <c r="F220" s="1" t="s">
        <v>191</v>
      </c>
      <c r="G220" s="16" t="s">
        <v>71</v>
      </c>
      <c r="H220" s="16" t="s">
        <v>70</v>
      </c>
      <c r="I220" s="16" t="s">
        <v>614</v>
      </c>
      <c r="J220" s="14">
        <v>105</v>
      </c>
    </row>
    <row r="221" spans="1:10" ht="16.8" x14ac:dyDescent="0.3">
      <c r="A221" s="222" t="s">
        <v>593</v>
      </c>
      <c r="B221" s="20">
        <v>4</v>
      </c>
      <c r="C221" s="21"/>
      <c r="D221" s="24" t="s">
        <v>264</v>
      </c>
      <c r="E221" s="1" t="s">
        <v>137</v>
      </c>
      <c r="F221" s="1" t="s">
        <v>138</v>
      </c>
      <c r="G221" s="16" t="s">
        <v>238</v>
      </c>
      <c r="H221" s="16" t="s">
        <v>70</v>
      </c>
      <c r="I221" s="16" t="s">
        <v>603</v>
      </c>
      <c r="J221" s="14">
        <v>123</v>
      </c>
    </row>
    <row r="222" spans="1:10" ht="16.8" x14ac:dyDescent="0.3">
      <c r="A222" s="222" t="s">
        <v>594</v>
      </c>
      <c r="B222" s="20">
        <v>4</v>
      </c>
      <c r="C222" s="21"/>
      <c r="D222" s="24" t="s">
        <v>264</v>
      </c>
      <c r="E222" s="1" t="s">
        <v>140</v>
      </c>
      <c r="F222" s="1" t="s">
        <v>186</v>
      </c>
      <c r="G222" s="16" t="s">
        <v>66</v>
      </c>
      <c r="H222" s="16" t="s">
        <v>212</v>
      </c>
      <c r="I222" s="16" t="s">
        <v>602</v>
      </c>
      <c r="J222" s="14">
        <v>126</v>
      </c>
    </row>
    <row r="223" spans="1:10" ht="16.8" x14ac:dyDescent="0.3">
      <c r="A223" s="222" t="s">
        <v>595</v>
      </c>
      <c r="B223" s="20">
        <v>4</v>
      </c>
      <c r="C223" s="21"/>
      <c r="D223" s="24" t="s">
        <v>264</v>
      </c>
      <c r="E223" s="1" t="s">
        <v>137</v>
      </c>
      <c r="F223" s="1" t="s">
        <v>186</v>
      </c>
      <c r="G223" s="16" t="s">
        <v>90</v>
      </c>
      <c r="H223" s="16" t="s">
        <v>69</v>
      </c>
      <c r="I223" s="16" t="s">
        <v>610</v>
      </c>
      <c r="J223" s="14">
        <v>104</v>
      </c>
    </row>
    <row r="224" spans="1:10" ht="16.8" x14ac:dyDescent="0.3">
      <c r="A224" s="222" t="s">
        <v>596</v>
      </c>
      <c r="B224" s="20">
        <v>4</v>
      </c>
      <c r="C224" s="21"/>
      <c r="D224" s="24" t="s">
        <v>264</v>
      </c>
      <c r="E224" s="1" t="s">
        <v>145</v>
      </c>
      <c r="F224" s="1" t="s">
        <v>138</v>
      </c>
      <c r="G224" s="16" t="s">
        <v>66</v>
      </c>
      <c r="H224" s="16" t="s">
        <v>638</v>
      </c>
      <c r="I224" s="16" t="s">
        <v>614</v>
      </c>
      <c r="J224" s="14">
        <v>109</v>
      </c>
    </row>
    <row r="225" spans="1:10" ht="16.8" x14ac:dyDescent="0.3">
      <c r="A225" s="222" t="s">
        <v>597</v>
      </c>
      <c r="B225" s="20">
        <v>4</v>
      </c>
      <c r="C225" s="21"/>
      <c r="D225" s="24" t="s">
        <v>264</v>
      </c>
      <c r="E225" s="1" t="s">
        <v>137</v>
      </c>
      <c r="F225" s="1" t="s">
        <v>622</v>
      </c>
      <c r="G225" s="16" t="s">
        <v>71</v>
      </c>
      <c r="H225" s="16" t="s">
        <v>635</v>
      </c>
      <c r="I225" s="16" t="s">
        <v>636</v>
      </c>
      <c r="J225" s="14">
        <v>73</v>
      </c>
    </row>
    <row r="226" spans="1:10" ht="16.8" x14ac:dyDescent="0.3">
      <c r="A226" s="222" t="s">
        <v>598</v>
      </c>
      <c r="B226" s="20">
        <v>4</v>
      </c>
      <c r="C226" s="21"/>
      <c r="D226" s="24" t="s">
        <v>264</v>
      </c>
      <c r="E226" s="1" t="s">
        <v>140</v>
      </c>
      <c r="F226" s="1" t="s">
        <v>138</v>
      </c>
      <c r="G226" s="16" t="s">
        <v>66</v>
      </c>
      <c r="H226" s="16" t="s">
        <v>139</v>
      </c>
      <c r="I226" s="16" t="s">
        <v>619</v>
      </c>
      <c r="J226" s="14">
        <v>72</v>
      </c>
    </row>
    <row r="227" spans="1:10" ht="16.8" x14ac:dyDescent="0.3">
      <c r="A227" s="222" t="s">
        <v>599</v>
      </c>
      <c r="B227" s="20">
        <v>4</v>
      </c>
      <c r="C227" s="21"/>
      <c r="D227" s="24" t="s">
        <v>264</v>
      </c>
      <c r="E227" s="1" t="s">
        <v>137</v>
      </c>
      <c r="F227" s="1" t="s">
        <v>186</v>
      </c>
      <c r="G227" s="16" t="s">
        <v>66</v>
      </c>
      <c r="H227" s="16" t="s">
        <v>100</v>
      </c>
      <c r="I227" s="16" t="s">
        <v>615</v>
      </c>
      <c r="J227" s="14">
        <v>91</v>
      </c>
    </row>
    <row r="228" spans="1:10" ht="17.399999999999999" thickBot="1" x14ac:dyDescent="0.35">
      <c r="A228" s="428" t="s">
        <v>600</v>
      </c>
      <c r="B228" s="429">
        <v>4</v>
      </c>
      <c r="C228" s="239"/>
      <c r="D228" s="431" t="s">
        <v>264</v>
      </c>
      <c r="E228" s="432" t="s">
        <v>607</v>
      </c>
      <c r="F228" s="433" t="s">
        <v>138</v>
      </c>
      <c r="G228" s="434" t="s">
        <v>71</v>
      </c>
      <c r="H228" s="434" t="s">
        <v>74</v>
      </c>
      <c r="I228" s="434" t="s">
        <v>615</v>
      </c>
      <c r="J228" s="435">
        <v>92</v>
      </c>
    </row>
    <row r="229" spans="1:10" ht="16.2" thickTop="1" x14ac:dyDescent="0.3">
      <c r="H229" s="96"/>
      <c r="I229" s="96"/>
      <c r="J229" s="96"/>
    </row>
    <row r="230" spans="1:10" x14ac:dyDescent="0.3">
      <c r="H230" s="96"/>
      <c r="I230" s="96"/>
      <c r="J230" s="96"/>
    </row>
    <row r="231" spans="1:10" x14ac:dyDescent="0.3">
      <c r="H231" s="96"/>
      <c r="I231" s="96"/>
      <c r="J231" s="96"/>
    </row>
    <row r="232" spans="1:10" x14ac:dyDescent="0.3">
      <c r="H232" s="96"/>
      <c r="I232" s="96"/>
      <c r="J232" s="96"/>
    </row>
    <row r="233" spans="1:10" x14ac:dyDescent="0.3">
      <c r="H233" s="96"/>
      <c r="I233" s="96"/>
      <c r="J233" s="96"/>
    </row>
    <row r="234" spans="1:10" x14ac:dyDescent="0.3">
      <c r="H234" s="96"/>
      <c r="I234" s="96"/>
      <c r="J234" s="96"/>
    </row>
    <row r="235" spans="1:10" x14ac:dyDescent="0.3">
      <c r="H235" s="96"/>
      <c r="I235" s="96"/>
      <c r="J235" s="96"/>
    </row>
    <row r="236" spans="1:10" x14ac:dyDescent="0.3">
      <c r="H236" s="96"/>
      <c r="I236" s="96"/>
      <c r="J236" s="96"/>
    </row>
    <row r="237" spans="1:10" x14ac:dyDescent="0.3">
      <c r="H237" s="96"/>
      <c r="I237" s="96"/>
      <c r="J237" s="96"/>
    </row>
    <row r="238" spans="1:10" x14ac:dyDescent="0.3">
      <c r="H238" s="96"/>
      <c r="I238" s="96"/>
      <c r="J238" s="96"/>
    </row>
    <row r="239" spans="1:10" x14ac:dyDescent="0.3">
      <c r="H239" s="96"/>
      <c r="I239" s="96"/>
      <c r="J239" s="96"/>
    </row>
    <row r="240" spans="1:10" x14ac:dyDescent="0.3">
      <c r="H240" s="96"/>
      <c r="I240" s="96"/>
      <c r="J240" s="96"/>
    </row>
    <row r="241" spans="8:10" x14ac:dyDescent="0.3">
      <c r="H241" s="96"/>
      <c r="I241" s="96"/>
      <c r="J241" s="96"/>
    </row>
    <row r="242" spans="8:10" x14ac:dyDescent="0.3">
      <c r="H242" s="96"/>
      <c r="I242" s="96"/>
      <c r="J242" s="96"/>
    </row>
    <row r="243" spans="8:10" x14ac:dyDescent="0.3">
      <c r="H243" s="96"/>
      <c r="I243" s="96"/>
      <c r="J243" s="96"/>
    </row>
    <row r="244" spans="8:10" x14ac:dyDescent="0.3">
      <c r="H244" s="96"/>
      <c r="I244" s="96"/>
      <c r="J244" s="96"/>
    </row>
    <row r="245" spans="8:10" x14ac:dyDescent="0.3">
      <c r="H245" s="96"/>
      <c r="I245" s="96"/>
      <c r="J245" s="96"/>
    </row>
    <row r="246" spans="8:10" x14ac:dyDescent="0.3">
      <c r="H246" s="96"/>
      <c r="I246" s="96"/>
      <c r="J246" s="96"/>
    </row>
    <row r="247" spans="8:10" x14ac:dyDescent="0.3">
      <c r="H247" s="96"/>
      <c r="I247" s="96"/>
      <c r="J247" s="96"/>
    </row>
    <row r="248" spans="8:10" x14ac:dyDescent="0.3">
      <c r="H248" s="96"/>
      <c r="I248" s="96"/>
      <c r="J248" s="96"/>
    </row>
    <row r="249" spans="8:10" x14ac:dyDescent="0.3">
      <c r="H249" s="96"/>
      <c r="I249" s="96"/>
      <c r="J249" s="96"/>
    </row>
    <row r="250" spans="8:10" x14ac:dyDescent="0.3">
      <c r="H250" s="96"/>
      <c r="I250" s="96"/>
      <c r="J250" s="96"/>
    </row>
    <row r="251" spans="8:10" x14ac:dyDescent="0.3">
      <c r="H251" s="96"/>
      <c r="I251" s="96"/>
      <c r="J251" s="96"/>
    </row>
    <row r="252" spans="8:10" x14ac:dyDescent="0.3">
      <c r="H252" s="96"/>
      <c r="I252" s="96"/>
      <c r="J252" s="96"/>
    </row>
    <row r="253" spans="8:10" x14ac:dyDescent="0.3">
      <c r="H253" s="96"/>
      <c r="I253" s="96"/>
      <c r="J253" s="96"/>
    </row>
    <row r="254" spans="8:10" x14ac:dyDescent="0.3">
      <c r="H254" s="96"/>
      <c r="I254" s="96"/>
      <c r="J254" s="96"/>
    </row>
    <row r="255" spans="8:10" x14ac:dyDescent="0.3">
      <c r="H255" s="96"/>
      <c r="I255" s="96"/>
      <c r="J255" s="96"/>
    </row>
    <row r="256" spans="8:10" x14ac:dyDescent="0.3">
      <c r="H256" s="96"/>
      <c r="I256" s="96"/>
      <c r="J256" s="96"/>
    </row>
    <row r="257" spans="8:10" x14ac:dyDescent="0.3">
      <c r="H257" s="96"/>
      <c r="I257" s="96"/>
      <c r="J257" s="96"/>
    </row>
    <row r="258" spans="8:10" x14ac:dyDescent="0.3">
      <c r="H258" s="96"/>
      <c r="I258" s="96"/>
      <c r="J258" s="96"/>
    </row>
    <row r="259" spans="8:10" x14ac:dyDescent="0.3">
      <c r="H259" s="96"/>
      <c r="I259" s="96"/>
      <c r="J259" s="96"/>
    </row>
    <row r="260" spans="8:10" x14ac:dyDescent="0.3">
      <c r="H260" s="96"/>
      <c r="I260" s="96"/>
      <c r="J260" s="96"/>
    </row>
    <row r="261" spans="8:10" x14ac:dyDescent="0.3">
      <c r="H261" s="96"/>
      <c r="I261" s="96"/>
      <c r="J261" s="96"/>
    </row>
    <row r="262" spans="8:10" x14ac:dyDescent="0.3">
      <c r="H262" s="96"/>
      <c r="I262" s="96"/>
      <c r="J262" s="96"/>
    </row>
    <row r="263" spans="8:10" x14ac:dyDescent="0.3">
      <c r="H263" s="96"/>
      <c r="I263" s="96"/>
      <c r="J263" s="96"/>
    </row>
    <row r="264" spans="8:10" x14ac:dyDescent="0.3">
      <c r="H264" s="96"/>
      <c r="I264" s="96"/>
      <c r="J264" s="96"/>
    </row>
    <row r="265" spans="8:10" x14ac:dyDescent="0.3">
      <c r="H265" s="96"/>
      <c r="I265" s="96"/>
      <c r="J265" s="96"/>
    </row>
    <row r="266" spans="8:10" x14ac:dyDescent="0.3">
      <c r="H266" s="96"/>
      <c r="I266" s="96"/>
      <c r="J266" s="96"/>
    </row>
    <row r="267" spans="8:10" x14ac:dyDescent="0.3">
      <c r="H267" s="96"/>
      <c r="I267" s="96"/>
      <c r="J267" s="96"/>
    </row>
    <row r="268" spans="8:10" x14ac:dyDescent="0.3">
      <c r="H268" s="96"/>
      <c r="I268" s="96"/>
      <c r="J268" s="96"/>
    </row>
    <row r="269" spans="8:10" x14ac:dyDescent="0.3">
      <c r="H269" s="96"/>
      <c r="I269" s="96"/>
      <c r="J269" s="96"/>
    </row>
    <row r="270" spans="8:10" x14ac:dyDescent="0.3">
      <c r="H270" s="96"/>
      <c r="I270" s="96"/>
      <c r="J270" s="96"/>
    </row>
    <row r="271" spans="8:10" x14ac:dyDescent="0.3">
      <c r="H271" s="96"/>
      <c r="I271" s="96"/>
      <c r="J271" s="96"/>
    </row>
    <row r="272" spans="8:10" x14ac:dyDescent="0.3">
      <c r="H272" s="96"/>
      <c r="I272" s="96"/>
      <c r="J272" s="96"/>
    </row>
    <row r="273" spans="8:10" x14ac:dyDescent="0.3">
      <c r="H273" s="96"/>
      <c r="I273" s="96"/>
      <c r="J273" s="96"/>
    </row>
    <row r="274" spans="8:10" x14ac:dyDescent="0.3">
      <c r="H274" s="96"/>
      <c r="I274" s="96"/>
      <c r="J274" s="96"/>
    </row>
    <row r="275" spans="8:10" x14ac:dyDescent="0.3">
      <c r="H275" s="96"/>
      <c r="I275" s="96"/>
      <c r="J275" s="96"/>
    </row>
    <row r="276" spans="8:10" x14ac:dyDescent="0.3">
      <c r="H276" s="96"/>
      <c r="I276" s="96"/>
      <c r="J276" s="96"/>
    </row>
    <row r="277" spans="8:10" x14ac:dyDescent="0.3">
      <c r="H277" s="96"/>
      <c r="I277" s="96"/>
      <c r="J277" s="96"/>
    </row>
    <row r="278" spans="8:10" x14ac:dyDescent="0.3">
      <c r="H278" s="96"/>
      <c r="I278" s="96"/>
      <c r="J278" s="96"/>
    </row>
    <row r="279" spans="8:10" x14ac:dyDescent="0.3">
      <c r="H279" s="96"/>
      <c r="I279" s="96"/>
      <c r="J279" s="96"/>
    </row>
    <row r="280" spans="8:10" x14ac:dyDescent="0.3">
      <c r="H280" s="96"/>
      <c r="I280" s="96"/>
      <c r="J280" s="96"/>
    </row>
    <row r="281" spans="8:10" x14ac:dyDescent="0.3">
      <c r="H281" s="96"/>
      <c r="I281" s="96"/>
      <c r="J281" s="96"/>
    </row>
    <row r="282" spans="8:10" x14ac:dyDescent="0.3">
      <c r="H282" s="96"/>
      <c r="I282" s="96"/>
      <c r="J282" s="96"/>
    </row>
    <row r="283" spans="8:10" x14ac:dyDescent="0.3">
      <c r="H283" s="96"/>
      <c r="I283" s="96"/>
      <c r="J283" s="96"/>
    </row>
    <row r="284" spans="8:10" x14ac:dyDescent="0.3">
      <c r="H284" s="96"/>
      <c r="I284" s="96"/>
      <c r="J284" s="96"/>
    </row>
    <row r="285" spans="8:10" x14ac:dyDescent="0.3">
      <c r="H285" s="96"/>
      <c r="I285" s="96"/>
      <c r="J285" s="96"/>
    </row>
    <row r="286" spans="8:10" x14ac:dyDescent="0.3">
      <c r="H286" s="96"/>
      <c r="I286" s="96"/>
      <c r="J286" s="96"/>
    </row>
    <row r="287" spans="8:10" x14ac:dyDescent="0.3">
      <c r="H287" s="96"/>
      <c r="I287" s="96"/>
      <c r="J287" s="96"/>
    </row>
    <row r="288" spans="8:10" x14ac:dyDescent="0.3">
      <c r="H288" s="96"/>
      <c r="I288" s="96"/>
      <c r="J288" s="96"/>
    </row>
    <row r="289" spans="8:10" x14ac:dyDescent="0.3">
      <c r="H289" s="96"/>
      <c r="I289" s="96"/>
      <c r="J289" s="96"/>
    </row>
    <row r="290" spans="8:10" x14ac:dyDescent="0.3">
      <c r="H290" s="96"/>
      <c r="I290" s="96"/>
      <c r="J290" s="96"/>
    </row>
    <row r="291" spans="8:10" x14ac:dyDescent="0.3">
      <c r="H291" s="96"/>
      <c r="I291" s="96"/>
      <c r="J291" s="96"/>
    </row>
    <row r="292" spans="8:10" x14ac:dyDescent="0.3">
      <c r="H292" s="96"/>
      <c r="I292" s="96"/>
      <c r="J292" s="96"/>
    </row>
    <row r="293" spans="8:10" x14ac:dyDescent="0.3">
      <c r="H293" s="96"/>
      <c r="I293" s="96"/>
      <c r="J293" s="96"/>
    </row>
    <row r="294" spans="8:10" x14ac:dyDescent="0.3">
      <c r="H294" s="96"/>
      <c r="I294" s="96"/>
      <c r="J294" s="96"/>
    </row>
    <row r="295" spans="8:10" x14ac:dyDescent="0.3">
      <c r="H295" s="96"/>
      <c r="I295" s="96"/>
      <c r="J295" s="96"/>
    </row>
    <row r="296" spans="8:10" x14ac:dyDescent="0.3">
      <c r="H296" s="96"/>
      <c r="I296" s="96"/>
      <c r="J296" s="96"/>
    </row>
    <row r="297" spans="8:10" x14ac:dyDescent="0.3">
      <c r="H297" s="96"/>
      <c r="I297" s="96"/>
      <c r="J297" s="96"/>
    </row>
    <row r="298" spans="8:10" x14ac:dyDescent="0.3">
      <c r="H298" s="96"/>
      <c r="I298" s="96"/>
      <c r="J298" s="96"/>
    </row>
    <row r="299" spans="8:10" x14ac:dyDescent="0.3">
      <c r="H299" s="96"/>
      <c r="I299" s="96"/>
      <c r="J299" s="96"/>
    </row>
    <row r="300" spans="8:10" x14ac:dyDescent="0.3">
      <c r="H300" s="96"/>
      <c r="I300" s="96"/>
      <c r="J300" s="96"/>
    </row>
    <row r="301" spans="8:10" x14ac:dyDescent="0.3">
      <c r="H301" s="96"/>
      <c r="I301" s="96"/>
      <c r="J301" s="96"/>
    </row>
    <row r="302" spans="8:10" x14ac:dyDescent="0.3">
      <c r="H302" s="96"/>
      <c r="I302" s="96"/>
      <c r="J302" s="96"/>
    </row>
    <row r="303" spans="8:10" x14ac:dyDescent="0.3">
      <c r="H303" s="96"/>
      <c r="I303" s="96"/>
      <c r="J303" s="96"/>
    </row>
    <row r="304" spans="8:10" x14ac:dyDescent="0.3">
      <c r="H304" s="96"/>
      <c r="I304" s="96"/>
      <c r="J304" s="96"/>
    </row>
    <row r="305" spans="8:10" x14ac:dyDescent="0.3">
      <c r="H305" s="96"/>
      <c r="I305" s="96"/>
      <c r="J305" s="96"/>
    </row>
    <row r="306" spans="8:10" x14ac:dyDescent="0.3">
      <c r="H306" s="96"/>
      <c r="I306" s="96"/>
      <c r="J306" s="96"/>
    </row>
    <row r="307" spans="8:10" x14ac:dyDescent="0.3">
      <c r="H307" s="96"/>
      <c r="I307" s="96"/>
      <c r="J307" s="96"/>
    </row>
    <row r="308" spans="8:10" x14ac:dyDescent="0.3">
      <c r="H308" s="96"/>
      <c r="I308" s="96"/>
      <c r="J308" s="96"/>
    </row>
    <row r="309" spans="8:10" x14ac:dyDescent="0.3">
      <c r="H309" s="96"/>
      <c r="I309" s="96"/>
      <c r="J309" s="96"/>
    </row>
    <row r="310" spans="8:10" x14ac:dyDescent="0.3">
      <c r="H310" s="96"/>
      <c r="I310" s="96"/>
      <c r="J310" s="96"/>
    </row>
    <row r="311" spans="8:10" x14ac:dyDescent="0.3">
      <c r="H311" s="96"/>
      <c r="I311" s="96"/>
      <c r="J311" s="96"/>
    </row>
    <row r="312" spans="8:10" x14ac:dyDescent="0.3">
      <c r="H312" s="96"/>
      <c r="I312" s="96"/>
      <c r="J312" s="96"/>
    </row>
    <row r="313" spans="8:10" x14ac:dyDescent="0.3">
      <c r="H313" s="96"/>
      <c r="I313" s="96"/>
      <c r="J313" s="96"/>
    </row>
    <row r="314" spans="8:10" x14ac:dyDescent="0.3">
      <c r="H314" s="96"/>
      <c r="I314" s="96"/>
      <c r="J314" s="96"/>
    </row>
    <row r="315" spans="8:10" x14ac:dyDescent="0.3">
      <c r="H315" s="96"/>
      <c r="I315" s="96"/>
      <c r="J315" s="96"/>
    </row>
    <row r="316" spans="8:10" x14ac:dyDescent="0.3">
      <c r="H316" s="96"/>
      <c r="I316" s="96"/>
      <c r="J316" s="96"/>
    </row>
    <row r="317" spans="8:10" x14ac:dyDescent="0.3">
      <c r="H317" s="96"/>
      <c r="I317" s="96"/>
      <c r="J317" s="96"/>
    </row>
    <row r="318" spans="8:10" x14ac:dyDescent="0.3">
      <c r="H318" s="96"/>
      <c r="I318" s="96"/>
      <c r="J318" s="96"/>
    </row>
    <row r="319" spans="8:10" x14ac:dyDescent="0.3">
      <c r="H319" s="96"/>
      <c r="I319" s="96"/>
      <c r="J319" s="96"/>
    </row>
    <row r="320" spans="8:10" x14ac:dyDescent="0.3">
      <c r="H320" s="96"/>
      <c r="I320" s="96"/>
      <c r="J320" s="96"/>
    </row>
    <row r="321" spans="8:10" x14ac:dyDescent="0.3">
      <c r="H321" s="96"/>
      <c r="I321" s="96"/>
      <c r="J321" s="96"/>
    </row>
    <row r="322" spans="8:10" x14ac:dyDescent="0.3">
      <c r="H322" s="96"/>
      <c r="I322" s="96"/>
      <c r="J322" s="96"/>
    </row>
    <row r="323" spans="8:10" x14ac:dyDescent="0.3">
      <c r="H323" s="96"/>
      <c r="I323" s="96"/>
      <c r="J323" s="96"/>
    </row>
    <row r="324" spans="8:10" x14ac:dyDescent="0.3">
      <c r="H324" s="96"/>
      <c r="I324" s="96"/>
      <c r="J324" s="96"/>
    </row>
    <row r="325" spans="8:10" x14ac:dyDescent="0.3">
      <c r="H325" s="96"/>
      <c r="I325" s="96"/>
      <c r="J325" s="96"/>
    </row>
    <row r="326" spans="8:10" x14ac:dyDescent="0.3">
      <c r="H326" s="96"/>
      <c r="I326" s="96"/>
      <c r="J326" s="96"/>
    </row>
    <row r="327" spans="8:10" x14ac:dyDescent="0.3">
      <c r="H327" s="96"/>
      <c r="I327" s="96"/>
      <c r="J327" s="96"/>
    </row>
    <row r="328" spans="8:10" x14ac:dyDescent="0.3">
      <c r="H328" s="96"/>
      <c r="I328" s="96"/>
      <c r="J328" s="96"/>
    </row>
    <row r="329" spans="8:10" x14ac:dyDescent="0.3">
      <c r="H329" s="96"/>
      <c r="I329" s="96"/>
      <c r="J329" s="96"/>
    </row>
    <row r="330" spans="8:10" x14ac:dyDescent="0.3">
      <c r="H330" s="96"/>
      <c r="I330" s="96"/>
      <c r="J330" s="96"/>
    </row>
    <row r="331" spans="8:10" x14ac:dyDescent="0.3">
      <c r="H331" s="96"/>
      <c r="I331" s="96"/>
      <c r="J331" s="96"/>
    </row>
    <row r="332" spans="8:10" x14ac:dyDescent="0.3">
      <c r="H332" s="96"/>
      <c r="I332" s="96"/>
      <c r="J332" s="96"/>
    </row>
    <row r="333" spans="8:10" x14ac:dyDescent="0.3">
      <c r="H333" s="96"/>
      <c r="I333" s="96"/>
      <c r="J333" s="96"/>
    </row>
    <row r="334" spans="8:10" x14ac:dyDescent="0.3">
      <c r="H334" s="96"/>
      <c r="I334" s="96"/>
      <c r="J334" s="96"/>
    </row>
    <row r="335" spans="8:10" x14ac:dyDescent="0.3">
      <c r="H335" s="96"/>
      <c r="I335" s="96"/>
      <c r="J335" s="96"/>
    </row>
    <row r="336" spans="8:10" x14ac:dyDescent="0.3">
      <c r="H336" s="96"/>
      <c r="I336" s="96"/>
      <c r="J336" s="96"/>
    </row>
    <row r="337" spans="8:10" x14ac:dyDescent="0.3">
      <c r="H337" s="96"/>
      <c r="I337" s="96"/>
      <c r="J337" s="96"/>
    </row>
    <row r="338" spans="8:10" x14ac:dyDescent="0.3">
      <c r="H338" s="96"/>
      <c r="I338" s="96"/>
      <c r="J338" s="96"/>
    </row>
    <row r="339" spans="8:10" x14ac:dyDescent="0.3">
      <c r="H339" s="96"/>
      <c r="I339" s="96"/>
      <c r="J339" s="96"/>
    </row>
    <row r="340" spans="8:10" x14ac:dyDescent="0.3">
      <c r="H340" s="96"/>
      <c r="I340" s="96"/>
      <c r="J340" s="96"/>
    </row>
    <row r="341" spans="8:10" x14ac:dyDescent="0.3">
      <c r="H341" s="96"/>
      <c r="I341" s="96"/>
      <c r="J341" s="96"/>
    </row>
    <row r="342" spans="8:10" x14ac:dyDescent="0.3">
      <c r="H342" s="96"/>
      <c r="I342" s="96"/>
      <c r="J342" s="96"/>
    </row>
    <row r="343" spans="8:10" x14ac:dyDescent="0.3">
      <c r="H343" s="96"/>
      <c r="I343" s="96"/>
      <c r="J343" s="96"/>
    </row>
    <row r="344" spans="8:10" x14ac:dyDescent="0.3">
      <c r="H344" s="96"/>
      <c r="I344" s="96"/>
      <c r="J344" s="96"/>
    </row>
    <row r="345" spans="8:10" x14ac:dyDescent="0.3">
      <c r="H345" s="96"/>
      <c r="I345" s="96"/>
      <c r="J345" s="96"/>
    </row>
    <row r="346" spans="8:10" x14ac:dyDescent="0.3">
      <c r="H346" s="96"/>
      <c r="I346" s="96"/>
      <c r="J346" s="96"/>
    </row>
    <row r="347" spans="8:10" x14ac:dyDescent="0.3">
      <c r="H347" s="96"/>
      <c r="I347" s="96"/>
      <c r="J347" s="96"/>
    </row>
    <row r="348" spans="8:10" x14ac:dyDescent="0.3">
      <c r="H348" s="96"/>
      <c r="I348" s="96"/>
      <c r="J348" s="96"/>
    </row>
    <row r="349" spans="8:10" x14ac:dyDescent="0.3">
      <c r="H349" s="96"/>
      <c r="I349" s="96"/>
      <c r="J349" s="96"/>
    </row>
    <row r="350" spans="8:10" x14ac:dyDescent="0.3">
      <c r="H350" s="96"/>
      <c r="I350" s="96"/>
      <c r="J350" s="96"/>
    </row>
    <row r="351" spans="8:10" x14ac:dyDescent="0.3">
      <c r="H351" s="96"/>
      <c r="I351" s="96"/>
      <c r="J351" s="96"/>
    </row>
    <row r="352" spans="8:10" x14ac:dyDescent="0.3">
      <c r="H352" s="96"/>
      <c r="I352" s="96"/>
      <c r="J352" s="96"/>
    </row>
    <row r="353" spans="8:10" x14ac:dyDescent="0.3">
      <c r="H353" s="96"/>
      <c r="I353" s="96"/>
      <c r="J353" s="96"/>
    </row>
    <row r="354" spans="8:10" x14ac:dyDescent="0.3">
      <c r="H354" s="96"/>
      <c r="I354" s="96"/>
      <c r="J354" s="96"/>
    </row>
    <row r="355" spans="8:10" x14ac:dyDescent="0.3">
      <c r="H355" s="96"/>
      <c r="I355" s="96"/>
      <c r="J355" s="96"/>
    </row>
    <row r="356" spans="8:10" x14ac:dyDescent="0.3">
      <c r="H356" s="96"/>
      <c r="I356" s="96"/>
      <c r="J356" s="96"/>
    </row>
    <row r="357" spans="8:10" x14ac:dyDescent="0.3">
      <c r="H357" s="96"/>
      <c r="I357" s="96"/>
      <c r="J357" s="96"/>
    </row>
    <row r="358" spans="8:10" x14ac:dyDescent="0.3">
      <c r="H358" s="96"/>
      <c r="I358" s="96"/>
      <c r="J358" s="96"/>
    </row>
    <row r="359" spans="8:10" x14ac:dyDescent="0.3">
      <c r="H359" s="96"/>
      <c r="I359" s="96"/>
      <c r="J359" s="96"/>
    </row>
    <row r="360" spans="8:10" x14ac:dyDescent="0.3">
      <c r="H360" s="96"/>
      <c r="I360" s="96"/>
      <c r="J360" s="96"/>
    </row>
    <row r="361" spans="8:10" x14ac:dyDescent="0.3">
      <c r="H361" s="96"/>
      <c r="I361" s="96"/>
      <c r="J361" s="96"/>
    </row>
    <row r="362" spans="8:10" x14ac:dyDescent="0.3">
      <c r="H362" s="96"/>
      <c r="I362" s="96"/>
      <c r="J362" s="96"/>
    </row>
    <row r="363" spans="8:10" x14ac:dyDescent="0.3">
      <c r="H363" s="96"/>
      <c r="I363" s="96"/>
      <c r="J363" s="96"/>
    </row>
    <row r="364" spans="8:10" x14ac:dyDescent="0.3">
      <c r="H364" s="96"/>
      <c r="I364" s="96"/>
      <c r="J364" s="96"/>
    </row>
    <row r="365" spans="8:10" x14ac:dyDescent="0.3">
      <c r="H365" s="96"/>
      <c r="I365" s="96"/>
      <c r="J365" s="96"/>
    </row>
    <row r="366" spans="8:10" x14ac:dyDescent="0.3">
      <c r="H366" s="96"/>
      <c r="I366" s="96"/>
      <c r="J366" s="96"/>
    </row>
    <row r="367" spans="8:10" x14ac:dyDescent="0.3">
      <c r="H367" s="96"/>
      <c r="I367" s="96"/>
      <c r="J367" s="96"/>
    </row>
    <row r="368" spans="8:10" x14ac:dyDescent="0.3">
      <c r="H368" s="96"/>
      <c r="I368" s="96"/>
      <c r="J368" s="96"/>
    </row>
    <row r="369" spans="8:10" x14ac:dyDescent="0.3">
      <c r="H369" s="96"/>
      <c r="I369" s="96"/>
      <c r="J369" s="96"/>
    </row>
    <row r="370" spans="8:10" x14ac:dyDescent="0.3">
      <c r="H370" s="96"/>
      <c r="I370" s="96"/>
      <c r="J370" s="96"/>
    </row>
    <row r="371" spans="8:10" x14ac:dyDescent="0.3">
      <c r="H371" s="96"/>
      <c r="I371" s="96"/>
      <c r="J371" s="96"/>
    </row>
    <row r="372" spans="8:10" x14ac:dyDescent="0.3">
      <c r="H372" s="96"/>
      <c r="I372" s="96"/>
      <c r="J372" s="96"/>
    </row>
    <row r="373" spans="8:10" x14ac:dyDescent="0.3">
      <c r="H373" s="96"/>
      <c r="I373" s="96"/>
      <c r="J373" s="96"/>
    </row>
    <row r="374" spans="8:10" x14ac:dyDescent="0.3">
      <c r="H374" s="96"/>
      <c r="I374" s="96"/>
      <c r="J374" s="96"/>
    </row>
    <row r="375" spans="8:10" x14ac:dyDescent="0.3">
      <c r="H375" s="96"/>
      <c r="I375" s="96"/>
      <c r="J375" s="96"/>
    </row>
    <row r="376" spans="8:10" x14ac:dyDescent="0.3">
      <c r="H376" s="96"/>
      <c r="I376" s="96"/>
      <c r="J376" s="96"/>
    </row>
    <row r="377" spans="8:10" x14ac:dyDescent="0.3">
      <c r="H377" s="96"/>
      <c r="I377" s="96"/>
      <c r="J377" s="96"/>
    </row>
    <row r="378" spans="8:10" x14ac:dyDescent="0.3">
      <c r="H378" s="96"/>
      <c r="I378" s="96"/>
      <c r="J378" s="96"/>
    </row>
    <row r="379" spans="8:10" x14ac:dyDescent="0.3">
      <c r="H379" s="96"/>
      <c r="I379" s="96"/>
      <c r="J379" s="96"/>
    </row>
    <row r="380" spans="8:10" x14ac:dyDescent="0.3">
      <c r="H380" s="96"/>
      <c r="I380" s="96"/>
      <c r="J380" s="96"/>
    </row>
    <row r="381" spans="8:10" x14ac:dyDescent="0.3">
      <c r="H381" s="96"/>
      <c r="I381" s="96"/>
      <c r="J381" s="96"/>
    </row>
    <row r="382" spans="8:10" x14ac:dyDescent="0.3">
      <c r="H382" s="96"/>
      <c r="I382" s="96"/>
      <c r="J382" s="96"/>
    </row>
    <row r="383" spans="8:10" x14ac:dyDescent="0.3">
      <c r="H383" s="96"/>
      <c r="I383" s="96"/>
      <c r="J383" s="96"/>
    </row>
    <row r="384" spans="8:10" x14ac:dyDescent="0.3">
      <c r="H384" s="96"/>
      <c r="I384" s="96"/>
      <c r="J384" s="96"/>
    </row>
    <row r="385" spans="8:10" x14ac:dyDescent="0.3">
      <c r="H385" s="96"/>
      <c r="I385" s="96"/>
      <c r="J385" s="96"/>
    </row>
    <row r="386" spans="8:10" x14ac:dyDescent="0.3">
      <c r="H386" s="96"/>
      <c r="I386" s="96"/>
      <c r="J386" s="96"/>
    </row>
    <row r="387" spans="8:10" x14ac:dyDescent="0.3">
      <c r="H387" s="96"/>
      <c r="I387" s="96"/>
      <c r="J387" s="96"/>
    </row>
    <row r="388" spans="8:10" x14ac:dyDescent="0.3">
      <c r="H388" s="96"/>
      <c r="I388" s="96"/>
      <c r="J388" s="96"/>
    </row>
    <row r="389" spans="8:10" x14ac:dyDescent="0.3">
      <c r="H389" s="96"/>
      <c r="I389" s="96"/>
      <c r="J389" s="96"/>
    </row>
    <row r="390" spans="8:10" x14ac:dyDescent="0.3">
      <c r="H390" s="96"/>
      <c r="I390" s="96"/>
      <c r="J390" s="96"/>
    </row>
    <row r="391" spans="8:10" x14ac:dyDescent="0.3">
      <c r="H391" s="96"/>
      <c r="I391" s="96"/>
      <c r="J391" s="96"/>
    </row>
    <row r="392" spans="8:10" x14ac:dyDescent="0.3">
      <c r="H392" s="96"/>
      <c r="I392" s="96"/>
      <c r="J392" s="96"/>
    </row>
    <row r="393" spans="8:10" x14ac:dyDescent="0.3">
      <c r="H393" s="96"/>
      <c r="I393" s="96"/>
      <c r="J393" s="96"/>
    </row>
    <row r="394" spans="8:10" x14ac:dyDescent="0.3">
      <c r="H394" s="96"/>
      <c r="I394" s="96"/>
      <c r="J394" s="96"/>
    </row>
    <row r="395" spans="8:10" x14ac:dyDescent="0.3">
      <c r="H395" s="96"/>
      <c r="I395" s="96"/>
      <c r="J395" s="96"/>
    </row>
    <row r="396" spans="8:10" x14ac:dyDescent="0.3">
      <c r="H396" s="96"/>
      <c r="I396" s="96"/>
      <c r="J396" s="96"/>
    </row>
    <row r="397" spans="8:10" x14ac:dyDescent="0.3">
      <c r="H397" s="96"/>
      <c r="I397" s="96"/>
      <c r="J397" s="96"/>
    </row>
    <row r="398" spans="8:10" x14ac:dyDescent="0.3">
      <c r="H398" s="96"/>
      <c r="I398" s="96"/>
      <c r="J398" s="96"/>
    </row>
    <row r="399" spans="8:10" x14ac:dyDescent="0.3">
      <c r="H399" s="96"/>
      <c r="I399" s="96"/>
      <c r="J399" s="96"/>
    </row>
    <row r="400" spans="8:10" x14ac:dyDescent="0.3">
      <c r="H400" s="96"/>
      <c r="I400" s="96"/>
      <c r="J400" s="96"/>
    </row>
    <row r="401" spans="8:10" x14ac:dyDescent="0.3">
      <c r="H401" s="96"/>
      <c r="I401" s="96"/>
      <c r="J401" s="96"/>
    </row>
    <row r="402" spans="8:10" x14ac:dyDescent="0.3">
      <c r="H402" s="96"/>
      <c r="I402" s="96"/>
      <c r="J402" s="96"/>
    </row>
    <row r="403" spans="8:10" x14ac:dyDescent="0.3">
      <c r="H403" s="96"/>
      <c r="I403" s="96"/>
      <c r="J403" s="96"/>
    </row>
    <row r="404" spans="8:10" x14ac:dyDescent="0.3">
      <c r="H404" s="96"/>
      <c r="I404" s="96"/>
      <c r="J404" s="96"/>
    </row>
    <row r="405" spans="8:10" x14ac:dyDescent="0.3">
      <c r="H405" s="96"/>
      <c r="I405" s="96"/>
      <c r="J405" s="96"/>
    </row>
    <row r="406" spans="8:10" x14ac:dyDescent="0.3">
      <c r="H406" s="96"/>
      <c r="I406" s="96"/>
      <c r="J406" s="96"/>
    </row>
    <row r="407" spans="8:10" x14ac:dyDescent="0.3">
      <c r="H407" s="96"/>
      <c r="I407" s="96"/>
      <c r="J407" s="96"/>
    </row>
    <row r="408" spans="8:10" x14ac:dyDescent="0.3">
      <c r="H408" s="96"/>
      <c r="I408" s="96"/>
      <c r="J408" s="96"/>
    </row>
    <row r="409" spans="8:10" x14ac:dyDescent="0.3">
      <c r="H409" s="96"/>
      <c r="I409" s="96"/>
      <c r="J409" s="96"/>
    </row>
    <row r="410" spans="8:10" x14ac:dyDescent="0.3">
      <c r="H410" s="96"/>
      <c r="I410" s="96"/>
      <c r="J410" s="96"/>
    </row>
    <row r="411" spans="8:10" x14ac:dyDescent="0.3">
      <c r="H411" s="96"/>
      <c r="I411" s="96"/>
      <c r="J411" s="96"/>
    </row>
    <row r="412" spans="8:10" x14ac:dyDescent="0.3">
      <c r="H412" s="96"/>
      <c r="I412" s="96"/>
      <c r="J412" s="96"/>
    </row>
    <row r="413" spans="8:10" x14ac:dyDescent="0.3">
      <c r="H413" s="96"/>
      <c r="I413" s="96"/>
      <c r="J413" s="96"/>
    </row>
    <row r="414" spans="8:10" x14ac:dyDescent="0.3">
      <c r="H414" s="96"/>
      <c r="I414" s="96"/>
      <c r="J414" s="96"/>
    </row>
    <row r="415" spans="8:10" x14ac:dyDescent="0.3">
      <c r="H415" s="96"/>
      <c r="I415" s="96"/>
      <c r="J415" s="96"/>
    </row>
    <row r="416" spans="8:10" x14ac:dyDescent="0.3">
      <c r="H416" s="96"/>
      <c r="I416" s="96"/>
      <c r="J416" s="96"/>
    </row>
    <row r="417" spans="8:10" x14ac:dyDescent="0.3">
      <c r="H417" s="96"/>
      <c r="I417" s="96"/>
      <c r="J417" s="96"/>
    </row>
    <row r="418" spans="8:10" x14ac:dyDescent="0.3">
      <c r="H418" s="96"/>
      <c r="I418" s="96"/>
      <c r="J418" s="96"/>
    </row>
    <row r="419" spans="8:10" x14ac:dyDescent="0.3">
      <c r="H419" s="96"/>
      <c r="I419" s="96"/>
      <c r="J419" s="96"/>
    </row>
    <row r="420" spans="8:10" x14ac:dyDescent="0.3">
      <c r="H420" s="96"/>
      <c r="I420" s="96"/>
      <c r="J420" s="96"/>
    </row>
    <row r="421" spans="8:10" x14ac:dyDescent="0.3">
      <c r="H421" s="96"/>
      <c r="I421" s="96"/>
      <c r="J421" s="96"/>
    </row>
    <row r="422" spans="8:10" x14ac:dyDescent="0.3">
      <c r="H422" s="96"/>
      <c r="I422" s="96"/>
      <c r="J422" s="96"/>
    </row>
    <row r="423" spans="8:10" x14ac:dyDescent="0.3">
      <c r="H423" s="96"/>
      <c r="I423" s="96"/>
      <c r="J423" s="96"/>
    </row>
    <row r="424" spans="8:10" x14ac:dyDescent="0.3">
      <c r="H424" s="96"/>
      <c r="I424" s="96"/>
      <c r="J424" s="96"/>
    </row>
    <row r="425" spans="8:10" x14ac:dyDescent="0.3">
      <c r="H425" s="96"/>
      <c r="I425" s="96"/>
      <c r="J425" s="96"/>
    </row>
    <row r="426" spans="8:10" x14ac:dyDescent="0.3">
      <c r="H426" s="96"/>
      <c r="I426" s="96"/>
      <c r="J426" s="96"/>
    </row>
    <row r="427" spans="8:10" x14ac:dyDescent="0.3">
      <c r="H427" s="96"/>
      <c r="I427" s="96"/>
      <c r="J427" s="96"/>
    </row>
    <row r="428" spans="8:10" x14ac:dyDescent="0.3">
      <c r="H428" s="96"/>
      <c r="I428" s="96"/>
      <c r="J428" s="96"/>
    </row>
    <row r="429" spans="8:10" x14ac:dyDescent="0.3">
      <c r="H429" s="96"/>
      <c r="I429" s="96"/>
      <c r="J429" s="96"/>
    </row>
    <row r="430" spans="8:10" x14ac:dyDescent="0.3">
      <c r="H430" s="96"/>
      <c r="I430" s="96"/>
      <c r="J430" s="96"/>
    </row>
    <row r="431" spans="8:10" x14ac:dyDescent="0.3">
      <c r="H431" s="96"/>
      <c r="I431" s="96"/>
      <c r="J431" s="96"/>
    </row>
    <row r="432" spans="8:10" x14ac:dyDescent="0.3">
      <c r="H432" s="96"/>
      <c r="I432" s="96"/>
      <c r="J432" s="96"/>
    </row>
    <row r="433" spans="8:10" x14ac:dyDescent="0.3">
      <c r="H433" s="96"/>
      <c r="I433" s="96"/>
      <c r="J433" s="96"/>
    </row>
    <row r="434" spans="8:10" x14ac:dyDescent="0.3">
      <c r="H434" s="96"/>
      <c r="I434" s="96"/>
      <c r="J434" s="96"/>
    </row>
    <row r="435" spans="8:10" x14ac:dyDescent="0.3">
      <c r="H435" s="96"/>
      <c r="I435" s="96"/>
      <c r="J435" s="96"/>
    </row>
    <row r="436" spans="8:10" x14ac:dyDescent="0.3">
      <c r="H436" s="96"/>
      <c r="I436" s="96"/>
      <c r="J436" s="96"/>
    </row>
    <row r="437" spans="8:10" x14ac:dyDescent="0.3">
      <c r="H437" s="96"/>
      <c r="I437" s="96"/>
      <c r="J437" s="96"/>
    </row>
    <row r="438" spans="8:10" x14ac:dyDescent="0.3">
      <c r="H438" s="96"/>
      <c r="I438" s="96"/>
      <c r="J438" s="96"/>
    </row>
    <row r="439" spans="8:10" x14ac:dyDescent="0.3">
      <c r="H439" s="96"/>
      <c r="I439" s="96"/>
      <c r="J439" s="96"/>
    </row>
    <row r="440" spans="8:10" x14ac:dyDescent="0.3">
      <c r="H440" s="96"/>
      <c r="I440" s="96"/>
      <c r="J440" s="96"/>
    </row>
    <row r="441" spans="8:10" x14ac:dyDescent="0.3">
      <c r="H441" s="96"/>
      <c r="I441" s="96"/>
      <c r="J441" s="96"/>
    </row>
    <row r="442" spans="8:10" x14ac:dyDescent="0.3">
      <c r="H442" s="96"/>
      <c r="I442" s="96"/>
      <c r="J442" s="96"/>
    </row>
    <row r="443" spans="8:10" x14ac:dyDescent="0.3">
      <c r="H443" s="96"/>
      <c r="I443" s="96"/>
      <c r="J443" s="96"/>
    </row>
    <row r="444" spans="8:10" x14ac:dyDescent="0.3">
      <c r="H444" s="96"/>
      <c r="I444" s="96"/>
      <c r="J444" s="96"/>
    </row>
    <row r="445" spans="8:10" x14ac:dyDescent="0.3">
      <c r="H445" s="96"/>
      <c r="I445" s="96"/>
      <c r="J445" s="96"/>
    </row>
    <row r="446" spans="8:10" x14ac:dyDescent="0.3">
      <c r="H446" s="96"/>
      <c r="I446" s="96"/>
      <c r="J446" s="96"/>
    </row>
    <row r="447" spans="8:10" x14ac:dyDescent="0.3">
      <c r="H447" s="96"/>
      <c r="I447" s="96"/>
      <c r="J447" s="96"/>
    </row>
    <row r="448" spans="8:10" x14ac:dyDescent="0.3">
      <c r="H448" s="96"/>
      <c r="I448" s="96"/>
      <c r="J448" s="96"/>
    </row>
    <row r="449" spans="8:10" x14ac:dyDescent="0.3">
      <c r="H449" s="96"/>
      <c r="I449" s="96"/>
      <c r="J449" s="96"/>
    </row>
    <row r="450" spans="8:10" x14ac:dyDescent="0.3">
      <c r="H450" s="96"/>
      <c r="I450" s="96"/>
      <c r="J450" s="96"/>
    </row>
    <row r="451" spans="8:10" x14ac:dyDescent="0.3">
      <c r="H451" s="96"/>
      <c r="I451" s="96"/>
      <c r="J451" s="96"/>
    </row>
    <row r="452" spans="8:10" x14ac:dyDescent="0.3">
      <c r="H452" s="96"/>
      <c r="I452" s="96"/>
      <c r="J452" s="96"/>
    </row>
    <row r="453" spans="8:10" x14ac:dyDescent="0.3">
      <c r="H453" s="96"/>
      <c r="I453" s="96"/>
      <c r="J453" s="96"/>
    </row>
    <row r="454" spans="8:10" x14ac:dyDescent="0.3">
      <c r="H454" s="96"/>
      <c r="I454" s="96"/>
      <c r="J454" s="96"/>
    </row>
    <row r="455" spans="8:10" x14ac:dyDescent="0.3">
      <c r="H455" s="96"/>
      <c r="I455" s="96"/>
      <c r="J455" s="96"/>
    </row>
    <row r="456" spans="8:10" x14ac:dyDescent="0.3">
      <c r="H456" s="96"/>
      <c r="I456" s="96"/>
      <c r="J456" s="96"/>
    </row>
    <row r="457" spans="8:10" x14ac:dyDescent="0.3">
      <c r="H457" s="96"/>
      <c r="I457" s="96"/>
      <c r="J457" s="96"/>
    </row>
    <row r="458" spans="8:10" x14ac:dyDescent="0.3">
      <c r="H458" s="96"/>
      <c r="I458" s="96"/>
      <c r="J458" s="96"/>
    </row>
    <row r="459" spans="8:10" x14ac:dyDescent="0.3">
      <c r="H459" s="96"/>
      <c r="I459" s="96"/>
      <c r="J459" s="96"/>
    </row>
    <row r="460" spans="8:10" x14ac:dyDescent="0.3">
      <c r="H460" s="96"/>
      <c r="I460" s="96"/>
      <c r="J460" s="96"/>
    </row>
    <row r="461" spans="8:10" x14ac:dyDescent="0.3">
      <c r="H461" s="96"/>
      <c r="I461" s="96"/>
      <c r="J461" s="96"/>
    </row>
    <row r="462" spans="8:10" x14ac:dyDescent="0.3">
      <c r="H462" s="96"/>
      <c r="I462" s="96"/>
      <c r="J462" s="96"/>
    </row>
    <row r="463" spans="8:10" x14ac:dyDescent="0.3">
      <c r="H463" s="96"/>
      <c r="I463" s="96"/>
      <c r="J463" s="96"/>
    </row>
    <row r="464" spans="8:10" x14ac:dyDescent="0.3">
      <c r="H464" s="96"/>
      <c r="I464" s="96"/>
      <c r="J464" s="96"/>
    </row>
    <row r="465" spans="8:10" x14ac:dyDescent="0.3">
      <c r="H465" s="96"/>
      <c r="I465" s="96"/>
      <c r="J465" s="96"/>
    </row>
    <row r="466" spans="8:10" x14ac:dyDescent="0.3">
      <c r="H466" s="96"/>
      <c r="I466" s="96"/>
      <c r="J466" s="96"/>
    </row>
    <row r="467" spans="8:10" x14ac:dyDescent="0.3">
      <c r="H467" s="96"/>
      <c r="I467" s="96"/>
      <c r="J467" s="96"/>
    </row>
    <row r="468" spans="8:10" x14ac:dyDescent="0.3">
      <c r="H468" s="96"/>
      <c r="I468" s="96"/>
      <c r="J468" s="96"/>
    </row>
    <row r="469" spans="8:10" x14ac:dyDescent="0.3">
      <c r="H469" s="96"/>
      <c r="I469" s="96"/>
      <c r="J469" s="96"/>
    </row>
    <row r="470" spans="8:10" x14ac:dyDescent="0.3">
      <c r="H470" s="96"/>
      <c r="I470" s="96"/>
      <c r="J470" s="96"/>
    </row>
    <row r="471" spans="8:10" x14ac:dyDescent="0.3">
      <c r="H471" s="96"/>
      <c r="I471" s="96"/>
      <c r="J471" s="96"/>
    </row>
    <row r="472" spans="8:10" x14ac:dyDescent="0.3">
      <c r="H472" s="96"/>
      <c r="I472" s="96"/>
      <c r="J472" s="96"/>
    </row>
    <row r="473" spans="8:10" x14ac:dyDescent="0.3">
      <c r="H473" s="96"/>
      <c r="I473" s="96"/>
      <c r="J473" s="96"/>
    </row>
    <row r="474" spans="8:10" x14ac:dyDescent="0.3">
      <c r="H474" s="96"/>
      <c r="I474" s="96"/>
      <c r="J474" s="96"/>
    </row>
    <row r="475" spans="8:10" x14ac:dyDescent="0.3">
      <c r="H475" s="96"/>
      <c r="I475" s="96"/>
      <c r="J475" s="96"/>
    </row>
    <row r="476" spans="8:10" x14ac:dyDescent="0.3">
      <c r="H476" s="96"/>
      <c r="I476" s="96"/>
      <c r="J476" s="96"/>
    </row>
    <row r="477" spans="8:10" x14ac:dyDescent="0.3">
      <c r="H477" s="96"/>
      <c r="I477" s="96"/>
      <c r="J477" s="96"/>
    </row>
    <row r="478" spans="8:10" x14ac:dyDescent="0.3">
      <c r="H478" s="96"/>
      <c r="I478" s="96"/>
      <c r="J478" s="96"/>
    </row>
    <row r="479" spans="8:10" x14ac:dyDescent="0.3">
      <c r="H479" s="96"/>
      <c r="I479" s="96"/>
      <c r="J479" s="96"/>
    </row>
    <row r="480" spans="8:10" x14ac:dyDescent="0.3">
      <c r="H480" s="96"/>
      <c r="I480" s="96"/>
      <c r="J480" s="96"/>
    </row>
    <row r="481" spans="8:10" x14ac:dyDescent="0.3">
      <c r="H481" s="96"/>
      <c r="I481" s="96"/>
      <c r="J481" s="96"/>
    </row>
    <row r="482" spans="8:10" x14ac:dyDescent="0.3">
      <c r="H482" s="96"/>
      <c r="I482" s="96"/>
      <c r="J482" s="96"/>
    </row>
    <row r="483" spans="8:10" x14ac:dyDescent="0.3">
      <c r="H483" s="96"/>
      <c r="I483" s="96"/>
      <c r="J483" s="96"/>
    </row>
    <row r="484" spans="8:10" x14ac:dyDescent="0.3">
      <c r="H484" s="96"/>
      <c r="I484" s="96"/>
      <c r="J484" s="96"/>
    </row>
    <row r="485" spans="8:10" x14ac:dyDescent="0.3">
      <c r="H485" s="96"/>
      <c r="I485" s="96"/>
      <c r="J485" s="96"/>
    </row>
    <row r="486" spans="8:10" x14ac:dyDescent="0.3">
      <c r="H486" s="96"/>
      <c r="I486" s="96"/>
      <c r="J486" s="96"/>
    </row>
    <row r="487" spans="8:10" x14ac:dyDescent="0.3">
      <c r="H487" s="96"/>
      <c r="I487" s="96"/>
      <c r="J487" s="96"/>
    </row>
    <row r="488" spans="8:10" x14ac:dyDescent="0.3">
      <c r="H488" s="96"/>
      <c r="I488" s="96"/>
      <c r="J488" s="96"/>
    </row>
    <row r="489" spans="8:10" x14ac:dyDescent="0.3">
      <c r="H489" s="96"/>
      <c r="I489" s="96"/>
      <c r="J489" s="96"/>
    </row>
    <row r="490" spans="8:10" x14ac:dyDescent="0.3">
      <c r="H490" s="96"/>
      <c r="I490" s="96"/>
      <c r="J490" s="96"/>
    </row>
    <row r="491" spans="8:10" x14ac:dyDescent="0.3">
      <c r="H491" s="96"/>
      <c r="I491" s="96"/>
      <c r="J491" s="96"/>
    </row>
    <row r="492" spans="8:10" x14ac:dyDescent="0.3">
      <c r="H492" s="96"/>
      <c r="I492" s="96"/>
      <c r="J492" s="96"/>
    </row>
    <row r="493" spans="8:10" x14ac:dyDescent="0.3">
      <c r="H493" s="96"/>
      <c r="I493" s="96"/>
      <c r="J493" s="96"/>
    </row>
    <row r="494" spans="8:10" x14ac:dyDescent="0.3">
      <c r="H494" s="96"/>
      <c r="I494" s="96"/>
      <c r="J494" s="96"/>
    </row>
    <row r="495" spans="8:10" x14ac:dyDescent="0.3">
      <c r="H495" s="96"/>
      <c r="I495" s="96"/>
      <c r="J495" s="96"/>
    </row>
    <row r="496" spans="8:10" x14ac:dyDescent="0.3">
      <c r="H496" s="96"/>
      <c r="I496" s="96"/>
      <c r="J496" s="96"/>
    </row>
    <row r="497" spans="8:10" x14ac:dyDescent="0.3">
      <c r="H497" s="96"/>
      <c r="I497" s="96"/>
      <c r="J497" s="96"/>
    </row>
    <row r="498" spans="8:10" x14ac:dyDescent="0.3">
      <c r="H498" s="96"/>
      <c r="I498" s="96"/>
      <c r="J498" s="96"/>
    </row>
    <row r="499" spans="8:10" x14ac:dyDescent="0.3">
      <c r="H499" s="96"/>
      <c r="I499" s="96"/>
      <c r="J499" s="96"/>
    </row>
    <row r="500" spans="8:10" x14ac:dyDescent="0.3">
      <c r="H500" s="96"/>
      <c r="I500" s="96"/>
      <c r="J500" s="96"/>
    </row>
    <row r="501" spans="8:10" x14ac:dyDescent="0.3">
      <c r="H501" s="96"/>
      <c r="I501" s="96"/>
      <c r="J501" s="96"/>
    </row>
    <row r="502" spans="8:10" x14ac:dyDescent="0.3">
      <c r="H502" s="96"/>
      <c r="I502" s="96"/>
      <c r="J502" s="96"/>
    </row>
    <row r="503" spans="8:10" x14ac:dyDescent="0.3">
      <c r="H503" s="96"/>
      <c r="I503" s="96"/>
      <c r="J503" s="96"/>
    </row>
    <row r="504" spans="8:10" x14ac:dyDescent="0.3">
      <c r="H504" s="96"/>
      <c r="I504" s="96"/>
      <c r="J504" s="96"/>
    </row>
    <row r="505" spans="8:10" x14ac:dyDescent="0.3">
      <c r="H505" s="96"/>
      <c r="I505" s="96"/>
      <c r="J505" s="96"/>
    </row>
    <row r="506" spans="8:10" x14ac:dyDescent="0.3">
      <c r="H506" s="96"/>
      <c r="I506" s="96"/>
      <c r="J506" s="96"/>
    </row>
    <row r="507" spans="8:10" x14ac:dyDescent="0.3">
      <c r="H507" s="96"/>
      <c r="I507" s="96"/>
      <c r="J507" s="96"/>
    </row>
    <row r="508" spans="8:10" x14ac:dyDescent="0.3">
      <c r="H508" s="96"/>
      <c r="I508" s="96"/>
      <c r="J508" s="96"/>
    </row>
    <row r="509" spans="8:10" x14ac:dyDescent="0.3">
      <c r="H509" s="96"/>
      <c r="I509" s="96"/>
      <c r="J509" s="96"/>
    </row>
    <row r="510" spans="8:10" x14ac:dyDescent="0.3">
      <c r="H510" s="96"/>
      <c r="I510" s="96"/>
      <c r="J510" s="96"/>
    </row>
    <row r="511" spans="8:10" x14ac:dyDescent="0.3">
      <c r="H511" s="96"/>
      <c r="I511" s="96"/>
      <c r="J511" s="96"/>
    </row>
    <row r="512" spans="8:10" x14ac:dyDescent="0.3">
      <c r="H512" s="96"/>
      <c r="I512" s="96"/>
      <c r="J512" s="96"/>
    </row>
    <row r="513" spans="8:10" x14ac:dyDescent="0.3">
      <c r="H513" s="96"/>
      <c r="I513" s="96"/>
      <c r="J513" s="96"/>
    </row>
    <row r="514" spans="8:10" x14ac:dyDescent="0.3">
      <c r="H514" s="96"/>
      <c r="I514" s="96"/>
      <c r="J514" s="96"/>
    </row>
    <row r="515" spans="8:10" x14ac:dyDescent="0.3">
      <c r="H515" s="96"/>
      <c r="I515" s="96"/>
      <c r="J515" s="96"/>
    </row>
    <row r="516" spans="8:10" x14ac:dyDescent="0.3">
      <c r="H516" s="96"/>
      <c r="I516" s="96"/>
      <c r="J516" s="96"/>
    </row>
    <row r="517" spans="8:10" x14ac:dyDescent="0.3">
      <c r="H517" s="96"/>
      <c r="I517" s="96"/>
      <c r="J517" s="96"/>
    </row>
    <row r="518" spans="8:10" x14ac:dyDescent="0.3">
      <c r="H518" s="96"/>
      <c r="I518" s="96"/>
      <c r="J518" s="96"/>
    </row>
    <row r="519" spans="8:10" x14ac:dyDescent="0.3">
      <c r="H519" s="96"/>
      <c r="I519" s="96"/>
      <c r="J519" s="96"/>
    </row>
    <row r="520" spans="8:10" x14ac:dyDescent="0.3">
      <c r="H520" s="96"/>
      <c r="I520" s="96"/>
      <c r="J520" s="96"/>
    </row>
    <row r="521" spans="8:10" x14ac:dyDescent="0.3">
      <c r="H521" s="96"/>
      <c r="I521" s="96"/>
      <c r="J521" s="96"/>
    </row>
    <row r="522" spans="8:10" x14ac:dyDescent="0.3">
      <c r="H522" s="96"/>
      <c r="I522" s="96"/>
      <c r="J522" s="96"/>
    </row>
    <row r="523" spans="8:10" x14ac:dyDescent="0.3">
      <c r="H523" s="96"/>
      <c r="I523" s="96"/>
      <c r="J523" s="96"/>
    </row>
    <row r="524" spans="8:10" x14ac:dyDescent="0.3">
      <c r="H524" s="96"/>
      <c r="I524" s="96"/>
      <c r="J524" s="96"/>
    </row>
    <row r="525" spans="8:10" x14ac:dyDescent="0.3">
      <c r="H525" s="96"/>
      <c r="I525" s="96"/>
      <c r="J525" s="96"/>
    </row>
    <row r="526" spans="8:10" x14ac:dyDescent="0.3">
      <c r="H526" s="96"/>
      <c r="I526" s="96"/>
      <c r="J526" s="96"/>
    </row>
    <row r="527" spans="8:10" x14ac:dyDescent="0.3">
      <c r="H527" s="96"/>
      <c r="I527" s="96"/>
      <c r="J527" s="96"/>
    </row>
    <row r="528" spans="8:10" x14ac:dyDescent="0.3">
      <c r="H528" s="96"/>
      <c r="I528" s="96"/>
      <c r="J528" s="96"/>
    </row>
    <row r="529" spans="8:10" x14ac:dyDescent="0.3">
      <c r="H529" s="96"/>
      <c r="I529" s="96"/>
      <c r="J529" s="96"/>
    </row>
    <row r="530" spans="8:10" x14ac:dyDescent="0.3">
      <c r="H530" s="96"/>
      <c r="I530" s="96"/>
      <c r="J530" s="96"/>
    </row>
    <row r="531" spans="8:10" x14ac:dyDescent="0.3">
      <c r="H531" s="96"/>
      <c r="I531" s="96"/>
      <c r="J531" s="96"/>
    </row>
    <row r="532" spans="8:10" x14ac:dyDescent="0.3">
      <c r="H532" s="96"/>
      <c r="I532" s="96"/>
      <c r="J532" s="96"/>
    </row>
    <row r="533" spans="8:10" x14ac:dyDescent="0.3">
      <c r="H533" s="96"/>
      <c r="I533" s="96"/>
      <c r="J533" s="96"/>
    </row>
    <row r="534" spans="8:10" x14ac:dyDescent="0.3">
      <c r="H534" s="96"/>
      <c r="I534" s="96"/>
      <c r="J534" s="96"/>
    </row>
    <row r="535" spans="8:10" x14ac:dyDescent="0.3">
      <c r="H535" s="96"/>
      <c r="I535" s="96"/>
      <c r="J535" s="96"/>
    </row>
    <row r="536" spans="8:10" x14ac:dyDescent="0.3">
      <c r="H536" s="96"/>
      <c r="I536" s="96"/>
      <c r="J536" s="96"/>
    </row>
    <row r="537" spans="8:10" x14ac:dyDescent="0.3">
      <c r="H537" s="96"/>
      <c r="I537" s="96"/>
      <c r="J537" s="96"/>
    </row>
    <row r="538" spans="8:10" x14ac:dyDescent="0.3">
      <c r="H538" s="96"/>
      <c r="I538" s="96"/>
      <c r="J538" s="96"/>
    </row>
    <row r="539" spans="8:10" x14ac:dyDescent="0.3">
      <c r="H539" s="96"/>
      <c r="I539" s="96"/>
      <c r="J539" s="96"/>
    </row>
    <row r="540" spans="8:10" x14ac:dyDescent="0.3">
      <c r="H540" s="96"/>
      <c r="I540" s="96"/>
      <c r="J540" s="96"/>
    </row>
    <row r="541" spans="8:10" x14ac:dyDescent="0.3">
      <c r="H541" s="96"/>
      <c r="I541" s="96"/>
      <c r="J541" s="96"/>
    </row>
    <row r="542" spans="8:10" x14ac:dyDescent="0.3">
      <c r="H542" s="96"/>
      <c r="I542" s="96"/>
      <c r="J542" s="96"/>
    </row>
    <row r="543" spans="8:10" x14ac:dyDescent="0.3">
      <c r="H543" s="96"/>
      <c r="I543" s="96"/>
      <c r="J543" s="96"/>
    </row>
    <row r="544" spans="8:10" x14ac:dyDescent="0.3">
      <c r="H544" s="96"/>
      <c r="I544" s="96"/>
      <c r="J544" s="96"/>
    </row>
    <row r="545" spans="8:10" x14ac:dyDescent="0.3">
      <c r="H545" s="96"/>
      <c r="I545" s="96"/>
      <c r="J545" s="96"/>
    </row>
    <row r="546" spans="8:10" x14ac:dyDescent="0.3">
      <c r="H546" s="96"/>
      <c r="I546" s="96"/>
      <c r="J546" s="96"/>
    </row>
    <row r="547" spans="8:10" x14ac:dyDescent="0.3">
      <c r="H547" s="96"/>
      <c r="I547" s="96"/>
      <c r="J547" s="96"/>
    </row>
    <row r="548" spans="8:10" x14ac:dyDescent="0.3">
      <c r="H548" s="96"/>
      <c r="I548" s="96"/>
      <c r="J548" s="96"/>
    </row>
    <row r="549" spans="8:10" x14ac:dyDescent="0.3">
      <c r="H549" s="96"/>
      <c r="I549" s="96"/>
      <c r="J549" s="96"/>
    </row>
    <row r="550" spans="8:10" x14ac:dyDescent="0.3">
      <c r="H550" s="96"/>
      <c r="I550" s="96"/>
      <c r="J550" s="96"/>
    </row>
    <row r="551" spans="8:10" x14ac:dyDescent="0.3">
      <c r="H551" s="96"/>
      <c r="I551" s="96"/>
      <c r="J551" s="96"/>
    </row>
    <row r="552" spans="8:10" x14ac:dyDescent="0.3">
      <c r="H552" s="96"/>
      <c r="I552" s="96"/>
      <c r="J552" s="96"/>
    </row>
    <row r="553" spans="8:10" x14ac:dyDescent="0.3">
      <c r="H553" s="96"/>
      <c r="I553" s="96"/>
      <c r="J553" s="96"/>
    </row>
    <row r="554" spans="8:10" x14ac:dyDescent="0.3">
      <c r="H554" s="96"/>
      <c r="I554" s="96"/>
      <c r="J554" s="96"/>
    </row>
    <row r="555" spans="8:10" x14ac:dyDescent="0.3">
      <c r="H555" s="96"/>
      <c r="I555" s="96"/>
      <c r="J555" s="96"/>
    </row>
    <row r="556" spans="8:10" x14ac:dyDescent="0.3">
      <c r="H556" s="96"/>
      <c r="I556" s="96"/>
      <c r="J556" s="96"/>
    </row>
    <row r="557" spans="8:10" x14ac:dyDescent="0.3">
      <c r="H557" s="96"/>
      <c r="I557" s="96"/>
      <c r="J557" s="96"/>
    </row>
    <row r="558" spans="8:10" x14ac:dyDescent="0.3">
      <c r="H558" s="96"/>
      <c r="I558" s="96"/>
      <c r="J558" s="96"/>
    </row>
    <row r="559" spans="8:10" x14ac:dyDescent="0.3">
      <c r="H559" s="96"/>
      <c r="I559" s="96"/>
      <c r="J559" s="96"/>
    </row>
    <row r="560" spans="8:10" x14ac:dyDescent="0.3">
      <c r="H560" s="96"/>
      <c r="I560" s="96"/>
      <c r="J560" s="96"/>
    </row>
    <row r="561" spans="8:10" x14ac:dyDescent="0.3">
      <c r="H561" s="96"/>
      <c r="I561" s="96"/>
      <c r="J561" s="96"/>
    </row>
    <row r="562" spans="8:10" x14ac:dyDescent="0.3">
      <c r="H562" s="96"/>
      <c r="I562" s="96"/>
      <c r="J562" s="96"/>
    </row>
    <row r="563" spans="8:10" x14ac:dyDescent="0.3">
      <c r="H563" s="96"/>
      <c r="I563" s="96"/>
      <c r="J563" s="96"/>
    </row>
    <row r="564" spans="8:10" x14ac:dyDescent="0.3">
      <c r="H564" s="96"/>
      <c r="I564" s="96"/>
      <c r="J564" s="96"/>
    </row>
    <row r="565" spans="8:10" x14ac:dyDescent="0.3">
      <c r="H565" s="96"/>
      <c r="I565" s="96"/>
      <c r="J565" s="96"/>
    </row>
    <row r="566" spans="8:10" x14ac:dyDescent="0.3">
      <c r="H566" s="96"/>
      <c r="I566" s="96"/>
      <c r="J566" s="96"/>
    </row>
    <row r="567" spans="8:10" x14ac:dyDescent="0.3">
      <c r="H567" s="96"/>
      <c r="I567" s="96"/>
      <c r="J567" s="96"/>
    </row>
    <row r="568" spans="8:10" x14ac:dyDescent="0.3">
      <c r="H568" s="96"/>
      <c r="I568" s="96"/>
      <c r="J568" s="96"/>
    </row>
    <row r="569" spans="8:10" x14ac:dyDescent="0.3">
      <c r="H569" s="96"/>
      <c r="I569" s="96"/>
      <c r="J569" s="96"/>
    </row>
    <row r="570" spans="8:10" x14ac:dyDescent="0.3">
      <c r="H570" s="96"/>
      <c r="I570" s="96"/>
      <c r="J570" s="96"/>
    </row>
    <row r="571" spans="8:10" x14ac:dyDescent="0.3">
      <c r="H571" s="96"/>
      <c r="I571" s="96"/>
      <c r="J571" s="96"/>
    </row>
    <row r="572" spans="8:10" x14ac:dyDescent="0.3">
      <c r="H572" s="96"/>
      <c r="I572" s="96"/>
      <c r="J572" s="96"/>
    </row>
    <row r="573" spans="8:10" x14ac:dyDescent="0.3">
      <c r="H573" s="96"/>
      <c r="I573" s="96"/>
      <c r="J573" s="96"/>
    </row>
    <row r="574" spans="8:10" x14ac:dyDescent="0.3">
      <c r="H574" s="96"/>
      <c r="I574" s="96"/>
      <c r="J574" s="96"/>
    </row>
    <row r="575" spans="8:10" x14ac:dyDescent="0.3">
      <c r="H575" s="96"/>
      <c r="I575" s="96"/>
      <c r="J575" s="96"/>
    </row>
    <row r="576" spans="8:10" x14ac:dyDescent="0.3">
      <c r="H576" s="96"/>
      <c r="I576" s="96"/>
      <c r="J576" s="96"/>
    </row>
    <row r="577" spans="8:10" x14ac:dyDescent="0.3">
      <c r="H577" s="96"/>
      <c r="I577" s="96"/>
      <c r="J577" s="96"/>
    </row>
    <row r="578" spans="8:10" x14ac:dyDescent="0.3">
      <c r="H578" s="96"/>
      <c r="I578" s="96"/>
      <c r="J578" s="96"/>
    </row>
    <row r="579" spans="8:10" x14ac:dyDescent="0.3">
      <c r="H579" s="96"/>
      <c r="I579" s="96"/>
      <c r="J579" s="96"/>
    </row>
    <row r="580" spans="8:10" x14ac:dyDescent="0.3">
      <c r="H580" s="96"/>
      <c r="I580" s="96"/>
      <c r="J580" s="96"/>
    </row>
    <row r="581" spans="8:10" x14ac:dyDescent="0.3">
      <c r="H581" s="96"/>
      <c r="I581" s="96"/>
      <c r="J581" s="96"/>
    </row>
    <row r="582" spans="8:10" x14ac:dyDescent="0.3">
      <c r="H582" s="96"/>
      <c r="I582" s="96"/>
      <c r="J582" s="96"/>
    </row>
    <row r="583" spans="8:10" x14ac:dyDescent="0.3">
      <c r="H583" s="96"/>
      <c r="I583" s="96"/>
      <c r="J583" s="96"/>
    </row>
    <row r="584" spans="8:10" x14ac:dyDescent="0.3">
      <c r="H584" s="96"/>
      <c r="I584" s="96"/>
      <c r="J584" s="96"/>
    </row>
    <row r="585" spans="8:10" x14ac:dyDescent="0.3">
      <c r="H585" s="96"/>
      <c r="I585" s="96"/>
      <c r="J585" s="96"/>
    </row>
    <row r="586" spans="8:10" x14ac:dyDescent="0.3">
      <c r="H586" s="96"/>
      <c r="I586" s="96"/>
      <c r="J586" s="96"/>
    </row>
    <row r="587" spans="8:10" x14ac:dyDescent="0.3">
      <c r="H587" s="96"/>
      <c r="I587" s="96"/>
      <c r="J587" s="96"/>
    </row>
    <row r="588" spans="8:10" x14ac:dyDescent="0.3">
      <c r="H588" s="96"/>
      <c r="I588" s="96"/>
      <c r="J588" s="96"/>
    </row>
    <row r="589" spans="8:10" x14ac:dyDescent="0.3">
      <c r="H589" s="96"/>
      <c r="I589" s="96"/>
      <c r="J589" s="96"/>
    </row>
    <row r="590" spans="8:10" x14ac:dyDescent="0.3">
      <c r="H590" s="96"/>
      <c r="I590" s="96"/>
      <c r="J590" s="96"/>
    </row>
    <row r="591" spans="8:10" x14ac:dyDescent="0.3">
      <c r="H591" s="96"/>
      <c r="I591" s="96"/>
      <c r="J591" s="96"/>
    </row>
    <row r="592" spans="8:10" x14ac:dyDescent="0.3">
      <c r="H592" s="96"/>
      <c r="I592" s="96"/>
      <c r="J592" s="96"/>
    </row>
    <row r="593" spans="8:10" x14ac:dyDescent="0.3">
      <c r="H593" s="96"/>
      <c r="I593" s="96"/>
      <c r="J593" s="96"/>
    </row>
    <row r="594" spans="8:10" x14ac:dyDescent="0.3">
      <c r="H594" s="96"/>
      <c r="I594" s="96"/>
      <c r="J594" s="96"/>
    </row>
    <row r="595" spans="8:10" x14ac:dyDescent="0.3">
      <c r="H595" s="96"/>
      <c r="I595" s="96"/>
      <c r="J595" s="96"/>
    </row>
    <row r="596" spans="8:10" x14ac:dyDescent="0.3">
      <c r="H596" s="96"/>
      <c r="I596" s="96"/>
      <c r="J596" s="96"/>
    </row>
    <row r="597" spans="8:10" x14ac:dyDescent="0.3">
      <c r="H597" s="96"/>
      <c r="I597" s="96"/>
      <c r="J597" s="96"/>
    </row>
    <row r="598" spans="8:10" x14ac:dyDescent="0.3">
      <c r="H598" s="96"/>
      <c r="I598" s="96"/>
      <c r="J598" s="96"/>
    </row>
    <row r="599" spans="8:10" x14ac:dyDescent="0.3">
      <c r="H599" s="96"/>
      <c r="I599" s="96"/>
      <c r="J599" s="96"/>
    </row>
    <row r="600" spans="8:10" x14ac:dyDescent="0.3">
      <c r="H600" s="96"/>
      <c r="I600" s="96"/>
      <c r="J600" s="96"/>
    </row>
    <row r="601" spans="8:10" x14ac:dyDescent="0.3">
      <c r="H601" s="96"/>
      <c r="I601" s="96"/>
      <c r="J601" s="96"/>
    </row>
    <row r="602" spans="8:10" x14ac:dyDescent="0.3">
      <c r="H602" s="96"/>
      <c r="I602" s="96"/>
      <c r="J602" s="96"/>
    </row>
    <row r="603" spans="8:10" x14ac:dyDescent="0.3">
      <c r="H603" s="96"/>
      <c r="I603" s="96"/>
      <c r="J603" s="96"/>
    </row>
    <row r="604" spans="8:10" x14ac:dyDescent="0.3">
      <c r="H604" s="96"/>
      <c r="I604" s="96"/>
      <c r="J604" s="96"/>
    </row>
    <row r="605" spans="8:10" x14ac:dyDescent="0.3">
      <c r="H605" s="96"/>
      <c r="I605" s="96"/>
      <c r="J605" s="96"/>
    </row>
    <row r="606" spans="8:10" x14ac:dyDescent="0.3">
      <c r="H606" s="96"/>
      <c r="I606" s="96"/>
      <c r="J606" s="96"/>
    </row>
    <row r="607" spans="8:10" x14ac:dyDescent="0.3">
      <c r="H607" s="96"/>
      <c r="I607" s="96"/>
      <c r="J607" s="96"/>
    </row>
    <row r="608" spans="8:10" x14ac:dyDescent="0.3">
      <c r="H608" s="96"/>
      <c r="I608" s="96"/>
      <c r="J608" s="96"/>
    </row>
    <row r="609" spans="8:10" x14ac:dyDescent="0.3">
      <c r="H609" s="96"/>
      <c r="I609" s="96"/>
      <c r="J609" s="96"/>
    </row>
    <row r="610" spans="8:10" x14ac:dyDescent="0.3">
      <c r="H610" s="96"/>
      <c r="I610" s="96"/>
      <c r="J610" s="96"/>
    </row>
    <row r="611" spans="8:10" x14ac:dyDescent="0.3">
      <c r="H611" s="96"/>
      <c r="I611" s="96"/>
      <c r="J611" s="96"/>
    </row>
    <row r="612" spans="8:10" x14ac:dyDescent="0.3">
      <c r="H612" s="96"/>
      <c r="I612" s="96"/>
      <c r="J612" s="96"/>
    </row>
    <row r="613" spans="8:10" x14ac:dyDescent="0.3">
      <c r="H613" s="96"/>
      <c r="I613" s="96"/>
      <c r="J613" s="96"/>
    </row>
    <row r="614" spans="8:10" x14ac:dyDescent="0.3">
      <c r="H614" s="96"/>
      <c r="I614" s="96"/>
      <c r="J614" s="96"/>
    </row>
    <row r="615" spans="8:10" x14ac:dyDescent="0.3">
      <c r="H615" s="96"/>
      <c r="I615" s="96"/>
      <c r="J615" s="96"/>
    </row>
    <row r="616" spans="8:10" x14ac:dyDescent="0.3">
      <c r="H616" s="96"/>
      <c r="I616" s="96"/>
      <c r="J616" s="96"/>
    </row>
    <row r="617" spans="8:10" x14ac:dyDescent="0.3">
      <c r="H617" s="96"/>
      <c r="I617" s="96"/>
      <c r="J617" s="96"/>
    </row>
    <row r="618" spans="8:10" x14ac:dyDescent="0.3">
      <c r="H618" s="96"/>
      <c r="I618" s="96"/>
      <c r="J618" s="96"/>
    </row>
    <row r="619" spans="8:10" x14ac:dyDescent="0.3">
      <c r="H619" s="96"/>
      <c r="I619" s="96"/>
      <c r="J619" s="96"/>
    </row>
    <row r="620" spans="8:10" x14ac:dyDescent="0.3">
      <c r="H620" s="96"/>
      <c r="I620" s="96"/>
      <c r="J620" s="96"/>
    </row>
    <row r="621" spans="8:10" x14ac:dyDescent="0.3">
      <c r="H621" s="96"/>
      <c r="I621" s="96"/>
      <c r="J621" s="96"/>
    </row>
    <row r="622" spans="8:10" x14ac:dyDescent="0.3">
      <c r="H622" s="96"/>
      <c r="I622" s="96"/>
      <c r="J622" s="96"/>
    </row>
    <row r="623" spans="8:10" x14ac:dyDescent="0.3">
      <c r="H623" s="96"/>
      <c r="I623" s="96"/>
      <c r="J623" s="96"/>
    </row>
    <row r="624" spans="8:10" x14ac:dyDescent="0.3">
      <c r="H624" s="96"/>
      <c r="I624" s="96"/>
      <c r="J624" s="96"/>
    </row>
    <row r="625" spans="8:10" x14ac:dyDescent="0.3">
      <c r="H625" s="96"/>
      <c r="I625" s="96"/>
      <c r="J625" s="96"/>
    </row>
    <row r="626" spans="8:10" x14ac:dyDescent="0.3">
      <c r="H626" s="96"/>
      <c r="I626" s="96"/>
      <c r="J626" s="96"/>
    </row>
    <row r="627" spans="8:10" x14ac:dyDescent="0.3">
      <c r="H627" s="96"/>
      <c r="I627" s="96"/>
      <c r="J627" s="96"/>
    </row>
    <row r="628" spans="8:10" x14ac:dyDescent="0.3">
      <c r="H628" s="96"/>
      <c r="I628" s="96"/>
      <c r="J628" s="96"/>
    </row>
    <row r="629" spans="8:10" x14ac:dyDescent="0.3">
      <c r="H629" s="96"/>
      <c r="I629" s="96"/>
      <c r="J629" s="96"/>
    </row>
    <row r="630" spans="8:10" x14ac:dyDescent="0.3">
      <c r="H630" s="96"/>
      <c r="I630" s="96"/>
      <c r="J630" s="96"/>
    </row>
    <row r="631" spans="8:10" x14ac:dyDescent="0.3">
      <c r="H631" s="96"/>
      <c r="I631" s="96"/>
      <c r="J631" s="96"/>
    </row>
    <row r="632" spans="8:10" x14ac:dyDescent="0.3">
      <c r="H632" s="96"/>
      <c r="I632" s="96"/>
      <c r="J632" s="96"/>
    </row>
    <row r="633" spans="8:10" x14ac:dyDescent="0.3">
      <c r="H633" s="96"/>
      <c r="I633" s="96"/>
      <c r="J633" s="96"/>
    </row>
    <row r="634" spans="8:10" x14ac:dyDescent="0.3">
      <c r="H634" s="96"/>
      <c r="I634" s="96"/>
      <c r="J634" s="96"/>
    </row>
    <row r="635" spans="8:10" x14ac:dyDescent="0.3">
      <c r="H635" s="96"/>
      <c r="I635" s="96"/>
      <c r="J635" s="96"/>
    </row>
    <row r="636" spans="8:10" x14ac:dyDescent="0.3">
      <c r="H636" s="96"/>
      <c r="I636" s="96"/>
      <c r="J636" s="96"/>
    </row>
    <row r="637" spans="8:10" x14ac:dyDescent="0.3">
      <c r="H637" s="96"/>
      <c r="I637" s="96"/>
      <c r="J637" s="96"/>
    </row>
    <row r="638" spans="8:10" x14ac:dyDescent="0.3">
      <c r="H638" s="96"/>
      <c r="I638" s="96"/>
      <c r="J638" s="96"/>
    </row>
    <row r="639" spans="8:10" x14ac:dyDescent="0.3">
      <c r="H639" s="96"/>
      <c r="I639" s="96"/>
      <c r="J639" s="96"/>
    </row>
    <row r="640" spans="8:10" x14ac:dyDescent="0.3">
      <c r="H640" s="96"/>
      <c r="I640" s="96"/>
      <c r="J640" s="96"/>
    </row>
    <row r="641" spans="8:10" x14ac:dyDescent="0.3">
      <c r="H641" s="96"/>
      <c r="I641" s="96"/>
      <c r="J641" s="96"/>
    </row>
    <row r="642" spans="8:10" x14ac:dyDescent="0.3">
      <c r="H642" s="96"/>
      <c r="I642" s="96"/>
      <c r="J642" s="96"/>
    </row>
    <row r="643" spans="8:10" x14ac:dyDescent="0.3">
      <c r="H643" s="96"/>
      <c r="I643" s="96"/>
      <c r="J643" s="96"/>
    </row>
    <row r="644" spans="8:10" x14ac:dyDescent="0.3">
      <c r="H644" s="96"/>
      <c r="I644" s="96"/>
      <c r="J644" s="96"/>
    </row>
    <row r="645" spans="8:10" x14ac:dyDescent="0.3">
      <c r="H645" s="96"/>
      <c r="I645" s="96"/>
      <c r="J645" s="96"/>
    </row>
    <row r="646" spans="8:10" x14ac:dyDescent="0.3">
      <c r="H646" s="96"/>
      <c r="I646" s="96"/>
      <c r="J646" s="96"/>
    </row>
    <row r="647" spans="8:10" x14ac:dyDescent="0.3">
      <c r="H647" s="96"/>
      <c r="I647" s="96"/>
      <c r="J647" s="96"/>
    </row>
    <row r="648" spans="8:10" x14ac:dyDescent="0.3">
      <c r="H648" s="96"/>
      <c r="I648" s="96"/>
      <c r="J648" s="96"/>
    </row>
    <row r="649" spans="8:10" x14ac:dyDescent="0.3">
      <c r="H649" s="96"/>
      <c r="I649" s="96"/>
      <c r="J649" s="96"/>
    </row>
    <row r="650" spans="8:10" x14ac:dyDescent="0.3">
      <c r="H650" s="96"/>
      <c r="I650" s="96"/>
      <c r="J650" s="96"/>
    </row>
    <row r="651" spans="8:10" x14ac:dyDescent="0.3">
      <c r="H651" s="96"/>
      <c r="I651" s="96"/>
      <c r="J651" s="96"/>
    </row>
    <row r="652" spans="8:10" x14ac:dyDescent="0.3">
      <c r="H652" s="96"/>
      <c r="I652" s="96"/>
      <c r="J652" s="96"/>
    </row>
    <row r="653" spans="8:10" x14ac:dyDescent="0.3">
      <c r="H653" s="96"/>
      <c r="I653" s="96"/>
      <c r="J653" s="96"/>
    </row>
    <row r="654" spans="8:10" x14ac:dyDescent="0.3">
      <c r="H654" s="96"/>
      <c r="I654" s="96"/>
      <c r="J654" s="96"/>
    </row>
    <row r="655" spans="8:10" x14ac:dyDescent="0.3">
      <c r="H655" s="96"/>
      <c r="I655" s="96"/>
      <c r="J655" s="96"/>
    </row>
    <row r="656" spans="8:10" x14ac:dyDescent="0.3">
      <c r="H656" s="96"/>
      <c r="I656" s="96"/>
      <c r="J656" s="96"/>
    </row>
    <row r="657" spans="8:10" x14ac:dyDescent="0.3">
      <c r="H657" s="96"/>
      <c r="I657" s="96"/>
      <c r="J657" s="96"/>
    </row>
    <row r="658" spans="8:10" x14ac:dyDescent="0.3">
      <c r="H658" s="96"/>
      <c r="I658" s="96"/>
      <c r="J658" s="96"/>
    </row>
    <row r="659" spans="8:10" x14ac:dyDescent="0.3">
      <c r="H659" s="96"/>
      <c r="I659" s="96"/>
      <c r="J659" s="96"/>
    </row>
    <row r="660" spans="8:10" x14ac:dyDescent="0.3">
      <c r="H660" s="96"/>
      <c r="I660" s="96"/>
      <c r="J660" s="96"/>
    </row>
    <row r="661" spans="8:10" x14ac:dyDescent="0.3">
      <c r="H661" s="96"/>
      <c r="I661" s="96"/>
      <c r="J661" s="96"/>
    </row>
    <row r="662" spans="8:10" x14ac:dyDescent="0.3">
      <c r="H662" s="96"/>
      <c r="I662" s="96"/>
      <c r="J662" s="96"/>
    </row>
    <row r="663" spans="8:10" x14ac:dyDescent="0.3">
      <c r="H663" s="96"/>
      <c r="I663" s="96"/>
      <c r="J663" s="96"/>
    </row>
    <row r="664" spans="8:10" x14ac:dyDescent="0.3">
      <c r="H664" s="96"/>
      <c r="I664" s="96"/>
      <c r="J664" s="96"/>
    </row>
    <row r="665" spans="8:10" x14ac:dyDescent="0.3">
      <c r="H665" s="96"/>
      <c r="I665" s="96"/>
      <c r="J665" s="96"/>
    </row>
    <row r="666" spans="8:10" x14ac:dyDescent="0.3">
      <c r="H666" s="96"/>
      <c r="I666" s="96"/>
      <c r="J666" s="96"/>
    </row>
    <row r="667" spans="8:10" x14ac:dyDescent="0.3">
      <c r="H667" s="96"/>
      <c r="I667" s="96"/>
      <c r="J667" s="96"/>
    </row>
    <row r="668" spans="8:10" x14ac:dyDescent="0.3">
      <c r="H668" s="96"/>
      <c r="I668" s="96"/>
      <c r="J668" s="96"/>
    </row>
    <row r="669" spans="8:10" x14ac:dyDescent="0.3">
      <c r="H669" s="96"/>
      <c r="I669" s="96"/>
      <c r="J669" s="96"/>
    </row>
    <row r="670" spans="8:10" x14ac:dyDescent="0.3">
      <c r="H670" s="96"/>
      <c r="I670" s="96"/>
      <c r="J670" s="96"/>
    </row>
    <row r="671" spans="8:10" x14ac:dyDescent="0.3">
      <c r="H671" s="96"/>
      <c r="I671" s="96"/>
      <c r="J671" s="96"/>
    </row>
    <row r="672" spans="8:10" x14ac:dyDescent="0.3">
      <c r="H672" s="96"/>
      <c r="I672" s="96"/>
      <c r="J672" s="96"/>
    </row>
    <row r="673" spans="8:10" x14ac:dyDescent="0.3">
      <c r="H673" s="96"/>
      <c r="I673" s="96"/>
      <c r="J673" s="96"/>
    </row>
    <row r="674" spans="8:10" x14ac:dyDescent="0.3">
      <c r="H674" s="96"/>
      <c r="I674" s="96"/>
      <c r="J674" s="96"/>
    </row>
    <row r="675" spans="8:10" x14ac:dyDescent="0.3">
      <c r="H675" s="96"/>
      <c r="I675" s="96"/>
      <c r="J675" s="96"/>
    </row>
    <row r="676" spans="8:10" x14ac:dyDescent="0.3">
      <c r="H676" s="96"/>
      <c r="I676" s="96"/>
      <c r="J676" s="96"/>
    </row>
    <row r="677" spans="8:10" x14ac:dyDescent="0.3">
      <c r="H677" s="96"/>
      <c r="I677" s="96"/>
      <c r="J677" s="96"/>
    </row>
    <row r="678" spans="8:10" x14ac:dyDescent="0.3">
      <c r="H678" s="96"/>
      <c r="I678" s="96"/>
      <c r="J678" s="96"/>
    </row>
    <row r="679" spans="8:10" x14ac:dyDescent="0.3">
      <c r="H679" s="96"/>
      <c r="I679" s="96"/>
      <c r="J679" s="96"/>
    </row>
    <row r="680" spans="8:10" x14ac:dyDescent="0.3">
      <c r="H680" s="96"/>
      <c r="I680" s="96"/>
      <c r="J680" s="96"/>
    </row>
    <row r="681" spans="8:10" x14ac:dyDescent="0.3">
      <c r="H681" s="96"/>
      <c r="I681" s="96"/>
      <c r="J681" s="96"/>
    </row>
    <row r="682" spans="8:10" x14ac:dyDescent="0.3">
      <c r="H682" s="96"/>
      <c r="I682" s="96"/>
      <c r="J682" s="96"/>
    </row>
    <row r="683" spans="8:10" x14ac:dyDescent="0.3">
      <c r="H683" s="96"/>
      <c r="I683" s="96"/>
      <c r="J683" s="96"/>
    </row>
    <row r="684" spans="8:10" x14ac:dyDescent="0.3">
      <c r="H684" s="96"/>
      <c r="I684" s="96"/>
      <c r="J684" s="96"/>
    </row>
    <row r="685" spans="8:10" x14ac:dyDescent="0.3">
      <c r="H685" s="96"/>
      <c r="I685" s="96"/>
      <c r="J685" s="96"/>
    </row>
    <row r="686" spans="8:10" x14ac:dyDescent="0.3">
      <c r="H686" s="96"/>
      <c r="I686" s="96"/>
      <c r="J686" s="96"/>
    </row>
    <row r="687" spans="8:10" x14ac:dyDescent="0.3">
      <c r="H687" s="96"/>
      <c r="I687" s="96"/>
      <c r="J687" s="96"/>
    </row>
    <row r="688" spans="8:10" x14ac:dyDescent="0.3">
      <c r="H688" s="96"/>
      <c r="I688" s="96"/>
      <c r="J688" s="96"/>
    </row>
    <row r="689" spans="8:10" x14ac:dyDescent="0.3">
      <c r="H689" s="96"/>
      <c r="I689" s="96"/>
      <c r="J689" s="96"/>
    </row>
    <row r="690" spans="8:10" x14ac:dyDescent="0.3">
      <c r="H690" s="96"/>
      <c r="I690" s="96"/>
      <c r="J690" s="96"/>
    </row>
    <row r="691" spans="8:10" x14ac:dyDescent="0.3">
      <c r="H691" s="96"/>
      <c r="I691" s="96"/>
      <c r="J691" s="96"/>
    </row>
    <row r="692" spans="8:10" x14ac:dyDescent="0.3">
      <c r="H692" s="96"/>
      <c r="I692" s="96"/>
      <c r="J692" s="96"/>
    </row>
    <row r="693" spans="8:10" x14ac:dyDescent="0.3">
      <c r="H693" s="96"/>
      <c r="I693" s="96"/>
      <c r="J693" s="96"/>
    </row>
    <row r="694" spans="8:10" x14ac:dyDescent="0.3">
      <c r="H694" s="96"/>
      <c r="I694" s="96"/>
      <c r="J694" s="96"/>
    </row>
    <row r="695" spans="8:10" x14ac:dyDescent="0.3">
      <c r="H695" s="96"/>
      <c r="I695" s="96"/>
      <c r="J695" s="96"/>
    </row>
    <row r="696" spans="8:10" x14ac:dyDescent="0.3">
      <c r="H696" s="96"/>
      <c r="I696" s="96"/>
      <c r="J696" s="96"/>
    </row>
    <row r="697" spans="8:10" x14ac:dyDescent="0.3">
      <c r="H697" s="96"/>
      <c r="I697" s="96"/>
      <c r="J697" s="96"/>
    </row>
    <row r="698" spans="8:10" x14ac:dyDescent="0.3">
      <c r="H698" s="96"/>
      <c r="I698" s="96"/>
      <c r="J698" s="96"/>
    </row>
    <row r="699" spans="8:10" x14ac:dyDescent="0.3">
      <c r="H699" s="96"/>
      <c r="I699" s="96"/>
      <c r="J699" s="96"/>
    </row>
    <row r="700" spans="8:10" x14ac:dyDescent="0.3">
      <c r="H700" s="96"/>
      <c r="I700" s="96"/>
      <c r="J700" s="96"/>
    </row>
    <row r="701" spans="8:10" x14ac:dyDescent="0.3">
      <c r="H701" s="96"/>
      <c r="I701" s="96"/>
      <c r="J701" s="96"/>
    </row>
    <row r="702" spans="8:10" x14ac:dyDescent="0.3">
      <c r="H702" s="96"/>
      <c r="I702" s="96"/>
      <c r="J702" s="96"/>
    </row>
    <row r="703" spans="8:10" x14ac:dyDescent="0.3">
      <c r="H703" s="96"/>
      <c r="I703" s="96"/>
      <c r="J703" s="96"/>
    </row>
    <row r="704" spans="8:10" x14ac:dyDescent="0.3">
      <c r="H704" s="96"/>
      <c r="I704" s="96"/>
      <c r="J704" s="96"/>
    </row>
    <row r="705" spans="8:10" x14ac:dyDescent="0.3">
      <c r="H705" s="96"/>
      <c r="I705" s="96"/>
      <c r="J705" s="96"/>
    </row>
    <row r="706" spans="8:10" x14ac:dyDescent="0.3">
      <c r="H706" s="96"/>
      <c r="I706" s="96"/>
      <c r="J706" s="96"/>
    </row>
    <row r="707" spans="8:10" x14ac:dyDescent="0.3">
      <c r="H707" s="96"/>
      <c r="I707" s="96"/>
      <c r="J707" s="96"/>
    </row>
    <row r="708" spans="8:10" x14ac:dyDescent="0.3">
      <c r="H708" s="96"/>
      <c r="I708" s="96"/>
      <c r="J708" s="96"/>
    </row>
    <row r="709" spans="8:10" x14ac:dyDescent="0.3">
      <c r="H709" s="96"/>
      <c r="I709" s="96"/>
      <c r="J709" s="96"/>
    </row>
    <row r="710" spans="8:10" x14ac:dyDescent="0.3">
      <c r="H710" s="96"/>
      <c r="I710" s="96"/>
      <c r="J710" s="96"/>
    </row>
    <row r="711" spans="8:10" x14ac:dyDescent="0.3">
      <c r="H711" s="96"/>
      <c r="I711" s="96"/>
      <c r="J711" s="96"/>
    </row>
    <row r="712" spans="8:10" x14ac:dyDescent="0.3">
      <c r="H712" s="96"/>
      <c r="I712" s="96"/>
      <c r="J712" s="96"/>
    </row>
    <row r="713" spans="8:10" x14ac:dyDescent="0.3">
      <c r="H713" s="96"/>
      <c r="I713" s="96"/>
      <c r="J713" s="96"/>
    </row>
    <row r="714" spans="8:10" x14ac:dyDescent="0.3">
      <c r="H714" s="96"/>
      <c r="I714" s="96"/>
      <c r="J714" s="96"/>
    </row>
    <row r="715" spans="8:10" x14ac:dyDescent="0.3">
      <c r="H715" s="96"/>
      <c r="I715" s="96"/>
      <c r="J715" s="96"/>
    </row>
    <row r="716" spans="8:10" x14ac:dyDescent="0.3">
      <c r="H716" s="96"/>
      <c r="I716" s="96"/>
      <c r="J716" s="96"/>
    </row>
    <row r="717" spans="8:10" x14ac:dyDescent="0.3">
      <c r="H717" s="96"/>
      <c r="I717" s="96"/>
      <c r="J717" s="96"/>
    </row>
    <row r="718" spans="8:10" x14ac:dyDescent="0.3">
      <c r="H718" s="96"/>
      <c r="I718" s="96"/>
      <c r="J718" s="96"/>
    </row>
    <row r="719" spans="8:10" x14ac:dyDescent="0.3">
      <c r="H719" s="96"/>
      <c r="I719" s="96"/>
      <c r="J719" s="96"/>
    </row>
    <row r="720" spans="8:10" x14ac:dyDescent="0.3">
      <c r="H720" s="96"/>
      <c r="I720" s="96"/>
      <c r="J720" s="96"/>
    </row>
    <row r="721" spans="8:10" x14ac:dyDescent="0.3">
      <c r="H721" s="96"/>
      <c r="I721" s="96"/>
      <c r="J721" s="96"/>
    </row>
    <row r="722" spans="8:10" x14ac:dyDescent="0.3">
      <c r="H722" s="96"/>
      <c r="I722" s="96"/>
      <c r="J722" s="96"/>
    </row>
    <row r="723" spans="8:10" x14ac:dyDescent="0.3">
      <c r="H723" s="96"/>
      <c r="I723" s="96"/>
      <c r="J723" s="96"/>
    </row>
    <row r="724" spans="8:10" x14ac:dyDescent="0.3">
      <c r="H724" s="96"/>
      <c r="I724" s="96"/>
      <c r="J724" s="96"/>
    </row>
    <row r="725" spans="8:10" x14ac:dyDescent="0.3">
      <c r="H725" s="96"/>
      <c r="I725" s="96"/>
      <c r="J725" s="96"/>
    </row>
    <row r="726" spans="8:10" x14ac:dyDescent="0.3">
      <c r="H726" s="96"/>
      <c r="I726" s="96"/>
      <c r="J726" s="96"/>
    </row>
    <row r="727" spans="8:10" x14ac:dyDescent="0.3">
      <c r="H727" s="96"/>
      <c r="I727" s="96"/>
      <c r="J727" s="96"/>
    </row>
    <row r="728" spans="8:10" x14ac:dyDescent="0.3">
      <c r="H728" s="96"/>
      <c r="I728" s="96"/>
      <c r="J728" s="96"/>
    </row>
    <row r="729" spans="8:10" x14ac:dyDescent="0.3">
      <c r="H729" s="96"/>
      <c r="I729" s="96"/>
      <c r="J729" s="96"/>
    </row>
    <row r="730" spans="8:10" x14ac:dyDescent="0.3">
      <c r="H730" s="96"/>
      <c r="I730" s="96"/>
      <c r="J730" s="96"/>
    </row>
    <row r="731" spans="8:10" x14ac:dyDescent="0.3">
      <c r="H731" s="96"/>
      <c r="I731" s="96"/>
      <c r="J731" s="96"/>
    </row>
    <row r="732" spans="8:10" x14ac:dyDescent="0.3">
      <c r="H732" s="96"/>
      <c r="I732" s="96"/>
      <c r="J732" s="96"/>
    </row>
    <row r="733" spans="8:10" x14ac:dyDescent="0.3">
      <c r="H733" s="96"/>
      <c r="I733" s="96"/>
      <c r="J733" s="96"/>
    </row>
    <row r="734" spans="8:10" x14ac:dyDescent="0.3">
      <c r="H734" s="96"/>
      <c r="I734" s="96"/>
      <c r="J734" s="96"/>
    </row>
    <row r="735" spans="8:10" x14ac:dyDescent="0.3">
      <c r="H735" s="96"/>
      <c r="I735" s="96"/>
      <c r="J735" s="96"/>
    </row>
    <row r="736" spans="8:10" x14ac:dyDescent="0.3">
      <c r="H736" s="96"/>
      <c r="I736" s="96"/>
      <c r="J736" s="96"/>
    </row>
    <row r="737" spans="8:10" x14ac:dyDescent="0.3">
      <c r="H737" s="96"/>
      <c r="I737" s="96"/>
      <c r="J737" s="96"/>
    </row>
    <row r="738" spans="8:10" x14ac:dyDescent="0.3">
      <c r="H738" s="96"/>
      <c r="I738" s="96"/>
      <c r="J738" s="96"/>
    </row>
    <row r="739" spans="8:10" x14ac:dyDescent="0.3">
      <c r="H739" s="96"/>
      <c r="I739" s="96"/>
      <c r="J739" s="96"/>
    </row>
    <row r="740" spans="8:10" x14ac:dyDescent="0.3">
      <c r="H740" s="96"/>
      <c r="I740" s="96"/>
      <c r="J740" s="96"/>
    </row>
    <row r="741" spans="8:10" x14ac:dyDescent="0.3">
      <c r="H741" s="96"/>
      <c r="I741" s="96"/>
      <c r="J741" s="96"/>
    </row>
    <row r="742" spans="8:10" x14ac:dyDescent="0.3">
      <c r="H742" s="96"/>
      <c r="I742" s="96"/>
      <c r="J742" s="96"/>
    </row>
    <row r="743" spans="8:10" x14ac:dyDescent="0.3">
      <c r="H743" s="96"/>
      <c r="I743" s="96"/>
      <c r="J743" s="96"/>
    </row>
    <row r="744" spans="8:10" x14ac:dyDescent="0.3">
      <c r="H744" s="96"/>
      <c r="I744" s="96"/>
      <c r="J744" s="96"/>
    </row>
    <row r="745" spans="8:10" x14ac:dyDescent="0.3">
      <c r="H745" s="96"/>
      <c r="I745" s="96"/>
      <c r="J745" s="96"/>
    </row>
    <row r="746" spans="8:10" x14ac:dyDescent="0.3">
      <c r="H746" s="96"/>
      <c r="I746" s="96"/>
      <c r="J746" s="96"/>
    </row>
    <row r="747" spans="8:10" x14ac:dyDescent="0.3">
      <c r="H747" s="96"/>
      <c r="I747" s="96"/>
      <c r="J747" s="96"/>
    </row>
    <row r="748" spans="8:10" x14ac:dyDescent="0.3">
      <c r="H748" s="96"/>
      <c r="I748" s="96"/>
      <c r="J748" s="96"/>
    </row>
    <row r="749" spans="8:10" x14ac:dyDescent="0.3">
      <c r="H749" s="96"/>
      <c r="I749" s="96"/>
      <c r="J749" s="96"/>
    </row>
    <row r="750" spans="8:10" x14ac:dyDescent="0.3">
      <c r="H750" s="96"/>
      <c r="I750" s="96"/>
      <c r="J750" s="96"/>
    </row>
    <row r="751" spans="8:10" x14ac:dyDescent="0.3">
      <c r="H751" s="96"/>
      <c r="I751" s="96"/>
      <c r="J751" s="96"/>
    </row>
    <row r="752" spans="8:10" x14ac:dyDescent="0.3">
      <c r="H752" s="96"/>
      <c r="I752" s="96"/>
      <c r="J752" s="96"/>
    </row>
    <row r="753" spans="8:10" x14ac:dyDescent="0.3">
      <c r="H753" s="96"/>
      <c r="I753" s="96"/>
      <c r="J753" s="96"/>
    </row>
    <row r="754" spans="8:10" x14ac:dyDescent="0.3">
      <c r="H754" s="96"/>
      <c r="I754" s="96"/>
      <c r="J754" s="96"/>
    </row>
    <row r="755" spans="8:10" x14ac:dyDescent="0.3">
      <c r="H755" s="96"/>
      <c r="I755" s="96"/>
      <c r="J755" s="96"/>
    </row>
    <row r="756" spans="8:10" x14ac:dyDescent="0.3">
      <c r="H756" s="96"/>
      <c r="I756" s="96"/>
      <c r="J756" s="96"/>
    </row>
    <row r="757" spans="8:10" x14ac:dyDescent="0.3">
      <c r="H757" s="96"/>
      <c r="I757" s="96"/>
      <c r="J757" s="96"/>
    </row>
    <row r="758" spans="8:10" x14ac:dyDescent="0.3">
      <c r="H758" s="96"/>
      <c r="I758" s="96"/>
      <c r="J758" s="96"/>
    </row>
    <row r="759" spans="8:10" x14ac:dyDescent="0.3">
      <c r="H759" s="96"/>
      <c r="I759" s="96"/>
      <c r="J759" s="96"/>
    </row>
    <row r="760" spans="8:10" x14ac:dyDescent="0.3">
      <c r="H760" s="96"/>
      <c r="I760" s="96"/>
      <c r="J760" s="96"/>
    </row>
    <row r="761" spans="8:10" x14ac:dyDescent="0.3">
      <c r="H761" s="96"/>
      <c r="I761" s="96"/>
      <c r="J761" s="96"/>
    </row>
    <row r="762" spans="8:10" x14ac:dyDescent="0.3">
      <c r="H762" s="96"/>
      <c r="I762" s="96"/>
      <c r="J762" s="96"/>
    </row>
    <row r="763" spans="8:10" x14ac:dyDescent="0.3">
      <c r="H763" s="96"/>
      <c r="I763" s="96"/>
      <c r="J763" s="96"/>
    </row>
    <row r="764" spans="8:10" x14ac:dyDescent="0.3">
      <c r="H764" s="96"/>
      <c r="I764" s="96"/>
      <c r="J764" s="96"/>
    </row>
    <row r="765" spans="8:10" x14ac:dyDescent="0.3">
      <c r="H765" s="96"/>
      <c r="I765" s="96"/>
      <c r="J765" s="96"/>
    </row>
    <row r="766" spans="8:10" x14ac:dyDescent="0.3">
      <c r="H766" s="96"/>
      <c r="I766" s="96"/>
      <c r="J766" s="96"/>
    </row>
    <row r="767" spans="8:10" x14ac:dyDescent="0.3">
      <c r="H767" s="96"/>
      <c r="I767" s="96"/>
      <c r="J767" s="96"/>
    </row>
    <row r="768" spans="8:10" x14ac:dyDescent="0.3">
      <c r="H768" s="96"/>
      <c r="I768" s="96"/>
      <c r="J768" s="96"/>
    </row>
    <row r="769" spans="8:10" x14ac:dyDescent="0.3">
      <c r="H769" s="96"/>
      <c r="I769" s="96"/>
      <c r="J769" s="96"/>
    </row>
    <row r="770" spans="8:10" x14ac:dyDescent="0.3">
      <c r="H770" s="96"/>
      <c r="I770" s="96"/>
      <c r="J770" s="96"/>
    </row>
    <row r="771" spans="8:10" x14ac:dyDescent="0.3">
      <c r="H771" s="96"/>
      <c r="I771" s="96"/>
      <c r="J771" s="96"/>
    </row>
    <row r="772" spans="8:10" x14ac:dyDescent="0.3">
      <c r="H772" s="96"/>
      <c r="I772" s="96"/>
      <c r="J772" s="96"/>
    </row>
    <row r="773" spans="8:10" x14ac:dyDescent="0.3">
      <c r="H773" s="96"/>
      <c r="I773" s="96"/>
      <c r="J773" s="96"/>
    </row>
    <row r="774" spans="8:10" x14ac:dyDescent="0.3">
      <c r="H774" s="96"/>
      <c r="I774" s="96"/>
      <c r="J774" s="96"/>
    </row>
    <row r="775" spans="8:10" x14ac:dyDescent="0.3">
      <c r="H775" s="96"/>
      <c r="I775" s="96"/>
      <c r="J775" s="96"/>
    </row>
    <row r="776" spans="8:10" x14ac:dyDescent="0.3">
      <c r="H776" s="96"/>
      <c r="I776" s="96"/>
      <c r="J776" s="96"/>
    </row>
    <row r="777" spans="8:10" x14ac:dyDescent="0.3">
      <c r="H777" s="96"/>
      <c r="I777" s="96"/>
      <c r="J777" s="96"/>
    </row>
    <row r="778" spans="8:10" x14ac:dyDescent="0.3">
      <c r="H778" s="96"/>
      <c r="I778" s="96"/>
      <c r="J778" s="96"/>
    </row>
    <row r="779" spans="8:10" x14ac:dyDescent="0.3">
      <c r="H779" s="96"/>
      <c r="I779" s="96"/>
      <c r="J779" s="96"/>
    </row>
    <row r="780" spans="8:10" x14ac:dyDescent="0.3">
      <c r="H780" s="96"/>
      <c r="I780" s="96"/>
      <c r="J780" s="96"/>
    </row>
    <row r="781" spans="8:10" x14ac:dyDescent="0.3">
      <c r="H781" s="96"/>
      <c r="I781" s="96"/>
      <c r="J781" s="96"/>
    </row>
    <row r="782" spans="8:10" x14ac:dyDescent="0.3">
      <c r="H782" s="96"/>
      <c r="I782" s="96"/>
      <c r="J782" s="96"/>
    </row>
    <row r="783" spans="8:10" x14ac:dyDescent="0.3">
      <c r="H783" s="96"/>
      <c r="I783" s="96"/>
      <c r="J783" s="96"/>
    </row>
    <row r="784" spans="8:10" x14ac:dyDescent="0.3">
      <c r="H784" s="96"/>
      <c r="I784" s="96"/>
      <c r="J784" s="96"/>
    </row>
    <row r="785" spans="8:10" x14ac:dyDescent="0.3">
      <c r="H785" s="96"/>
      <c r="I785" s="96"/>
      <c r="J785" s="96"/>
    </row>
    <row r="786" spans="8:10" x14ac:dyDescent="0.3">
      <c r="H786" s="96"/>
      <c r="I786" s="96"/>
      <c r="J786" s="96"/>
    </row>
    <row r="787" spans="8:10" x14ac:dyDescent="0.3">
      <c r="H787" s="96"/>
      <c r="I787" s="96"/>
      <c r="J787" s="96"/>
    </row>
    <row r="788" spans="8:10" x14ac:dyDescent="0.3">
      <c r="H788" s="96"/>
      <c r="I788" s="96"/>
      <c r="J788" s="96"/>
    </row>
    <row r="789" spans="8:10" x14ac:dyDescent="0.3">
      <c r="H789" s="96"/>
      <c r="I789" s="96"/>
      <c r="J789" s="96"/>
    </row>
    <row r="790" spans="8:10" x14ac:dyDescent="0.3">
      <c r="H790" s="96"/>
      <c r="I790" s="96"/>
      <c r="J790" s="96"/>
    </row>
    <row r="791" spans="8:10" x14ac:dyDescent="0.3">
      <c r="H791" s="96"/>
      <c r="I791" s="96"/>
      <c r="J791" s="96"/>
    </row>
    <row r="792" spans="8:10" x14ac:dyDescent="0.3">
      <c r="H792" s="96"/>
      <c r="I792" s="96"/>
      <c r="J792" s="96"/>
    </row>
    <row r="793" spans="8:10" x14ac:dyDescent="0.3">
      <c r="H793" s="96"/>
      <c r="I793" s="96"/>
      <c r="J793" s="96"/>
    </row>
    <row r="794" spans="8:10" x14ac:dyDescent="0.3">
      <c r="H794" s="96"/>
      <c r="I794" s="96"/>
      <c r="J794" s="96"/>
    </row>
    <row r="795" spans="8:10" x14ac:dyDescent="0.3">
      <c r="H795" s="96"/>
      <c r="I795" s="96"/>
      <c r="J795" s="96"/>
    </row>
    <row r="796" spans="8:10" x14ac:dyDescent="0.3">
      <c r="H796" s="96"/>
      <c r="I796" s="96"/>
      <c r="J796" s="96"/>
    </row>
    <row r="797" spans="8:10" x14ac:dyDescent="0.3">
      <c r="H797" s="96"/>
      <c r="I797" s="96"/>
      <c r="J797" s="96"/>
    </row>
    <row r="798" spans="8:10" x14ac:dyDescent="0.3">
      <c r="H798" s="96"/>
      <c r="I798" s="96"/>
      <c r="J798" s="96"/>
    </row>
    <row r="799" spans="8:10" x14ac:dyDescent="0.3">
      <c r="H799" s="96"/>
      <c r="I799" s="96"/>
      <c r="J799" s="96"/>
    </row>
    <row r="800" spans="8:10" x14ac:dyDescent="0.3">
      <c r="H800" s="96"/>
      <c r="I800" s="96"/>
      <c r="J800" s="96"/>
    </row>
    <row r="801" spans="8:10" x14ac:dyDescent="0.3">
      <c r="H801" s="96"/>
      <c r="I801" s="96"/>
      <c r="J801" s="96"/>
    </row>
    <row r="802" spans="8:10" x14ac:dyDescent="0.3">
      <c r="H802" s="96"/>
      <c r="I802" s="96"/>
      <c r="J802" s="96"/>
    </row>
    <row r="803" spans="8:10" x14ac:dyDescent="0.3">
      <c r="H803" s="96"/>
      <c r="I803" s="96"/>
      <c r="J803" s="96"/>
    </row>
    <row r="804" spans="8:10" x14ac:dyDescent="0.3">
      <c r="H804" s="96"/>
      <c r="I804" s="96"/>
      <c r="J804" s="96"/>
    </row>
    <row r="805" spans="8:10" x14ac:dyDescent="0.3">
      <c r="H805" s="96"/>
      <c r="I805" s="96"/>
      <c r="J805" s="96"/>
    </row>
    <row r="806" spans="8:10" x14ac:dyDescent="0.3">
      <c r="H806" s="96"/>
      <c r="I806" s="96"/>
      <c r="J806" s="96"/>
    </row>
    <row r="807" spans="8:10" x14ac:dyDescent="0.3">
      <c r="H807" s="96"/>
      <c r="I807" s="96"/>
      <c r="J807" s="96"/>
    </row>
    <row r="808" spans="8:10" x14ac:dyDescent="0.3">
      <c r="H808" s="96"/>
      <c r="I808" s="96"/>
      <c r="J808" s="96"/>
    </row>
    <row r="809" spans="8:10" x14ac:dyDescent="0.3">
      <c r="H809" s="96"/>
      <c r="I809" s="96"/>
      <c r="J809" s="96"/>
    </row>
    <row r="810" spans="8:10" x14ac:dyDescent="0.3">
      <c r="H810" s="96"/>
      <c r="I810" s="96"/>
      <c r="J810" s="96"/>
    </row>
    <row r="811" spans="8:10" x14ac:dyDescent="0.3">
      <c r="H811" s="96"/>
      <c r="I811" s="96"/>
      <c r="J811" s="96"/>
    </row>
    <row r="812" spans="8:10" x14ac:dyDescent="0.3">
      <c r="H812" s="96"/>
      <c r="I812" s="96"/>
      <c r="J812" s="96"/>
    </row>
    <row r="813" spans="8:10" x14ac:dyDescent="0.3">
      <c r="H813" s="96"/>
      <c r="I813" s="96"/>
      <c r="J813" s="96"/>
    </row>
    <row r="814" spans="8:10" x14ac:dyDescent="0.3">
      <c r="H814" s="96"/>
      <c r="I814" s="96"/>
      <c r="J814" s="96"/>
    </row>
    <row r="815" spans="8:10" x14ac:dyDescent="0.3">
      <c r="H815" s="96"/>
      <c r="I815" s="96"/>
      <c r="J815" s="96"/>
    </row>
    <row r="816" spans="8:10" x14ac:dyDescent="0.3">
      <c r="H816" s="96"/>
      <c r="I816" s="96"/>
      <c r="J816" s="96"/>
    </row>
    <row r="817" spans="8:10" x14ac:dyDescent="0.3">
      <c r="H817" s="96"/>
      <c r="I817" s="96"/>
      <c r="J817" s="96"/>
    </row>
    <row r="818" spans="8:10" x14ac:dyDescent="0.3">
      <c r="H818" s="96"/>
      <c r="I818" s="96"/>
      <c r="J818" s="96"/>
    </row>
    <row r="819" spans="8:10" x14ac:dyDescent="0.3">
      <c r="H819" s="96"/>
      <c r="I819" s="96"/>
      <c r="J819" s="96"/>
    </row>
    <row r="820" spans="8:10" x14ac:dyDescent="0.3">
      <c r="H820" s="96"/>
      <c r="I820" s="96"/>
      <c r="J820" s="96"/>
    </row>
    <row r="821" spans="8:10" x14ac:dyDescent="0.3">
      <c r="H821" s="96"/>
      <c r="I821" s="96"/>
      <c r="J821" s="96"/>
    </row>
    <row r="822" spans="8:10" x14ac:dyDescent="0.3">
      <c r="H822" s="96"/>
      <c r="I822" s="96"/>
      <c r="J822" s="96"/>
    </row>
    <row r="823" spans="8:10" x14ac:dyDescent="0.3">
      <c r="H823" s="96"/>
      <c r="I823" s="96"/>
      <c r="J823" s="96"/>
    </row>
    <row r="824" spans="8:10" x14ac:dyDescent="0.3">
      <c r="H824" s="96"/>
      <c r="I824" s="96"/>
      <c r="J824" s="96"/>
    </row>
    <row r="825" spans="8:10" x14ac:dyDescent="0.3">
      <c r="H825" s="96"/>
      <c r="I825" s="96"/>
      <c r="J825" s="96"/>
    </row>
    <row r="826" spans="8:10" x14ac:dyDescent="0.3">
      <c r="H826" s="96"/>
      <c r="I826" s="96"/>
      <c r="J826" s="96"/>
    </row>
    <row r="827" spans="8:10" x14ac:dyDescent="0.3">
      <c r="H827" s="96"/>
      <c r="I827" s="96"/>
      <c r="J827" s="96"/>
    </row>
    <row r="828" spans="8:10" x14ac:dyDescent="0.3">
      <c r="H828" s="96"/>
      <c r="I828" s="96"/>
      <c r="J828" s="96"/>
    </row>
    <row r="829" spans="8:10" x14ac:dyDescent="0.3">
      <c r="H829" s="96"/>
      <c r="I829" s="96"/>
      <c r="J829" s="96"/>
    </row>
    <row r="830" spans="8:10" x14ac:dyDescent="0.3">
      <c r="H830" s="96"/>
      <c r="I830" s="96"/>
      <c r="J830" s="96"/>
    </row>
    <row r="831" spans="8:10" x14ac:dyDescent="0.3">
      <c r="H831" s="96"/>
      <c r="I831" s="96"/>
      <c r="J831" s="96"/>
    </row>
    <row r="832" spans="8:10" x14ac:dyDescent="0.3">
      <c r="H832" s="96"/>
      <c r="I832" s="96"/>
      <c r="J832" s="96"/>
    </row>
    <row r="833" spans="8:10" x14ac:dyDescent="0.3">
      <c r="H833" s="96"/>
      <c r="I833" s="96"/>
      <c r="J833" s="96"/>
    </row>
    <row r="834" spans="8:10" x14ac:dyDescent="0.3">
      <c r="H834" s="96"/>
      <c r="I834" s="96"/>
      <c r="J834" s="96"/>
    </row>
    <row r="835" spans="8:10" x14ac:dyDescent="0.3">
      <c r="H835" s="96"/>
      <c r="I835" s="96"/>
      <c r="J835" s="96"/>
    </row>
    <row r="836" spans="8:10" x14ac:dyDescent="0.3">
      <c r="H836" s="96"/>
      <c r="I836" s="96"/>
      <c r="J836" s="96"/>
    </row>
    <row r="837" spans="8:10" x14ac:dyDescent="0.3">
      <c r="H837" s="96"/>
      <c r="I837" s="96"/>
      <c r="J837" s="96"/>
    </row>
    <row r="838" spans="8:10" x14ac:dyDescent="0.3">
      <c r="H838" s="96"/>
      <c r="I838" s="96"/>
      <c r="J838" s="96"/>
    </row>
    <row r="839" spans="8:10" x14ac:dyDescent="0.3">
      <c r="H839" s="96"/>
      <c r="I839" s="96"/>
      <c r="J839" s="96"/>
    </row>
    <row r="840" spans="8:10" x14ac:dyDescent="0.3">
      <c r="H840" s="96"/>
      <c r="I840" s="96"/>
      <c r="J840" s="96"/>
    </row>
    <row r="841" spans="8:10" x14ac:dyDescent="0.3">
      <c r="H841" s="96"/>
      <c r="I841" s="96"/>
      <c r="J841" s="96"/>
    </row>
    <row r="842" spans="8:10" x14ac:dyDescent="0.3">
      <c r="H842" s="96"/>
      <c r="I842" s="96"/>
      <c r="J842" s="96"/>
    </row>
    <row r="843" spans="8:10" x14ac:dyDescent="0.3">
      <c r="H843" s="96"/>
      <c r="I843" s="96"/>
      <c r="J843" s="96"/>
    </row>
    <row r="844" spans="8:10" x14ac:dyDescent="0.3">
      <c r="H844" s="96"/>
      <c r="I844" s="96"/>
      <c r="J844" s="96"/>
    </row>
    <row r="845" spans="8:10" x14ac:dyDescent="0.3">
      <c r="H845" s="96"/>
      <c r="I845" s="96"/>
      <c r="J845" s="96"/>
    </row>
    <row r="846" spans="8:10" x14ac:dyDescent="0.3">
      <c r="H846" s="96"/>
      <c r="I846" s="96"/>
      <c r="J846" s="96"/>
    </row>
    <row r="847" spans="8:10" x14ac:dyDescent="0.3">
      <c r="H847" s="96"/>
      <c r="I847" s="96"/>
      <c r="J847" s="96"/>
    </row>
    <row r="848" spans="8:10" x14ac:dyDescent="0.3">
      <c r="H848" s="96"/>
      <c r="I848" s="96"/>
      <c r="J848" s="96"/>
    </row>
    <row r="849" spans="8:10" x14ac:dyDescent="0.3">
      <c r="H849" s="96"/>
      <c r="I849" s="96"/>
      <c r="J849" s="96"/>
    </row>
    <row r="850" spans="8:10" x14ac:dyDescent="0.3">
      <c r="H850" s="96"/>
      <c r="I850" s="96"/>
      <c r="J850" s="96"/>
    </row>
    <row r="851" spans="8:10" x14ac:dyDescent="0.3">
      <c r="H851" s="96"/>
      <c r="I851" s="96"/>
      <c r="J851" s="96"/>
    </row>
    <row r="852" spans="8:10" x14ac:dyDescent="0.3">
      <c r="H852" s="96"/>
      <c r="I852" s="96"/>
      <c r="J852" s="96"/>
    </row>
    <row r="853" spans="8:10" x14ac:dyDescent="0.3">
      <c r="H853" s="96"/>
      <c r="I853" s="96"/>
      <c r="J853" s="96"/>
    </row>
    <row r="854" spans="8:10" x14ac:dyDescent="0.3">
      <c r="H854" s="96"/>
      <c r="I854" s="96"/>
      <c r="J854" s="96"/>
    </row>
    <row r="855" spans="8:10" x14ac:dyDescent="0.3">
      <c r="H855" s="96"/>
      <c r="I855" s="96"/>
      <c r="J855" s="96"/>
    </row>
    <row r="856" spans="8:10" x14ac:dyDescent="0.3">
      <c r="H856" s="96"/>
      <c r="I856" s="96"/>
      <c r="J856" s="96"/>
    </row>
    <row r="857" spans="8:10" x14ac:dyDescent="0.3">
      <c r="H857" s="96"/>
      <c r="I857" s="96"/>
      <c r="J857" s="96"/>
    </row>
    <row r="858" spans="8:10" x14ac:dyDescent="0.3">
      <c r="H858" s="96"/>
      <c r="I858" s="96"/>
      <c r="J858" s="96"/>
    </row>
    <row r="859" spans="8:10" x14ac:dyDescent="0.3">
      <c r="H859" s="96"/>
      <c r="I859" s="96"/>
      <c r="J859" s="96"/>
    </row>
    <row r="860" spans="8:10" x14ac:dyDescent="0.3">
      <c r="H860" s="96"/>
      <c r="I860" s="96"/>
      <c r="J860" s="96"/>
    </row>
    <row r="861" spans="8:10" x14ac:dyDescent="0.3">
      <c r="H861" s="96"/>
      <c r="I861" s="96"/>
      <c r="J861" s="96"/>
    </row>
    <row r="862" spans="8:10" x14ac:dyDescent="0.3">
      <c r="H862" s="96"/>
      <c r="I862" s="96"/>
      <c r="J862" s="96"/>
    </row>
    <row r="863" spans="8:10" x14ac:dyDescent="0.3">
      <c r="H863" s="96"/>
      <c r="I863" s="96"/>
      <c r="J863" s="96"/>
    </row>
    <row r="864" spans="8:10" x14ac:dyDescent="0.3">
      <c r="H864" s="96"/>
      <c r="I864" s="96"/>
      <c r="J864" s="96"/>
    </row>
    <row r="865" spans="8:10" x14ac:dyDescent="0.3">
      <c r="H865" s="96"/>
      <c r="I865" s="96"/>
      <c r="J865" s="96"/>
    </row>
    <row r="866" spans="8:10" x14ac:dyDescent="0.3">
      <c r="H866" s="96"/>
      <c r="I866" s="96"/>
      <c r="J866" s="96"/>
    </row>
    <row r="867" spans="8:10" x14ac:dyDescent="0.3">
      <c r="H867" s="96"/>
      <c r="I867" s="96"/>
      <c r="J867" s="96"/>
    </row>
    <row r="868" spans="8:10" x14ac:dyDescent="0.3">
      <c r="H868" s="96"/>
      <c r="I868" s="96"/>
      <c r="J868" s="96"/>
    </row>
    <row r="869" spans="8:10" x14ac:dyDescent="0.3">
      <c r="H869" s="96"/>
      <c r="I869" s="96"/>
      <c r="J869" s="96"/>
    </row>
    <row r="870" spans="8:10" x14ac:dyDescent="0.3">
      <c r="H870" s="96"/>
      <c r="I870" s="96"/>
      <c r="J870" s="96"/>
    </row>
    <row r="871" spans="8:10" x14ac:dyDescent="0.3">
      <c r="H871" s="96"/>
      <c r="I871" s="96"/>
      <c r="J871" s="96"/>
    </row>
    <row r="872" spans="8:10" x14ac:dyDescent="0.3">
      <c r="H872" s="96"/>
      <c r="I872" s="96"/>
      <c r="J872" s="96"/>
    </row>
    <row r="873" spans="8:10" x14ac:dyDescent="0.3">
      <c r="H873" s="96"/>
      <c r="I873" s="96"/>
      <c r="J873" s="96"/>
    </row>
    <row r="874" spans="8:10" x14ac:dyDescent="0.3">
      <c r="H874" s="96"/>
      <c r="I874" s="96"/>
      <c r="J874" s="96"/>
    </row>
    <row r="875" spans="8:10" x14ac:dyDescent="0.3">
      <c r="H875" s="96"/>
      <c r="I875" s="96"/>
      <c r="J875" s="96"/>
    </row>
    <row r="876" spans="8:10" x14ac:dyDescent="0.3">
      <c r="H876" s="96"/>
      <c r="I876" s="96"/>
      <c r="J876" s="96"/>
    </row>
    <row r="877" spans="8:10" x14ac:dyDescent="0.3">
      <c r="H877" s="96"/>
      <c r="I877" s="96"/>
      <c r="J877" s="96"/>
    </row>
    <row r="878" spans="8:10" x14ac:dyDescent="0.3">
      <c r="H878" s="96"/>
      <c r="I878" s="96"/>
      <c r="J878" s="96"/>
    </row>
    <row r="879" spans="8:10" x14ac:dyDescent="0.3">
      <c r="H879" s="96"/>
      <c r="I879" s="96"/>
      <c r="J879" s="96"/>
    </row>
    <row r="880" spans="8:10" x14ac:dyDescent="0.3">
      <c r="H880" s="96"/>
      <c r="I880" s="96"/>
      <c r="J880" s="96"/>
    </row>
    <row r="881" spans="8:10" x14ac:dyDescent="0.3">
      <c r="H881" s="96"/>
      <c r="I881" s="96"/>
      <c r="J881" s="96"/>
    </row>
    <row r="882" spans="8:10" x14ac:dyDescent="0.3">
      <c r="H882" s="96"/>
      <c r="I882" s="96"/>
      <c r="J882" s="96"/>
    </row>
    <row r="883" spans="8:10" x14ac:dyDescent="0.3">
      <c r="H883" s="96"/>
      <c r="I883" s="96"/>
      <c r="J883" s="96"/>
    </row>
    <row r="884" spans="8:10" x14ac:dyDescent="0.3">
      <c r="H884" s="96"/>
      <c r="I884" s="96"/>
      <c r="J884" s="96"/>
    </row>
    <row r="885" spans="8:10" x14ac:dyDescent="0.3">
      <c r="H885" s="96"/>
      <c r="I885" s="96"/>
      <c r="J885" s="96"/>
    </row>
    <row r="886" spans="8:10" x14ac:dyDescent="0.3">
      <c r="H886" s="96"/>
      <c r="I886" s="96"/>
      <c r="J886" s="96"/>
    </row>
    <row r="887" spans="8:10" x14ac:dyDescent="0.3">
      <c r="H887" s="96"/>
      <c r="I887" s="96"/>
      <c r="J887" s="96"/>
    </row>
    <row r="888" spans="8:10" x14ac:dyDescent="0.3">
      <c r="H888" s="96"/>
      <c r="I888" s="96"/>
      <c r="J888" s="96"/>
    </row>
    <row r="889" spans="8:10" x14ac:dyDescent="0.3">
      <c r="H889" s="96"/>
      <c r="I889" s="96"/>
      <c r="J889" s="96"/>
    </row>
    <row r="890" spans="8:10" x14ac:dyDescent="0.3">
      <c r="H890" s="96"/>
      <c r="I890" s="96"/>
      <c r="J890" s="96"/>
    </row>
    <row r="891" spans="8:10" x14ac:dyDescent="0.3">
      <c r="H891" s="96"/>
      <c r="I891" s="96"/>
      <c r="J891" s="96"/>
    </row>
    <row r="892" spans="8:10" x14ac:dyDescent="0.3">
      <c r="H892" s="96"/>
      <c r="I892" s="96"/>
      <c r="J892" s="96"/>
    </row>
    <row r="893" spans="8:10" x14ac:dyDescent="0.3">
      <c r="H893" s="96"/>
      <c r="I893" s="96"/>
      <c r="J893" s="96"/>
    </row>
    <row r="894" spans="8:10" x14ac:dyDescent="0.3">
      <c r="H894" s="96"/>
      <c r="I894" s="96"/>
      <c r="J894" s="96"/>
    </row>
    <row r="895" spans="8:10" x14ac:dyDescent="0.3">
      <c r="H895" s="96"/>
      <c r="I895" s="96"/>
      <c r="J895" s="96"/>
    </row>
    <row r="896" spans="8:10" x14ac:dyDescent="0.3">
      <c r="H896" s="96"/>
      <c r="I896" s="96"/>
      <c r="J896" s="96"/>
    </row>
    <row r="897" spans="8:10" x14ac:dyDescent="0.3">
      <c r="H897" s="96"/>
      <c r="I897" s="96"/>
      <c r="J897" s="96"/>
    </row>
    <row r="898" spans="8:10" x14ac:dyDescent="0.3">
      <c r="H898" s="96"/>
      <c r="I898" s="96"/>
      <c r="J898" s="96"/>
    </row>
    <row r="899" spans="8:10" x14ac:dyDescent="0.3">
      <c r="H899" s="96"/>
      <c r="I899" s="96"/>
      <c r="J899" s="96"/>
    </row>
    <row r="900" spans="8:10" x14ac:dyDescent="0.3">
      <c r="H900" s="96"/>
      <c r="I900" s="96"/>
      <c r="J900" s="96"/>
    </row>
    <row r="901" spans="8:10" x14ac:dyDescent="0.3">
      <c r="H901" s="96"/>
      <c r="I901" s="96"/>
      <c r="J901" s="96"/>
    </row>
    <row r="902" spans="8:10" x14ac:dyDescent="0.3">
      <c r="H902" s="96"/>
      <c r="I902" s="96"/>
      <c r="J902" s="96"/>
    </row>
    <row r="903" spans="8:10" x14ac:dyDescent="0.3">
      <c r="H903" s="96"/>
      <c r="I903" s="96"/>
      <c r="J903" s="96"/>
    </row>
    <row r="904" spans="8:10" x14ac:dyDescent="0.3">
      <c r="H904" s="96"/>
      <c r="I904" s="96"/>
      <c r="J904" s="96"/>
    </row>
    <row r="905" spans="8:10" x14ac:dyDescent="0.3">
      <c r="H905" s="96"/>
      <c r="I905" s="96"/>
      <c r="J905" s="96"/>
    </row>
    <row r="906" spans="8:10" x14ac:dyDescent="0.3">
      <c r="H906" s="96"/>
      <c r="I906" s="96"/>
      <c r="J906" s="96"/>
    </row>
    <row r="907" spans="8:10" x14ac:dyDescent="0.3">
      <c r="H907" s="96"/>
      <c r="I907" s="96"/>
      <c r="J907" s="96"/>
    </row>
    <row r="908" spans="8:10" x14ac:dyDescent="0.3">
      <c r="H908" s="96"/>
      <c r="I908" s="96"/>
      <c r="J908" s="96"/>
    </row>
    <row r="909" spans="8:10" x14ac:dyDescent="0.3">
      <c r="H909" s="96"/>
      <c r="I909" s="96"/>
      <c r="J909" s="96"/>
    </row>
    <row r="910" spans="8:10" x14ac:dyDescent="0.3">
      <c r="H910" s="96"/>
      <c r="I910" s="96"/>
      <c r="J910" s="96"/>
    </row>
    <row r="911" spans="8:10" x14ac:dyDescent="0.3">
      <c r="H911" s="96"/>
      <c r="I911" s="96"/>
      <c r="J911" s="96"/>
    </row>
    <row r="912" spans="8:10" x14ac:dyDescent="0.3">
      <c r="H912" s="96"/>
      <c r="I912" s="96"/>
      <c r="J912" s="96"/>
    </row>
    <row r="913" spans="8:10" x14ac:dyDescent="0.3">
      <c r="H913" s="96"/>
      <c r="I913" s="96"/>
      <c r="J913" s="96"/>
    </row>
    <row r="914" spans="8:10" x14ac:dyDescent="0.3">
      <c r="H914" s="96"/>
      <c r="I914" s="96"/>
      <c r="J914" s="96"/>
    </row>
    <row r="915" spans="8:10" x14ac:dyDescent="0.3">
      <c r="H915" s="96"/>
      <c r="I915" s="96"/>
      <c r="J915" s="96"/>
    </row>
    <row r="916" spans="8:10" x14ac:dyDescent="0.3">
      <c r="H916" s="96"/>
      <c r="I916" s="96"/>
      <c r="J916" s="96"/>
    </row>
    <row r="917" spans="8:10" x14ac:dyDescent="0.3">
      <c r="H917" s="96"/>
      <c r="I917" s="96"/>
      <c r="J917" s="96"/>
    </row>
    <row r="918" spans="8:10" x14ac:dyDescent="0.3">
      <c r="H918" s="96"/>
      <c r="I918" s="96"/>
      <c r="J918" s="96"/>
    </row>
    <row r="919" spans="8:10" x14ac:dyDescent="0.3">
      <c r="H919" s="96"/>
      <c r="I919" s="96"/>
      <c r="J919" s="96"/>
    </row>
    <row r="920" spans="8:10" x14ac:dyDescent="0.3">
      <c r="H920" s="96"/>
      <c r="I920" s="96"/>
      <c r="J920" s="96"/>
    </row>
    <row r="921" spans="8:10" x14ac:dyDescent="0.3">
      <c r="H921" s="96"/>
      <c r="I921" s="96"/>
      <c r="J921" s="96"/>
    </row>
    <row r="922" spans="8:10" x14ac:dyDescent="0.3">
      <c r="H922" s="96"/>
      <c r="I922" s="96"/>
      <c r="J922" s="96"/>
    </row>
    <row r="923" spans="8:10" x14ac:dyDescent="0.3">
      <c r="H923" s="96"/>
      <c r="I923" s="96"/>
      <c r="J923" s="96"/>
    </row>
    <row r="924" spans="8:10" x14ac:dyDescent="0.3">
      <c r="H924" s="96"/>
      <c r="I924" s="96"/>
      <c r="J924" s="96"/>
    </row>
    <row r="925" spans="8:10" x14ac:dyDescent="0.3">
      <c r="H925" s="96"/>
      <c r="I925" s="96"/>
      <c r="J925" s="96"/>
    </row>
    <row r="926" spans="8:10" x14ac:dyDescent="0.3">
      <c r="H926" s="96"/>
      <c r="I926" s="96"/>
      <c r="J926" s="96"/>
    </row>
    <row r="927" spans="8:10" x14ac:dyDescent="0.3">
      <c r="H927" s="96"/>
      <c r="I927" s="96"/>
      <c r="J927" s="96"/>
    </row>
    <row r="928" spans="8:10" x14ac:dyDescent="0.3">
      <c r="H928" s="96"/>
      <c r="I928" s="96"/>
      <c r="J928" s="96"/>
    </row>
    <row r="929" spans="8:10" x14ac:dyDescent="0.3">
      <c r="H929" s="96"/>
      <c r="I929" s="96"/>
      <c r="J929" s="96"/>
    </row>
    <row r="930" spans="8:10" x14ac:dyDescent="0.3">
      <c r="H930" s="96"/>
      <c r="I930" s="96"/>
      <c r="J930" s="96"/>
    </row>
    <row r="931" spans="8:10" x14ac:dyDescent="0.3">
      <c r="H931" s="96"/>
      <c r="I931" s="96"/>
      <c r="J931" s="96"/>
    </row>
    <row r="932" spans="8:10" x14ac:dyDescent="0.3">
      <c r="H932" s="96"/>
      <c r="I932" s="96"/>
      <c r="J932" s="96"/>
    </row>
    <row r="933" spans="8:10" x14ac:dyDescent="0.3">
      <c r="H933" s="96"/>
      <c r="I933" s="96"/>
      <c r="J933" s="96"/>
    </row>
    <row r="934" spans="8:10" x14ac:dyDescent="0.3">
      <c r="H934" s="96"/>
      <c r="I934" s="96"/>
      <c r="J934" s="96"/>
    </row>
    <row r="935" spans="8:10" x14ac:dyDescent="0.3">
      <c r="H935" s="96"/>
      <c r="I935" s="96"/>
      <c r="J935" s="96"/>
    </row>
    <row r="936" spans="8:10" x14ac:dyDescent="0.3">
      <c r="H936" s="96"/>
      <c r="I936" s="96"/>
      <c r="J936" s="96"/>
    </row>
    <row r="937" spans="8:10" x14ac:dyDescent="0.3">
      <c r="H937" s="96"/>
      <c r="I937" s="96"/>
      <c r="J937" s="96"/>
    </row>
    <row r="938" spans="8:10" x14ac:dyDescent="0.3">
      <c r="H938" s="96"/>
      <c r="I938" s="96"/>
      <c r="J938" s="96"/>
    </row>
    <row r="939" spans="8:10" x14ac:dyDescent="0.3">
      <c r="H939" s="96"/>
      <c r="I939" s="96"/>
      <c r="J939" s="96"/>
    </row>
    <row r="940" spans="8:10" x14ac:dyDescent="0.3">
      <c r="H940" s="96"/>
      <c r="I940" s="96"/>
      <c r="J940" s="96"/>
    </row>
    <row r="941" spans="8:10" x14ac:dyDescent="0.3">
      <c r="H941" s="96"/>
      <c r="I941" s="96"/>
      <c r="J941" s="96"/>
    </row>
    <row r="942" spans="8:10" x14ac:dyDescent="0.3">
      <c r="H942" s="96"/>
      <c r="I942" s="96"/>
      <c r="J942" s="96"/>
    </row>
    <row r="943" spans="8:10" x14ac:dyDescent="0.3">
      <c r="H943" s="96"/>
      <c r="I943" s="96"/>
      <c r="J943" s="96"/>
    </row>
    <row r="944" spans="8:10" x14ac:dyDescent="0.3">
      <c r="H944" s="96"/>
      <c r="I944" s="96"/>
      <c r="J944" s="96"/>
    </row>
    <row r="945" spans="8:10" x14ac:dyDescent="0.3">
      <c r="H945" s="96"/>
      <c r="I945" s="96"/>
      <c r="J945" s="96"/>
    </row>
    <row r="946" spans="8:10" x14ac:dyDescent="0.3">
      <c r="H946" s="96"/>
      <c r="I946" s="96"/>
      <c r="J946" s="96"/>
    </row>
    <row r="947" spans="8:10" x14ac:dyDescent="0.3">
      <c r="H947" s="96"/>
      <c r="I947" s="96"/>
      <c r="J947" s="96"/>
    </row>
    <row r="948" spans="8:10" x14ac:dyDescent="0.3">
      <c r="H948" s="96"/>
      <c r="I948" s="96"/>
      <c r="J948" s="96"/>
    </row>
    <row r="949" spans="8:10" x14ac:dyDescent="0.3">
      <c r="H949" s="96"/>
      <c r="I949" s="96"/>
      <c r="J949" s="96"/>
    </row>
    <row r="950" spans="8:10" x14ac:dyDescent="0.3">
      <c r="H950" s="96"/>
      <c r="I950" s="96"/>
      <c r="J950" s="96"/>
    </row>
    <row r="951" spans="8:10" x14ac:dyDescent="0.3">
      <c r="H951" s="96"/>
      <c r="I951" s="96"/>
      <c r="J951" s="96"/>
    </row>
    <row r="952" spans="8:10" x14ac:dyDescent="0.3">
      <c r="H952" s="96"/>
      <c r="I952" s="96"/>
      <c r="J952" s="96"/>
    </row>
    <row r="953" spans="8:10" x14ac:dyDescent="0.3">
      <c r="H953" s="96"/>
      <c r="I953" s="96"/>
      <c r="J953" s="96"/>
    </row>
    <row r="954" spans="8:10" x14ac:dyDescent="0.3">
      <c r="H954" s="96"/>
      <c r="I954" s="96"/>
      <c r="J954" s="96"/>
    </row>
    <row r="955" spans="8:10" x14ac:dyDescent="0.3">
      <c r="H955" s="96"/>
      <c r="I955" s="96"/>
      <c r="J955" s="96"/>
    </row>
    <row r="956" spans="8:10" x14ac:dyDescent="0.3">
      <c r="H956" s="96"/>
      <c r="I956" s="96"/>
      <c r="J956" s="96"/>
    </row>
    <row r="957" spans="8:10" x14ac:dyDescent="0.3">
      <c r="H957" s="96"/>
      <c r="I957" s="96"/>
      <c r="J957" s="96"/>
    </row>
    <row r="958" spans="8:10" x14ac:dyDescent="0.3">
      <c r="H958" s="96"/>
      <c r="I958" s="96"/>
      <c r="J958" s="96"/>
    </row>
    <row r="959" spans="8:10" x14ac:dyDescent="0.3">
      <c r="H959" s="96"/>
      <c r="I959" s="96"/>
      <c r="J959" s="96"/>
    </row>
    <row r="960" spans="8:10" x14ac:dyDescent="0.3">
      <c r="H960" s="96"/>
      <c r="I960" s="96"/>
      <c r="J960" s="96"/>
    </row>
    <row r="961" spans="8:10" x14ac:dyDescent="0.3">
      <c r="H961" s="96"/>
      <c r="I961" s="96"/>
      <c r="J961" s="96"/>
    </row>
    <row r="962" spans="8:10" x14ac:dyDescent="0.3">
      <c r="H962" s="96"/>
      <c r="I962" s="96"/>
      <c r="J962" s="96"/>
    </row>
    <row r="963" spans="8:10" x14ac:dyDescent="0.3">
      <c r="H963" s="96"/>
      <c r="I963" s="96"/>
      <c r="J963" s="96"/>
    </row>
    <row r="964" spans="8:10" x14ac:dyDescent="0.3">
      <c r="H964" s="96"/>
      <c r="I964" s="96"/>
      <c r="J964" s="96"/>
    </row>
    <row r="965" spans="8:10" x14ac:dyDescent="0.3">
      <c r="H965" s="96"/>
      <c r="I965" s="96"/>
      <c r="J965" s="96"/>
    </row>
    <row r="966" spans="8:10" x14ac:dyDescent="0.3">
      <c r="H966" s="96"/>
      <c r="I966" s="96"/>
      <c r="J966" s="96"/>
    </row>
    <row r="967" spans="8:10" x14ac:dyDescent="0.3">
      <c r="H967" s="96"/>
      <c r="I967" s="96"/>
      <c r="J967" s="96"/>
    </row>
    <row r="968" spans="8:10" x14ac:dyDescent="0.3">
      <c r="H968" s="96"/>
      <c r="I968" s="96"/>
      <c r="J968" s="96"/>
    </row>
    <row r="969" spans="8:10" x14ac:dyDescent="0.3">
      <c r="H969" s="96"/>
      <c r="I969" s="96"/>
      <c r="J969" s="96"/>
    </row>
    <row r="970" spans="8:10" x14ac:dyDescent="0.3">
      <c r="H970" s="96"/>
      <c r="I970" s="96"/>
      <c r="J970" s="96"/>
    </row>
    <row r="971" spans="8:10" x14ac:dyDescent="0.3">
      <c r="H971" s="96"/>
      <c r="I971" s="96"/>
      <c r="J971" s="96"/>
    </row>
    <row r="972" spans="8:10" x14ac:dyDescent="0.3">
      <c r="H972" s="96"/>
      <c r="I972" s="96"/>
      <c r="J972" s="96"/>
    </row>
    <row r="973" spans="8:10" x14ac:dyDescent="0.3">
      <c r="H973" s="96"/>
      <c r="I973" s="96"/>
      <c r="J973" s="96"/>
    </row>
    <row r="974" spans="8:10" x14ac:dyDescent="0.3">
      <c r="H974" s="96"/>
      <c r="I974" s="96"/>
      <c r="J974" s="96"/>
    </row>
    <row r="975" spans="8:10" x14ac:dyDescent="0.3">
      <c r="H975" s="96"/>
      <c r="I975" s="96"/>
      <c r="J975" s="96"/>
    </row>
    <row r="976" spans="8:10" x14ac:dyDescent="0.3">
      <c r="H976" s="96"/>
      <c r="I976" s="96"/>
      <c r="J976" s="96"/>
    </row>
    <row r="977" spans="8:10" x14ac:dyDescent="0.3">
      <c r="H977" s="96"/>
      <c r="I977" s="96"/>
      <c r="J977" s="96"/>
    </row>
    <row r="978" spans="8:10" x14ac:dyDescent="0.3">
      <c r="H978" s="96"/>
      <c r="I978" s="96"/>
      <c r="J978" s="96"/>
    </row>
    <row r="979" spans="8:10" x14ac:dyDescent="0.3">
      <c r="H979" s="96"/>
      <c r="I979" s="96"/>
      <c r="J979" s="96"/>
    </row>
    <row r="980" spans="8:10" x14ac:dyDescent="0.3">
      <c r="H980" s="96"/>
      <c r="I980" s="96"/>
      <c r="J980" s="96"/>
    </row>
    <row r="981" spans="8:10" x14ac:dyDescent="0.3">
      <c r="H981" s="96"/>
      <c r="I981" s="96"/>
      <c r="J981" s="96"/>
    </row>
    <row r="982" spans="8:10" x14ac:dyDescent="0.3">
      <c r="H982" s="96"/>
      <c r="I982" s="96"/>
      <c r="J982" s="96"/>
    </row>
    <row r="983" spans="8:10" x14ac:dyDescent="0.3">
      <c r="H983" s="96"/>
      <c r="I983" s="96"/>
      <c r="J983" s="96"/>
    </row>
    <row r="984" spans="8:10" x14ac:dyDescent="0.3">
      <c r="H984" s="96"/>
      <c r="I984" s="96"/>
      <c r="J984" s="96"/>
    </row>
    <row r="985" spans="8:10" x14ac:dyDescent="0.3">
      <c r="H985" s="96"/>
      <c r="I985" s="96"/>
      <c r="J985" s="96"/>
    </row>
    <row r="986" spans="8:10" x14ac:dyDescent="0.3">
      <c r="H986" s="96"/>
      <c r="I986" s="96"/>
      <c r="J986" s="96"/>
    </row>
    <row r="987" spans="8:10" x14ac:dyDescent="0.3">
      <c r="H987" s="96"/>
      <c r="I987" s="96"/>
      <c r="J987" s="96"/>
    </row>
    <row r="988" spans="8:10" x14ac:dyDescent="0.3">
      <c r="H988" s="96"/>
      <c r="I988" s="96"/>
      <c r="J988" s="96"/>
    </row>
    <row r="989" spans="8:10" x14ac:dyDescent="0.3">
      <c r="H989" s="96"/>
      <c r="I989" s="96"/>
      <c r="J989" s="96"/>
    </row>
    <row r="990" spans="8:10" x14ac:dyDescent="0.3">
      <c r="H990" s="96"/>
      <c r="I990" s="96"/>
      <c r="J990" s="96"/>
    </row>
    <row r="991" spans="8:10" x14ac:dyDescent="0.3">
      <c r="H991" s="96"/>
      <c r="I991" s="96"/>
      <c r="J991" s="96"/>
    </row>
    <row r="992" spans="8:10" x14ac:dyDescent="0.3">
      <c r="H992" s="96"/>
      <c r="I992" s="96"/>
      <c r="J992" s="96"/>
    </row>
    <row r="993" spans="8:10" x14ac:dyDescent="0.3">
      <c r="H993" s="96"/>
      <c r="I993" s="96"/>
      <c r="J993" s="96"/>
    </row>
    <row r="994" spans="8:10" x14ac:dyDescent="0.3">
      <c r="H994" s="96"/>
      <c r="I994" s="96"/>
      <c r="J994" s="96"/>
    </row>
    <row r="995" spans="8:10" x14ac:dyDescent="0.3">
      <c r="H995" s="96"/>
      <c r="I995" s="96"/>
      <c r="J995" s="96"/>
    </row>
    <row r="996" spans="8:10" x14ac:dyDescent="0.3">
      <c r="H996" s="96"/>
      <c r="I996" s="96"/>
      <c r="J996" s="96"/>
    </row>
    <row r="997" spans="8:10" x14ac:dyDescent="0.3">
      <c r="H997" s="96"/>
      <c r="I997" s="96"/>
      <c r="J997" s="96"/>
    </row>
    <row r="998" spans="8:10" x14ac:dyDescent="0.3">
      <c r="H998" s="96"/>
      <c r="I998" s="96"/>
      <c r="J998" s="96"/>
    </row>
    <row r="999" spans="8:10" x14ac:dyDescent="0.3">
      <c r="H999" s="96"/>
      <c r="I999" s="96"/>
      <c r="J999" s="96"/>
    </row>
    <row r="1000" spans="8:10" x14ac:dyDescent="0.3">
      <c r="H1000" s="96"/>
      <c r="I1000" s="96"/>
      <c r="J1000" s="96"/>
    </row>
    <row r="1001" spans="8:10" x14ac:dyDescent="0.3">
      <c r="H1001" s="96"/>
      <c r="I1001" s="96"/>
      <c r="J1001" s="96"/>
    </row>
    <row r="1002" spans="8:10" x14ac:dyDescent="0.3">
      <c r="H1002" s="96"/>
      <c r="I1002" s="96"/>
      <c r="J1002" s="96"/>
    </row>
    <row r="1003" spans="8:10" x14ac:dyDescent="0.3">
      <c r="H1003" s="96"/>
      <c r="I1003" s="96"/>
      <c r="J1003" s="96"/>
    </row>
    <row r="1004" spans="8:10" x14ac:dyDescent="0.3">
      <c r="H1004" s="96"/>
      <c r="I1004" s="96"/>
      <c r="J1004" s="96"/>
    </row>
    <row r="1005" spans="8:10" x14ac:dyDescent="0.3">
      <c r="H1005" s="96"/>
      <c r="I1005" s="96"/>
      <c r="J1005" s="96"/>
    </row>
    <row r="1006" spans="8:10" x14ac:dyDescent="0.3">
      <c r="H1006" s="96"/>
      <c r="I1006" s="96"/>
      <c r="J1006" s="96"/>
    </row>
    <row r="1007" spans="8:10" x14ac:dyDescent="0.3">
      <c r="H1007" s="96"/>
      <c r="I1007" s="96"/>
      <c r="J1007" s="96"/>
    </row>
    <row r="1008" spans="8:10" x14ac:dyDescent="0.3">
      <c r="H1008" s="96"/>
      <c r="I1008" s="96"/>
      <c r="J1008" s="96"/>
    </row>
    <row r="1009" spans="8:10" x14ac:dyDescent="0.3">
      <c r="H1009" s="96"/>
      <c r="I1009" s="96"/>
      <c r="J1009" s="96"/>
    </row>
    <row r="1010" spans="8:10" x14ac:dyDescent="0.3">
      <c r="H1010" s="96"/>
      <c r="I1010" s="96"/>
      <c r="J1010" s="96"/>
    </row>
    <row r="1011" spans="8:10" x14ac:dyDescent="0.3">
      <c r="H1011" s="96"/>
      <c r="I1011" s="96"/>
      <c r="J1011" s="96"/>
    </row>
    <row r="1012" spans="8:10" x14ac:dyDescent="0.3">
      <c r="H1012" s="96"/>
      <c r="I1012" s="96"/>
      <c r="J1012" s="96"/>
    </row>
    <row r="1013" spans="8:10" x14ac:dyDescent="0.3">
      <c r="H1013" s="96"/>
      <c r="I1013" s="96"/>
      <c r="J1013" s="96"/>
    </row>
    <row r="1014" spans="8:10" x14ac:dyDescent="0.3">
      <c r="H1014" s="96"/>
      <c r="I1014" s="96"/>
      <c r="J1014" s="96"/>
    </row>
    <row r="1015" spans="8:10" x14ac:dyDescent="0.3">
      <c r="H1015" s="96"/>
      <c r="I1015" s="96"/>
      <c r="J1015" s="96"/>
    </row>
    <row r="1016" spans="8:10" x14ac:dyDescent="0.3">
      <c r="H1016" s="96"/>
      <c r="I1016" s="96"/>
      <c r="J1016" s="96"/>
    </row>
    <row r="1017" spans="8:10" x14ac:dyDescent="0.3">
      <c r="H1017" s="96"/>
      <c r="I1017" s="96"/>
      <c r="J1017" s="96"/>
    </row>
    <row r="1018" spans="8:10" x14ac:dyDescent="0.3">
      <c r="H1018" s="96"/>
      <c r="I1018" s="96"/>
      <c r="J1018" s="96"/>
    </row>
    <row r="1019" spans="8:10" x14ac:dyDescent="0.3">
      <c r="H1019" s="96"/>
      <c r="I1019" s="96"/>
      <c r="J1019" s="96"/>
    </row>
    <row r="1020" spans="8:10" x14ac:dyDescent="0.3">
      <c r="H1020" s="96"/>
      <c r="I1020" s="96"/>
      <c r="J1020" s="96"/>
    </row>
    <row r="1021" spans="8:10" x14ac:dyDescent="0.3">
      <c r="H1021" s="96"/>
      <c r="I1021" s="96"/>
      <c r="J1021" s="96"/>
    </row>
    <row r="1022" spans="8:10" x14ac:dyDescent="0.3">
      <c r="H1022" s="96"/>
      <c r="I1022" s="96"/>
      <c r="J1022" s="96"/>
    </row>
    <row r="1023" spans="8:10" x14ac:dyDescent="0.3">
      <c r="H1023" s="96"/>
      <c r="I1023" s="96"/>
      <c r="J1023" s="96"/>
    </row>
    <row r="1024" spans="8:10" x14ac:dyDescent="0.3">
      <c r="H1024" s="96"/>
      <c r="I1024" s="96"/>
      <c r="J1024" s="96"/>
    </row>
    <row r="1025" spans="8:10" x14ac:dyDescent="0.3">
      <c r="H1025" s="96"/>
      <c r="I1025" s="96"/>
      <c r="J1025" s="96"/>
    </row>
    <row r="1026" spans="8:10" x14ac:dyDescent="0.3">
      <c r="H1026" s="96"/>
      <c r="I1026" s="96"/>
      <c r="J1026" s="96"/>
    </row>
    <row r="1027" spans="8:10" x14ac:dyDescent="0.3">
      <c r="H1027" s="96"/>
      <c r="I1027" s="96"/>
      <c r="J1027" s="96"/>
    </row>
    <row r="1028" spans="8:10" x14ac:dyDescent="0.3">
      <c r="H1028" s="96"/>
      <c r="I1028" s="96"/>
      <c r="J1028" s="96"/>
    </row>
    <row r="1029" spans="8:10" x14ac:dyDescent="0.3">
      <c r="H1029" s="96"/>
      <c r="I1029" s="96"/>
      <c r="J1029" s="96"/>
    </row>
    <row r="1030" spans="8:10" x14ac:dyDescent="0.3">
      <c r="H1030" s="96"/>
      <c r="I1030" s="96"/>
      <c r="J1030" s="96"/>
    </row>
    <row r="1031" spans="8:10" x14ac:dyDescent="0.3">
      <c r="H1031" s="96"/>
      <c r="I1031" s="96"/>
      <c r="J1031" s="96"/>
    </row>
    <row r="1032" spans="8:10" x14ac:dyDescent="0.3">
      <c r="H1032" s="96"/>
      <c r="I1032" s="96"/>
      <c r="J1032" s="96"/>
    </row>
    <row r="1033" spans="8:10" x14ac:dyDescent="0.3">
      <c r="H1033" s="96"/>
      <c r="I1033" s="96"/>
      <c r="J1033" s="96"/>
    </row>
    <row r="1034" spans="8:10" x14ac:dyDescent="0.3">
      <c r="H1034" s="96"/>
      <c r="I1034" s="96"/>
      <c r="J1034" s="96"/>
    </row>
    <row r="1035" spans="8:10" x14ac:dyDescent="0.3">
      <c r="H1035" s="96"/>
      <c r="I1035" s="96"/>
      <c r="J1035" s="96"/>
    </row>
    <row r="1036" spans="8:10" x14ac:dyDescent="0.3">
      <c r="H1036" s="96"/>
      <c r="I1036" s="96"/>
      <c r="J1036" s="96"/>
    </row>
    <row r="1037" spans="8:10" x14ac:dyDescent="0.3">
      <c r="H1037" s="96"/>
      <c r="I1037" s="96"/>
      <c r="J1037" s="96"/>
    </row>
    <row r="1038" spans="8:10" x14ac:dyDescent="0.3">
      <c r="H1038" s="96"/>
      <c r="I1038" s="96"/>
      <c r="J1038" s="96"/>
    </row>
    <row r="1039" spans="8:10" x14ac:dyDescent="0.3">
      <c r="H1039" s="96"/>
      <c r="I1039" s="96"/>
      <c r="J1039" s="96"/>
    </row>
    <row r="1040" spans="8:10" x14ac:dyDescent="0.3">
      <c r="H1040" s="96"/>
      <c r="I1040" s="96"/>
      <c r="J1040" s="96"/>
    </row>
    <row r="1041" spans="8:10" x14ac:dyDescent="0.3">
      <c r="H1041" s="96"/>
      <c r="I1041" s="96"/>
      <c r="J1041" s="96"/>
    </row>
    <row r="1042" spans="8:10" x14ac:dyDescent="0.3">
      <c r="H1042" s="96"/>
      <c r="I1042" s="96"/>
      <c r="J1042" s="96"/>
    </row>
    <row r="1043" spans="8:10" x14ac:dyDescent="0.3">
      <c r="H1043" s="96"/>
      <c r="I1043" s="96"/>
      <c r="J1043" s="96"/>
    </row>
    <row r="1044" spans="8:10" x14ac:dyDescent="0.3">
      <c r="H1044" s="96"/>
      <c r="I1044" s="96"/>
      <c r="J1044" s="96"/>
    </row>
    <row r="1045" spans="8:10" x14ac:dyDescent="0.3">
      <c r="H1045" s="96"/>
      <c r="I1045" s="96"/>
      <c r="J1045" s="96"/>
    </row>
    <row r="1046" spans="8:10" x14ac:dyDescent="0.3">
      <c r="H1046" s="96"/>
      <c r="I1046" s="96"/>
      <c r="J1046" s="96"/>
    </row>
    <row r="1047" spans="8:10" x14ac:dyDescent="0.3">
      <c r="H1047" s="96"/>
      <c r="I1047" s="96"/>
      <c r="J1047" s="96"/>
    </row>
    <row r="1048" spans="8:10" x14ac:dyDescent="0.3">
      <c r="H1048" s="96"/>
      <c r="I1048" s="96"/>
      <c r="J1048" s="96"/>
    </row>
    <row r="1049" spans="8:10" x14ac:dyDescent="0.3">
      <c r="H1049" s="96"/>
      <c r="I1049" s="96"/>
      <c r="J1049" s="96"/>
    </row>
    <row r="1050" spans="8:10" x14ac:dyDescent="0.3">
      <c r="H1050" s="96"/>
      <c r="I1050" s="96"/>
      <c r="J1050" s="96"/>
    </row>
    <row r="1051" spans="8:10" x14ac:dyDescent="0.3">
      <c r="H1051" s="96"/>
      <c r="I1051" s="96"/>
      <c r="J1051" s="96"/>
    </row>
    <row r="1052" spans="8:10" x14ac:dyDescent="0.3">
      <c r="H1052" s="96"/>
      <c r="I1052" s="96"/>
      <c r="J1052" s="96"/>
    </row>
    <row r="1053" spans="8:10" x14ac:dyDescent="0.3">
      <c r="H1053" s="96"/>
      <c r="I1053" s="96"/>
      <c r="J1053" s="96"/>
    </row>
    <row r="1054" spans="8:10" x14ac:dyDescent="0.3">
      <c r="H1054" s="96"/>
      <c r="I1054" s="96"/>
      <c r="J1054" s="96"/>
    </row>
    <row r="1055" spans="8:10" x14ac:dyDescent="0.3">
      <c r="H1055" s="96"/>
      <c r="I1055" s="96"/>
      <c r="J1055" s="96"/>
    </row>
    <row r="1056" spans="8:10" x14ac:dyDescent="0.3">
      <c r="H1056" s="96"/>
      <c r="I1056" s="96"/>
      <c r="J1056" s="96"/>
    </row>
    <row r="1057" spans="8:10" x14ac:dyDescent="0.3">
      <c r="H1057" s="96"/>
      <c r="I1057" s="96"/>
      <c r="J1057" s="96"/>
    </row>
    <row r="1058" spans="8:10" x14ac:dyDescent="0.3">
      <c r="H1058" s="96"/>
      <c r="I1058" s="96"/>
      <c r="J1058" s="96"/>
    </row>
    <row r="1059" spans="8:10" x14ac:dyDescent="0.3">
      <c r="H1059" s="96"/>
      <c r="I1059" s="96"/>
      <c r="J1059" s="96"/>
    </row>
    <row r="1060" spans="8:10" x14ac:dyDescent="0.3">
      <c r="H1060" s="96"/>
      <c r="I1060" s="96"/>
      <c r="J1060" s="96"/>
    </row>
    <row r="1061" spans="8:10" x14ac:dyDescent="0.3">
      <c r="H1061" s="96"/>
      <c r="I1061" s="96"/>
      <c r="J1061" s="96"/>
    </row>
    <row r="1062" spans="8:10" x14ac:dyDescent="0.3">
      <c r="H1062" s="96"/>
      <c r="I1062" s="96"/>
      <c r="J1062" s="96"/>
    </row>
    <row r="1063" spans="8:10" x14ac:dyDescent="0.3">
      <c r="H1063" s="96"/>
      <c r="I1063" s="96"/>
      <c r="J1063" s="96"/>
    </row>
    <row r="1064" spans="8:10" x14ac:dyDescent="0.3">
      <c r="H1064" s="96"/>
      <c r="I1064" s="96"/>
      <c r="J1064" s="96"/>
    </row>
    <row r="1065" spans="8:10" x14ac:dyDescent="0.3">
      <c r="H1065" s="96"/>
      <c r="I1065" s="96"/>
      <c r="J1065" s="96"/>
    </row>
    <row r="1066" spans="8:10" x14ac:dyDescent="0.3">
      <c r="H1066" s="96"/>
      <c r="I1066" s="96"/>
      <c r="J1066" s="96"/>
    </row>
    <row r="1067" spans="8:10" x14ac:dyDescent="0.3">
      <c r="H1067" s="96"/>
      <c r="I1067" s="96"/>
      <c r="J1067" s="96"/>
    </row>
    <row r="1068" spans="8:10" x14ac:dyDescent="0.3">
      <c r="H1068" s="96"/>
      <c r="I1068" s="96"/>
      <c r="J1068" s="96"/>
    </row>
    <row r="1069" spans="8:10" x14ac:dyDescent="0.3">
      <c r="H1069" s="96"/>
      <c r="I1069" s="96"/>
      <c r="J1069" s="96"/>
    </row>
    <row r="1070" spans="8:10" x14ac:dyDescent="0.3">
      <c r="H1070" s="96"/>
      <c r="I1070" s="96"/>
      <c r="J1070" s="96"/>
    </row>
    <row r="1071" spans="8:10" x14ac:dyDescent="0.3">
      <c r="H1071" s="96"/>
      <c r="I1071" s="96"/>
      <c r="J1071" s="96"/>
    </row>
    <row r="1072" spans="8:10" x14ac:dyDescent="0.3">
      <c r="H1072" s="96"/>
      <c r="I1072" s="96"/>
      <c r="J1072" s="96"/>
    </row>
    <row r="1073" spans="8:10" x14ac:dyDescent="0.3">
      <c r="H1073" s="96"/>
      <c r="I1073" s="96"/>
      <c r="J1073" s="96"/>
    </row>
    <row r="1074" spans="8:10" x14ac:dyDescent="0.3">
      <c r="H1074" s="96"/>
      <c r="I1074" s="96"/>
      <c r="J1074" s="96"/>
    </row>
    <row r="1075" spans="8:10" x14ac:dyDescent="0.3">
      <c r="H1075" s="96"/>
      <c r="I1075" s="96"/>
      <c r="J1075" s="96"/>
    </row>
    <row r="1076" spans="8:10" x14ac:dyDescent="0.3">
      <c r="H1076" s="96"/>
      <c r="I1076" s="96"/>
      <c r="J1076" s="96"/>
    </row>
    <row r="1077" spans="8:10" x14ac:dyDescent="0.3">
      <c r="H1077" s="96"/>
      <c r="I1077" s="96"/>
      <c r="J1077" s="96"/>
    </row>
    <row r="1078" spans="8:10" x14ac:dyDescent="0.3">
      <c r="H1078" s="96"/>
      <c r="I1078" s="96"/>
      <c r="J1078" s="96"/>
    </row>
    <row r="1079" spans="8:10" x14ac:dyDescent="0.3">
      <c r="H1079" s="96"/>
      <c r="I1079" s="96"/>
      <c r="J1079" s="96"/>
    </row>
    <row r="1080" spans="8:10" x14ac:dyDescent="0.3">
      <c r="H1080" s="96"/>
      <c r="I1080" s="96"/>
      <c r="J1080" s="96"/>
    </row>
    <row r="1081" spans="8:10" x14ac:dyDescent="0.3">
      <c r="H1081" s="96"/>
      <c r="I1081" s="96"/>
      <c r="J1081" s="96"/>
    </row>
    <row r="1082" spans="8:10" x14ac:dyDescent="0.3">
      <c r="H1082" s="96"/>
      <c r="I1082" s="96"/>
      <c r="J1082" s="96"/>
    </row>
    <row r="1083" spans="8:10" x14ac:dyDescent="0.3">
      <c r="H1083" s="96"/>
      <c r="I1083" s="96"/>
      <c r="J1083" s="96"/>
    </row>
    <row r="1084" spans="8:10" x14ac:dyDescent="0.3">
      <c r="H1084" s="96"/>
      <c r="I1084" s="96"/>
      <c r="J1084" s="96"/>
    </row>
    <row r="1085" spans="8:10" x14ac:dyDescent="0.3">
      <c r="H1085" s="96"/>
      <c r="I1085" s="96"/>
      <c r="J1085" s="96"/>
    </row>
    <row r="1086" spans="8:10" x14ac:dyDescent="0.3">
      <c r="H1086" s="96"/>
      <c r="I1086" s="96"/>
      <c r="J1086" s="96"/>
    </row>
    <row r="1087" spans="8:10" x14ac:dyDescent="0.3">
      <c r="H1087" s="96"/>
      <c r="I1087" s="96"/>
      <c r="J1087" s="96"/>
    </row>
    <row r="1088" spans="8:10" x14ac:dyDescent="0.3">
      <c r="H1088" s="96"/>
      <c r="I1088" s="96"/>
      <c r="J1088" s="96"/>
    </row>
    <row r="1089" spans="8:10" x14ac:dyDescent="0.3">
      <c r="H1089" s="96"/>
      <c r="I1089" s="96"/>
      <c r="J1089" s="96"/>
    </row>
    <row r="1090" spans="8:10" x14ac:dyDescent="0.3">
      <c r="H1090" s="96"/>
      <c r="I1090" s="96"/>
      <c r="J1090" s="96"/>
    </row>
    <row r="1091" spans="8:10" x14ac:dyDescent="0.3">
      <c r="H1091" s="96"/>
      <c r="I1091" s="96"/>
      <c r="J1091" s="96"/>
    </row>
    <row r="1092" spans="8:10" x14ac:dyDescent="0.3">
      <c r="H1092" s="96"/>
      <c r="I1092" s="96"/>
      <c r="J1092" s="96"/>
    </row>
    <row r="1093" spans="8:10" x14ac:dyDescent="0.3">
      <c r="H1093" s="96"/>
      <c r="I1093" s="96"/>
      <c r="J1093" s="96"/>
    </row>
    <row r="1094" spans="8:10" x14ac:dyDescent="0.3">
      <c r="H1094" s="96"/>
      <c r="I1094" s="96"/>
      <c r="J1094" s="96"/>
    </row>
    <row r="1095" spans="8:10" x14ac:dyDescent="0.3">
      <c r="H1095" s="96"/>
      <c r="I1095" s="96"/>
      <c r="J1095" s="96"/>
    </row>
    <row r="1096" spans="8:10" x14ac:dyDescent="0.3">
      <c r="H1096" s="96"/>
      <c r="I1096" s="96"/>
      <c r="J1096" s="96"/>
    </row>
    <row r="1097" spans="8:10" x14ac:dyDescent="0.3">
      <c r="H1097" s="96"/>
      <c r="I1097" s="96"/>
      <c r="J1097" s="96"/>
    </row>
    <row r="1098" spans="8:10" x14ac:dyDescent="0.3">
      <c r="H1098" s="96"/>
      <c r="I1098" s="96"/>
      <c r="J1098" s="96"/>
    </row>
    <row r="1099" spans="8:10" x14ac:dyDescent="0.3">
      <c r="H1099" s="96"/>
      <c r="I1099" s="96"/>
      <c r="J1099" s="96"/>
    </row>
    <row r="1100" spans="8:10" x14ac:dyDescent="0.3">
      <c r="H1100" s="96"/>
      <c r="I1100" s="96"/>
      <c r="J1100" s="96"/>
    </row>
    <row r="1101" spans="8:10" x14ac:dyDescent="0.3">
      <c r="H1101" s="96"/>
      <c r="I1101" s="96"/>
      <c r="J1101" s="96"/>
    </row>
    <row r="1102" spans="8:10" x14ac:dyDescent="0.3">
      <c r="H1102" s="96"/>
      <c r="I1102" s="96"/>
      <c r="J1102" s="96"/>
    </row>
    <row r="1103" spans="8:10" x14ac:dyDescent="0.3">
      <c r="H1103" s="96"/>
      <c r="I1103" s="96"/>
      <c r="J1103" s="96"/>
    </row>
    <row r="1104" spans="8:10" x14ac:dyDescent="0.3">
      <c r="H1104" s="96"/>
      <c r="I1104" s="96"/>
      <c r="J1104" s="96"/>
    </row>
    <row r="1105" spans="8:10" x14ac:dyDescent="0.3">
      <c r="H1105" s="96"/>
      <c r="I1105" s="96"/>
      <c r="J1105" s="96"/>
    </row>
    <row r="1106" spans="8:10" x14ac:dyDescent="0.3">
      <c r="H1106" s="96"/>
      <c r="I1106" s="96"/>
      <c r="J1106" s="96"/>
    </row>
    <row r="1107" spans="8:10" x14ac:dyDescent="0.3">
      <c r="H1107" s="96"/>
      <c r="I1107" s="96"/>
      <c r="J1107" s="96"/>
    </row>
    <row r="1108" spans="8:10" x14ac:dyDescent="0.3">
      <c r="H1108" s="96"/>
      <c r="I1108" s="96"/>
      <c r="J1108" s="96"/>
    </row>
    <row r="1109" spans="8:10" x14ac:dyDescent="0.3">
      <c r="H1109" s="96"/>
      <c r="I1109" s="96"/>
      <c r="J1109" s="96"/>
    </row>
    <row r="1110" spans="8:10" x14ac:dyDescent="0.3">
      <c r="H1110" s="96"/>
      <c r="I1110" s="96"/>
      <c r="J1110" s="96"/>
    </row>
    <row r="1111" spans="8:10" x14ac:dyDescent="0.3">
      <c r="H1111" s="96"/>
      <c r="I1111" s="96"/>
      <c r="J1111" s="96"/>
    </row>
    <row r="1112" spans="8:10" x14ac:dyDescent="0.3">
      <c r="H1112" s="96"/>
      <c r="I1112" s="96"/>
      <c r="J1112" s="96"/>
    </row>
    <row r="1113" spans="8:10" x14ac:dyDescent="0.3">
      <c r="H1113" s="96"/>
      <c r="I1113" s="96"/>
      <c r="J1113" s="96"/>
    </row>
    <row r="1114" spans="8:10" x14ac:dyDescent="0.3">
      <c r="H1114" s="96"/>
      <c r="I1114" s="96"/>
      <c r="J1114" s="96"/>
    </row>
  </sheetData>
  <sortState xmlns:xlrd2="http://schemas.microsoft.com/office/spreadsheetml/2017/richdata2" ref="A3:H135">
    <sortCondition ref="B3:B135"/>
    <sortCondition ref="A3:A135"/>
  </sortState>
  <phoneticPr fontId="0" type="noConversion"/>
  <printOptions gridLinesSet="0"/>
  <pageMargins left="0.62" right="0.33" top="0.5" bottom="0.63" header="0.5" footer="0.5"/>
  <pageSetup orientation="portrait" horizontalDpi="120" verticalDpi="144"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U29"/>
  <sheetViews>
    <sheetView showGridLines="0" workbookViewId="0"/>
  </sheetViews>
  <sheetFormatPr defaultColWidth="13" defaultRowHeight="16.8" x14ac:dyDescent="0.3"/>
  <cols>
    <col min="1" max="1" width="25.796875" style="298" bestFit="1" customWidth="1"/>
    <col min="2" max="2" width="6.19921875" style="298" bestFit="1" customWidth="1"/>
    <col min="3" max="3" width="7.19921875" style="298" customWidth="1"/>
    <col min="4" max="4" width="4.09765625" style="298" bestFit="1" customWidth="1"/>
    <col min="5" max="5" width="6.3984375" style="295" bestFit="1" customWidth="1"/>
    <col min="6" max="6" width="2.19921875" style="295" bestFit="1" customWidth="1"/>
    <col min="7" max="7" width="13.5" style="243" bestFit="1" customWidth="1"/>
    <col min="8" max="8" width="3.5" style="243" bestFit="1" customWidth="1"/>
    <col min="9" max="9" width="4.3984375" style="243" customWidth="1"/>
    <col min="10" max="10" width="3.8984375" style="243" bestFit="1" customWidth="1"/>
    <col min="11" max="11" width="3.59765625" style="243" bestFit="1" customWidth="1"/>
    <col min="12" max="15" width="3.5" style="243" bestFit="1" customWidth="1"/>
    <col min="16" max="16" width="2.3984375" style="243" customWidth="1"/>
    <col min="17" max="17" width="14.59765625" style="243" bestFit="1" customWidth="1"/>
    <col min="18" max="18" width="6.19921875" style="243" bestFit="1" customWidth="1"/>
    <col min="19" max="19" width="6.796875" style="243" bestFit="1" customWidth="1"/>
    <col min="20" max="20" width="4.09765625" style="243" bestFit="1" customWidth="1"/>
    <col min="21" max="21" width="6.296875" style="243" bestFit="1" customWidth="1"/>
    <col min="22" max="16384" width="13" style="243"/>
  </cols>
  <sheetData>
    <row r="1" spans="1:21" ht="24" thickTop="1" thickBot="1" x14ac:dyDescent="0.35">
      <c r="A1" s="240" t="s">
        <v>91</v>
      </c>
      <c r="B1" s="241"/>
      <c r="C1" s="241"/>
      <c r="D1" s="241"/>
      <c r="E1" s="242"/>
      <c r="F1" s="243"/>
      <c r="G1" s="244"/>
      <c r="H1" s="245" t="s">
        <v>224</v>
      </c>
      <c r="I1" s="246"/>
      <c r="J1" s="246"/>
      <c r="K1" s="247"/>
      <c r="L1" s="246"/>
      <c r="M1" s="246"/>
      <c r="N1" s="246"/>
      <c r="O1" s="247"/>
      <c r="Q1" s="299" t="s">
        <v>418</v>
      </c>
      <c r="R1" s="300"/>
      <c r="S1" s="300"/>
      <c r="T1" s="300"/>
      <c r="U1" s="301"/>
    </row>
    <row r="2" spans="1:21" ht="17.399999999999999" thickTop="1" x14ac:dyDescent="0.3">
      <c r="A2" s="248" t="s">
        <v>76</v>
      </c>
      <c r="B2" s="249" t="s">
        <v>0</v>
      </c>
      <c r="C2" s="249" t="s">
        <v>449</v>
      </c>
      <c r="D2" s="249" t="s">
        <v>110</v>
      </c>
      <c r="E2" s="250" t="s">
        <v>77</v>
      </c>
      <c r="F2" s="53"/>
      <c r="G2" s="244"/>
      <c r="H2" s="251" t="s">
        <v>225</v>
      </c>
      <c r="I2" s="252"/>
      <c r="J2" s="252"/>
      <c r="K2" s="252"/>
      <c r="L2" s="252"/>
      <c r="M2" s="252"/>
      <c r="N2" s="252"/>
      <c r="O2" s="253"/>
      <c r="Q2" s="424" t="s">
        <v>76</v>
      </c>
      <c r="R2" s="425" t="s">
        <v>0</v>
      </c>
      <c r="S2" s="425" t="s">
        <v>449</v>
      </c>
      <c r="T2" s="426" t="s">
        <v>110</v>
      </c>
      <c r="U2" s="427" t="s">
        <v>77</v>
      </c>
    </row>
    <row r="3" spans="1:21" ht="31.8" thickBot="1" x14ac:dyDescent="0.35">
      <c r="A3" s="254" t="s">
        <v>199</v>
      </c>
      <c r="B3" s="101">
        <v>0</v>
      </c>
      <c r="C3" s="101">
        <v>0</v>
      </c>
      <c r="D3" s="255">
        <f>10+B3+C3+'Personal File'!$C$14</f>
        <v>14</v>
      </c>
      <c r="E3" s="256" t="s">
        <v>470</v>
      </c>
      <c r="F3" s="53"/>
      <c r="G3" s="244"/>
      <c r="H3" s="257" t="s">
        <v>226</v>
      </c>
      <c r="I3" s="258" t="s">
        <v>215</v>
      </c>
      <c r="J3" s="258" t="s">
        <v>216</v>
      </c>
      <c r="K3" s="258" t="s">
        <v>217</v>
      </c>
      <c r="L3" s="258" t="s">
        <v>218</v>
      </c>
      <c r="M3" s="258" t="s">
        <v>219</v>
      </c>
      <c r="N3" s="258" t="s">
        <v>220</v>
      </c>
      <c r="O3" s="259" t="s">
        <v>227</v>
      </c>
      <c r="Q3" s="302" t="s">
        <v>451</v>
      </c>
      <c r="R3" s="303">
        <v>0</v>
      </c>
      <c r="S3" s="304">
        <v>0</v>
      </c>
      <c r="T3" s="305">
        <f>10+R3+'Personal File'!$C$16</f>
        <v>10</v>
      </c>
      <c r="U3" s="306" t="s">
        <v>470</v>
      </c>
    </row>
    <row r="4" spans="1:21" ht="17.399999999999999" thickTop="1" x14ac:dyDescent="0.3">
      <c r="A4" s="254" t="s">
        <v>207</v>
      </c>
      <c r="B4" s="101">
        <v>0</v>
      </c>
      <c r="C4" s="101">
        <v>0</v>
      </c>
      <c r="D4" s="255">
        <f>10+B4+C4+'Personal File'!$C$14</f>
        <v>14</v>
      </c>
      <c r="E4" s="256" t="s">
        <v>470</v>
      </c>
      <c r="F4" s="53"/>
      <c r="G4" s="260" t="s">
        <v>250</v>
      </c>
      <c r="H4" s="261">
        <v>6</v>
      </c>
      <c r="I4" s="262">
        <v>4</v>
      </c>
      <c r="J4" s="262">
        <v>3</v>
      </c>
      <c r="K4" s="262">
        <v>3</v>
      </c>
      <c r="L4" s="262">
        <v>2</v>
      </c>
      <c r="M4" s="263">
        <v>0</v>
      </c>
      <c r="N4" s="263">
        <v>0</v>
      </c>
      <c r="O4" s="264">
        <v>0</v>
      </c>
      <c r="Q4" s="307" t="s">
        <v>452</v>
      </c>
      <c r="R4" s="101">
        <v>0</v>
      </c>
      <c r="S4" s="194">
        <v>0</v>
      </c>
      <c r="T4" s="255">
        <f>10+R4+'Personal File'!$C$16</f>
        <v>10</v>
      </c>
      <c r="U4" s="256" t="s">
        <v>470</v>
      </c>
    </row>
    <row r="5" spans="1:21" ht="17.399999999999999" thickBot="1" x14ac:dyDescent="0.35">
      <c r="A5" s="254" t="s">
        <v>208</v>
      </c>
      <c r="B5" s="101">
        <v>0</v>
      </c>
      <c r="C5" s="101">
        <v>0</v>
      </c>
      <c r="D5" s="255">
        <f>10+B5+C5+'Personal File'!$C$14</f>
        <v>14</v>
      </c>
      <c r="E5" s="256" t="s">
        <v>470</v>
      </c>
      <c r="F5" s="53"/>
      <c r="G5" s="265" t="s">
        <v>228</v>
      </c>
      <c r="H5" s="266">
        <v>0</v>
      </c>
      <c r="I5" s="267">
        <v>1</v>
      </c>
      <c r="J5" s="267">
        <v>1</v>
      </c>
      <c r="K5" s="267">
        <v>1</v>
      </c>
      <c r="L5" s="267">
        <v>1</v>
      </c>
      <c r="M5" s="268">
        <v>0</v>
      </c>
      <c r="N5" s="268">
        <v>0</v>
      </c>
      <c r="O5" s="269">
        <v>0</v>
      </c>
      <c r="Q5" s="308" t="s">
        <v>302</v>
      </c>
      <c r="R5" s="211">
        <v>0</v>
      </c>
      <c r="S5" s="309">
        <v>0</v>
      </c>
      <c r="T5" s="293">
        <f>10+R5+'Personal File'!$C$16</f>
        <v>10</v>
      </c>
      <c r="U5" s="294" t="s">
        <v>470</v>
      </c>
    </row>
    <row r="6" spans="1:21" ht="17.399999999999999" thickTop="1" x14ac:dyDescent="0.3">
      <c r="A6" s="254" t="s">
        <v>265</v>
      </c>
      <c r="B6" s="101">
        <v>0</v>
      </c>
      <c r="C6" s="101">
        <v>0</v>
      </c>
      <c r="D6" s="255">
        <f>10+B6+C6+'Personal File'!$C$14</f>
        <v>14</v>
      </c>
      <c r="E6" s="256" t="s">
        <v>470</v>
      </c>
      <c r="F6" s="53"/>
      <c r="G6" s="265" t="s">
        <v>434</v>
      </c>
      <c r="H6" s="266">
        <v>0</v>
      </c>
      <c r="I6" s="267">
        <v>1</v>
      </c>
      <c r="J6" s="267">
        <v>1</v>
      </c>
      <c r="K6" s="267">
        <v>1</v>
      </c>
      <c r="L6" s="267">
        <v>1</v>
      </c>
      <c r="M6" s="268">
        <v>0</v>
      </c>
      <c r="N6" s="268">
        <v>0</v>
      </c>
      <c r="O6" s="269">
        <v>0</v>
      </c>
    </row>
    <row r="7" spans="1:21" ht="17.399999999999999" thickBot="1" x14ac:dyDescent="0.35">
      <c r="A7" s="254" t="s">
        <v>266</v>
      </c>
      <c r="B7" s="101">
        <v>0</v>
      </c>
      <c r="C7" s="101">
        <v>0</v>
      </c>
      <c r="D7" s="255">
        <f>10+B7+C7+'Personal File'!$C$14</f>
        <v>14</v>
      </c>
      <c r="E7" s="256" t="s">
        <v>470</v>
      </c>
      <c r="F7" s="53"/>
      <c r="G7" s="273" t="s">
        <v>229</v>
      </c>
      <c r="H7" s="274">
        <f t="shared" ref="H7" si="0">SUM(H4:H6)</f>
        <v>6</v>
      </c>
      <c r="I7" s="275">
        <f>SUM(I4:I6)</f>
        <v>6</v>
      </c>
      <c r="J7" s="275">
        <f t="shared" ref="J7:L7" si="1">SUM(J4:J6)</f>
        <v>5</v>
      </c>
      <c r="K7" s="275">
        <f t="shared" si="1"/>
        <v>5</v>
      </c>
      <c r="L7" s="275">
        <f t="shared" si="1"/>
        <v>4</v>
      </c>
      <c r="M7" s="276">
        <f t="shared" ref="M7:O7" si="2">SUM(M5:M6)</f>
        <v>0</v>
      </c>
      <c r="N7" s="276">
        <f t="shared" si="2"/>
        <v>0</v>
      </c>
      <c r="O7" s="277">
        <f t="shared" si="2"/>
        <v>0</v>
      </c>
    </row>
    <row r="8" spans="1:21" ht="18" thickTop="1" thickBot="1" x14ac:dyDescent="0.35">
      <c r="A8" s="270" t="s">
        <v>210</v>
      </c>
      <c r="B8" s="111">
        <v>0</v>
      </c>
      <c r="C8" s="111">
        <v>0</v>
      </c>
      <c r="D8" s="271">
        <f>10+B8+C8+'Personal File'!$C$14</f>
        <v>14</v>
      </c>
      <c r="E8" s="272" t="s">
        <v>470</v>
      </c>
      <c r="F8" s="53"/>
    </row>
    <row r="9" spans="1:21" ht="23.4" thickTop="1" x14ac:dyDescent="0.3">
      <c r="A9" s="254" t="s">
        <v>257</v>
      </c>
      <c r="B9" s="101">
        <v>1</v>
      </c>
      <c r="C9" s="101">
        <v>1</v>
      </c>
      <c r="D9" s="255">
        <f>10+B9+C9+'Personal File'!$C$14</f>
        <v>16</v>
      </c>
      <c r="E9" s="256" t="s">
        <v>470</v>
      </c>
      <c r="F9" s="53"/>
      <c r="G9" s="278" t="s">
        <v>439</v>
      </c>
      <c r="H9" s="279"/>
      <c r="I9" s="280"/>
    </row>
    <row r="10" spans="1:21" ht="17.399999999999999" thickBot="1" x14ac:dyDescent="0.35">
      <c r="A10" s="254" t="s">
        <v>259</v>
      </c>
      <c r="B10" s="101">
        <v>1</v>
      </c>
      <c r="C10" s="101">
        <v>1</v>
      </c>
      <c r="D10" s="255">
        <f>10+B10+C10+'Personal File'!$C$14</f>
        <v>16</v>
      </c>
      <c r="E10" s="256" t="s">
        <v>470</v>
      </c>
      <c r="F10" s="53"/>
      <c r="G10" s="281"/>
      <c r="H10" s="28" t="s">
        <v>425</v>
      </c>
      <c r="I10" s="282">
        <f>'Personal File'!E3</f>
        <v>8</v>
      </c>
    </row>
    <row r="11" spans="1:21" ht="17.399999999999999" thickTop="1" x14ac:dyDescent="0.3">
      <c r="A11" s="437" t="s">
        <v>402</v>
      </c>
      <c r="B11" s="101">
        <v>1</v>
      </c>
      <c r="C11" s="101">
        <v>0</v>
      </c>
      <c r="D11" s="255">
        <f>10+B11+C11+'Personal File'!$C$14</f>
        <v>15</v>
      </c>
      <c r="E11" s="256" t="s">
        <v>470</v>
      </c>
      <c r="F11" s="53"/>
      <c r="G11" s="283"/>
      <c r="H11" s="30" t="s">
        <v>419</v>
      </c>
      <c r="I11" s="284">
        <f ca="1">RANDBETWEEN(1,20)</f>
        <v>20</v>
      </c>
    </row>
    <row r="12" spans="1:21" x14ac:dyDescent="0.3">
      <c r="A12" s="254" t="s">
        <v>286</v>
      </c>
      <c r="B12" s="101">
        <v>1</v>
      </c>
      <c r="C12" s="101">
        <v>0</v>
      </c>
      <c r="D12" s="255">
        <f>10+B12+C12+'Personal File'!$C$14</f>
        <v>15</v>
      </c>
      <c r="E12" s="256" t="s">
        <v>496</v>
      </c>
      <c r="F12" s="53"/>
      <c r="G12" s="285"/>
      <c r="H12" s="28" t="s">
        <v>422</v>
      </c>
      <c r="I12" s="286">
        <f ca="1">I11+'Personal File'!C15</f>
        <v>22</v>
      </c>
    </row>
    <row r="13" spans="1:21" x14ac:dyDescent="0.3">
      <c r="A13" s="254" t="s">
        <v>104</v>
      </c>
      <c r="B13" s="101">
        <v>1</v>
      </c>
      <c r="C13" s="101">
        <v>0</v>
      </c>
      <c r="D13" s="255">
        <f>10+B13+C13+'Personal File'!$C$14</f>
        <v>15</v>
      </c>
      <c r="E13" s="256" t="s">
        <v>496</v>
      </c>
      <c r="F13" s="53"/>
      <c r="G13" s="287"/>
      <c r="H13" s="31" t="s">
        <v>420</v>
      </c>
      <c r="I13" s="288">
        <f ca="1">RANDBETWEEN(1,6)+RANDBETWEEN(1,6)</f>
        <v>11</v>
      </c>
    </row>
    <row r="14" spans="1:21" ht="17.399999999999999" thickBot="1" x14ac:dyDescent="0.35">
      <c r="A14" s="270" t="s">
        <v>258</v>
      </c>
      <c r="B14" s="111">
        <v>1</v>
      </c>
      <c r="C14" s="111">
        <v>0</v>
      </c>
      <c r="D14" s="271">
        <f>10+B14+C14+'Personal File'!$C$14</f>
        <v>15</v>
      </c>
      <c r="E14" s="272" t="s">
        <v>470</v>
      </c>
      <c r="F14" s="53"/>
      <c r="G14" s="289"/>
      <c r="H14" s="33" t="s">
        <v>423</v>
      </c>
      <c r="I14" s="290">
        <f ca="1">I10+'Personal File'!C15+I13</f>
        <v>21</v>
      </c>
    </row>
    <row r="15" spans="1:21" x14ac:dyDescent="0.3">
      <c r="A15" s="437" t="s">
        <v>313</v>
      </c>
      <c r="B15" s="101">
        <v>2</v>
      </c>
      <c r="C15" s="101">
        <v>1</v>
      </c>
      <c r="D15" s="255">
        <f>10+B15+C15+'Personal File'!$C$14</f>
        <v>17</v>
      </c>
      <c r="E15" s="256" t="s">
        <v>470</v>
      </c>
      <c r="F15" s="53"/>
      <c r="G15" s="291"/>
      <c r="H15" s="32" t="s">
        <v>421</v>
      </c>
      <c r="I15" s="292">
        <f>3+'Personal File'!C15</f>
        <v>5</v>
      </c>
    </row>
    <row r="16" spans="1:21" ht="17.399999999999999" thickBot="1" x14ac:dyDescent="0.35">
      <c r="A16" s="254" t="s">
        <v>435</v>
      </c>
      <c r="B16" s="101">
        <v>2</v>
      </c>
      <c r="C16" s="101">
        <v>0</v>
      </c>
      <c r="D16" s="255">
        <f>10+B16+C16+'Personal File'!$C$14</f>
        <v>16</v>
      </c>
      <c r="E16" s="256" t="s">
        <v>496</v>
      </c>
      <c r="G16" s="296"/>
      <c r="H16" s="29" t="s">
        <v>424</v>
      </c>
      <c r="I16" s="297" t="s">
        <v>442</v>
      </c>
    </row>
    <row r="17" spans="1:7" ht="17.399999999999999" thickTop="1" x14ac:dyDescent="0.3">
      <c r="A17" s="254" t="s">
        <v>331</v>
      </c>
      <c r="B17" s="101">
        <v>2</v>
      </c>
      <c r="C17" s="101">
        <v>1</v>
      </c>
      <c r="D17" s="255">
        <f>10+B17+C17+'Personal File'!$C$14</f>
        <v>17</v>
      </c>
      <c r="E17" s="256" t="s">
        <v>470</v>
      </c>
    </row>
    <row r="18" spans="1:7" x14ac:dyDescent="0.3">
      <c r="A18" s="254" t="s">
        <v>321</v>
      </c>
      <c r="B18" s="101">
        <v>2</v>
      </c>
      <c r="C18" s="101">
        <v>0</v>
      </c>
      <c r="D18" s="255">
        <f>10+B18+C18+'Personal File'!$C$14</f>
        <v>16</v>
      </c>
      <c r="E18" s="256" t="s">
        <v>470</v>
      </c>
      <c r="G18" s="90" t="s">
        <v>412</v>
      </c>
    </row>
    <row r="19" spans="1:7" x14ac:dyDescent="0.3">
      <c r="A19" s="270" t="s">
        <v>344</v>
      </c>
      <c r="B19" s="111">
        <v>2</v>
      </c>
      <c r="C19" s="111">
        <v>0</v>
      </c>
      <c r="D19" s="271">
        <f>10+B19+C19+'Personal File'!$C$14</f>
        <v>16</v>
      </c>
      <c r="E19" s="272" t="s">
        <v>496</v>
      </c>
      <c r="G19" s="90" t="s">
        <v>433</v>
      </c>
    </row>
    <row r="20" spans="1:7" x14ac:dyDescent="0.3">
      <c r="A20" s="254" t="s">
        <v>356</v>
      </c>
      <c r="B20" s="101">
        <v>3</v>
      </c>
      <c r="C20" s="101">
        <v>0</v>
      </c>
      <c r="D20" s="255">
        <f>10+B20+C20+'Personal File'!$C$14</f>
        <v>17</v>
      </c>
      <c r="E20" s="256" t="s">
        <v>470</v>
      </c>
    </row>
    <row r="21" spans="1:7" x14ac:dyDescent="0.3">
      <c r="A21" s="437" t="s">
        <v>406</v>
      </c>
      <c r="B21" s="101">
        <v>3</v>
      </c>
      <c r="C21" s="101">
        <v>1</v>
      </c>
      <c r="D21" s="255">
        <f>10+B21+C21+'Personal File'!$C$14</f>
        <v>18</v>
      </c>
      <c r="E21" s="256" t="s">
        <v>470</v>
      </c>
    </row>
    <row r="22" spans="1:7" x14ac:dyDescent="0.3">
      <c r="A22" s="254" t="s">
        <v>384</v>
      </c>
      <c r="B22" s="101">
        <v>3</v>
      </c>
      <c r="C22" s="101">
        <v>1</v>
      </c>
      <c r="D22" s="255">
        <f>10+B22+C22+'Personal File'!$C$14</f>
        <v>18</v>
      </c>
      <c r="E22" s="256" t="s">
        <v>470</v>
      </c>
    </row>
    <row r="23" spans="1:7" x14ac:dyDescent="0.3">
      <c r="A23" s="254" t="s">
        <v>166</v>
      </c>
      <c r="B23" s="101">
        <v>3</v>
      </c>
      <c r="C23" s="101">
        <v>0</v>
      </c>
      <c r="D23" s="255">
        <f>10+B23+C23+'Personal File'!$C$14</f>
        <v>17</v>
      </c>
      <c r="E23" s="256" t="s">
        <v>470</v>
      </c>
    </row>
    <row r="24" spans="1:7" x14ac:dyDescent="0.3">
      <c r="A24" s="270" t="s">
        <v>169</v>
      </c>
      <c r="B24" s="111">
        <v>3</v>
      </c>
      <c r="C24" s="111">
        <v>0</v>
      </c>
      <c r="D24" s="271">
        <f>10+B24+C24+'Personal File'!$C$14</f>
        <v>17</v>
      </c>
      <c r="E24" s="272" t="s">
        <v>470</v>
      </c>
    </row>
    <row r="25" spans="1:7" x14ac:dyDescent="0.3">
      <c r="A25" s="254" t="s">
        <v>538</v>
      </c>
      <c r="B25" s="101">
        <v>4</v>
      </c>
      <c r="C25" s="101">
        <v>0</v>
      </c>
      <c r="D25" s="255">
        <f>10+B25+C25+'Personal File'!$C$14</f>
        <v>18</v>
      </c>
      <c r="E25" s="256" t="s">
        <v>470</v>
      </c>
    </row>
    <row r="26" spans="1:7" x14ac:dyDescent="0.3">
      <c r="A26" s="437" t="s">
        <v>641</v>
      </c>
      <c r="B26" s="101">
        <v>4</v>
      </c>
      <c r="C26" s="101">
        <v>1</v>
      </c>
      <c r="D26" s="255">
        <f>10+B26+C26+'Personal File'!$C$14</f>
        <v>19</v>
      </c>
      <c r="E26" s="256" t="s">
        <v>496</v>
      </c>
    </row>
    <row r="27" spans="1:7" x14ac:dyDescent="0.3">
      <c r="A27" s="254" t="s">
        <v>514</v>
      </c>
      <c r="B27" s="101">
        <v>4</v>
      </c>
      <c r="C27" s="101">
        <v>0</v>
      </c>
      <c r="D27" s="255">
        <f>10+B27+C27+'Personal File'!$C$14</f>
        <v>18</v>
      </c>
      <c r="E27" s="256" t="s">
        <v>470</v>
      </c>
    </row>
    <row r="28" spans="1:7" ht="17.399999999999999" thickBot="1" x14ac:dyDescent="0.35">
      <c r="A28" s="438" t="s">
        <v>531</v>
      </c>
      <c r="B28" s="211">
        <v>4</v>
      </c>
      <c r="C28" s="211">
        <v>1</v>
      </c>
      <c r="D28" s="293">
        <f>10+B28+C28+'Personal File'!$C$14</f>
        <v>19</v>
      </c>
      <c r="E28" s="294" t="s">
        <v>470</v>
      </c>
    </row>
    <row r="29" spans="1:7" ht="17.399999999999999" thickTop="1" x14ac:dyDescent="0.3"/>
  </sheetData>
  <sortState xmlns:xlrd2="http://schemas.microsoft.com/office/spreadsheetml/2017/richdata2" ref="A3:E28">
    <sortCondition ref="B3:B28"/>
    <sortCondition ref="A3:A28"/>
  </sortState>
  <conditionalFormatting sqref="T1:U4 E3:E4 D17:E27 E12:E14 E6:E10">
    <cfRule type="cellIs" dxfId="75" priority="104" stopIfTrue="1" operator="equal">
      <formula>"þ"</formula>
    </cfRule>
  </conditionalFormatting>
  <conditionalFormatting sqref="E13">
    <cfRule type="cellIs" dxfId="74" priority="81" stopIfTrue="1" operator="equal">
      <formula>"þ"</formula>
    </cfRule>
  </conditionalFormatting>
  <conditionalFormatting sqref="D19:E19">
    <cfRule type="cellIs" dxfId="73" priority="74" stopIfTrue="1" operator="equal">
      <formula>"þ"</formula>
    </cfRule>
  </conditionalFormatting>
  <conditionalFormatting sqref="E13">
    <cfRule type="cellIs" dxfId="72" priority="73" stopIfTrue="1" operator="equal">
      <formula>"þ"</formula>
    </cfRule>
  </conditionalFormatting>
  <conditionalFormatting sqref="E12">
    <cfRule type="cellIs" dxfId="71" priority="71" stopIfTrue="1" operator="equal">
      <formula>"þ"</formula>
    </cfRule>
  </conditionalFormatting>
  <conditionalFormatting sqref="T1:U1">
    <cfRule type="cellIs" dxfId="70" priority="70" stopIfTrue="1" operator="equal">
      <formula>"þ"</formula>
    </cfRule>
  </conditionalFormatting>
  <conditionalFormatting sqref="T1:U1">
    <cfRule type="cellIs" dxfId="69" priority="69" stopIfTrue="1" operator="equal">
      <formula>"þ"</formula>
    </cfRule>
  </conditionalFormatting>
  <conditionalFormatting sqref="E15">
    <cfRule type="cellIs" dxfId="68" priority="68" stopIfTrue="1" operator="equal">
      <formula>"þ"</formula>
    </cfRule>
  </conditionalFormatting>
  <conditionalFormatting sqref="T2:U2">
    <cfRule type="cellIs" dxfId="67" priority="67" stopIfTrue="1" operator="equal">
      <formula>"þ"</formula>
    </cfRule>
  </conditionalFormatting>
  <conditionalFormatting sqref="E14">
    <cfRule type="cellIs" dxfId="66" priority="66" stopIfTrue="1" operator="equal">
      <formula>"þ"</formula>
    </cfRule>
  </conditionalFormatting>
  <conditionalFormatting sqref="E14">
    <cfRule type="cellIs" dxfId="65" priority="65" stopIfTrue="1" operator="equal">
      <formula>"þ"</formula>
    </cfRule>
  </conditionalFormatting>
  <conditionalFormatting sqref="E10">
    <cfRule type="cellIs" dxfId="64" priority="64" stopIfTrue="1" operator="equal">
      <formula>"þ"</formula>
    </cfRule>
  </conditionalFormatting>
  <conditionalFormatting sqref="E14">
    <cfRule type="cellIs" dxfId="63" priority="63" stopIfTrue="1" operator="equal">
      <formula>"þ"</formula>
    </cfRule>
  </conditionalFormatting>
  <conditionalFormatting sqref="T1:U1">
    <cfRule type="cellIs" dxfId="62" priority="62" stopIfTrue="1" operator="equal">
      <formula>"þ"</formula>
    </cfRule>
  </conditionalFormatting>
  <conditionalFormatting sqref="E14">
    <cfRule type="cellIs" dxfId="61" priority="61" stopIfTrue="1" operator="equal">
      <formula>"þ"</formula>
    </cfRule>
  </conditionalFormatting>
  <conditionalFormatting sqref="E13">
    <cfRule type="cellIs" dxfId="60" priority="60" stopIfTrue="1" operator="equal">
      <formula>"þ"</formula>
    </cfRule>
  </conditionalFormatting>
  <conditionalFormatting sqref="T2:U2">
    <cfRule type="cellIs" dxfId="59" priority="59" stopIfTrue="1" operator="equal">
      <formula>"þ"</formula>
    </cfRule>
  </conditionalFormatting>
  <conditionalFormatting sqref="T2:U2">
    <cfRule type="cellIs" dxfId="58" priority="58" stopIfTrue="1" operator="equal">
      <formula>"þ"</formula>
    </cfRule>
  </conditionalFormatting>
  <conditionalFormatting sqref="E16">
    <cfRule type="cellIs" dxfId="57" priority="57" stopIfTrue="1" operator="equal">
      <formula>"þ"</formula>
    </cfRule>
  </conditionalFormatting>
  <conditionalFormatting sqref="T3:U3">
    <cfRule type="cellIs" dxfId="56" priority="56" stopIfTrue="1" operator="equal">
      <formula>"þ"</formula>
    </cfRule>
  </conditionalFormatting>
  <conditionalFormatting sqref="E15">
    <cfRule type="cellIs" dxfId="55" priority="55" stopIfTrue="1" operator="equal">
      <formula>"þ"</formula>
    </cfRule>
  </conditionalFormatting>
  <conditionalFormatting sqref="E15">
    <cfRule type="cellIs" dxfId="54" priority="54" stopIfTrue="1" operator="equal">
      <formula>"þ"</formula>
    </cfRule>
  </conditionalFormatting>
  <conditionalFormatting sqref="E12">
    <cfRule type="cellIs" dxfId="53" priority="53" stopIfTrue="1" operator="equal">
      <formula>"þ"</formula>
    </cfRule>
  </conditionalFormatting>
  <conditionalFormatting sqref="E14">
    <cfRule type="cellIs" dxfId="52" priority="52" stopIfTrue="1" operator="equal">
      <formula>"þ"</formula>
    </cfRule>
  </conditionalFormatting>
  <conditionalFormatting sqref="T1:U1">
    <cfRule type="cellIs" dxfId="51" priority="51" stopIfTrue="1" operator="equal">
      <formula>"þ"</formula>
    </cfRule>
  </conditionalFormatting>
  <conditionalFormatting sqref="E14">
    <cfRule type="cellIs" dxfId="50" priority="50" stopIfTrue="1" operator="equal">
      <formula>"þ"</formula>
    </cfRule>
  </conditionalFormatting>
  <conditionalFormatting sqref="E13">
    <cfRule type="cellIs" dxfId="49" priority="49" stopIfTrue="1" operator="equal">
      <formula>"þ"</formula>
    </cfRule>
  </conditionalFormatting>
  <conditionalFormatting sqref="T2:U2">
    <cfRule type="cellIs" dxfId="48" priority="48" stopIfTrue="1" operator="equal">
      <formula>"þ"</formula>
    </cfRule>
  </conditionalFormatting>
  <conditionalFormatting sqref="T2:U2">
    <cfRule type="cellIs" dxfId="47" priority="47" stopIfTrue="1" operator="equal">
      <formula>"þ"</formula>
    </cfRule>
  </conditionalFormatting>
  <conditionalFormatting sqref="E16">
    <cfRule type="cellIs" dxfId="46" priority="46" stopIfTrue="1" operator="equal">
      <formula>"þ"</formula>
    </cfRule>
  </conditionalFormatting>
  <conditionalFormatting sqref="T3:U3">
    <cfRule type="cellIs" dxfId="45" priority="45" stopIfTrue="1" operator="equal">
      <formula>"þ"</formula>
    </cfRule>
  </conditionalFormatting>
  <conditionalFormatting sqref="E15">
    <cfRule type="cellIs" dxfId="44" priority="44" stopIfTrue="1" operator="equal">
      <formula>"þ"</formula>
    </cfRule>
  </conditionalFormatting>
  <conditionalFormatting sqref="E15">
    <cfRule type="cellIs" dxfId="43" priority="43" stopIfTrue="1" operator="equal">
      <formula>"þ"</formula>
    </cfRule>
  </conditionalFormatting>
  <conditionalFormatting sqref="E12">
    <cfRule type="cellIs" dxfId="42" priority="42" stopIfTrue="1" operator="equal">
      <formula>"þ"</formula>
    </cfRule>
  </conditionalFormatting>
  <conditionalFormatting sqref="E15">
    <cfRule type="cellIs" dxfId="41" priority="41" stopIfTrue="1" operator="equal">
      <formula>"þ"</formula>
    </cfRule>
  </conditionalFormatting>
  <conditionalFormatting sqref="T2:U2">
    <cfRule type="cellIs" dxfId="40" priority="40" stopIfTrue="1" operator="equal">
      <formula>"þ"</formula>
    </cfRule>
  </conditionalFormatting>
  <conditionalFormatting sqref="E15">
    <cfRule type="cellIs" dxfId="39" priority="39" stopIfTrue="1" operator="equal">
      <formula>"þ"</formula>
    </cfRule>
  </conditionalFormatting>
  <conditionalFormatting sqref="E14">
    <cfRule type="cellIs" dxfId="38" priority="38" stopIfTrue="1" operator="equal">
      <formula>"þ"</formula>
    </cfRule>
  </conditionalFormatting>
  <conditionalFormatting sqref="T3:U3">
    <cfRule type="cellIs" dxfId="37" priority="37" stopIfTrue="1" operator="equal">
      <formula>"þ"</formula>
    </cfRule>
  </conditionalFormatting>
  <conditionalFormatting sqref="T3:U3">
    <cfRule type="cellIs" dxfId="36" priority="36" stopIfTrue="1" operator="equal">
      <formula>"þ"</formula>
    </cfRule>
  </conditionalFormatting>
  <conditionalFormatting sqref="E17:E27">
    <cfRule type="cellIs" dxfId="35" priority="35" stopIfTrue="1" operator="equal">
      <formula>"þ"</formula>
    </cfRule>
  </conditionalFormatting>
  <conditionalFormatting sqref="T4:U4">
    <cfRule type="cellIs" dxfId="34" priority="34" stopIfTrue="1" operator="equal">
      <formula>"þ"</formula>
    </cfRule>
  </conditionalFormatting>
  <conditionalFormatting sqref="E16">
    <cfRule type="cellIs" dxfId="33" priority="33" stopIfTrue="1" operator="equal">
      <formula>"þ"</formula>
    </cfRule>
  </conditionalFormatting>
  <conditionalFormatting sqref="E16">
    <cfRule type="cellIs" dxfId="32" priority="32" stopIfTrue="1" operator="equal">
      <formula>"þ"</formula>
    </cfRule>
  </conditionalFormatting>
  <conditionalFormatting sqref="E13">
    <cfRule type="cellIs" dxfId="31" priority="31" stopIfTrue="1" operator="equal">
      <formula>"þ"</formula>
    </cfRule>
  </conditionalFormatting>
  <conditionalFormatting sqref="T1:U1">
    <cfRule type="cellIs" dxfId="30" priority="30" stopIfTrue="1" operator="equal">
      <formula>"þ"</formula>
    </cfRule>
  </conditionalFormatting>
  <conditionalFormatting sqref="T2:U2">
    <cfRule type="cellIs" dxfId="29" priority="29" stopIfTrue="1" operator="equal">
      <formula>"þ"</formula>
    </cfRule>
  </conditionalFormatting>
  <conditionalFormatting sqref="T2:U2">
    <cfRule type="cellIs" dxfId="28" priority="28" stopIfTrue="1" operator="equal">
      <formula>"þ"</formula>
    </cfRule>
  </conditionalFormatting>
  <conditionalFormatting sqref="T3:U3">
    <cfRule type="cellIs" dxfId="27" priority="27" stopIfTrue="1" operator="equal">
      <formula>"þ"</formula>
    </cfRule>
  </conditionalFormatting>
  <conditionalFormatting sqref="T2:U2">
    <cfRule type="cellIs" dxfId="26" priority="26" stopIfTrue="1" operator="equal">
      <formula>"þ"</formula>
    </cfRule>
  </conditionalFormatting>
  <conditionalFormatting sqref="T3:U3">
    <cfRule type="cellIs" dxfId="25" priority="25" stopIfTrue="1" operator="equal">
      <formula>"þ"</formula>
    </cfRule>
  </conditionalFormatting>
  <conditionalFormatting sqref="T3:U3">
    <cfRule type="cellIs" dxfId="24" priority="24" stopIfTrue="1" operator="equal">
      <formula>"þ"</formula>
    </cfRule>
  </conditionalFormatting>
  <conditionalFormatting sqref="E17:E27">
    <cfRule type="cellIs" dxfId="23" priority="23" stopIfTrue="1" operator="equal">
      <formula>"þ"</formula>
    </cfRule>
  </conditionalFormatting>
  <conditionalFormatting sqref="T4:U4">
    <cfRule type="cellIs" dxfId="22" priority="22" stopIfTrue="1" operator="equal">
      <formula>"þ"</formula>
    </cfRule>
  </conditionalFormatting>
  <conditionalFormatting sqref="T2:U2">
    <cfRule type="cellIs" dxfId="21" priority="21" stopIfTrue="1" operator="equal">
      <formula>"þ"</formula>
    </cfRule>
  </conditionalFormatting>
  <conditionalFormatting sqref="T3:U3">
    <cfRule type="cellIs" dxfId="20" priority="20" stopIfTrue="1" operator="equal">
      <formula>"þ"</formula>
    </cfRule>
  </conditionalFormatting>
  <conditionalFormatting sqref="T3:U3">
    <cfRule type="cellIs" dxfId="19" priority="19" stopIfTrue="1" operator="equal">
      <formula>"þ"</formula>
    </cfRule>
  </conditionalFormatting>
  <conditionalFormatting sqref="E17:E27">
    <cfRule type="cellIs" dxfId="18" priority="18" stopIfTrue="1" operator="equal">
      <formula>"þ"</formula>
    </cfRule>
  </conditionalFormatting>
  <conditionalFormatting sqref="T4:U4">
    <cfRule type="cellIs" dxfId="17" priority="17" stopIfTrue="1" operator="equal">
      <formula>"þ"</formula>
    </cfRule>
  </conditionalFormatting>
  <conditionalFormatting sqref="T3:U3">
    <cfRule type="cellIs" dxfId="16" priority="16" stopIfTrue="1" operator="equal">
      <formula>"þ"</formula>
    </cfRule>
  </conditionalFormatting>
  <conditionalFormatting sqref="T4:U4">
    <cfRule type="cellIs" dxfId="15" priority="15" stopIfTrue="1" operator="equal">
      <formula>"þ"</formula>
    </cfRule>
  </conditionalFormatting>
  <conditionalFormatting sqref="T4:U4">
    <cfRule type="cellIs" dxfId="14" priority="14" stopIfTrue="1" operator="equal">
      <formula>"þ"</formula>
    </cfRule>
  </conditionalFormatting>
  <conditionalFormatting sqref="E18">
    <cfRule type="cellIs" dxfId="13" priority="13" stopIfTrue="1" operator="equal">
      <formula>"þ"</formula>
    </cfRule>
  </conditionalFormatting>
  <conditionalFormatting sqref="T5:U5">
    <cfRule type="cellIs" dxfId="12" priority="12" stopIfTrue="1" operator="equal">
      <formula>"þ"</formula>
    </cfRule>
  </conditionalFormatting>
  <conditionalFormatting sqref="E17:E27">
    <cfRule type="cellIs" dxfId="11" priority="11" stopIfTrue="1" operator="equal">
      <formula>"þ"</formula>
    </cfRule>
  </conditionalFormatting>
  <conditionalFormatting sqref="E17:E27">
    <cfRule type="cellIs" dxfId="10" priority="10" stopIfTrue="1" operator="equal">
      <formula>"þ"</formula>
    </cfRule>
  </conditionalFormatting>
  <conditionalFormatting sqref="D28:E28">
    <cfRule type="cellIs" dxfId="9" priority="9" stopIfTrue="1" operator="equal">
      <formula>"þ"</formula>
    </cfRule>
  </conditionalFormatting>
  <conditionalFormatting sqref="E28">
    <cfRule type="cellIs" dxfId="8" priority="8" stopIfTrue="1" operator="equal">
      <formula>"þ"</formula>
    </cfRule>
  </conditionalFormatting>
  <conditionalFormatting sqref="E5">
    <cfRule type="cellIs" dxfId="7" priority="3" stopIfTrue="1" operator="equal">
      <formula>"þ"</formula>
    </cfRule>
  </conditionalFormatting>
  <conditionalFormatting sqref="E11">
    <cfRule type="cellIs" dxfId="6" priority="2" stopIfTrue="1" operator="equal">
      <formula>"þ"</formula>
    </cfRule>
  </conditionalFormatting>
  <conditionalFormatting sqref="E11">
    <cfRule type="cellIs" dxfId="5" priority="1" stopIfTrue="1" operator="equal">
      <formula>"þ"</formula>
    </cfRule>
  </conditionalFormatting>
  <printOptions gridLinesSet="0"/>
  <pageMargins left="0.62" right="0.33" top="0.5" bottom="0.63" header="0.5" footer="0.5"/>
  <pageSetup orientation="portrait" horizontalDpi="120" verticalDpi="144" r:id="rId1"/>
  <headerFooter alignWithMargins="0"/>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18"/>
  <sheetViews>
    <sheetView showGridLines="0" workbookViewId="0"/>
  </sheetViews>
  <sheetFormatPr defaultColWidth="13" defaultRowHeight="16.8" x14ac:dyDescent="0.3"/>
  <cols>
    <col min="1" max="1" width="28.5" style="295" bestFit="1" customWidth="1"/>
    <col min="2" max="2" width="1.8984375" style="298" customWidth="1"/>
    <col min="3" max="3" width="29.59765625" style="243" bestFit="1" customWidth="1"/>
    <col min="4" max="4" width="17.69921875" style="312" bestFit="1" customWidth="1"/>
    <col min="5" max="16384" width="13" style="243"/>
  </cols>
  <sheetData>
    <row r="1" spans="1:3" ht="24" thickTop="1" thickBot="1" x14ac:dyDescent="0.35">
      <c r="A1" s="311" t="s">
        <v>230</v>
      </c>
      <c r="B1" s="243"/>
      <c r="C1" s="311" t="s">
        <v>109</v>
      </c>
    </row>
    <row r="2" spans="1:3" ht="17.399999999999999" thickBot="1" x14ac:dyDescent="0.35">
      <c r="A2" s="313" t="s">
        <v>397</v>
      </c>
      <c r="B2" s="243"/>
      <c r="C2" s="314" t="s">
        <v>399</v>
      </c>
    </row>
    <row r="3" spans="1:3" ht="21.6" thickTop="1" thickBot="1" x14ac:dyDescent="0.35">
      <c r="A3" s="315" t="s">
        <v>416</v>
      </c>
      <c r="B3" s="243"/>
      <c r="C3" s="316" t="s">
        <v>407</v>
      </c>
    </row>
    <row r="4" spans="1:3" x14ac:dyDescent="0.3">
      <c r="A4" s="313" t="s">
        <v>398</v>
      </c>
      <c r="B4" s="243"/>
      <c r="C4" s="317" t="s">
        <v>400</v>
      </c>
    </row>
    <row r="5" spans="1:3" ht="17.399999999999999" thickBot="1" x14ac:dyDescent="0.35">
      <c r="A5" s="318" t="s">
        <v>429</v>
      </c>
      <c r="B5" s="243"/>
      <c r="C5" s="319" t="s">
        <v>414</v>
      </c>
    </row>
    <row r="6" spans="1:3" ht="18" thickTop="1" thickBot="1" x14ac:dyDescent="0.35">
      <c r="B6" s="243"/>
      <c r="C6" s="317" t="s">
        <v>401</v>
      </c>
    </row>
    <row r="7" spans="1:3" ht="24" thickTop="1" thickBot="1" x14ac:dyDescent="0.35">
      <c r="A7" s="8" t="s">
        <v>111</v>
      </c>
      <c r="B7" s="243"/>
      <c r="C7" s="320" t="s">
        <v>415</v>
      </c>
    </row>
    <row r="8" spans="1:3" ht="17.399999999999999" thickBot="1" x14ac:dyDescent="0.35">
      <c r="A8" s="321" t="s">
        <v>112</v>
      </c>
      <c r="B8" s="243"/>
    </row>
    <row r="9" spans="1:3" ht="24" thickTop="1" thickBot="1" x14ac:dyDescent="0.35">
      <c r="A9" s="34" t="s">
        <v>463</v>
      </c>
      <c r="B9" s="243"/>
      <c r="C9" s="9" t="s">
        <v>78</v>
      </c>
    </row>
    <row r="10" spans="1:3" ht="17.399999999999999" thickBot="1" x14ac:dyDescent="0.35">
      <c r="A10" s="322" t="s">
        <v>462</v>
      </c>
      <c r="B10" s="243"/>
      <c r="C10" s="323" t="s">
        <v>249</v>
      </c>
    </row>
    <row r="11" spans="1:3" ht="18" thickTop="1" thickBot="1" x14ac:dyDescent="0.35">
      <c r="B11" s="243"/>
    </row>
    <row r="12" spans="1:3" ht="24" thickTop="1" thickBot="1" x14ac:dyDescent="0.35">
      <c r="C12" s="311" t="s">
        <v>440</v>
      </c>
    </row>
    <row r="13" spans="1:3" x14ac:dyDescent="0.3">
      <c r="C13" s="313" t="s">
        <v>96</v>
      </c>
    </row>
    <row r="14" spans="1:3" x14ac:dyDescent="0.3">
      <c r="C14" s="313" t="s">
        <v>454</v>
      </c>
    </row>
    <row r="15" spans="1:3" x14ac:dyDescent="0.3">
      <c r="C15" s="313" t="s">
        <v>450</v>
      </c>
    </row>
    <row r="16" spans="1:3" x14ac:dyDescent="0.3">
      <c r="C16" s="313" t="s">
        <v>453</v>
      </c>
    </row>
    <row r="17" spans="3:3" ht="17.399999999999999" thickBot="1" x14ac:dyDescent="0.35">
      <c r="C17" s="318" t="s">
        <v>441</v>
      </c>
    </row>
    <row r="18" spans="3:3" ht="17.399999999999999" thickTop="1" x14ac:dyDescent="0.3"/>
  </sheetData>
  <sortState xmlns:xlrd2="http://schemas.microsoft.com/office/spreadsheetml/2017/richdata2" ref="C13:C17">
    <sortCondition ref="C13:C17"/>
  </sortState>
  <phoneticPr fontId="0" type="noConversion"/>
  <printOptions gridLinesSet="0"/>
  <pageMargins left="0.62" right="0.33" top="0.5" bottom="0.63" header="0.5" footer="0.5"/>
  <pageSetup orientation="portrait" horizontalDpi="120" verticalDpi="144"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K19"/>
  <sheetViews>
    <sheetView showGridLines="0" workbookViewId="0"/>
  </sheetViews>
  <sheetFormatPr defaultColWidth="13" defaultRowHeight="15.6" x14ac:dyDescent="0.3"/>
  <cols>
    <col min="1" max="1" width="23.19921875" style="325" customWidth="1"/>
    <col min="2" max="2" width="8.59765625" style="325" customWidth="1"/>
    <col min="3" max="3" width="6.09765625" style="325" customWidth="1"/>
    <col min="4" max="4" width="8.19921875" style="325" customWidth="1"/>
    <col min="5" max="5" width="8.3984375" style="325" customWidth="1"/>
    <col min="6" max="6" width="8.3984375" style="325" bestFit="1" customWidth="1"/>
    <col min="7" max="9" width="5.59765625" style="325" customWidth="1"/>
    <col min="10" max="10" width="6.19921875" style="325" bestFit="1" customWidth="1"/>
    <col min="11" max="11" width="26.59765625" style="325" customWidth="1"/>
    <col min="12" max="16384" width="13" style="41"/>
  </cols>
  <sheetData>
    <row r="1" spans="1:11" ht="23.4" thickBot="1" x14ac:dyDescent="0.35">
      <c r="A1" s="310" t="s">
        <v>15</v>
      </c>
      <c r="B1" s="310"/>
      <c r="C1" s="310"/>
      <c r="D1" s="310"/>
      <c r="E1" s="310"/>
      <c r="F1" s="310"/>
      <c r="G1" s="310"/>
      <c r="H1" s="310"/>
      <c r="I1" s="310"/>
      <c r="J1" s="310"/>
      <c r="K1" s="310"/>
    </row>
    <row r="2" spans="1:11" ht="16.8" thickTop="1" thickBot="1" x14ac:dyDescent="0.35">
      <c r="A2" s="371" t="s">
        <v>1</v>
      </c>
      <c r="B2" s="372" t="s">
        <v>2</v>
      </c>
      <c r="C2" s="372" t="s">
        <v>19</v>
      </c>
      <c r="D2" s="372" t="s">
        <v>20</v>
      </c>
      <c r="E2" s="373" t="s">
        <v>58</v>
      </c>
      <c r="F2" s="372" t="s">
        <v>16</v>
      </c>
      <c r="G2" s="372" t="s">
        <v>21</v>
      </c>
      <c r="H2" s="374" t="s">
        <v>113</v>
      </c>
      <c r="I2" s="375" t="s">
        <v>236</v>
      </c>
      <c r="J2" s="374" t="s">
        <v>87</v>
      </c>
      <c r="K2" s="376" t="s">
        <v>85</v>
      </c>
    </row>
    <row r="3" spans="1:11" ht="16.2" thickBot="1" x14ac:dyDescent="0.35">
      <c r="A3" s="377" t="s">
        <v>445</v>
      </c>
      <c r="B3" s="378" t="s">
        <v>231</v>
      </c>
      <c r="C3" s="379" t="str">
        <f>CONCATENATE('Personal File'!$C$10," +1")</f>
        <v>+0 +1</v>
      </c>
      <c r="D3" s="380">
        <v>1</v>
      </c>
      <c r="E3" s="380" t="s">
        <v>232</v>
      </c>
      <c r="F3" s="381" t="s">
        <v>233</v>
      </c>
      <c r="G3" s="382">
        <v>4</v>
      </c>
      <c r="H3" s="383" t="str">
        <f>CONCATENATE("+",RIGHT('Personal File'!$B$8,1)+RIGHT('Personal File'!$C$14)+D3)</f>
        <v>+8</v>
      </c>
      <c r="I3" s="384">
        <f t="shared" ref="I3" ca="1" si="0">RANDBETWEEN(1,20)</f>
        <v>5</v>
      </c>
      <c r="J3" s="385">
        <f t="shared" ref="J3" ca="1" si="1">I3+RIGHT(H3,1)</f>
        <v>13</v>
      </c>
      <c r="K3" s="386"/>
    </row>
    <row r="4" spans="1:11" ht="6" customHeight="1" thickTop="1" thickBot="1" x14ac:dyDescent="0.35"/>
    <row r="5" spans="1:11" ht="16.8" thickTop="1" thickBot="1" x14ac:dyDescent="0.35">
      <c r="A5" s="371" t="s">
        <v>4</v>
      </c>
      <c r="B5" s="372" t="s">
        <v>5</v>
      </c>
      <c r="C5" s="372" t="s">
        <v>19</v>
      </c>
      <c r="D5" s="372" t="s">
        <v>20</v>
      </c>
      <c r="E5" s="373" t="s">
        <v>58</v>
      </c>
      <c r="F5" s="372" t="s">
        <v>6</v>
      </c>
      <c r="G5" s="372" t="s">
        <v>21</v>
      </c>
      <c r="H5" s="374" t="s">
        <v>113</v>
      </c>
      <c r="I5" s="375" t="s">
        <v>236</v>
      </c>
      <c r="J5" s="374" t="s">
        <v>87</v>
      </c>
      <c r="K5" s="376" t="s">
        <v>85</v>
      </c>
    </row>
    <row r="6" spans="1:11" x14ac:dyDescent="0.3">
      <c r="A6" s="440" t="s">
        <v>446</v>
      </c>
      <c r="B6" s="441" t="s">
        <v>234</v>
      </c>
      <c r="C6" s="442" t="s">
        <v>442</v>
      </c>
      <c r="D6" s="442" t="s">
        <v>442</v>
      </c>
      <c r="E6" s="441" t="s">
        <v>232</v>
      </c>
      <c r="F6" s="442" t="s">
        <v>240</v>
      </c>
      <c r="G6" s="443">
        <v>0</v>
      </c>
      <c r="H6" s="444" t="str">
        <f>CONCATENATE("+",RIGHT('Personal File'!$B$8,1)+RIGHT('Personal File'!$C$11)+D6)</f>
        <v>+5</v>
      </c>
      <c r="I6" s="445">
        <f ca="1">RANDBETWEEN(1,20)</f>
        <v>7</v>
      </c>
      <c r="J6" s="446">
        <f t="shared" ref="J6" ca="1" si="2">I6+RIGHT(H6,1)</f>
        <v>12</v>
      </c>
      <c r="K6" s="447"/>
    </row>
    <row r="7" spans="1:11" ht="16.2" thickBot="1" x14ac:dyDescent="0.35">
      <c r="A7" s="448" t="s">
        <v>344</v>
      </c>
      <c r="B7" s="449" t="s">
        <v>642</v>
      </c>
      <c r="C7" s="450" t="s">
        <v>442</v>
      </c>
      <c r="D7" s="450" t="s">
        <v>442</v>
      </c>
      <c r="E7" s="449" t="s">
        <v>232</v>
      </c>
      <c r="F7" s="450" t="s">
        <v>81</v>
      </c>
      <c r="G7" s="451">
        <v>0</v>
      </c>
      <c r="H7" s="452" t="str">
        <f>CONCATENATE("+",RIGHT('Personal File'!$B$8,1)+RIGHT('Personal File'!$C$14)+D7)</f>
        <v>+8</v>
      </c>
      <c r="I7" s="453">
        <f ca="1">RANDBETWEEN(1,20)</f>
        <v>3</v>
      </c>
      <c r="J7" s="453">
        <f t="shared" ref="J7" ca="1" si="3">I7+RIGHT(H7,1)</f>
        <v>11</v>
      </c>
      <c r="K7" s="454"/>
    </row>
    <row r="8" spans="1:11" ht="6" customHeight="1" thickTop="1" thickBot="1" x14ac:dyDescent="0.35">
      <c r="D8" s="387"/>
      <c r="E8" s="387"/>
      <c r="G8" s="359"/>
      <c r="H8" s="359"/>
      <c r="I8" s="359"/>
      <c r="J8" s="359"/>
    </row>
    <row r="9" spans="1:11" ht="16.8" thickTop="1" thickBot="1" x14ac:dyDescent="0.35">
      <c r="A9" s="371" t="s">
        <v>63</v>
      </c>
      <c r="B9" s="372" t="s">
        <v>9</v>
      </c>
      <c r="C9" s="372" t="s">
        <v>28</v>
      </c>
      <c r="D9" s="372" t="s">
        <v>87</v>
      </c>
      <c r="E9" s="372" t="s">
        <v>88</v>
      </c>
      <c r="F9" s="372" t="s">
        <v>89</v>
      </c>
      <c r="G9" s="372" t="s">
        <v>21</v>
      </c>
      <c r="H9" s="388" t="s">
        <v>85</v>
      </c>
      <c r="I9" s="389"/>
      <c r="J9" s="389"/>
      <c r="K9" s="390"/>
    </row>
    <row r="10" spans="1:11" x14ac:dyDescent="0.3">
      <c r="A10" s="391"/>
      <c r="B10" s="392"/>
      <c r="C10" s="393"/>
      <c r="D10" s="394"/>
      <c r="E10" s="395"/>
      <c r="F10" s="393"/>
      <c r="G10" s="396"/>
      <c r="H10" s="397"/>
      <c r="I10" s="398"/>
      <c r="J10" s="398"/>
      <c r="K10" s="399"/>
    </row>
    <row r="11" spans="1:11" ht="16.2" thickBot="1" x14ac:dyDescent="0.35">
      <c r="A11" s="377"/>
      <c r="B11" s="378"/>
      <c r="C11" s="400"/>
      <c r="D11" s="378"/>
      <c r="E11" s="401"/>
      <c r="F11" s="378"/>
      <c r="G11" s="402"/>
      <c r="H11" s="403"/>
      <c r="I11" s="404"/>
      <c r="J11" s="404"/>
      <c r="K11" s="405"/>
    </row>
    <row r="12" spans="1:11" ht="6.75" customHeight="1" thickTop="1" thickBot="1" x14ac:dyDescent="0.35"/>
    <row r="13" spans="1:11" ht="21.6" thickTop="1" thickBot="1" x14ac:dyDescent="0.35">
      <c r="A13" s="406" t="s">
        <v>457</v>
      </c>
      <c r="B13" s="407">
        <v>3</v>
      </c>
      <c r="D13" s="408" t="s">
        <v>64</v>
      </c>
      <c r="E13" s="409"/>
      <c r="F13" s="388" t="s">
        <v>3</v>
      </c>
      <c r="G13" s="372" t="s">
        <v>21</v>
      </c>
      <c r="H13" s="374" t="s">
        <v>113</v>
      </c>
      <c r="I13" s="388" t="s">
        <v>85</v>
      </c>
      <c r="J13" s="389"/>
      <c r="K13" s="390"/>
    </row>
    <row r="14" spans="1:11" ht="21.6" thickTop="1" thickBot="1" x14ac:dyDescent="0.35">
      <c r="A14" s="406" t="s">
        <v>443</v>
      </c>
      <c r="B14" s="410">
        <f>B13+B16</f>
        <v>3</v>
      </c>
      <c r="D14" s="411" t="s">
        <v>221</v>
      </c>
      <c r="E14" s="412"/>
      <c r="F14" s="413">
        <v>7</v>
      </c>
      <c r="G14" s="414">
        <v>1</v>
      </c>
      <c r="H14" s="415" t="s">
        <v>56</v>
      </c>
      <c r="I14" s="416"/>
      <c r="J14" s="417"/>
      <c r="K14" s="418"/>
    </row>
    <row r="15" spans="1:11" ht="16.2" thickTop="1" x14ac:dyDescent="0.3">
      <c r="A15" s="335"/>
      <c r="B15" s="335"/>
    </row>
    <row r="16" spans="1:11" ht="18" x14ac:dyDescent="0.3">
      <c r="A16" s="419" t="s">
        <v>458</v>
      </c>
      <c r="B16" s="420" t="str">
        <f>'Personal File'!C10</f>
        <v>+0</v>
      </c>
    </row>
    <row r="17" spans="1:2" ht="18" x14ac:dyDescent="0.3">
      <c r="A17" s="419" t="s">
        <v>459</v>
      </c>
      <c r="B17" s="420" t="str">
        <f>'Personal File'!C11</f>
        <v>+1</v>
      </c>
    </row>
    <row r="18" spans="1:2" ht="18" x14ac:dyDescent="0.3">
      <c r="A18" s="419" t="s">
        <v>460</v>
      </c>
      <c r="B18" s="420">
        <v>0</v>
      </c>
    </row>
    <row r="19" spans="1:2" ht="18" x14ac:dyDescent="0.3">
      <c r="A19" s="419" t="s">
        <v>461</v>
      </c>
      <c r="B19" s="420">
        <v>0</v>
      </c>
    </row>
  </sheetData>
  <phoneticPr fontId="0" type="noConversion"/>
  <conditionalFormatting sqref="B11">
    <cfRule type="cellIs" dxfId="4" priority="7" operator="equal">
      <formula>2</formula>
    </cfRule>
  </conditionalFormatting>
  <conditionalFormatting sqref="I3">
    <cfRule type="cellIs" dxfId="3" priority="3" operator="equal">
      <formula>20</formula>
    </cfRule>
    <cfRule type="cellIs" dxfId="2" priority="4" operator="equal">
      <formula>1</formula>
    </cfRule>
  </conditionalFormatting>
  <conditionalFormatting sqref="I6:I7">
    <cfRule type="cellIs" dxfId="1" priority="1" operator="equal">
      <formula>20</formula>
    </cfRule>
    <cfRule type="cellIs" dxfId="0" priority="2" operator="equal">
      <formula>1</formula>
    </cfRule>
  </conditionalFormatting>
  <printOptions gridLinesSet="0"/>
  <pageMargins left="0.62" right="0.33" top="0.5" bottom="0.63" header="0.5" footer="0.5"/>
  <pageSetup orientation="portrait" horizontalDpi="120" verticalDpi="144"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18"/>
  <sheetViews>
    <sheetView showGridLines="0" workbookViewId="0"/>
  </sheetViews>
  <sheetFormatPr defaultColWidth="13" defaultRowHeight="15.6" x14ac:dyDescent="0.3"/>
  <cols>
    <col min="1" max="1" width="24.19921875" style="325" customWidth="1"/>
    <col min="2" max="2" width="4.5" style="325" bestFit="1" customWidth="1"/>
    <col min="3" max="3" width="5.59765625" style="359" bestFit="1" customWidth="1"/>
    <col min="4" max="5" width="26.59765625" style="41" customWidth="1"/>
    <col min="6" max="6" width="7" style="325" customWidth="1"/>
    <col min="7" max="16384" width="13" style="41"/>
  </cols>
  <sheetData>
    <row r="1" spans="1:6" ht="23.4" thickBot="1" x14ac:dyDescent="0.35">
      <c r="A1" s="310" t="s">
        <v>82</v>
      </c>
      <c r="B1" s="310"/>
      <c r="C1" s="324"/>
      <c r="D1" s="310"/>
      <c r="E1" s="310"/>
    </row>
    <row r="2" spans="1:6" s="325" customFormat="1" ht="16.2" thickBot="1" x14ac:dyDescent="0.35">
      <c r="A2" s="326" t="s">
        <v>83</v>
      </c>
      <c r="B2" s="326" t="s">
        <v>3</v>
      </c>
      <c r="C2" s="327" t="s">
        <v>21</v>
      </c>
      <c r="D2" s="328" t="s">
        <v>84</v>
      </c>
      <c r="E2" s="329" t="s">
        <v>85</v>
      </c>
    </row>
    <row r="3" spans="1:6" x14ac:dyDescent="0.3">
      <c r="A3" s="330" t="s">
        <v>256</v>
      </c>
      <c r="B3" s="331">
        <v>1</v>
      </c>
      <c r="C3" s="332">
        <v>0</v>
      </c>
      <c r="D3" s="333"/>
      <c r="E3" s="334"/>
      <c r="F3" s="335"/>
    </row>
    <row r="4" spans="1:6" x14ac:dyDescent="0.3">
      <c r="A4" s="336" t="s">
        <v>255</v>
      </c>
      <c r="B4" s="337">
        <v>1</v>
      </c>
      <c r="C4" s="338">
        <v>0.5</v>
      </c>
      <c r="D4" s="339"/>
      <c r="E4" s="340"/>
    </row>
    <row r="5" spans="1:6" x14ac:dyDescent="0.3">
      <c r="A5" s="341" t="s">
        <v>431</v>
      </c>
      <c r="B5" s="342">
        <v>1</v>
      </c>
      <c r="C5" s="343" t="s">
        <v>432</v>
      </c>
      <c r="D5" s="344"/>
      <c r="E5" s="345"/>
    </row>
    <row r="6" spans="1:6" x14ac:dyDescent="0.3">
      <c r="A6" s="341" t="s">
        <v>444</v>
      </c>
      <c r="B6" s="342">
        <v>1</v>
      </c>
      <c r="C6" s="346">
        <v>0</v>
      </c>
      <c r="D6" s="344"/>
      <c r="E6" s="345"/>
    </row>
    <row r="7" spans="1:6" ht="16.2" thickBot="1" x14ac:dyDescent="0.35">
      <c r="A7" s="347" t="s">
        <v>430</v>
      </c>
      <c r="B7" s="348">
        <v>1</v>
      </c>
      <c r="C7" s="349" t="s">
        <v>432</v>
      </c>
      <c r="D7" s="350"/>
      <c r="E7" s="351"/>
    </row>
    <row r="8" spans="1:6" ht="24" thickTop="1" thickBot="1" x14ac:dyDescent="0.35">
      <c r="A8" s="310" t="s">
        <v>86</v>
      </c>
      <c r="B8" s="310"/>
      <c r="C8" s="352"/>
      <c r="D8" s="310"/>
      <c r="E8" s="353"/>
    </row>
    <row r="9" spans="1:6" ht="16.2" thickBot="1" x14ac:dyDescent="0.35">
      <c r="A9" s="326" t="s">
        <v>83</v>
      </c>
      <c r="B9" s="326" t="s">
        <v>3</v>
      </c>
      <c r="C9" s="327" t="s">
        <v>21</v>
      </c>
      <c r="D9" s="328" t="s">
        <v>84</v>
      </c>
      <c r="E9" s="329" t="s">
        <v>85</v>
      </c>
    </row>
    <row r="10" spans="1:6" x14ac:dyDescent="0.3">
      <c r="A10" s="330"/>
      <c r="B10" s="354"/>
      <c r="C10" s="332"/>
      <c r="D10" s="333"/>
      <c r="E10" s="334"/>
      <c r="F10" s="335"/>
    </row>
    <row r="11" spans="1:6" x14ac:dyDescent="0.3">
      <c r="A11" s="336"/>
      <c r="B11" s="355"/>
      <c r="C11" s="356"/>
      <c r="D11" s="339"/>
      <c r="E11" s="340"/>
      <c r="F11" s="335"/>
    </row>
    <row r="12" spans="1:6" ht="16.2" thickBot="1" x14ac:dyDescent="0.35">
      <c r="A12" s="347"/>
      <c r="B12" s="348"/>
      <c r="C12" s="357"/>
      <c r="D12" s="358"/>
      <c r="E12" s="351"/>
      <c r="F12" s="335"/>
    </row>
    <row r="13" spans="1:6" ht="24" thickTop="1" thickBot="1" x14ac:dyDescent="0.35">
      <c r="A13" s="95"/>
      <c r="B13" s="95"/>
      <c r="D13" s="360" t="s">
        <v>239</v>
      </c>
      <c r="E13" s="353"/>
    </row>
    <row r="14" spans="1:6" s="325" customFormat="1" ht="16.2" thickBot="1" x14ac:dyDescent="0.35">
      <c r="A14" s="326" t="s">
        <v>83</v>
      </c>
      <c r="B14" s="326" t="s">
        <v>3</v>
      </c>
      <c r="C14" s="327" t="s">
        <v>21</v>
      </c>
      <c r="D14" s="328" t="s">
        <v>84</v>
      </c>
      <c r="E14" s="329" t="s">
        <v>85</v>
      </c>
    </row>
    <row r="15" spans="1:6" x14ac:dyDescent="0.3">
      <c r="A15" s="330"/>
      <c r="B15" s="354"/>
      <c r="C15" s="332"/>
      <c r="D15" s="333"/>
      <c r="E15" s="334"/>
    </row>
    <row r="16" spans="1:6" x14ac:dyDescent="0.3">
      <c r="A16" s="336"/>
      <c r="B16" s="355"/>
      <c r="C16" s="356"/>
      <c r="D16" s="339"/>
      <c r="E16" s="340"/>
    </row>
    <row r="17" spans="1:5" ht="16.2" thickBot="1" x14ac:dyDescent="0.35">
      <c r="A17" s="347"/>
      <c r="B17" s="348"/>
      <c r="C17" s="357"/>
      <c r="D17" s="358"/>
      <c r="E17" s="351"/>
    </row>
    <row r="18" spans="1:5" ht="16.2" thickTop="1" x14ac:dyDescent="0.3"/>
  </sheetData>
  <sortState xmlns:xlrd2="http://schemas.microsoft.com/office/spreadsheetml/2017/richdata2" ref="A3:D6">
    <sortCondition ref="A3:A6"/>
  </sortState>
  <phoneticPr fontId="0" type="noConversion"/>
  <printOptions gridLinesSet="0"/>
  <pageMargins left="0.62" right="0.33" top="0.5" bottom="0.63" header="0.5" footer="0.5"/>
  <pageSetup orientation="portrait" horizontalDpi="120" verticalDpi="144"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C24"/>
  <sheetViews>
    <sheetView showGridLines="0" workbookViewId="0"/>
  </sheetViews>
  <sheetFormatPr defaultColWidth="9" defaultRowHeight="15.6" x14ac:dyDescent="0.3"/>
  <cols>
    <col min="1" max="1" width="50.09765625" style="46" customWidth="1"/>
    <col min="2" max="2" width="9.5" style="369" customWidth="1"/>
    <col min="3" max="3" width="6.3984375" style="46" customWidth="1"/>
    <col min="4" max="16384" width="9" style="46"/>
  </cols>
  <sheetData>
    <row r="1" spans="1:3" x14ac:dyDescent="0.3">
      <c r="A1" s="95" t="s">
        <v>133</v>
      </c>
      <c r="B1" s="218" t="s">
        <v>243</v>
      </c>
      <c r="C1" s="361" t="s">
        <v>132</v>
      </c>
    </row>
    <row r="2" spans="1:3" x14ac:dyDescent="0.3">
      <c r="A2" s="362" t="s">
        <v>131</v>
      </c>
      <c r="B2" s="335" t="s">
        <v>121</v>
      </c>
      <c r="C2" s="363">
        <v>0.1</v>
      </c>
    </row>
    <row r="3" spans="1:3" x14ac:dyDescent="0.3">
      <c r="A3" s="362" t="s">
        <v>130</v>
      </c>
      <c r="B3" s="335" t="s">
        <v>121</v>
      </c>
      <c r="C3" s="363">
        <v>0.1</v>
      </c>
    </row>
    <row r="4" spans="1:3" x14ac:dyDescent="0.3">
      <c r="A4" s="362" t="s">
        <v>129</v>
      </c>
      <c r="B4" s="335" t="s">
        <v>121</v>
      </c>
      <c r="C4" s="363">
        <v>0.1</v>
      </c>
    </row>
    <row r="5" spans="1:3" x14ac:dyDescent="0.3">
      <c r="A5" s="362" t="s">
        <v>128</v>
      </c>
      <c r="B5" s="335" t="s">
        <v>426</v>
      </c>
      <c r="C5" s="363">
        <v>0.08</v>
      </c>
    </row>
    <row r="6" spans="1:3" x14ac:dyDescent="0.3">
      <c r="A6" s="362" t="s">
        <v>127</v>
      </c>
      <c r="B6" s="335" t="s">
        <v>426</v>
      </c>
      <c r="C6" s="363">
        <v>0.08</v>
      </c>
    </row>
    <row r="7" spans="1:3" x14ac:dyDescent="0.3">
      <c r="A7" s="362" t="s">
        <v>126</v>
      </c>
      <c r="B7" s="335" t="s">
        <v>121</v>
      </c>
      <c r="C7" s="363">
        <v>0.1</v>
      </c>
    </row>
    <row r="8" spans="1:3" x14ac:dyDescent="0.3">
      <c r="A8" s="364" t="s">
        <v>125</v>
      </c>
      <c r="B8" s="335" t="s">
        <v>121</v>
      </c>
      <c r="C8" s="363">
        <v>0.1</v>
      </c>
    </row>
    <row r="9" spans="1:3" x14ac:dyDescent="0.3">
      <c r="A9" s="362" t="s">
        <v>124</v>
      </c>
      <c r="B9" s="335" t="s">
        <v>426</v>
      </c>
      <c r="C9" s="363">
        <v>0.08</v>
      </c>
    </row>
    <row r="10" spans="1:3" x14ac:dyDescent="0.3">
      <c r="A10" s="362" t="s">
        <v>123</v>
      </c>
      <c r="B10" s="335" t="s">
        <v>121</v>
      </c>
      <c r="C10" s="363">
        <v>0.1</v>
      </c>
    </row>
    <row r="11" spans="1:3" x14ac:dyDescent="0.3">
      <c r="A11" s="362" t="s">
        <v>122</v>
      </c>
      <c r="B11" s="335" t="s">
        <v>121</v>
      </c>
      <c r="C11" s="363">
        <v>0.1</v>
      </c>
    </row>
    <row r="12" spans="1:3" x14ac:dyDescent="0.3">
      <c r="A12" s="95" t="s">
        <v>57</v>
      </c>
      <c r="B12" s="218"/>
      <c r="C12" s="361">
        <f>SUM(C2:C11)</f>
        <v>0.94</v>
      </c>
    </row>
    <row r="13" spans="1:3" x14ac:dyDescent="0.3">
      <c r="A13" s="95"/>
      <c r="B13" s="218"/>
      <c r="C13" s="361"/>
    </row>
    <row r="14" spans="1:3" x14ac:dyDescent="0.3">
      <c r="A14" s="95" t="s">
        <v>120</v>
      </c>
      <c r="B14" s="365">
        <v>0</v>
      </c>
    </row>
    <row r="15" spans="1:3" x14ac:dyDescent="0.3">
      <c r="A15" s="95" t="s">
        <v>119</v>
      </c>
      <c r="B15" s="365">
        <v>500</v>
      </c>
    </row>
    <row r="16" spans="1:3" x14ac:dyDescent="0.3">
      <c r="A16" s="95" t="s">
        <v>118</v>
      </c>
      <c r="B16" s="366">
        <f>B15*C12/(1+B14)</f>
        <v>470</v>
      </c>
    </row>
    <row r="17" spans="1:3" x14ac:dyDescent="0.3">
      <c r="A17" s="95" t="s">
        <v>117</v>
      </c>
      <c r="B17" s="367">
        <v>0</v>
      </c>
      <c r="C17" s="7"/>
    </row>
    <row r="18" spans="1:3" x14ac:dyDescent="0.3">
      <c r="A18" s="95" t="s">
        <v>57</v>
      </c>
      <c r="B18" s="368">
        <f>SUM(B16:B17)</f>
        <v>470</v>
      </c>
    </row>
    <row r="19" spans="1:3" x14ac:dyDescent="0.3">
      <c r="A19" s="95" t="s">
        <v>116</v>
      </c>
      <c r="B19" s="365">
        <v>8190</v>
      </c>
    </row>
    <row r="20" spans="1:3" x14ac:dyDescent="0.3">
      <c r="A20" s="95" t="s">
        <v>115</v>
      </c>
      <c r="B20" s="368">
        <f>SUM(B18:B19)</f>
        <v>8660</v>
      </c>
    </row>
    <row r="22" spans="1:3" x14ac:dyDescent="0.3">
      <c r="A22" s="41" t="s">
        <v>114</v>
      </c>
    </row>
    <row r="24" spans="1:3" x14ac:dyDescent="0.3">
      <c r="A24" s="370"/>
    </row>
  </sheetData>
  <pageMargins left="0.75" right="0.75" top="1" bottom="1" header="0.5" footer="0.5"/>
  <pageSetup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3</vt:i4>
      </vt:variant>
    </vt:vector>
  </HeadingPairs>
  <TitlesOfParts>
    <vt:vector size="11" baseType="lpstr">
      <vt:lpstr>Personal File</vt:lpstr>
      <vt:lpstr>Skills</vt:lpstr>
      <vt:lpstr>Lliira</vt:lpstr>
      <vt:lpstr>Spells</vt:lpstr>
      <vt:lpstr>Feats</vt:lpstr>
      <vt:lpstr>Martial</vt:lpstr>
      <vt:lpstr>Equipment</vt:lpstr>
      <vt:lpstr>XP Awards</vt:lpstr>
      <vt:lpstr>Lliira!Print_Area</vt:lpstr>
      <vt:lpstr>'Personal File'!Print_Area</vt:lpstr>
      <vt:lpstr>Skills!Print_Area</vt:lpstr>
    </vt:vector>
  </TitlesOfParts>
  <LinksUpToDate>false</LinksUpToDate>
  <SharedDoc>false</SharedDoc>
  <HyperlinkBase>http://www.alexisalvarez.org/RPG/sof/</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Dungeons of Waterdeep PC file</dc:title>
  <dc:creator>© Alexis A. Álvarez 2007</dc:creator>
  <cp:lastModifiedBy>Alexis Álvarez</cp:lastModifiedBy>
  <cp:lastPrinted>2012-12-01T21:17:53Z</cp:lastPrinted>
  <dcterms:created xsi:type="dcterms:W3CDTF">2000-10-24T15:39:59Z</dcterms:created>
  <dcterms:modified xsi:type="dcterms:W3CDTF">2022-09-24T17:54:33Z</dcterms:modified>
</cp:coreProperties>
</file>