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\Juegos\FrEnt\"/>
    </mc:Choice>
  </mc:AlternateContent>
  <xr:revisionPtr revIDLastSave="0" documentId="13_ncr:1_{3682670A-8876-4EF9-8E7E-5664E14B7E79}" xr6:coauthVersionLast="47" xr6:coauthVersionMax="47" xr10:uidLastSave="{00000000-0000-0000-0000-000000000000}"/>
  <bookViews>
    <workbookView xWindow="-108" yWindow="-108" windowWidth="23256" windowHeight="13176" activeTab="3" xr2:uid="{00000000-000D-0000-FFFF-FFFF00000000}"/>
  </bookViews>
  <sheets>
    <sheet name="Technology" sheetId="5" r:id="rId1"/>
    <sheet name="Professions" sheetId="7" r:id="rId2"/>
    <sheet name="Inter-species Contact" sheetId="6" r:id="rId3"/>
    <sheet name="Martial" sheetId="8" r:id="rId4"/>
  </sheets>
  <definedNames>
    <definedName name="_xlnm.Print_Area" localSheetId="3">Martial!#REF!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8" l="1"/>
  <c r="I33" i="8"/>
  <c r="M32" i="8"/>
  <c r="I32" i="8"/>
  <c r="M31" i="8"/>
  <c r="I31" i="8"/>
  <c r="M30" i="8"/>
  <c r="I30" i="8"/>
  <c r="M29" i="8"/>
  <c r="M17" i="8"/>
  <c r="M16" i="8"/>
  <c r="C14" i="5" l="1"/>
  <c r="C2" i="5"/>
  <c r="C3" i="5"/>
  <c r="C4" i="5"/>
  <c r="C17" i="5"/>
  <c r="C16" i="5"/>
  <c r="C15" i="5"/>
  <c r="C13" i="5"/>
  <c r="C12" i="5"/>
  <c r="C11" i="5"/>
  <c r="C10" i="5"/>
  <c r="C9" i="5"/>
  <c r="C8" i="5"/>
  <c r="C7" i="5"/>
  <c r="C6" i="5"/>
  <c r="C5" i="5"/>
</calcChain>
</file>

<file path=xl/sharedStrings.xml><?xml version="1.0" encoding="utf-8"?>
<sst xmlns="http://schemas.openxmlformats.org/spreadsheetml/2006/main" count="319" uniqueCount="216">
  <si>
    <t>Frontier Calendar</t>
  </si>
  <si>
    <t>Human Calendar</t>
  </si>
  <si>
    <t>These Progress Levels are indicative of the more advanced sectors of the Frontier.  Lightly populated areas are likely to have sectors of their</t>
  </si>
  <si>
    <t>infrastructure function at one PL lower than reported.</t>
  </si>
  <si>
    <t>Description &amp; Notes</t>
  </si>
  <si>
    <t>Chemical Hyperdrives</t>
  </si>
  <si>
    <t>Laser Weapons</t>
  </si>
  <si>
    <t>Crude, bulky, inefficient, but deadly nonetheless</t>
  </si>
  <si>
    <t>Systemwide Trade Lanes</t>
  </si>
  <si>
    <t>Accelerated travel time within a star system when docked with a trade lane</t>
  </si>
  <si>
    <t>Ion Hyperdrives</t>
  </si>
  <si>
    <t>Interstellar travel averages 1 year per light year</t>
  </si>
  <si>
    <t>Atomic Hyperdrives</t>
  </si>
  <si>
    <t>Interstellar travel averages 1 month per light year</t>
  </si>
  <si>
    <t>Trade Superhighways</t>
  </si>
  <si>
    <t>Extremely accelerated travel time within a star system when docked with a trade lane</t>
  </si>
  <si>
    <t>Interstellar travel averages 1 week per light year</t>
  </si>
  <si>
    <t>Bap-bins (pre-teleporters)</t>
  </si>
  <si>
    <t>Microwave-based, conic blast energy weapons; followed by masers and razers</t>
  </si>
  <si>
    <t>Gravity Inductors</t>
  </si>
  <si>
    <t>Advancements in transportation, replication of gravity in space, true hovervehicles</t>
  </si>
  <si>
    <t>Teleporters, short-range</t>
  </si>
  <si>
    <t>Travel time within a planet’s atmosphere is instantaneous, less risky</t>
  </si>
  <si>
    <t>Anti-Gravity Inductors</t>
  </si>
  <si>
    <t>Planets can alter the surface gravity of their cities, weight becomes moot in industry</t>
  </si>
  <si>
    <t>Quantum Time Dilation</t>
  </si>
  <si>
    <t>Interstellar travel averages 1 day per light year</t>
  </si>
  <si>
    <t>Wormhole Technology</t>
  </si>
  <si>
    <t>Interstellar travel via wormholes averages 10 to 30 minutes per light year</t>
  </si>
  <si>
    <t>Teleporters, universal</t>
  </si>
  <si>
    <t>Travel time to virtually anywhere is instantaneous</t>
  </si>
  <si>
    <t>Stable Rafflur Weapons</t>
  </si>
  <si>
    <t>Structural Nanodes</t>
  </si>
  <si>
    <t>Graviton Nanites</t>
  </si>
  <si>
    <t>Reproductive Nanodes</t>
  </si>
  <si>
    <t>Functional Nanodes</t>
  </si>
  <si>
    <t>Propulsive Nanodes</t>
  </si>
  <si>
    <t>Omnites</t>
  </si>
  <si>
    <t>Size</t>
  </si>
  <si>
    <t>Digestive Nanodes</t>
  </si>
  <si>
    <t>Communicative Nanodes</t>
  </si>
  <si>
    <t>10 nM</t>
  </si>
  <si>
    <t>5 nM</t>
  </si>
  <si>
    <t>1 nM</t>
  </si>
  <si>
    <t>0.1 nM</t>
  </si>
  <si>
    <t>0.5 nM</t>
  </si>
  <si>
    <t>0.05 nM</t>
  </si>
  <si>
    <t>0.01 nM</t>
  </si>
  <si>
    <t>0.001 nM</t>
  </si>
  <si>
    <t>0.005 nM</t>
  </si>
  <si>
    <t>Basic nanodes with few practical applications, mostly experimental at this time</t>
  </si>
  <si>
    <t>Ion-driven microengines designed to accompany other nanodes</t>
  </si>
  <si>
    <t>Chemical processors that produce the molecules necessary for reproductive nanodes</t>
  </si>
  <si>
    <t>Microfactories that use digestive nanodes’ digested molecules to create new nanodes</t>
  </si>
  <si>
    <t>64 atoms</t>
  </si>
  <si>
    <t>256 atoms</t>
  </si>
  <si>
    <t>Information superconductors that streamline the coordination of large-scale superstructures</t>
  </si>
  <si>
    <t>Fully interactive inter-neural governors that facilitate brain-computer interfacing</t>
  </si>
  <si>
    <t>Emissive Nanodes</t>
  </si>
  <si>
    <t>Welders, lasers, microwave or other radiation-emitting appendages</t>
  </si>
  <si>
    <t>Sensory Nanodes</t>
  </si>
  <si>
    <t>50 nM</t>
  </si>
  <si>
    <t>Optical, auditory, chemical-sensor, and other auxiliary input devices</t>
  </si>
  <si>
    <t>Gravity-age propulsers capable of galactic travel</t>
  </si>
  <si>
    <t>Stellar-cell Nanodes</t>
  </si>
  <si>
    <t>All-purpose, self-sustaining, self-propelled, mutating agent nanites</t>
  </si>
  <si>
    <t>Neuralink Nanodes</t>
  </si>
  <si>
    <t>??</t>
  </si>
  <si>
    <r>
      <t>The humans abandon their calendar on its 352</t>
    </r>
    <r>
      <rPr>
        <vertAlign val="superscript"/>
        <sz val="12"/>
        <rFont val="Times New Roman"/>
        <family val="1"/>
      </rPr>
      <t>nd</t>
    </r>
    <r>
      <rPr>
        <sz val="12"/>
        <rFont val="Times New Roman"/>
        <family val="1"/>
      </rPr>
      <t xml:space="preserve"> year in favor of the UPF dating system.  Only a few fringe sects and separatists preserve it.</t>
    </r>
  </si>
  <si>
    <t>Innovation Timeline</t>
  </si>
  <si>
    <t>Interstellar travel averages 1 hour per light year</t>
  </si>
  <si>
    <t>Preexisting tech on human ships; interstellar travel averages 1 decade per light year</t>
  </si>
  <si>
    <t>Spacetime Technology</t>
  </si>
  <si>
    <t>Nanotech</t>
  </si>
  <si>
    <t>Time Dilation</t>
  </si>
  <si>
    <t>Teleportation within a bap-net is instantaneous, though risky (no living things transported)</t>
  </si>
  <si>
    <t>Starlight-soaking energy cells</t>
  </si>
  <si>
    <t>Specifically tailored instruments with medical, espionage, and military applications</t>
  </si>
  <si>
    <t>Osakar</t>
  </si>
  <si>
    <t>Mechanons</t>
  </si>
  <si>
    <t>Ifshnits</t>
  </si>
  <si>
    <t>Humma</t>
  </si>
  <si>
    <t>Sathar</t>
  </si>
  <si>
    <t>Yazirians</t>
  </si>
  <si>
    <t>Vrusk</t>
  </si>
  <si>
    <t>Humans</t>
  </si>
  <si>
    <t>Dralasites</t>
  </si>
  <si>
    <t>Contact</t>
  </si>
  <si>
    <t>SciSpec</t>
  </si>
  <si>
    <t>Xenophile</t>
  </si>
  <si>
    <t>TechEx</t>
  </si>
  <si>
    <t>Tracer</t>
  </si>
  <si>
    <t>Enforcer</t>
  </si>
  <si>
    <t>Thrasher</t>
  </si>
  <si>
    <t>Technosavant</t>
  </si>
  <si>
    <t>Techie</t>
  </si>
  <si>
    <t>Explorer</t>
  </si>
  <si>
    <t>Swindler</t>
  </si>
  <si>
    <t>Swashbuckler</t>
  </si>
  <si>
    <t>Street Warrior</t>
  </si>
  <si>
    <t>Star Law Officer</t>
  </si>
  <si>
    <t>Speed Demon</t>
  </si>
  <si>
    <t>Space Monkey</t>
  </si>
  <si>
    <t>Soldier</t>
  </si>
  <si>
    <t>Shadowjack</t>
  </si>
  <si>
    <t>Personality</t>
  </si>
  <si>
    <t>Negotiator</t>
  </si>
  <si>
    <t>Martial Artist</t>
  </si>
  <si>
    <t>Investigator</t>
  </si>
  <si>
    <t>Infiltrator</t>
  </si>
  <si>
    <t>Implant Hack</t>
  </si>
  <si>
    <t>Helix Warrior</t>
  </si>
  <si>
    <t>Gunslinger</t>
  </si>
  <si>
    <t>Glamourist</t>
  </si>
  <si>
    <t>Field Scientist</t>
  </si>
  <si>
    <t>Field Officer</t>
  </si>
  <si>
    <t>Field Medic</t>
  </si>
  <si>
    <t>Engineer</t>
  </si>
  <si>
    <t>Dreadnought</t>
  </si>
  <si>
    <t>Dogfighter</t>
  </si>
  <si>
    <t>Daredevil</t>
  </si>
  <si>
    <t>Cyberwarrior</t>
  </si>
  <si>
    <t>Bughunter</t>
  </si>
  <si>
    <t>Bodyguard</t>
  </si>
  <si>
    <t>Bionic Agent</t>
  </si>
  <si>
    <t>Archaic Weaponsmaster</t>
  </si>
  <si>
    <t>Ambassador</t>
  </si>
  <si>
    <t>Profession</t>
  </si>
  <si>
    <t>Class</t>
  </si>
  <si>
    <t>Weapons and Armor</t>
  </si>
  <si>
    <t>Melee Weapon</t>
  </si>
  <si>
    <t>Dmg</t>
  </si>
  <si>
    <t>D+</t>
  </si>
  <si>
    <t>TH+</t>
  </si>
  <si>
    <t>Critical</t>
  </si>
  <si>
    <t>Type</t>
  </si>
  <si>
    <t>Wt.</t>
  </si>
  <si>
    <t>Atk</t>
  </si>
  <si>
    <t>Roll</t>
  </si>
  <si>
    <t>Check</t>
  </si>
  <si>
    <t>Properties</t>
  </si>
  <si>
    <t>Value</t>
  </si>
  <si>
    <t>Sonic Sword</t>
  </si>
  <si>
    <t>2d10 Sonic</t>
  </si>
  <si>
    <t>1</t>
  </si>
  <si>
    <t>18-20/x2</t>
  </si>
  <si>
    <t>Slashing</t>
  </si>
  <si>
    <t>Knife</t>
  </si>
  <si>
    <t>1d10</t>
  </si>
  <si>
    <t>19-20/x2</t>
  </si>
  <si>
    <t>Electric Sword</t>
  </si>
  <si>
    <t>2d10 Electric</t>
  </si>
  <si>
    <t>x2</t>
  </si>
  <si>
    <t>Stunstick</t>
  </si>
  <si>
    <t>Stun</t>
  </si>
  <si>
    <t>Bludgeon</t>
  </si>
  <si>
    <t>Ranged Weapon</t>
  </si>
  <si>
    <t>Dmg.</t>
  </si>
  <si>
    <t>Rng.</t>
  </si>
  <si>
    <t>Laser Rifle</t>
  </si>
  <si>
    <t>1 to 20d10</t>
  </si>
  <si>
    <t>0</t>
  </si>
  <si>
    <t>20</t>
  </si>
  <si>
    <t>80’</t>
  </si>
  <si>
    <t>Gyrojet Pistol</t>
  </si>
  <si>
    <t>1d10/30’</t>
  </si>
  <si>
    <t>60’</t>
  </si>
  <si>
    <t>Falcon .45 (2)</t>
  </si>
  <si>
    <t>2d10</t>
  </si>
  <si>
    <t>40’</t>
  </si>
  <si>
    <t>Laser Pistol</t>
  </si>
  <si>
    <t>1 to 10d10</t>
  </si>
  <si>
    <t>Laser Sniper Rifle</t>
  </si>
  <si>
    <t>+1</t>
  </si>
  <si>
    <t>19</t>
  </si>
  <si>
    <t>160’</t>
  </si>
  <si>
    <t>Grenades &amp; Rockets</t>
  </si>
  <si>
    <t>Ref DC</t>
  </si>
  <si>
    <t>Burst</t>
  </si>
  <si>
    <t>Range</t>
  </si>
  <si>
    <t>Tangler Grenades, 3</t>
  </si>
  <si>
    <t>Entangle</t>
  </si>
  <si>
    <t>5’</t>
  </si>
  <si>
    <t>10’</t>
  </si>
  <si>
    <t>Cumul -2 to Dex</t>
  </si>
  <si>
    <t>Doze Grenades, 3</t>
  </si>
  <si>
    <t>Sleep</t>
  </si>
  <si>
    <t>Defenses</t>
  </si>
  <si>
    <t>Def. Mod.</t>
  </si>
  <si>
    <t>Dex</t>
  </si>
  <si>
    <t>Penalty</t>
  </si>
  <si>
    <t>Speed</t>
  </si>
  <si>
    <t>Light-duty Vest</t>
  </si>
  <si>
    <t>-</t>
  </si>
  <si>
    <t>Suit</t>
  </si>
  <si>
    <t>25 + 5’</t>
  </si>
  <si>
    <t>Ultralight Composition</t>
  </si>
  <si>
    <t>Natural Armor, Vrusk</t>
  </si>
  <si>
    <t>Natural</t>
  </si>
  <si>
    <t>no effect</t>
  </si>
  <si>
    <t>Inertial Armor, Mentalist</t>
  </si>
  <si>
    <t>Psionic</t>
  </si>
  <si>
    <t>Civilian Skeinsuit</t>
  </si>
  <si>
    <t>100/100</t>
  </si>
  <si>
    <t>Absorbs ½ of kinetic damage</t>
  </si>
  <si>
    <t>Albedo Suit</t>
  </si>
  <si>
    <t>Absorbs ½ of laser damage</t>
  </si>
  <si>
    <t>Military Skeinsuit</t>
  </si>
  <si>
    <t>Ammo</t>
  </si>
  <si>
    <t>Rounds</t>
  </si>
  <si>
    <t>Qty.</t>
  </si>
  <si>
    <t>10 SEU Clips</t>
  </si>
  <si>
    <t>20 SEU Clips</t>
  </si>
  <si>
    <t>9 mm FMJ Bulletclips</t>
  </si>
  <si>
    <t>9 mm Hollow Point Clips</t>
  </si>
  <si>
    <t>Gyrojet Clips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</si>
</sst>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5" formatCode="0.0"/>
  </numFmts>
  <fonts count="16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vertAlign val="superscript"/>
      <sz val="12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i/>
      <sz val="18"/>
      <name val="Times New Roman"/>
      <family val="1"/>
    </font>
    <font>
      <b/>
      <sz val="12"/>
      <color indexed="9"/>
      <name val="Times New Roman"/>
      <family val="1"/>
    </font>
    <font>
      <b/>
      <sz val="12"/>
      <color rgb="FFFFC000"/>
      <name val="Times New Roman"/>
      <family val="1"/>
    </font>
    <font>
      <sz val="12"/>
      <color rgb="FFFFC000"/>
      <name val="Times New Roman"/>
      <family val="1"/>
    </font>
    <font>
      <b/>
      <sz val="11"/>
      <color indexed="9"/>
      <name val="Times New Roman"/>
      <family val="1"/>
    </font>
    <font>
      <b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/>
      <right style="hair">
        <color auto="1"/>
      </right>
      <top style="hair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73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/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/>
    <xf numFmtId="0" fontId="0" fillId="3" borderId="11" xfId="0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16" xfId="0" applyFont="1" applyBorder="1" applyAlignment="1">
      <alignment horizontal="centerContinuous" vertical="center" wrapText="1"/>
    </xf>
    <xf numFmtId="0" fontId="5" fillId="0" borderId="17" xfId="0" applyFont="1" applyBorder="1" applyAlignment="1">
      <alignment horizontal="centerContinuous"/>
    </xf>
    <xf numFmtId="0" fontId="0" fillId="0" borderId="18" xfId="0" applyBorder="1" applyAlignment="1">
      <alignment horizontal="centerContinuous"/>
    </xf>
    <xf numFmtId="0" fontId="5" fillId="0" borderId="18" xfId="0" applyFont="1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6" fillId="0" borderId="17" xfId="0" applyFont="1" applyBorder="1" applyAlignment="1">
      <alignment horizontal="centerContinuous"/>
    </xf>
    <xf numFmtId="0" fontId="6" fillId="0" borderId="20" xfId="0" applyFont="1" applyBorder="1" applyAlignment="1">
      <alignment horizontal="centerContinuous"/>
    </xf>
    <xf numFmtId="0" fontId="6" fillId="0" borderId="18" xfId="0" applyFont="1" applyBorder="1" applyAlignment="1">
      <alignment horizontal="centerContinuous"/>
    </xf>
    <xf numFmtId="0" fontId="6" fillId="0" borderId="21" xfId="0" applyFont="1" applyBorder="1" applyAlignment="1">
      <alignment horizontal="centerContinuous"/>
    </xf>
    <xf numFmtId="0" fontId="6" fillId="0" borderId="19" xfId="0" applyFont="1" applyBorder="1" applyAlignment="1">
      <alignment horizontal="centerContinuous"/>
    </xf>
    <xf numFmtId="0" fontId="6" fillId="0" borderId="22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2" fillId="0" borderId="0" xfId="1" applyAlignment="1">
      <alignment horizontal="center"/>
    </xf>
    <xf numFmtId="0" fontId="2" fillId="3" borderId="23" xfId="1" applyFill="1" applyBorder="1" applyAlignment="1">
      <alignment horizontal="center"/>
    </xf>
    <xf numFmtId="0" fontId="2" fillId="0" borderId="24" xfId="1" applyBorder="1" applyAlignment="1">
      <alignment horizontal="center"/>
    </xf>
    <xf numFmtId="0" fontId="2" fillId="0" borderId="25" xfId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2" fillId="3" borderId="27" xfId="1" applyFill="1" applyBorder="1" applyAlignment="1">
      <alignment horizontal="center"/>
    </xf>
    <xf numFmtId="0" fontId="2" fillId="3" borderId="28" xfId="1" applyFill="1" applyBorder="1" applyAlignment="1">
      <alignment horizontal="center"/>
    </xf>
    <xf numFmtId="0" fontId="2" fillId="0" borderId="28" xfId="1" applyBorder="1" applyAlignment="1">
      <alignment horizontal="center"/>
    </xf>
    <xf numFmtId="0" fontId="2" fillId="0" borderId="29" xfId="1" applyBorder="1" applyAlignment="1">
      <alignment horizontal="center"/>
    </xf>
    <xf numFmtId="0" fontId="9" fillId="3" borderId="30" xfId="1" applyFont="1" applyFill="1" applyBorder="1" applyAlignment="1">
      <alignment horizontal="center"/>
    </xf>
    <xf numFmtId="0" fontId="9" fillId="0" borderId="30" xfId="1" applyFont="1" applyBorder="1" applyAlignment="1">
      <alignment horizontal="center"/>
    </xf>
    <xf numFmtId="0" fontId="2" fillId="3" borderId="31" xfId="1" applyFill="1" applyBorder="1" applyAlignment="1">
      <alignment horizontal="center"/>
    </xf>
    <xf numFmtId="0" fontId="2" fillId="3" borderId="32" xfId="1" applyFill="1" applyBorder="1" applyAlignment="1">
      <alignment horizontal="center"/>
    </xf>
    <xf numFmtId="0" fontId="2" fillId="3" borderId="33" xfId="1" applyFill="1" applyBorder="1" applyAlignment="1">
      <alignment horizontal="center"/>
    </xf>
    <xf numFmtId="0" fontId="9" fillId="0" borderId="34" xfId="1" applyFont="1" applyBorder="1" applyAlignment="1">
      <alignment horizontal="center"/>
    </xf>
    <xf numFmtId="0" fontId="9" fillId="3" borderId="35" xfId="1" applyFont="1" applyFill="1" applyBorder="1" applyAlignment="1">
      <alignment horizontal="center"/>
    </xf>
    <xf numFmtId="0" fontId="9" fillId="3" borderId="36" xfId="1" applyFont="1" applyFill="1" applyBorder="1" applyAlignment="1">
      <alignment horizontal="center"/>
    </xf>
    <xf numFmtId="0" fontId="9" fillId="0" borderId="36" xfId="1" applyFont="1" applyBorder="1" applyAlignment="1">
      <alignment horizontal="center"/>
    </xf>
    <xf numFmtId="0" fontId="9" fillId="0" borderId="37" xfId="1" applyFont="1" applyBorder="1" applyAlignment="1">
      <alignment horizontal="center"/>
    </xf>
    <xf numFmtId="0" fontId="9" fillId="0" borderId="38" xfId="1" applyFont="1" applyBorder="1" applyAlignment="1">
      <alignment horizontal="center"/>
    </xf>
    <xf numFmtId="0" fontId="1" fillId="0" borderId="0" xfId="2"/>
    <xf numFmtId="0" fontId="9" fillId="0" borderId="0" xfId="2" applyFont="1"/>
    <xf numFmtId="0" fontId="10" fillId="0" borderId="0" xfId="0" applyFont="1" applyAlignment="1">
      <alignment horizontal="centerContinuous"/>
    </xf>
    <xf numFmtId="0" fontId="11" fillId="4" borderId="39" xfId="0" applyFont="1" applyFill="1" applyBorder="1" applyAlignment="1">
      <alignment horizontal="center"/>
    </xf>
    <xf numFmtId="0" fontId="11" fillId="4" borderId="40" xfId="0" applyFont="1" applyFill="1" applyBorder="1" applyAlignment="1">
      <alignment horizontal="center"/>
    </xf>
    <xf numFmtId="49" fontId="11" fillId="4" borderId="40" xfId="0" applyNumberFormat="1" applyFont="1" applyFill="1" applyBorder="1" applyAlignment="1">
      <alignment horizontal="center"/>
    </xf>
    <xf numFmtId="0" fontId="11" fillId="4" borderId="41" xfId="0" applyFont="1" applyFill="1" applyBorder="1" applyAlignment="1">
      <alignment horizontal="center" vertical="center"/>
    </xf>
    <xf numFmtId="0" fontId="12" fillId="5" borderId="41" xfId="0" applyFont="1" applyFill="1" applyBorder="1" applyAlignment="1">
      <alignment horizontal="center" vertical="center"/>
    </xf>
    <xf numFmtId="0" fontId="11" fillId="4" borderId="42" xfId="0" applyFont="1" applyFill="1" applyBorder="1" applyAlignment="1">
      <alignment horizontal="center"/>
    </xf>
    <xf numFmtId="0" fontId="11" fillId="4" borderId="43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8" xfId="0" quotePrefix="1" applyFont="1" applyBorder="1" applyAlignment="1">
      <alignment horizontal="center" vertical="center" wrapText="1"/>
    </xf>
    <xf numFmtId="49" fontId="5" fillId="0" borderId="28" xfId="3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165" fontId="5" fillId="0" borderId="28" xfId="0" applyNumberFormat="1" applyFont="1" applyBorder="1" applyAlignment="1">
      <alignment horizontal="center" vertical="center"/>
    </xf>
    <xf numFmtId="1" fontId="13" fillId="5" borderId="32" xfId="0" applyNumberFormat="1" applyFont="1" applyFill="1" applyBorder="1" applyAlignment="1">
      <alignment horizontal="center" vertical="center"/>
    </xf>
    <xf numFmtId="0" fontId="5" fillId="0" borderId="45" xfId="0" quotePrefix="1" applyFont="1" applyBorder="1" applyAlignment="1">
      <alignment horizontal="center" vertical="center" shrinkToFit="1"/>
    </xf>
    <xf numFmtId="1" fontId="5" fillId="0" borderId="46" xfId="0" applyNumberFormat="1" applyFont="1" applyBorder="1" applyAlignment="1">
      <alignment horizontal="center" vertical="center"/>
    </xf>
    <xf numFmtId="1" fontId="13" fillId="5" borderId="28" xfId="0" applyNumberFormat="1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49" fontId="5" fillId="0" borderId="48" xfId="3" applyNumberFormat="1" applyFont="1" applyFill="1" applyBorder="1" applyAlignment="1">
      <alignment horizontal="center"/>
    </xf>
    <xf numFmtId="165" fontId="5" fillId="0" borderId="48" xfId="0" applyNumberFormat="1" applyFont="1" applyBorder="1" applyAlignment="1">
      <alignment horizontal="center"/>
    </xf>
    <xf numFmtId="1" fontId="5" fillId="0" borderId="48" xfId="0" applyNumberFormat="1" applyFont="1" applyBorder="1" applyAlignment="1">
      <alignment horizontal="center"/>
    </xf>
    <xf numFmtId="1" fontId="13" fillId="5" borderId="48" xfId="0" applyNumberFormat="1" applyFont="1" applyFill="1" applyBorder="1" applyAlignment="1">
      <alignment horizontal="center" vertical="center"/>
    </xf>
    <xf numFmtId="1" fontId="5" fillId="0" borderId="48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center" shrinkToFit="1"/>
    </xf>
    <xf numFmtId="1" fontId="5" fillId="0" borderId="5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2" xfId="0" quotePrefix="1" applyFont="1" applyBorder="1" applyAlignment="1">
      <alignment horizontal="center" vertical="center" wrapText="1"/>
    </xf>
    <xf numFmtId="49" fontId="5" fillId="0" borderId="52" xfId="3" applyNumberFormat="1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 shrinkToFit="1"/>
    </xf>
    <xf numFmtId="165" fontId="5" fillId="0" borderId="52" xfId="0" applyNumberFormat="1" applyFont="1" applyBorder="1" applyAlignment="1">
      <alignment horizontal="center" vertical="center"/>
    </xf>
    <xf numFmtId="1" fontId="5" fillId="0" borderId="52" xfId="0" applyNumberFormat="1" applyFont="1" applyBorder="1" applyAlignment="1">
      <alignment horizontal="center" vertical="center"/>
    </xf>
    <xf numFmtId="1" fontId="13" fillId="5" borderId="52" xfId="0" applyNumberFormat="1" applyFont="1" applyFill="1" applyBorder="1" applyAlignment="1">
      <alignment horizontal="center" vertical="center"/>
    </xf>
    <xf numFmtId="0" fontId="5" fillId="0" borderId="53" xfId="0" quotePrefix="1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2" xfId="0" quotePrefix="1" applyFont="1" applyBorder="1" applyAlignment="1">
      <alignment horizontal="center" vertical="center" wrapText="1"/>
    </xf>
    <xf numFmtId="49" fontId="5" fillId="0" borderId="32" xfId="3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shrinkToFit="1"/>
    </xf>
    <xf numFmtId="165" fontId="5" fillId="0" borderId="32" xfId="0" applyNumberFormat="1" applyFont="1" applyBorder="1" applyAlignment="1">
      <alignment horizontal="center" vertical="center"/>
    </xf>
    <xf numFmtId="1" fontId="5" fillId="0" borderId="32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0" fontId="5" fillId="0" borderId="55" xfId="0" quotePrefix="1" applyFont="1" applyBorder="1" applyAlignment="1">
      <alignment horizontal="center" vertical="center" shrinkToFit="1"/>
    </xf>
    <xf numFmtId="49" fontId="5" fillId="0" borderId="28" xfId="0" quotePrefix="1" applyNumberFormat="1" applyFont="1" applyBorder="1" applyAlignment="1">
      <alignment horizontal="center" vertical="center" wrapText="1"/>
    </xf>
    <xf numFmtId="49" fontId="5" fillId="0" borderId="48" xfId="0" applyNumberFormat="1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14" fillId="4" borderId="40" xfId="0" applyFont="1" applyFill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49" fontId="5" fillId="0" borderId="52" xfId="3" applyNumberFormat="1" applyFont="1" applyFill="1" applyBorder="1" applyAlignment="1">
      <alignment horizontal="center" vertical="center"/>
    </xf>
    <xf numFmtId="0" fontId="5" fillId="0" borderId="52" xfId="4" applyNumberFormat="1" applyFont="1" applyFill="1" applyBorder="1" applyAlignment="1">
      <alignment horizontal="center"/>
    </xf>
    <xf numFmtId="165" fontId="5" fillId="0" borderId="52" xfId="0" applyNumberFormat="1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8" xfId="4" applyNumberFormat="1" applyFont="1" applyBorder="1" applyAlignment="1">
      <alignment horizontal="center"/>
    </xf>
    <xf numFmtId="165" fontId="5" fillId="0" borderId="28" xfId="0" applyNumberFormat="1" applyFont="1" applyBorder="1" applyAlignment="1">
      <alignment horizontal="center"/>
    </xf>
    <xf numFmtId="0" fontId="5" fillId="0" borderId="45" xfId="0" quotePrefix="1" applyFont="1" applyBorder="1" applyAlignment="1">
      <alignment horizontal="center"/>
    </xf>
    <xf numFmtId="0" fontId="5" fillId="0" borderId="48" xfId="4" applyNumberFormat="1" applyFont="1" applyBorder="1" applyAlignment="1">
      <alignment horizontal="center"/>
    </xf>
    <xf numFmtId="0" fontId="5" fillId="0" borderId="0" xfId="0" applyFont="1" applyAlignment="1">
      <alignment horizontal="centerContinuous"/>
    </xf>
    <xf numFmtId="0" fontId="11" fillId="4" borderId="41" xfId="0" applyFont="1" applyFill="1" applyBorder="1" applyAlignment="1">
      <alignment horizontal="centerContinuous"/>
    </xf>
    <xf numFmtId="0" fontId="11" fillId="4" borderId="56" xfId="0" applyFont="1" applyFill="1" applyBorder="1" applyAlignment="1">
      <alignment horizontal="centerContinuous"/>
    </xf>
    <xf numFmtId="0" fontId="11" fillId="4" borderId="57" xfId="0" applyFont="1" applyFill="1" applyBorder="1" applyAlignment="1">
      <alignment horizontal="centerContinuous"/>
    </xf>
    <xf numFmtId="0" fontId="5" fillId="0" borderId="58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5" fillId="0" borderId="59" xfId="4" applyNumberFormat="1" applyFont="1" applyBorder="1" applyAlignment="1">
      <alignment horizontal="center"/>
    </xf>
    <xf numFmtId="165" fontId="5" fillId="0" borderId="59" xfId="0" applyNumberFormat="1" applyFont="1" applyBorder="1" applyAlignment="1">
      <alignment horizontal="center"/>
    </xf>
    <xf numFmtId="165" fontId="5" fillId="0" borderId="60" xfId="0" applyNumberFormat="1" applyFont="1" applyBorder="1" applyAlignment="1">
      <alignment horizontal="centerContinuous"/>
    </xf>
    <xf numFmtId="165" fontId="5" fillId="0" borderId="61" xfId="0" applyNumberFormat="1" applyFont="1" applyBorder="1" applyAlignment="1">
      <alignment horizontal="centerContinuous"/>
    </xf>
    <xf numFmtId="0" fontId="5" fillId="0" borderId="62" xfId="0" applyFont="1" applyBorder="1" applyAlignment="1">
      <alignment horizontal="centerContinuous"/>
    </xf>
    <xf numFmtId="1" fontId="5" fillId="0" borderId="63" xfId="0" applyNumberFormat="1" applyFont="1" applyBorder="1" applyAlignment="1">
      <alignment horizontal="center" vertical="center"/>
    </xf>
    <xf numFmtId="165" fontId="5" fillId="0" borderId="60" xfId="0" quotePrefix="1" applyNumberFormat="1" applyFont="1" applyBorder="1" applyAlignment="1">
      <alignment horizontal="centerContinuous"/>
    </xf>
    <xf numFmtId="165" fontId="5" fillId="0" borderId="64" xfId="0" quotePrefix="1" applyNumberFormat="1" applyFont="1" applyBorder="1" applyAlignment="1">
      <alignment horizontal="centerContinuous"/>
    </xf>
    <xf numFmtId="165" fontId="5" fillId="0" borderId="65" xfId="0" applyNumberFormat="1" applyFont="1" applyBorder="1" applyAlignment="1">
      <alignment horizontal="centerContinuous"/>
    </xf>
    <xf numFmtId="0" fontId="5" fillId="0" borderId="66" xfId="0" applyFont="1" applyBorder="1" applyAlignment="1">
      <alignment horizontal="centerContinuous"/>
    </xf>
    <xf numFmtId="0" fontId="15" fillId="0" borderId="0" xfId="0" applyFont="1" applyAlignment="1">
      <alignment horizontal="right"/>
    </xf>
    <xf numFmtId="0" fontId="11" fillId="4" borderId="67" xfId="0" applyFont="1" applyFill="1" applyBorder="1" applyAlignment="1">
      <alignment horizontal="centerContinuous"/>
    </xf>
    <xf numFmtId="0" fontId="5" fillId="0" borderId="68" xfId="0" applyFont="1" applyBorder="1" applyAlignment="1">
      <alignment horizontal="centerContinuous"/>
    </xf>
    <xf numFmtId="2" fontId="5" fillId="0" borderId="69" xfId="0" applyNumberFormat="1" applyFont="1" applyBorder="1" applyAlignment="1">
      <alignment horizontal="centerContinuous"/>
    </xf>
    <xf numFmtId="2" fontId="5" fillId="0" borderId="70" xfId="0" applyNumberFormat="1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165" fontId="5" fillId="0" borderId="5" xfId="0" applyNumberFormat="1" applyFont="1" applyBorder="1" applyAlignment="1">
      <alignment horizontal="center"/>
    </xf>
    <xf numFmtId="1" fontId="5" fillId="0" borderId="70" xfId="0" applyNumberFormat="1" applyFont="1" applyBorder="1" applyAlignment="1">
      <alignment horizontal="center"/>
    </xf>
    <xf numFmtId="0" fontId="5" fillId="0" borderId="71" xfId="0" applyFont="1" applyBorder="1"/>
    <xf numFmtId="2" fontId="5" fillId="0" borderId="72" xfId="0" applyNumberFormat="1" applyFont="1" applyBorder="1" applyAlignment="1">
      <alignment horizontal="centerContinuous"/>
    </xf>
    <xf numFmtId="0" fontId="5" fillId="0" borderId="73" xfId="0" applyFont="1" applyBorder="1" applyAlignment="1">
      <alignment horizontal="centerContinuous"/>
    </xf>
    <xf numFmtId="165" fontId="5" fillId="0" borderId="11" xfId="0" applyNumberFormat="1" applyFont="1" applyBorder="1" applyAlignment="1">
      <alignment horizontal="center"/>
    </xf>
    <xf numFmtId="1" fontId="5" fillId="0" borderId="69" xfId="0" applyNumberFormat="1" applyFont="1" applyBorder="1" applyAlignment="1">
      <alignment horizontal="centerContinuous"/>
    </xf>
    <xf numFmtId="0" fontId="5" fillId="0" borderId="74" xfId="0" applyFont="1" applyBorder="1"/>
    <xf numFmtId="0" fontId="5" fillId="0" borderId="75" xfId="0" applyFont="1" applyBorder="1" applyAlignment="1">
      <alignment horizontal="centerContinuous"/>
    </xf>
    <xf numFmtId="2" fontId="5" fillId="0" borderId="61" xfId="0" applyNumberFormat="1" applyFont="1" applyBorder="1" applyAlignment="1">
      <alignment horizontal="centerContinuous"/>
    </xf>
    <xf numFmtId="2" fontId="5" fillId="0" borderId="76" xfId="0" applyNumberFormat="1" applyFont="1" applyBorder="1" applyAlignment="1">
      <alignment horizontal="centerContinuous"/>
    </xf>
    <xf numFmtId="0" fontId="5" fillId="0" borderId="77" xfId="0" applyFont="1" applyBorder="1" applyAlignment="1">
      <alignment horizontal="centerContinuous"/>
    </xf>
    <xf numFmtId="165" fontId="5" fillId="0" borderId="15" xfId="0" applyNumberFormat="1" applyFont="1" applyBorder="1" applyAlignment="1">
      <alignment horizontal="center"/>
    </xf>
    <xf numFmtId="1" fontId="5" fillId="0" borderId="61" xfId="0" applyNumberFormat="1" applyFont="1" applyBorder="1" applyAlignment="1">
      <alignment horizontal="centerContinuous"/>
    </xf>
    <xf numFmtId="0" fontId="5" fillId="0" borderId="62" xfId="0" applyFont="1" applyBorder="1"/>
    <xf numFmtId="0" fontId="5" fillId="0" borderId="78" xfId="0" applyFont="1" applyBorder="1" applyAlignment="1">
      <alignment horizontal="centerContinuous"/>
    </xf>
    <xf numFmtId="2" fontId="5" fillId="0" borderId="65" xfId="0" applyNumberFormat="1" applyFont="1" applyBorder="1" applyAlignment="1">
      <alignment horizontal="centerContinuous"/>
    </xf>
    <xf numFmtId="2" fontId="5" fillId="0" borderId="79" xfId="0" applyNumberFormat="1" applyFont="1" applyBorder="1" applyAlignment="1">
      <alignment horizontal="centerContinuous"/>
    </xf>
    <xf numFmtId="0" fontId="5" fillId="0" borderId="80" xfId="0" applyFont="1" applyBorder="1" applyAlignment="1">
      <alignment horizontal="centerContinuous"/>
    </xf>
    <xf numFmtId="165" fontId="5" fillId="0" borderId="81" xfId="0" applyNumberFormat="1" applyFont="1" applyBorder="1" applyAlignment="1">
      <alignment horizontal="center"/>
    </xf>
    <xf numFmtId="1" fontId="5" fillId="0" borderId="65" xfId="0" applyNumberFormat="1" applyFont="1" applyBorder="1" applyAlignment="1">
      <alignment horizontal="centerContinuous"/>
    </xf>
    <xf numFmtId="0" fontId="5" fillId="0" borderId="66" xfId="0" applyFont="1" applyBorder="1"/>
  </cellXfs>
  <cellStyles count="5">
    <cellStyle name="Comma 2" xfId="4" xr:uid="{517AA179-3E2A-4F87-90CE-D86E5409C658}"/>
    <cellStyle name="Normal" xfId="0" builtinId="0"/>
    <cellStyle name="Normal 2" xfId="1" xr:uid="{D81990A8-EF11-4E28-8382-7CE9117B151C}"/>
    <cellStyle name="Normal 3" xfId="2" xr:uid="{15C5F7DE-34EB-4E0F-BBC7-868FEF3825A4}"/>
    <cellStyle name="Percent 2" xfId="3" xr:uid="{C3D9FD0B-BE24-4E69-891C-8E24BA7F504C}"/>
  </cellStyles>
  <dxfs count="6"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  <color auto="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</dxfs>
  <tableStyles count="1" defaultTableStyle="TableStyleMedium9" defaultPivotStyle="PivotStyleLight16">
    <tableStyle name="Invisible" pivot="0" table="0" count="0" xr9:uid="{93D71321-B75C-4F74-B432-9DC2D01A79E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693420</xdr:colOff>
      <xdr:row>1</xdr:row>
      <xdr:rowOff>121920</xdr:rowOff>
    </xdr:from>
    <xdr:to>
      <xdr:col>2</xdr:col>
      <xdr:colOff>487680</xdr:colOff>
      <xdr:row>2</xdr:row>
      <xdr:rowOff>68580</xdr:rowOff>
    </xdr:to>
    <xdr:sp macro="" textlink="">
      <xdr:nvSpPr>
        <xdr:cNvPr id="2" name="Text Box 6" hidden="1">
          <a:extLst>
            <a:ext uri="{FF2B5EF4-FFF2-40B4-BE49-F238E27FC236}">
              <a16:creationId xmlns:a16="http://schemas.microsoft.com/office/drawing/2014/main" id="{2AB2CA47-CA3F-43C3-A1C0-C1427CB4965D}"/>
            </a:ext>
          </a:extLst>
        </xdr:cNvPr>
        <xdr:cNvSpPr txBox="1">
          <a:spLocks noChangeArrowheads="1"/>
        </xdr:cNvSpPr>
      </xdr:nvSpPr>
      <xdr:spPr bwMode="auto">
        <a:xfrm>
          <a:off x="2476500" y="419100"/>
          <a:ext cx="685800" cy="1600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zoomScaleNormal="100" workbookViewId="0"/>
  </sheetViews>
  <sheetFormatPr defaultColWidth="10.69921875" defaultRowHeight="15.6" x14ac:dyDescent="0.3"/>
  <cols>
    <col min="1" max="1" width="25.69921875" customWidth="1"/>
    <col min="2" max="3" width="8.59765625" bestFit="1" customWidth="1"/>
    <col min="4" max="4" width="74" bestFit="1" customWidth="1"/>
  </cols>
  <sheetData>
    <row r="1" spans="1:4" ht="31.8" thickBot="1" x14ac:dyDescent="0.35">
      <c r="A1" s="1" t="s">
        <v>69</v>
      </c>
      <c r="B1" s="2" t="s">
        <v>0</v>
      </c>
      <c r="C1" s="2" t="s">
        <v>1</v>
      </c>
      <c r="D1" s="30" t="s">
        <v>4</v>
      </c>
    </row>
    <row r="2" spans="1:4" x14ac:dyDescent="0.3">
      <c r="A2" s="27" t="s">
        <v>5</v>
      </c>
      <c r="B2" s="4">
        <v>-251</v>
      </c>
      <c r="C2" s="5">
        <f t="shared" ref="C2:C4" si="0">252+B2</f>
        <v>1</v>
      </c>
      <c r="D2" s="31" t="s">
        <v>71</v>
      </c>
    </row>
    <row r="3" spans="1:4" x14ac:dyDescent="0.3">
      <c r="A3" s="28" t="s">
        <v>6</v>
      </c>
      <c r="B3" s="9">
        <v>-251</v>
      </c>
      <c r="C3" s="10">
        <f t="shared" si="0"/>
        <v>1</v>
      </c>
      <c r="D3" s="32" t="s">
        <v>7</v>
      </c>
    </row>
    <row r="4" spans="1:4" x14ac:dyDescent="0.3">
      <c r="A4" s="28" t="s">
        <v>8</v>
      </c>
      <c r="B4" s="9">
        <v>-99</v>
      </c>
      <c r="C4" s="10">
        <f t="shared" si="0"/>
        <v>153</v>
      </c>
      <c r="D4" s="32" t="s">
        <v>9</v>
      </c>
    </row>
    <row r="5" spans="1:4" x14ac:dyDescent="0.3">
      <c r="A5" s="28" t="s">
        <v>10</v>
      </c>
      <c r="B5" s="9">
        <v>-92</v>
      </c>
      <c r="C5" s="10">
        <f t="shared" ref="C5:C17" si="1">252+B5</f>
        <v>160</v>
      </c>
      <c r="D5" s="32" t="s">
        <v>11</v>
      </c>
    </row>
    <row r="6" spans="1:4" x14ac:dyDescent="0.3">
      <c r="A6" s="28" t="s">
        <v>12</v>
      </c>
      <c r="B6" s="9">
        <v>-53</v>
      </c>
      <c r="C6" s="10">
        <f t="shared" si="1"/>
        <v>199</v>
      </c>
      <c r="D6" s="32" t="s">
        <v>13</v>
      </c>
    </row>
    <row r="7" spans="1:4" x14ac:dyDescent="0.3">
      <c r="A7" s="28" t="s">
        <v>14</v>
      </c>
      <c r="B7" s="9">
        <v>-47</v>
      </c>
      <c r="C7" s="10">
        <f t="shared" si="1"/>
        <v>205</v>
      </c>
      <c r="D7" s="32" t="s">
        <v>15</v>
      </c>
    </row>
    <row r="8" spans="1:4" x14ac:dyDescent="0.3">
      <c r="A8" s="28" t="s">
        <v>74</v>
      </c>
      <c r="B8" s="9">
        <v>-24</v>
      </c>
      <c r="C8" s="10">
        <f t="shared" si="1"/>
        <v>228</v>
      </c>
      <c r="D8" s="32" t="s">
        <v>16</v>
      </c>
    </row>
    <row r="9" spans="1:4" x14ac:dyDescent="0.3">
      <c r="A9" s="28" t="s">
        <v>17</v>
      </c>
      <c r="B9" s="9">
        <v>-19</v>
      </c>
      <c r="C9" s="10">
        <f t="shared" si="1"/>
        <v>233</v>
      </c>
      <c r="D9" s="33" t="s">
        <v>75</v>
      </c>
    </row>
    <row r="10" spans="1:4" x14ac:dyDescent="0.3">
      <c r="A10" s="28" t="s">
        <v>31</v>
      </c>
      <c r="B10" s="9">
        <v>-17</v>
      </c>
      <c r="C10" s="10">
        <f t="shared" si="1"/>
        <v>235</v>
      </c>
      <c r="D10" s="32" t="s">
        <v>18</v>
      </c>
    </row>
    <row r="11" spans="1:4" x14ac:dyDescent="0.3">
      <c r="A11" s="28" t="s">
        <v>19</v>
      </c>
      <c r="B11" s="9">
        <v>-15</v>
      </c>
      <c r="C11" s="10">
        <f t="shared" si="1"/>
        <v>237</v>
      </c>
      <c r="D11" s="32" t="s">
        <v>20</v>
      </c>
    </row>
    <row r="12" spans="1:4" x14ac:dyDescent="0.3">
      <c r="A12" s="28" t="s">
        <v>23</v>
      </c>
      <c r="B12" s="9">
        <v>-2</v>
      </c>
      <c r="C12" s="10">
        <f t="shared" si="1"/>
        <v>250</v>
      </c>
      <c r="D12" s="32" t="s">
        <v>24</v>
      </c>
    </row>
    <row r="13" spans="1:4" x14ac:dyDescent="0.3">
      <c r="A13" s="28" t="s">
        <v>25</v>
      </c>
      <c r="B13" s="10">
        <v>0</v>
      </c>
      <c r="C13" s="26">
        <f t="shared" si="1"/>
        <v>252</v>
      </c>
      <c r="D13" s="33" t="s">
        <v>26</v>
      </c>
    </row>
    <row r="14" spans="1:4" x14ac:dyDescent="0.3">
      <c r="A14" s="28" t="s">
        <v>21</v>
      </c>
      <c r="B14" s="10">
        <v>98</v>
      </c>
      <c r="C14" s="26">
        <f t="shared" si="1"/>
        <v>350</v>
      </c>
      <c r="D14" s="32" t="s">
        <v>22</v>
      </c>
    </row>
    <row r="15" spans="1:4" x14ac:dyDescent="0.3">
      <c r="A15" s="28" t="s">
        <v>27</v>
      </c>
      <c r="B15" s="10">
        <v>102</v>
      </c>
      <c r="C15" s="26">
        <f t="shared" si="1"/>
        <v>354</v>
      </c>
      <c r="D15" s="33" t="s">
        <v>70</v>
      </c>
    </row>
    <row r="16" spans="1:4" x14ac:dyDescent="0.3">
      <c r="A16" s="28" t="s">
        <v>72</v>
      </c>
      <c r="B16" s="10">
        <v>114</v>
      </c>
      <c r="C16" s="9">
        <f t="shared" si="1"/>
        <v>366</v>
      </c>
      <c r="D16" s="32" t="s">
        <v>28</v>
      </c>
    </row>
    <row r="17" spans="1:4" ht="16.2" thickBot="1" x14ac:dyDescent="0.35">
      <c r="A17" s="29" t="s">
        <v>29</v>
      </c>
      <c r="B17" s="7">
        <v>222</v>
      </c>
      <c r="C17" s="6">
        <f t="shared" si="1"/>
        <v>474</v>
      </c>
      <c r="D17" s="34" t="s">
        <v>30</v>
      </c>
    </row>
    <row r="19" spans="1:4" x14ac:dyDescent="0.3">
      <c r="A19" t="s">
        <v>2</v>
      </c>
    </row>
    <row r="20" spans="1:4" x14ac:dyDescent="0.3">
      <c r="A20" s="3" t="s">
        <v>3</v>
      </c>
      <c r="B20" s="3"/>
      <c r="C20" s="3"/>
      <c r="D20" s="3"/>
    </row>
    <row r="21" spans="1:4" ht="18.600000000000001" x14ac:dyDescent="0.3">
      <c r="A21" s="25" t="s">
        <v>68</v>
      </c>
    </row>
    <row r="22" spans="1:4" ht="16.2" thickBot="1" x14ac:dyDescent="0.35"/>
    <row r="23" spans="1:4" ht="31.8" thickBot="1" x14ac:dyDescent="0.35">
      <c r="A23" s="1" t="s">
        <v>73</v>
      </c>
      <c r="B23" s="2" t="s">
        <v>0</v>
      </c>
      <c r="C23" s="2" t="s">
        <v>38</v>
      </c>
      <c r="D23" s="30" t="s">
        <v>4</v>
      </c>
    </row>
    <row r="24" spans="1:4" x14ac:dyDescent="0.3">
      <c r="A24" s="11" t="s">
        <v>32</v>
      </c>
      <c r="B24" s="5">
        <v>82</v>
      </c>
      <c r="C24" s="15" t="s">
        <v>61</v>
      </c>
      <c r="D24" s="35" t="s">
        <v>50</v>
      </c>
    </row>
    <row r="25" spans="1:4" x14ac:dyDescent="0.3">
      <c r="A25" s="12" t="s">
        <v>60</v>
      </c>
      <c r="B25" s="8">
        <v>84</v>
      </c>
      <c r="C25" s="16" t="s">
        <v>41</v>
      </c>
      <c r="D25" s="36" t="s">
        <v>62</v>
      </c>
    </row>
    <row r="26" spans="1:4" x14ac:dyDescent="0.3">
      <c r="A26" s="12" t="s">
        <v>35</v>
      </c>
      <c r="B26" s="8">
        <v>85</v>
      </c>
      <c r="C26" s="16" t="s">
        <v>42</v>
      </c>
      <c r="D26" s="41" t="s">
        <v>77</v>
      </c>
    </row>
    <row r="27" spans="1:4" x14ac:dyDescent="0.3">
      <c r="A27" s="12" t="s">
        <v>36</v>
      </c>
      <c r="B27" s="8">
        <v>87</v>
      </c>
      <c r="C27" s="16" t="s">
        <v>43</v>
      </c>
      <c r="D27" s="36" t="s">
        <v>51</v>
      </c>
    </row>
    <row r="28" spans="1:4" x14ac:dyDescent="0.3">
      <c r="A28" s="12" t="s">
        <v>64</v>
      </c>
      <c r="B28" s="8">
        <v>90</v>
      </c>
      <c r="C28" s="16" t="s">
        <v>45</v>
      </c>
      <c r="D28" s="41" t="s">
        <v>76</v>
      </c>
    </row>
    <row r="29" spans="1:4" x14ac:dyDescent="0.3">
      <c r="A29" s="12" t="s">
        <v>39</v>
      </c>
      <c r="B29" s="8">
        <v>94</v>
      </c>
      <c r="C29" s="16" t="s">
        <v>44</v>
      </c>
      <c r="D29" s="36" t="s">
        <v>52</v>
      </c>
    </row>
    <row r="30" spans="1:4" x14ac:dyDescent="0.3">
      <c r="A30" s="12" t="s">
        <v>34</v>
      </c>
      <c r="B30" s="10">
        <v>94</v>
      </c>
      <c r="C30" s="17" t="s">
        <v>46</v>
      </c>
      <c r="D30" s="37" t="s">
        <v>53</v>
      </c>
    </row>
    <row r="31" spans="1:4" x14ac:dyDescent="0.3">
      <c r="A31" s="12" t="s">
        <v>40</v>
      </c>
      <c r="B31" s="10">
        <v>99</v>
      </c>
      <c r="C31" s="17" t="s">
        <v>47</v>
      </c>
      <c r="D31" s="37" t="s">
        <v>56</v>
      </c>
    </row>
    <row r="32" spans="1:4" x14ac:dyDescent="0.3">
      <c r="A32" s="20" t="s">
        <v>58</v>
      </c>
      <c r="B32" s="21">
        <v>107</v>
      </c>
      <c r="C32" s="22" t="s">
        <v>49</v>
      </c>
      <c r="D32" s="38" t="s">
        <v>59</v>
      </c>
    </row>
    <row r="33" spans="1:4" ht="16.2" thickBot="1" x14ac:dyDescent="0.35">
      <c r="A33" s="13" t="s">
        <v>66</v>
      </c>
      <c r="B33" s="7">
        <v>111</v>
      </c>
      <c r="C33" s="18" t="s">
        <v>48</v>
      </c>
      <c r="D33" s="39" t="s">
        <v>57</v>
      </c>
    </row>
    <row r="34" spans="1:4" x14ac:dyDescent="0.3">
      <c r="A34" s="12" t="s">
        <v>33</v>
      </c>
      <c r="B34" s="23" t="s">
        <v>67</v>
      </c>
      <c r="C34" s="16" t="s">
        <v>55</v>
      </c>
      <c r="D34" s="36" t="s">
        <v>63</v>
      </c>
    </row>
    <row r="35" spans="1:4" ht="16.2" thickBot="1" x14ac:dyDescent="0.35">
      <c r="A35" s="14" t="s">
        <v>37</v>
      </c>
      <c r="B35" s="24" t="s">
        <v>67</v>
      </c>
      <c r="C35" s="19" t="s">
        <v>54</v>
      </c>
      <c r="D35" s="40" t="s">
        <v>65</v>
      </c>
    </row>
  </sheetData>
  <phoneticPr fontId="4" type="noConversion"/>
  <pageMargins left="0.37" right="0.52" top="0.35" bottom="0.25" header="0.25" footer="0.2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7456E-B92E-47AA-BD48-A3272442AFFB}">
  <dimension ref="A1:B37"/>
  <sheetViews>
    <sheetView workbookViewId="0"/>
  </sheetViews>
  <sheetFormatPr defaultRowHeight="14.4" x14ac:dyDescent="0.3"/>
  <cols>
    <col min="1" max="2" width="19.3984375" style="62" customWidth="1"/>
    <col min="3" max="16384" width="8.796875" style="62"/>
  </cols>
  <sheetData>
    <row r="1" spans="1:2" x14ac:dyDescent="0.3">
      <c r="A1" s="63" t="s">
        <v>128</v>
      </c>
      <c r="B1" s="63" t="s">
        <v>127</v>
      </c>
    </row>
    <row r="2" spans="1:2" x14ac:dyDescent="0.3">
      <c r="A2" s="62" t="s">
        <v>126</v>
      </c>
      <c r="B2" s="62" t="s">
        <v>96</v>
      </c>
    </row>
    <row r="3" spans="1:2" x14ac:dyDescent="0.3">
      <c r="A3" s="62" t="s">
        <v>125</v>
      </c>
      <c r="B3" s="62" t="s">
        <v>92</v>
      </c>
    </row>
    <row r="4" spans="1:2" x14ac:dyDescent="0.3">
      <c r="A4" s="62" t="s">
        <v>124</v>
      </c>
      <c r="B4" s="62" t="s">
        <v>92</v>
      </c>
    </row>
    <row r="5" spans="1:2" x14ac:dyDescent="0.3">
      <c r="A5" s="62" t="s">
        <v>123</v>
      </c>
      <c r="B5" s="62" t="s">
        <v>92</v>
      </c>
    </row>
    <row r="6" spans="1:2" x14ac:dyDescent="0.3">
      <c r="A6" s="62" t="s">
        <v>122</v>
      </c>
      <c r="B6" s="62" t="s">
        <v>92</v>
      </c>
    </row>
    <row r="7" spans="1:2" x14ac:dyDescent="0.3">
      <c r="A7" s="62" t="s">
        <v>121</v>
      </c>
      <c r="B7" s="62" t="s">
        <v>92</v>
      </c>
    </row>
    <row r="8" spans="1:2" x14ac:dyDescent="0.3">
      <c r="A8" s="62" t="s">
        <v>120</v>
      </c>
      <c r="B8" s="62" t="s">
        <v>92</v>
      </c>
    </row>
    <row r="9" spans="1:2" x14ac:dyDescent="0.3">
      <c r="A9" s="62" t="s">
        <v>119</v>
      </c>
      <c r="B9" s="62" t="s">
        <v>92</v>
      </c>
    </row>
    <row r="10" spans="1:2" x14ac:dyDescent="0.3">
      <c r="A10" s="62" t="s">
        <v>118</v>
      </c>
      <c r="B10" s="62" t="s">
        <v>92</v>
      </c>
    </row>
    <row r="11" spans="1:2" x14ac:dyDescent="0.3">
      <c r="A11" s="62" t="s">
        <v>117</v>
      </c>
      <c r="B11" s="62" t="s">
        <v>90</v>
      </c>
    </row>
    <row r="12" spans="1:2" x14ac:dyDescent="0.3">
      <c r="A12" s="62" t="s">
        <v>96</v>
      </c>
      <c r="B12" s="62" t="s">
        <v>96</v>
      </c>
    </row>
    <row r="13" spans="1:2" x14ac:dyDescent="0.3">
      <c r="A13" s="62" t="s">
        <v>116</v>
      </c>
      <c r="B13" s="62" t="s">
        <v>88</v>
      </c>
    </row>
    <row r="14" spans="1:2" x14ac:dyDescent="0.3">
      <c r="A14" s="62" t="s">
        <v>115</v>
      </c>
      <c r="B14" s="62" t="s">
        <v>92</v>
      </c>
    </row>
    <row r="15" spans="1:2" x14ac:dyDescent="0.3">
      <c r="A15" s="62" t="s">
        <v>114</v>
      </c>
      <c r="B15" s="62" t="s">
        <v>88</v>
      </c>
    </row>
    <row r="16" spans="1:2" x14ac:dyDescent="0.3">
      <c r="A16" s="62" t="s">
        <v>113</v>
      </c>
      <c r="B16" s="62" t="s">
        <v>96</v>
      </c>
    </row>
    <row r="17" spans="1:2" x14ac:dyDescent="0.3">
      <c r="A17" s="62" t="s">
        <v>112</v>
      </c>
      <c r="B17" s="62" t="s">
        <v>92</v>
      </c>
    </row>
    <row r="18" spans="1:2" x14ac:dyDescent="0.3">
      <c r="A18" s="62" t="s">
        <v>111</v>
      </c>
      <c r="B18" s="62" t="s">
        <v>92</v>
      </c>
    </row>
    <row r="19" spans="1:2" x14ac:dyDescent="0.3">
      <c r="A19" s="62" t="s">
        <v>110</v>
      </c>
      <c r="B19" s="62" t="s">
        <v>90</v>
      </c>
    </row>
    <row r="20" spans="1:2" x14ac:dyDescent="0.3">
      <c r="A20" s="62" t="s">
        <v>109</v>
      </c>
      <c r="B20" s="62" t="s">
        <v>92</v>
      </c>
    </row>
    <row r="21" spans="1:2" x14ac:dyDescent="0.3">
      <c r="A21" s="62" t="s">
        <v>108</v>
      </c>
      <c r="B21" s="62" t="s">
        <v>92</v>
      </c>
    </row>
    <row r="22" spans="1:2" x14ac:dyDescent="0.3">
      <c r="A22" s="62" t="s">
        <v>107</v>
      </c>
      <c r="B22" s="62" t="s">
        <v>92</v>
      </c>
    </row>
    <row r="23" spans="1:2" x14ac:dyDescent="0.3">
      <c r="A23" s="62" t="s">
        <v>106</v>
      </c>
      <c r="B23" s="62" t="s">
        <v>96</v>
      </c>
    </row>
    <row r="24" spans="1:2" x14ac:dyDescent="0.3">
      <c r="A24" s="62" t="s">
        <v>105</v>
      </c>
      <c r="B24" s="62" t="s">
        <v>96</v>
      </c>
    </row>
    <row r="25" spans="1:2" x14ac:dyDescent="0.3">
      <c r="A25" s="62" t="s">
        <v>104</v>
      </c>
      <c r="B25" s="62" t="s">
        <v>90</v>
      </c>
    </row>
    <row r="26" spans="1:2" x14ac:dyDescent="0.3">
      <c r="A26" s="62" t="s">
        <v>103</v>
      </c>
      <c r="B26" s="62" t="s">
        <v>92</v>
      </c>
    </row>
    <row r="27" spans="1:2" x14ac:dyDescent="0.3">
      <c r="A27" s="62" t="s">
        <v>102</v>
      </c>
      <c r="B27" s="62" t="s">
        <v>90</v>
      </c>
    </row>
    <row r="28" spans="1:2" x14ac:dyDescent="0.3">
      <c r="A28" s="62" t="s">
        <v>101</v>
      </c>
      <c r="B28" s="62" t="s">
        <v>90</v>
      </c>
    </row>
    <row r="29" spans="1:2" x14ac:dyDescent="0.3">
      <c r="A29" s="62" t="s">
        <v>100</v>
      </c>
      <c r="B29" s="62" t="s">
        <v>92</v>
      </c>
    </row>
    <row r="30" spans="1:2" x14ac:dyDescent="0.3">
      <c r="A30" s="62" t="s">
        <v>99</v>
      </c>
      <c r="B30" s="62" t="s">
        <v>92</v>
      </c>
    </row>
    <row r="31" spans="1:2" x14ac:dyDescent="0.3">
      <c r="A31" s="62" t="s">
        <v>98</v>
      </c>
      <c r="B31" s="62" t="s">
        <v>96</v>
      </c>
    </row>
    <row r="32" spans="1:2" x14ac:dyDescent="0.3">
      <c r="A32" s="62" t="s">
        <v>97</v>
      </c>
      <c r="B32" s="62" t="s">
        <v>96</v>
      </c>
    </row>
    <row r="33" spans="1:2" x14ac:dyDescent="0.3">
      <c r="A33" s="62" t="s">
        <v>95</v>
      </c>
      <c r="B33" s="62" t="s">
        <v>90</v>
      </c>
    </row>
    <row r="34" spans="1:2" x14ac:dyDescent="0.3">
      <c r="A34" s="62" t="s">
        <v>94</v>
      </c>
      <c r="B34" s="62" t="s">
        <v>90</v>
      </c>
    </row>
    <row r="35" spans="1:2" x14ac:dyDescent="0.3">
      <c r="A35" s="62" t="s">
        <v>93</v>
      </c>
      <c r="B35" s="62" t="s">
        <v>92</v>
      </c>
    </row>
    <row r="36" spans="1:2" x14ac:dyDescent="0.3">
      <c r="A36" s="62" t="s">
        <v>91</v>
      </c>
      <c r="B36" s="62" t="s">
        <v>90</v>
      </c>
    </row>
    <row r="37" spans="1:2" x14ac:dyDescent="0.3">
      <c r="A37" s="62" t="s">
        <v>89</v>
      </c>
      <c r="B37" s="6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736BE-75D8-42DD-8E8D-F0399E1D1749}">
  <dimension ref="A1:J10"/>
  <sheetViews>
    <sheetView showGridLines="0" zoomScale="145" zoomScaleNormal="145" workbookViewId="0"/>
  </sheetViews>
  <sheetFormatPr defaultColWidth="9.296875" defaultRowHeight="14.4" x14ac:dyDescent="0.3"/>
  <cols>
    <col min="1" max="16384" width="9.296875" style="42"/>
  </cols>
  <sheetData>
    <row r="1" spans="1:10" ht="15" thickBot="1" x14ac:dyDescent="0.35">
      <c r="A1" s="61" t="s">
        <v>87</v>
      </c>
      <c r="B1" s="60" t="s">
        <v>86</v>
      </c>
      <c r="C1" s="59" t="s">
        <v>85</v>
      </c>
      <c r="D1" s="59" t="s">
        <v>84</v>
      </c>
      <c r="E1" s="59" t="s">
        <v>83</v>
      </c>
      <c r="F1" s="59" t="s">
        <v>82</v>
      </c>
      <c r="G1" s="58" t="s">
        <v>81</v>
      </c>
      <c r="H1" s="58" t="s">
        <v>80</v>
      </c>
      <c r="I1" s="58" t="s">
        <v>79</v>
      </c>
      <c r="J1" s="57" t="s">
        <v>78</v>
      </c>
    </row>
    <row r="2" spans="1:10" x14ac:dyDescent="0.3">
      <c r="A2" s="56" t="s">
        <v>86</v>
      </c>
      <c r="B2" s="55"/>
      <c r="C2" s="54"/>
      <c r="D2" s="54"/>
      <c r="E2" s="54"/>
      <c r="F2" s="54"/>
      <c r="G2" s="54"/>
      <c r="H2" s="54"/>
      <c r="I2" s="54"/>
      <c r="J2" s="53"/>
    </row>
    <row r="3" spans="1:10" x14ac:dyDescent="0.3">
      <c r="A3" s="52" t="s">
        <v>85</v>
      </c>
      <c r="B3" s="50">
        <v>-300</v>
      </c>
      <c r="C3" s="48"/>
      <c r="D3" s="48"/>
      <c r="E3" s="48"/>
      <c r="F3" s="48"/>
      <c r="G3" s="48"/>
      <c r="H3" s="48"/>
      <c r="I3" s="48"/>
      <c r="J3" s="47"/>
    </row>
    <row r="4" spans="1:10" x14ac:dyDescent="0.3">
      <c r="A4" s="52" t="s">
        <v>84</v>
      </c>
      <c r="B4" s="50">
        <v>-410</v>
      </c>
      <c r="C4" s="49">
        <v>-350</v>
      </c>
      <c r="D4" s="48"/>
      <c r="E4" s="48"/>
      <c r="F4" s="48"/>
      <c r="G4" s="48"/>
      <c r="H4" s="48"/>
      <c r="I4" s="48"/>
      <c r="J4" s="47"/>
    </row>
    <row r="5" spans="1:10" x14ac:dyDescent="0.3">
      <c r="A5" s="52" t="s">
        <v>83</v>
      </c>
      <c r="B5" s="50">
        <v>-270</v>
      </c>
      <c r="C5" s="50">
        <v>-270</v>
      </c>
      <c r="D5" s="50">
        <v>-270</v>
      </c>
      <c r="E5" s="48"/>
      <c r="F5" s="48"/>
      <c r="G5" s="48"/>
      <c r="H5" s="48"/>
      <c r="I5" s="48"/>
      <c r="J5" s="47"/>
    </row>
    <row r="6" spans="1:10" x14ac:dyDescent="0.3">
      <c r="A6" s="52" t="s">
        <v>82</v>
      </c>
      <c r="B6" s="50">
        <v>-3</v>
      </c>
      <c r="C6" s="49">
        <v>-3</v>
      </c>
      <c r="D6" s="49">
        <v>-3</v>
      </c>
      <c r="E6" s="49">
        <v>-3</v>
      </c>
      <c r="F6" s="48"/>
      <c r="G6" s="48"/>
      <c r="H6" s="48"/>
      <c r="I6" s="48"/>
      <c r="J6" s="47"/>
    </row>
    <row r="7" spans="1:10" x14ac:dyDescent="0.3">
      <c r="A7" s="51" t="s">
        <v>81</v>
      </c>
      <c r="B7" s="50">
        <v>82</v>
      </c>
      <c r="C7" s="49">
        <v>82</v>
      </c>
      <c r="D7" s="49">
        <v>82</v>
      </c>
      <c r="E7" s="49">
        <v>82</v>
      </c>
      <c r="F7" s="49">
        <v>82</v>
      </c>
      <c r="G7" s="48"/>
      <c r="H7" s="48"/>
      <c r="I7" s="48"/>
      <c r="J7" s="47"/>
    </row>
    <row r="8" spans="1:10" x14ac:dyDescent="0.3">
      <c r="A8" s="51" t="s">
        <v>80</v>
      </c>
      <c r="B8" s="50">
        <v>82</v>
      </c>
      <c r="C8" s="49">
        <v>82</v>
      </c>
      <c r="D8" s="49">
        <v>82</v>
      </c>
      <c r="E8" s="49">
        <v>82</v>
      </c>
      <c r="F8" s="49">
        <v>82</v>
      </c>
      <c r="G8" s="49">
        <v>82</v>
      </c>
      <c r="H8" s="48"/>
      <c r="I8" s="48"/>
      <c r="J8" s="47"/>
    </row>
    <row r="9" spans="1:10" x14ac:dyDescent="0.3">
      <c r="A9" s="51" t="s">
        <v>79</v>
      </c>
      <c r="B9" s="50">
        <v>54</v>
      </c>
      <c r="C9" s="49">
        <v>54</v>
      </c>
      <c r="D9" s="49">
        <v>54</v>
      </c>
      <c r="E9" s="49">
        <v>54</v>
      </c>
      <c r="F9" s="49">
        <v>54</v>
      </c>
      <c r="G9" s="49">
        <v>77</v>
      </c>
      <c r="H9" s="49">
        <v>77</v>
      </c>
      <c r="I9" s="48"/>
      <c r="J9" s="47"/>
    </row>
    <row r="10" spans="1:10" ht="15" thickBot="1" x14ac:dyDescent="0.35">
      <c r="A10" s="46" t="s">
        <v>78</v>
      </c>
      <c r="B10" s="45">
        <v>82</v>
      </c>
      <c r="C10" s="44">
        <v>82</v>
      </c>
      <c r="D10" s="44">
        <v>82</v>
      </c>
      <c r="E10" s="44">
        <v>82</v>
      </c>
      <c r="F10" s="44">
        <v>82</v>
      </c>
      <c r="G10" s="44">
        <v>82</v>
      </c>
      <c r="H10" s="44">
        <v>82</v>
      </c>
      <c r="I10" s="44">
        <v>77</v>
      </c>
      <c r="J10" s="4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5F7F6-C300-45A3-8484-A5E92A53189E}">
  <dimension ref="A1:M34"/>
  <sheetViews>
    <sheetView showGridLines="0" tabSelected="1" workbookViewId="0"/>
  </sheetViews>
  <sheetFormatPr defaultColWidth="13" defaultRowHeight="15.6" x14ac:dyDescent="0.3"/>
  <cols>
    <col min="1" max="1" width="23.3984375" style="91" bestFit="1" customWidth="1"/>
    <col min="2" max="2" width="11.69921875" style="91" bestFit="1" customWidth="1"/>
    <col min="3" max="3" width="6.69921875" style="91" bestFit="1" customWidth="1"/>
    <col min="4" max="4" width="7.3984375" style="91" bestFit="1" customWidth="1"/>
    <col min="5" max="5" width="8.09765625" style="91" bestFit="1" customWidth="1"/>
    <col min="6" max="6" width="8.3984375" style="91" bestFit="1" customWidth="1"/>
    <col min="7" max="7" width="7.09765625" style="91" bestFit="1" customWidth="1"/>
    <col min="8" max="8" width="7.5" style="91" bestFit="1" customWidth="1"/>
    <col min="9" max="9" width="4.296875" style="91" bestFit="1" customWidth="1"/>
    <col min="10" max="10" width="6.296875" style="91" bestFit="1" customWidth="1"/>
    <col min="11" max="11" width="14.5" style="91" customWidth="1"/>
    <col min="12" max="12" width="2" style="25" customWidth="1"/>
    <col min="13" max="13" width="5.796875" style="25" bestFit="1" customWidth="1"/>
    <col min="14" max="14" width="1.796875" style="25" bestFit="1" customWidth="1"/>
    <col min="15" max="16384" width="13" style="25"/>
  </cols>
  <sheetData>
    <row r="1" spans="1:13" ht="23.4" thickBot="1" x14ac:dyDescent="0.45">
      <c r="A1" s="64" t="s">
        <v>129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3" ht="16.8" thickTop="1" thickBot="1" x14ac:dyDescent="0.35">
      <c r="A2" s="65" t="s">
        <v>130</v>
      </c>
      <c r="B2" s="66" t="s">
        <v>131</v>
      </c>
      <c r="C2" s="66" t="s">
        <v>132</v>
      </c>
      <c r="D2" s="66" t="s">
        <v>133</v>
      </c>
      <c r="E2" s="67" t="s">
        <v>134</v>
      </c>
      <c r="F2" s="66" t="s">
        <v>135</v>
      </c>
      <c r="G2" s="66" t="s">
        <v>136</v>
      </c>
      <c r="H2" s="68" t="s">
        <v>137</v>
      </c>
      <c r="I2" s="69" t="s">
        <v>138</v>
      </c>
      <c r="J2" s="68" t="s">
        <v>139</v>
      </c>
      <c r="K2" s="70" t="s">
        <v>140</v>
      </c>
      <c r="M2" s="71" t="s">
        <v>141</v>
      </c>
    </row>
    <row r="3" spans="1:13" x14ac:dyDescent="0.3">
      <c r="A3" s="72" t="s">
        <v>142</v>
      </c>
      <c r="B3" s="73" t="s">
        <v>143</v>
      </c>
      <c r="C3" s="74">
        <v>1</v>
      </c>
      <c r="D3" s="75" t="s">
        <v>144</v>
      </c>
      <c r="E3" s="75" t="s">
        <v>145</v>
      </c>
      <c r="F3" s="76" t="s">
        <v>146</v>
      </c>
      <c r="G3" s="77">
        <v>1</v>
      </c>
      <c r="H3" s="76"/>
      <c r="I3" s="78"/>
      <c r="J3" s="76"/>
      <c r="K3" s="79"/>
      <c r="M3" s="80">
        <v>1000</v>
      </c>
    </row>
    <row r="4" spans="1:13" x14ac:dyDescent="0.3">
      <c r="A4" s="72" t="s">
        <v>147</v>
      </c>
      <c r="B4" s="73" t="s">
        <v>148</v>
      </c>
      <c r="C4" s="74">
        <v>0</v>
      </c>
      <c r="D4" s="75">
        <v>0</v>
      </c>
      <c r="E4" s="75" t="s">
        <v>149</v>
      </c>
      <c r="F4" s="76" t="s">
        <v>146</v>
      </c>
      <c r="G4" s="77">
        <v>0.5</v>
      </c>
      <c r="H4" s="76"/>
      <c r="I4" s="81"/>
      <c r="J4" s="76"/>
      <c r="K4" s="79"/>
      <c r="M4" s="80">
        <v>50</v>
      </c>
    </row>
    <row r="5" spans="1:13" x14ac:dyDescent="0.3">
      <c r="A5" s="72" t="s">
        <v>150</v>
      </c>
      <c r="B5" s="73" t="s">
        <v>151</v>
      </c>
      <c r="C5" s="74">
        <v>0</v>
      </c>
      <c r="D5" s="75">
        <v>0</v>
      </c>
      <c r="E5" s="75" t="s">
        <v>152</v>
      </c>
      <c r="F5" s="76" t="s">
        <v>146</v>
      </c>
      <c r="G5" s="77">
        <v>2</v>
      </c>
      <c r="H5" s="76"/>
      <c r="I5" s="81"/>
      <c r="J5" s="76"/>
      <c r="K5" s="79"/>
      <c r="M5" s="80">
        <v>1200</v>
      </c>
    </row>
    <row r="6" spans="1:13" ht="16.2" thickBot="1" x14ac:dyDescent="0.35">
      <c r="A6" s="82" t="s">
        <v>153</v>
      </c>
      <c r="B6" s="83" t="s">
        <v>154</v>
      </c>
      <c r="C6" s="84">
        <v>0</v>
      </c>
      <c r="D6" s="83">
        <v>0</v>
      </c>
      <c r="E6" s="83" t="s">
        <v>152</v>
      </c>
      <c r="F6" s="83" t="s">
        <v>155</v>
      </c>
      <c r="G6" s="85">
        <v>3</v>
      </c>
      <c r="H6" s="86"/>
      <c r="I6" s="87"/>
      <c r="J6" s="88"/>
      <c r="K6" s="89"/>
      <c r="M6" s="90">
        <v>850</v>
      </c>
    </row>
    <row r="7" spans="1:13" ht="6" customHeight="1" thickTop="1" thickBot="1" x14ac:dyDescent="0.35">
      <c r="H7" s="92"/>
      <c r="J7" s="93"/>
      <c r="M7" s="94"/>
    </row>
    <row r="8" spans="1:13" ht="16.8" thickTop="1" thickBot="1" x14ac:dyDescent="0.35">
      <c r="A8" s="65" t="s">
        <v>156</v>
      </c>
      <c r="B8" s="66" t="s">
        <v>157</v>
      </c>
      <c r="C8" s="66" t="s">
        <v>132</v>
      </c>
      <c r="D8" s="66" t="s">
        <v>133</v>
      </c>
      <c r="E8" s="67" t="s">
        <v>134</v>
      </c>
      <c r="F8" s="66" t="s">
        <v>158</v>
      </c>
      <c r="G8" s="66" t="s">
        <v>136</v>
      </c>
      <c r="H8" s="68" t="s">
        <v>137</v>
      </c>
      <c r="I8" s="69" t="s">
        <v>138</v>
      </c>
      <c r="J8" s="68" t="s">
        <v>139</v>
      </c>
      <c r="K8" s="70" t="s">
        <v>140</v>
      </c>
      <c r="M8" s="71" t="s">
        <v>141</v>
      </c>
    </row>
    <row r="9" spans="1:13" x14ac:dyDescent="0.3">
      <c r="A9" s="95" t="s">
        <v>159</v>
      </c>
      <c r="B9" s="96" t="s">
        <v>160</v>
      </c>
      <c r="C9" s="97">
        <v>0</v>
      </c>
      <c r="D9" s="98" t="s">
        <v>161</v>
      </c>
      <c r="E9" s="98" t="s">
        <v>162</v>
      </c>
      <c r="F9" s="99" t="s">
        <v>163</v>
      </c>
      <c r="G9" s="100">
        <v>8</v>
      </c>
      <c r="H9" s="101"/>
      <c r="I9" s="102"/>
      <c r="J9" s="101"/>
      <c r="K9" s="103"/>
      <c r="M9" s="80">
        <v>1800</v>
      </c>
    </row>
    <row r="10" spans="1:13" x14ac:dyDescent="0.3">
      <c r="A10" s="104" t="s">
        <v>164</v>
      </c>
      <c r="B10" s="105" t="s">
        <v>165</v>
      </c>
      <c r="C10" s="106">
        <v>0</v>
      </c>
      <c r="D10" s="107" t="s">
        <v>161</v>
      </c>
      <c r="E10" s="107" t="s">
        <v>162</v>
      </c>
      <c r="F10" s="108" t="s">
        <v>166</v>
      </c>
      <c r="G10" s="109">
        <v>3</v>
      </c>
      <c r="H10" s="110"/>
      <c r="I10" s="81"/>
      <c r="J10" s="111"/>
      <c r="K10" s="112"/>
      <c r="M10" s="80">
        <v>1000</v>
      </c>
    </row>
    <row r="11" spans="1:13" x14ac:dyDescent="0.3">
      <c r="A11" s="104" t="s">
        <v>167</v>
      </c>
      <c r="B11" s="105" t="s">
        <v>168</v>
      </c>
      <c r="C11" s="106" t="s">
        <v>161</v>
      </c>
      <c r="D11" s="107" t="s">
        <v>161</v>
      </c>
      <c r="E11" s="107">
        <v>20</v>
      </c>
      <c r="F11" s="108" t="s">
        <v>169</v>
      </c>
      <c r="G11" s="109">
        <v>2.5</v>
      </c>
      <c r="H11" s="110"/>
      <c r="I11" s="81"/>
      <c r="J11" s="111"/>
      <c r="K11" s="112"/>
      <c r="M11" s="80">
        <v>850</v>
      </c>
    </row>
    <row r="12" spans="1:13" x14ac:dyDescent="0.3">
      <c r="A12" s="72" t="s">
        <v>170</v>
      </c>
      <c r="B12" s="73" t="s">
        <v>171</v>
      </c>
      <c r="C12" s="113">
        <v>2</v>
      </c>
      <c r="D12" s="75" t="s">
        <v>144</v>
      </c>
      <c r="E12" s="75" t="s">
        <v>162</v>
      </c>
      <c r="F12" s="76" t="s">
        <v>169</v>
      </c>
      <c r="G12" s="77">
        <v>3</v>
      </c>
      <c r="H12" s="111"/>
      <c r="I12" s="81"/>
      <c r="J12" s="111"/>
      <c r="K12" s="79"/>
      <c r="M12" s="80">
        <v>1200</v>
      </c>
    </row>
    <row r="13" spans="1:13" ht="16.2" thickBot="1" x14ac:dyDescent="0.35">
      <c r="A13" s="82" t="s">
        <v>172</v>
      </c>
      <c r="B13" s="83" t="s">
        <v>160</v>
      </c>
      <c r="C13" s="114">
        <v>0</v>
      </c>
      <c r="D13" s="114" t="s">
        <v>173</v>
      </c>
      <c r="E13" s="83" t="s">
        <v>174</v>
      </c>
      <c r="F13" s="114" t="s">
        <v>175</v>
      </c>
      <c r="G13" s="85">
        <v>10</v>
      </c>
      <c r="H13" s="86"/>
      <c r="I13" s="87"/>
      <c r="J13" s="86"/>
      <c r="K13" s="115"/>
      <c r="M13" s="90">
        <v>2800</v>
      </c>
    </row>
    <row r="14" spans="1:13" ht="6" customHeight="1" thickTop="1" thickBot="1" x14ac:dyDescent="0.35">
      <c r="C14" s="92"/>
      <c r="D14" s="92"/>
      <c r="F14" s="92"/>
      <c r="G14" s="93"/>
      <c r="H14" s="93"/>
      <c r="I14" s="93"/>
      <c r="J14" s="93"/>
    </row>
    <row r="15" spans="1:13" ht="16.8" thickTop="1" thickBot="1" x14ac:dyDescent="0.35">
      <c r="A15" s="65" t="s">
        <v>176</v>
      </c>
      <c r="B15" s="116" t="s">
        <v>157</v>
      </c>
      <c r="C15" s="116" t="s">
        <v>177</v>
      </c>
      <c r="D15" s="66" t="s">
        <v>133</v>
      </c>
      <c r="E15" s="66" t="s">
        <v>178</v>
      </c>
      <c r="F15" s="66" t="s">
        <v>179</v>
      </c>
      <c r="G15" s="66" t="s">
        <v>136</v>
      </c>
      <c r="H15" s="68" t="s">
        <v>137</v>
      </c>
      <c r="I15" s="69" t="s">
        <v>138</v>
      </c>
      <c r="J15" s="68" t="s">
        <v>139</v>
      </c>
      <c r="K15" s="70" t="s">
        <v>140</v>
      </c>
      <c r="M15" s="71" t="s">
        <v>141</v>
      </c>
    </row>
    <row r="16" spans="1:13" x14ac:dyDescent="0.3">
      <c r="A16" s="117" t="s">
        <v>180</v>
      </c>
      <c r="B16" s="118" t="s">
        <v>181</v>
      </c>
      <c r="C16" s="118">
        <v>12</v>
      </c>
      <c r="D16" s="119" t="s">
        <v>161</v>
      </c>
      <c r="E16" s="120" t="s">
        <v>182</v>
      </c>
      <c r="F16" s="120" t="s">
        <v>183</v>
      </c>
      <c r="G16" s="121">
        <v>1</v>
      </c>
      <c r="H16" s="101"/>
      <c r="I16" s="81"/>
      <c r="J16" s="101"/>
      <c r="K16" s="122" t="s">
        <v>184</v>
      </c>
      <c r="M16" s="80">
        <f t="shared" ref="M16" si="0">350*RIGHT(A16,1)</f>
        <v>1050</v>
      </c>
    </row>
    <row r="17" spans="1:13" x14ac:dyDescent="0.3">
      <c r="A17" s="123" t="s">
        <v>185</v>
      </c>
      <c r="B17" s="124" t="s">
        <v>186</v>
      </c>
      <c r="C17" s="124">
        <v>12</v>
      </c>
      <c r="D17" s="124" t="s">
        <v>161</v>
      </c>
      <c r="E17" s="125" t="s">
        <v>182</v>
      </c>
      <c r="F17" s="124" t="s">
        <v>183</v>
      </c>
      <c r="G17" s="126">
        <v>1</v>
      </c>
      <c r="H17" s="111"/>
      <c r="I17" s="81"/>
      <c r="J17" s="111"/>
      <c r="K17" s="127"/>
      <c r="M17" s="80">
        <f>45*RIGHT(A17,1)</f>
        <v>135</v>
      </c>
    </row>
    <row r="18" spans="1:13" ht="16.2" thickBot="1" x14ac:dyDescent="0.35">
      <c r="A18" s="82"/>
      <c r="B18" s="83"/>
      <c r="C18" s="83"/>
      <c r="D18" s="83"/>
      <c r="E18" s="128"/>
      <c r="F18" s="83"/>
      <c r="G18" s="85"/>
      <c r="H18" s="86"/>
      <c r="I18" s="87"/>
      <c r="J18" s="86"/>
      <c r="K18" s="115"/>
      <c r="M18" s="90"/>
    </row>
    <row r="19" spans="1:13" ht="6" customHeight="1" thickTop="1" thickBot="1" x14ac:dyDescent="0.35">
      <c r="D19" s="129"/>
      <c r="E19" s="129"/>
      <c r="G19" s="93"/>
      <c r="H19" s="93"/>
      <c r="I19" s="93"/>
      <c r="J19" s="93"/>
    </row>
    <row r="20" spans="1:13" ht="16.8" thickTop="1" thickBot="1" x14ac:dyDescent="0.35">
      <c r="A20" s="65" t="s">
        <v>187</v>
      </c>
      <c r="B20" s="116" t="s">
        <v>188</v>
      </c>
      <c r="C20" s="66" t="s">
        <v>189</v>
      </c>
      <c r="D20" s="66" t="s">
        <v>135</v>
      </c>
      <c r="E20" s="66" t="s">
        <v>190</v>
      </c>
      <c r="F20" s="66" t="s">
        <v>191</v>
      </c>
      <c r="G20" s="66" t="s">
        <v>136</v>
      </c>
      <c r="H20" s="130" t="s">
        <v>140</v>
      </c>
      <c r="I20" s="131"/>
      <c r="J20" s="131"/>
      <c r="K20" s="132"/>
      <c r="M20" s="71" t="s">
        <v>141</v>
      </c>
    </row>
    <row r="21" spans="1:13" x14ac:dyDescent="0.3">
      <c r="A21" s="133" t="s">
        <v>192</v>
      </c>
      <c r="B21" s="134">
        <v>5</v>
      </c>
      <c r="C21" s="134" t="s">
        <v>193</v>
      </c>
      <c r="D21" s="134" t="s">
        <v>194</v>
      </c>
      <c r="E21" s="135">
        <v>-3</v>
      </c>
      <c r="F21" s="134" t="s">
        <v>195</v>
      </c>
      <c r="G21" s="136">
        <v>8</v>
      </c>
      <c r="H21" s="137" t="s">
        <v>196</v>
      </c>
      <c r="I21" s="138"/>
      <c r="J21" s="138"/>
      <c r="K21" s="139"/>
      <c r="M21" s="140">
        <v>2000</v>
      </c>
    </row>
    <row r="22" spans="1:13" x14ac:dyDescent="0.3">
      <c r="A22" s="133" t="s">
        <v>197</v>
      </c>
      <c r="B22" s="134">
        <v>3</v>
      </c>
      <c r="C22" s="134" t="s">
        <v>193</v>
      </c>
      <c r="D22" s="134" t="s">
        <v>198</v>
      </c>
      <c r="E22" s="135">
        <v>0</v>
      </c>
      <c r="F22" s="134" t="s">
        <v>199</v>
      </c>
      <c r="G22" s="136">
        <v>0</v>
      </c>
      <c r="H22" s="137"/>
      <c r="I22" s="138"/>
      <c r="J22" s="138"/>
      <c r="K22" s="139"/>
      <c r="M22" s="140" t="s">
        <v>193</v>
      </c>
    </row>
    <row r="23" spans="1:13" x14ac:dyDescent="0.3">
      <c r="A23" s="133" t="s">
        <v>200</v>
      </c>
      <c r="B23" s="134">
        <v>4</v>
      </c>
      <c r="C23" s="134" t="s">
        <v>193</v>
      </c>
      <c r="D23" s="134" t="s">
        <v>201</v>
      </c>
      <c r="E23" s="135" t="s">
        <v>193</v>
      </c>
      <c r="F23" s="134" t="s">
        <v>199</v>
      </c>
      <c r="G23" s="136" t="s">
        <v>193</v>
      </c>
      <c r="H23" s="137"/>
      <c r="I23" s="138"/>
      <c r="J23" s="138"/>
      <c r="K23" s="139"/>
      <c r="M23" s="140" t="s">
        <v>193</v>
      </c>
    </row>
    <row r="24" spans="1:13" x14ac:dyDescent="0.3">
      <c r="A24" s="133" t="s">
        <v>202</v>
      </c>
      <c r="B24" s="134">
        <v>0</v>
      </c>
      <c r="C24" s="134" t="s">
        <v>193</v>
      </c>
      <c r="D24" s="134" t="s">
        <v>194</v>
      </c>
      <c r="E24" s="135">
        <v>-2</v>
      </c>
      <c r="F24" s="134" t="s">
        <v>199</v>
      </c>
      <c r="G24" s="136">
        <v>2</v>
      </c>
      <c r="H24" s="141" t="s">
        <v>203</v>
      </c>
      <c r="I24" s="138" t="s">
        <v>204</v>
      </c>
      <c r="J24" s="138"/>
      <c r="K24" s="139"/>
      <c r="M24" s="140">
        <v>1600</v>
      </c>
    </row>
    <row r="25" spans="1:13" x14ac:dyDescent="0.3">
      <c r="A25" s="133" t="s">
        <v>205</v>
      </c>
      <c r="B25" s="134">
        <v>0</v>
      </c>
      <c r="C25" s="134" t="s">
        <v>193</v>
      </c>
      <c r="D25" s="134" t="s">
        <v>194</v>
      </c>
      <c r="E25" s="135">
        <v>-1</v>
      </c>
      <c r="F25" s="134" t="s">
        <v>199</v>
      </c>
      <c r="G25" s="136">
        <v>2</v>
      </c>
      <c r="H25" s="141" t="s">
        <v>203</v>
      </c>
      <c r="I25" s="138" t="s">
        <v>206</v>
      </c>
      <c r="J25" s="138"/>
      <c r="K25" s="139"/>
      <c r="M25" s="140">
        <v>1200</v>
      </c>
    </row>
    <row r="26" spans="1:13" ht="16.2" thickBot="1" x14ac:dyDescent="0.35">
      <c r="A26" s="82" t="s">
        <v>207</v>
      </c>
      <c r="B26" s="83">
        <v>0</v>
      </c>
      <c r="C26" s="83" t="s">
        <v>193</v>
      </c>
      <c r="D26" s="83" t="s">
        <v>194</v>
      </c>
      <c r="E26" s="83">
        <v>-2</v>
      </c>
      <c r="F26" s="83" t="s">
        <v>199</v>
      </c>
      <c r="G26" s="85">
        <v>2</v>
      </c>
      <c r="H26" s="142" t="s">
        <v>203</v>
      </c>
      <c r="I26" s="143" t="s">
        <v>204</v>
      </c>
      <c r="J26" s="143"/>
      <c r="K26" s="144"/>
      <c r="M26" s="90">
        <v>1200</v>
      </c>
    </row>
    <row r="27" spans="1:13" ht="6" customHeight="1" thickTop="1" thickBot="1" x14ac:dyDescent="0.35"/>
    <row r="28" spans="1:13" ht="16.8" thickTop="1" thickBot="1" x14ac:dyDescent="0.35">
      <c r="A28" s="145"/>
      <c r="B28" s="93"/>
      <c r="D28" s="146" t="s">
        <v>208</v>
      </c>
      <c r="E28" s="131"/>
      <c r="F28" s="131"/>
      <c r="G28" s="130" t="s">
        <v>209</v>
      </c>
      <c r="H28" s="130" t="s">
        <v>210</v>
      </c>
      <c r="I28" s="66" t="s">
        <v>136</v>
      </c>
      <c r="J28" s="131" t="s">
        <v>140</v>
      </c>
      <c r="K28" s="132"/>
      <c r="M28" s="71" t="s">
        <v>141</v>
      </c>
    </row>
    <row r="29" spans="1:13" x14ac:dyDescent="0.3">
      <c r="A29" s="145"/>
      <c r="B29" s="93"/>
      <c r="D29" s="147" t="s">
        <v>211</v>
      </c>
      <c r="E29" s="148"/>
      <c r="F29" s="149"/>
      <c r="G29" s="150">
        <v>10</v>
      </c>
      <c r="H29" s="150">
        <v>1</v>
      </c>
      <c r="I29" s="151">
        <v>1</v>
      </c>
      <c r="J29" s="152"/>
      <c r="K29" s="153"/>
      <c r="M29" s="80">
        <f t="shared" ref="M29:M33" si="1">(G29*H29)</f>
        <v>10</v>
      </c>
    </row>
    <row r="30" spans="1:13" x14ac:dyDescent="0.3">
      <c r="A30" s="145"/>
      <c r="B30" s="93"/>
      <c r="D30" s="147" t="s">
        <v>212</v>
      </c>
      <c r="E30" s="148"/>
      <c r="F30" s="154"/>
      <c r="G30" s="155">
        <v>20</v>
      </c>
      <c r="H30" s="155">
        <v>1</v>
      </c>
      <c r="I30" s="156">
        <f t="shared" ref="I30" si="2">H30/10</f>
        <v>0.1</v>
      </c>
      <c r="J30" s="157"/>
      <c r="K30" s="158"/>
      <c r="M30" s="80">
        <f t="shared" si="1"/>
        <v>20</v>
      </c>
    </row>
    <row r="31" spans="1:13" x14ac:dyDescent="0.3">
      <c r="A31" s="145"/>
      <c r="B31" s="93"/>
      <c r="D31" s="159" t="s">
        <v>213</v>
      </c>
      <c r="E31" s="160"/>
      <c r="F31" s="161"/>
      <c r="G31" s="162">
        <v>50</v>
      </c>
      <c r="H31" s="162">
        <v>1</v>
      </c>
      <c r="I31" s="163">
        <f t="shared" ref="I31:I32" si="3">(G31*H31)/100</f>
        <v>0.5</v>
      </c>
      <c r="J31" s="164"/>
      <c r="K31" s="165"/>
      <c r="M31" s="140">
        <f t="shared" si="1"/>
        <v>50</v>
      </c>
    </row>
    <row r="32" spans="1:13" x14ac:dyDescent="0.3">
      <c r="A32" s="145"/>
      <c r="B32" s="93"/>
      <c r="D32" s="159" t="s">
        <v>214</v>
      </c>
      <c r="E32" s="160"/>
      <c r="F32" s="161"/>
      <c r="G32" s="162">
        <v>50</v>
      </c>
      <c r="H32" s="162">
        <v>1</v>
      </c>
      <c r="I32" s="163">
        <f t="shared" si="3"/>
        <v>0.5</v>
      </c>
      <c r="J32" s="164"/>
      <c r="K32" s="165"/>
      <c r="M32" s="140">
        <f t="shared" si="1"/>
        <v>50</v>
      </c>
    </row>
    <row r="33" spans="4:13" ht="16.2" thickBot="1" x14ac:dyDescent="0.35">
      <c r="D33" s="166" t="s">
        <v>215</v>
      </c>
      <c r="E33" s="167"/>
      <c r="F33" s="168"/>
      <c r="G33" s="169">
        <v>10</v>
      </c>
      <c r="H33" s="169">
        <v>1</v>
      </c>
      <c r="I33" s="170">
        <f t="shared" ref="I33" si="4">H33/5</f>
        <v>0.2</v>
      </c>
      <c r="J33" s="171"/>
      <c r="K33" s="172"/>
      <c r="M33" s="90">
        <f t="shared" si="1"/>
        <v>10</v>
      </c>
    </row>
    <row r="34" spans="4:13" ht="16.2" thickTop="1" x14ac:dyDescent="0.3"/>
  </sheetData>
  <conditionalFormatting sqref="I3:I6">
    <cfRule type="cellIs" dxfId="5" priority="3" operator="equal">
      <formula>20</formula>
    </cfRule>
    <cfRule type="cellIs" dxfId="4" priority="4" operator="equal">
      <formula>1</formula>
    </cfRule>
  </conditionalFormatting>
  <conditionalFormatting sqref="I9:I13">
    <cfRule type="cellIs" dxfId="3" priority="1" operator="equal">
      <formula>20</formula>
    </cfRule>
    <cfRule type="cellIs" dxfId="2" priority="2" operator="equal">
      <formula>1</formula>
    </cfRule>
  </conditionalFormatting>
  <conditionalFormatting sqref="I16:I18">
    <cfRule type="cellIs" dxfId="1" priority="5" operator="equal">
      <formula>20</formula>
    </cfRule>
    <cfRule type="cellIs" dxfId="0" priority="6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Technology</vt:lpstr>
      <vt:lpstr>Professions</vt:lpstr>
      <vt:lpstr>Inter-species Contact</vt:lpstr>
      <vt:lpstr>Martial</vt:lpstr>
    </vt:vector>
  </TitlesOfParts>
  <Company>UCR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2019-08-11T10:25:40Z</cp:lastPrinted>
  <dcterms:created xsi:type="dcterms:W3CDTF">2003-07-01T01:34:50Z</dcterms:created>
  <dcterms:modified xsi:type="dcterms:W3CDTF">2025-02-01T15:37:33Z</dcterms:modified>
</cp:coreProperties>
</file>