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A\Juegos\HSC\PCs\"/>
    </mc:Choice>
  </mc:AlternateContent>
  <xr:revisionPtr revIDLastSave="0" documentId="13_ncr:1_{50B61166-DCD1-4EB6-B8F7-AB0518B524AC}"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File'!$A$1:$H$21</definedName>
    <definedName name="_xlnm.Print_Area" localSheetId="1">Skills!$A$1:$K$35</definedName>
    <definedName name="_xlnm.Print_Area" localSheetId="2">Spellbook!$A$1:$I$11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4" l="1"/>
  <c r="E12" i="4"/>
  <c r="B7" i="4"/>
  <c r="B10" i="4" l="1"/>
  <c r="H16" i="15" l="1"/>
  <c r="E50" i="15"/>
  <c r="B9" i="4"/>
  <c r="M24" i="6" l="1"/>
  <c r="M29" i="6"/>
  <c r="M28" i="6"/>
  <c r="M27" i="6"/>
  <c r="G16" i="19" l="1"/>
  <c r="G22" i="19" s="1"/>
  <c r="C16" i="19"/>
  <c r="C20" i="19" s="1"/>
  <c r="M20" i="6" l="1"/>
  <c r="M26" i="6"/>
  <c r="M25" i="6"/>
  <c r="M32" i="6" l="1"/>
  <c r="H4" i="15" l="1"/>
  <c r="H3" i="15"/>
  <c r="I3" i="6" l="1"/>
  <c r="J7" i="22" l="1"/>
  <c r="H31" i="15" l="1"/>
  <c r="G10" i="22"/>
  <c r="K10" i="22" s="1"/>
  <c r="I7" i="22" l="1"/>
  <c r="H7" i="22" l="1"/>
  <c r="G7" i="22"/>
  <c r="H24" i="15" l="1"/>
  <c r="H5" i="15" l="1"/>
  <c r="H6" i="15"/>
  <c r="H7" i="15"/>
  <c r="H8" i="15"/>
  <c r="H9" i="15"/>
  <c r="H10" i="15"/>
  <c r="H11" i="15"/>
  <c r="H12" i="15"/>
  <c r="H13" i="15"/>
  <c r="H14" i="15"/>
  <c r="H15" i="15"/>
  <c r="I4" i="6" l="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C6" i="19" l="1"/>
  <c r="E10" i="4" s="1"/>
  <c r="I7" i="6" l="1"/>
  <c r="C9" i="4" l="1"/>
  <c r="H3" i="6" l="1"/>
  <c r="J3" i="6" s="1"/>
  <c r="D9" i="15"/>
  <c r="C4" i="6"/>
  <c r="H4" i="6"/>
  <c r="J4" i="6" s="1"/>
  <c r="E9" i="15" l="1"/>
  <c r="G9" i="15"/>
  <c r="I9" i="15" s="1"/>
  <c r="C11" i="4"/>
  <c r="D3" i="15" l="1"/>
  <c r="E11" i="4"/>
  <c r="D10" i="15"/>
  <c r="C10" i="4"/>
  <c r="C12" i="4"/>
  <c r="C13" i="4"/>
  <c r="D5" i="15" s="1"/>
  <c r="C14" i="4"/>
  <c r="D13" i="15" l="1"/>
  <c r="D8" i="15"/>
  <c r="D15" i="15"/>
  <c r="C16" i="22"/>
  <c r="C18" i="22"/>
  <c r="C20" i="22"/>
  <c r="C19" i="22"/>
  <c r="C17" i="22"/>
  <c r="C24" i="22"/>
  <c r="C25" i="22"/>
  <c r="C26" i="22"/>
  <c r="C27" i="22"/>
  <c r="C12" i="22"/>
  <c r="C11" i="22"/>
  <c r="C9" i="22"/>
  <c r="C8" i="22"/>
  <c r="C13" i="22"/>
  <c r="C15" i="22"/>
  <c r="C14" i="22"/>
  <c r="C5" i="22"/>
  <c r="C3" i="22"/>
  <c r="C10" i="22"/>
  <c r="C7" i="22"/>
  <c r="C6" i="22"/>
  <c r="C4" i="22"/>
  <c r="E10" i="15"/>
  <c r="G10" i="15"/>
  <c r="I10" i="15" s="1"/>
  <c r="G3" i="15"/>
  <c r="I3" i="15" s="1"/>
  <c r="E3" i="15"/>
  <c r="D4" i="15"/>
  <c r="H7" i="6"/>
  <c r="J7" i="6" s="1"/>
  <c r="D7" i="15"/>
  <c r="E5" i="15"/>
  <c r="G5" i="15"/>
  <c r="I5" i="15" s="1"/>
  <c r="D14" i="15"/>
  <c r="D6" i="15"/>
  <c r="D11" i="15"/>
  <c r="D12" i="15"/>
  <c r="B8" i="4"/>
  <c r="D29" i="15"/>
  <c r="D30" i="15"/>
  <c r="D25" i="15"/>
  <c r="D27" i="15"/>
  <c r="D32" i="15"/>
  <c r="D26" i="15"/>
  <c r="D31" i="15"/>
  <c r="H49" i="15"/>
  <c r="G15" i="15" l="1"/>
  <c r="I15" i="15" s="1"/>
  <c r="E15" i="15"/>
  <c r="E8" i="15"/>
  <c r="G8" i="15"/>
  <c r="I8" i="15" s="1"/>
  <c r="E13" i="15"/>
  <c r="G13" i="15"/>
  <c r="I13"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 r="E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00000000-0006-0000-0000-000001000000}">
      <text>
        <r>
          <rPr>
            <b/>
            <sz val="12"/>
            <color indexed="81"/>
            <rFont val="Times New Roman"/>
            <family val="1"/>
          </rPr>
          <t xml:space="preserve">Prohibited School:  </t>
        </r>
        <r>
          <rPr>
            <sz val="12"/>
            <color indexed="81"/>
            <rFont val="Times New Roman"/>
            <family val="1"/>
          </rPr>
          <t>Necromancy</t>
        </r>
      </text>
    </comment>
    <comment ref="E4" authorId="0" shapeId="0" xr:uid="{00000000-0006-0000-0000-000002000000}">
      <text>
        <r>
          <rPr>
            <b/>
            <sz val="12"/>
            <color indexed="81"/>
            <rFont val="Times New Roman"/>
            <family val="1"/>
          </rPr>
          <t xml:space="preserve">Effective Caster Level:  </t>
        </r>
        <r>
          <rPr>
            <sz val="12"/>
            <color indexed="81"/>
            <rFont val="Times New Roman"/>
            <family val="1"/>
          </rPr>
          <t>5
(Diviner + Unseen Seer)</t>
        </r>
      </text>
    </comment>
    <comment ref="C7" authorId="0" shapeId="0" xr:uid="{00000000-0006-0000-0000-000003000000}">
      <text>
        <r>
          <rPr>
            <sz val="12"/>
            <color indexed="81"/>
            <rFont val="Times New Roman"/>
            <family val="1"/>
          </rPr>
          <t xml:space="preserve">BAB 4 +1 Small +1 </t>
        </r>
        <r>
          <rPr>
            <i/>
            <sz val="12"/>
            <color indexed="81"/>
            <rFont val="Times New Roman"/>
            <family val="1"/>
          </rPr>
          <t>haste</t>
        </r>
      </text>
    </comment>
    <comment ref="B9" authorId="0" shapeId="0" xr:uid="{00000000-0006-0000-0000-000004000000}">
      <text>
        <r>
          <rPr>
            <sz val="12"/>
            <color indexed="81"/>
            <rFont val="Times New Roman"/>
            <family val="1"/>
          </rPr>
          <t xml:space="preserve">+4 </t>
        </r>
        <r>
          <rPr>
            <i/>
            <sz val="12"/>
            <color indexed="81"/>
            <rFont val="Times New Roman"/>
            <family val="1"/>
          </rPr>
          <t>bull’s strength</t>
        </r>
      </text>
    </comment>
    <comment ref="E9" authorId="0" shapeId="0" xr:uid="{00000000-0006-0000-0000-000005000000}">
      <text>
        <r>
          <rPr>
            <sz val="12"/>
            <color indexed="81"/>
            <rFont val="Times New Roman"/>
            <family val="1"/>
          </rPr>
          <t>See PHB 162</t>
        </r>
      </text>
    </comment>
    <comment ref="B10" authorId="0" shapeId="0" xr:uid="{00000000-0006-0000-0000-000006000000}">
      <text>
        <r>
          <rPr>
            <sz val="12"/>
            <color indexed="81"/>
            <rFont val="Times New Roman"/>
            <family val="1"/>
          </rPr>
          <t xml:space="preserve">+4 </t>
        </r>
        <r>
          <rPr>
            <i/>
            <sz val="12"/>
            <color indexed="81"/>
            <rFont val="Times New Roman"/>
            <family val="1"/>
          </rPr>
          <t>cat’s grace</t>
        </r>
      </text>
    </comment>
    <comment ref="E10" authorId="0" shapeId="0" xr:uid="{00000000-0006-0000-0000-000007000000}">
      <text>
        <r>
          <rPr>
            <sz val="12"/>
            <color indexed="81"/>
            <rFont val="Times New Roman"/>
            <family val="1"/>
          </rPr>
          <t>Haversack weighs 5 lbs.; included in the formula</t>
        </r>
      </text>
    </comment>
    <comment ref="E11" authorId="0" shapeId="0" xr:uid="{00000000-0006-0000-0000-000008000000}">
      <text>
        <r>
          <rPr>
            <sz val="12"/>
            <color indexed="81"/>
            <rFont val="Times New Roman"/>
            <family val="1"/>
          </rPr>
          <t>[(2 * 6 Rogue) * 75%] + [(3 * 4 Diviner) * 75%]
+ [(2 * 4 Unseen Seer) * 75%] + (7 * 2 Con)</t>
        </r>
      </text>
    </comment>
    <comment ref="E12" authorId="0" shapeId="0" xr:uid="{00000000-0006-0000-0000-000009000000}">
      <text>
        <r>
          <rPr>
            <sz val="12"/>
            <color indexed="81"/>
            <rFont val="Times New Roman"/>
            <family val="1"/>
          </rPr>
          <t xml:space="preserve">+4 </t>
        </r>
        <r>
          <rPr>
            <i/>
            <sz val="12"/>
            <color indexed="81"/>
            <rFont val="Times New Roman"/>
            <family val="1"/>
          </rPr>
          <t xml:space="preserve">mage armor
</t>
        </r>
        <r>
          <rPr>
            <sz val="12"/>
            <color indexed="81"/>
            <rFont val="Times New Roman"/>
            <family val="1"/>
          </rPr>
          <t xml:space="preserve">+4 </t>
        </r>
        <r>
          <rPr>
            <i/>
            <sz val="12"/>
            <color indexed="81"/>
            <rFont val="Times New Roman"/>
            <family val="1"/>
          </rPr>
          <t>shield
+1 haste</t>
        </r>
      </text>
    </comment>
    <comment ref="E13" authorId="0" shapeId="0" xr:uid="{00000000-0006-0000-0000-00000A000000}">
      <text>
        <r>
          <rPr>
            <i/>
            <sz val="12"/>
            <color indexed="81"/>
            <rFont val="Times New Roman"/>
            <family val="1"/>
          </rPr>
          <t>+3 dragonskin
+5 lizardfolk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4" authorId="0" shapeId="0" xr:uid="{00000000-0006-0000-0100-000001000000}">
      <text>
        <r>
          <rPr>
            <sz val="12"/>
            <color indexed="81"/>
            <rFont val="Times New Roman"/>
            <family val="1"/>
          </rPr>
          <t>MW toolkit +2</t>
        </r>
      </text>
    </comment>
    <comment ref="F21" authorId="0" shapeId="0" xr:uid="{00000000-0006-0000-0100-000002000000}">
      <text>
        <r>
          <rPr>
            <sz val="12"/>
            <color indexed="81"/>
            <rFont val="Times New Roman"/>
            <family val="1"/>
          </rPr>
          <t>Small +4
Whisper Gnome +4</t>
        </r>
      </text>
    </comment>
    <comment ref="F33" authorId="0" shapeId="0" xr:uid="{00000000-0006-0000-0100-000003000000}">
      <text>
        <r>
          <rPr>
            <sz val="12"/>
            <color indexed="81"/>
            <rFont val="Times New Roman"/>
            <family val="1"/>
          </rPr>
          <t>Gnome +2</t>
        </r>
      </text>
    </comment>
    <comment ref="F34" authorId="0" shapeId="0" xr:uid="{00000000-0006-0000-0100-000004000000}">
      <text>
        <r>
          <rPr>
            <sz val="12"/>
            <color indexed="81"/>
            <rFont val="Times New Roman"/>
            <family val="1"/>
          </rPr>
          <t>Gnome (Small) +4</t>
        </r>
      </text>
    </comment>
    <comment ref="F35" authorId="0" shapeId="0" xr:uid="{00000000-0006-0000-0100-000005000000}">
      <text>
        <r>
          <rPr>
            <sz val="12"/>
            <color indexed="81"/>
            <rFont val="Times New Roman"/>
            <family val="1"/>
          </rPr>
          <t>MW toolkit +2</t>
        </r>
      </text>
    </comment>
    <comment ref="F44" authorId="0" shapeId="0" xr:uid="{00000000-0006-0000-0100-000006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200-000001000000}">
      <text>
        <r>
          <rPr>
            <sz val="12"/>
            <color indexed="81"/>
            <rFont val="Times New Roman"/>
            <family val="1"/>
          </rPr>
          <t>Wool or fur</t>
        </r>
      </text>
    </comment>
    <comment ref="D13" authorId="0" shapeId="0" xr:uid="{00000000-0006-0000-0200-000002000000}">
      <text>
        <r>
          <rPr>
            <sz val="12"/>
            <color indexed="81"/>
            <rFont val="Times New Roman"/>
            <family val="1"/>
          </rPr>
          <t>Wool or wax</t>
        </r>
      </text>
    </comment>
    <comment ref="D14" authorId="0" shapeId="0" xr:uid="{00000000-0006-0000-0200-000003000000}">
      <text>
        <r>
          <rPr>
            <sz val="12"/>
            <color indexed="81"/>
            <rFont val="Times New Roman"/>
            <family val="1"/>
          </rPr>
          <t>Crossbow Bolt Imbued</t>
        </r>
      </text>
    </comment>
    <comment ref="D16" authorId="0" shapeId="0" xr:uid="{00000000-0006-0000-0200-000004000000}">
      <text>
        <r>
          <rPr>
            <sz val="12"/>
            <color indexed="81"/>
            <rFont val="Times New Roman"/>
            <family val="1"/>
          </rPr>
          <t>Phosphorescent moss</t>
        </r>
      </text>
    </comment>
    <comment ref="D19" authorId="0" shapeId="0" xr:uid="{00000000-0006-0000-0200-000005000000}">
      <text>
        <r>
          <rPr>
            <sz val="12"/>
            <color indexed="81"/>
            <rFont val="Times New Roman"/>
            <family val="1"/>
          </rPr>
          <t>Copper wire</t>
        </r>
      </text>
    </comment>
    <comment ref="D21" authorId="0" shapeId="0" xr:uid="{00000000-0006-0000-0200-000006000000}">
      <text>
        <r>
          <rPr>
            <sz val="12"/>
            <color indexed="81"/>
            <rFont val="Times New Roman"/>
            <family val="1"/>
          </rPr>
          <t>Brass key</t>
        </r>
      </text>
    </comment>
    <comment ref="D24" authorId="0" shapeId="0" xr:uid="{00000000-0006-0000-0200-000007000000}">
      <text>
        <r>
          <rPr>
            <sz val="12"/>
            <color indexed="81"/>
            <rFont val="Times New Roman"/>
            <family val="1"/>
          </rPr>
          <t>Prism, lens, or monocle</t>
        </r>
      </text>
    </comment>
    <comment ref="H25" authorId="0" shapeId="0" xr:uid="{00000000-0006-0000-0200-000008000000}">
      <text>
        <r>
          <rPr>
            <sz val="12"/>
            <color indexed="81"/>
            <rFont val="Times New Roman"/>
            <family val="1"/>
          </rPr>
          <t>also in Complete Arcane</t>
        </r>
      </text>
    </comment>
    <comment ref="D26" authorId="0" shapeId="0" xr:uid="{00000000-0006-0000-0200-000009000000}">
      <text>
        <r>
          <rPr>
            <sz val="12"/>
            <color indexed="81"/>
            <rFont val="Times New Roman"/>
            <family val="1"/>
          </rPr>
          <t>Miniature cloak</t>
        </r>
      </text>
    </comment>
    <comment ref="D29" authorId="0" shapeId="0" xr:uid="{00000000-0006-0000-0200-00000A000000}">
      <text>
        <r>
          <rPr>
            <sz val="12"/>
            <color indexed="81"/>
            <rFont val="Times New Roman"/>
            <family val="1"/>
          </rPr>
          <t>Dried glue</t>
        </r>
      </text>
    </comment>
    <comment ref="D31" authorId="0" shapeId="0" xr:uid="{00000000-0006-0000-0200-00000B000000}">
      <text>
        <r>
          <rPr>
            <sz val="12"/>
            <color indexed="81"/>
            <rFont val="Times New Roman"/>
            <family val="1"/>
          </rPr>
          <t>Soot &amp; Salt</t>
        </r>
      </text>
    </comment>
    <comment ref="D33" authorId="0" shapeId="0" xr:uid="{00000000-0006-0000-0200-00000C000000}">
      <text>
        <r>
          <rPr>
            <sz val="12"/>
            <color indexed="81"/>
            <rFont val="Times New Roman"/>
            <family val="1"/>
          </rPr>
          <t>Cured leather</t>
        </r>
      </text>
    </comment>
    <comment ref="D34" authorId="0" shapeId="0" xr:uid="{00000000-0006-0000-0200-00000D000000}">
      <text>
        <r>
          <rPr>
            <sz val="12"/>
            <color indexed="81"/>
            <rFont val="Times New Roman"/>
            <family val="1"/>
          </rPr>
          <t>Powdered silver</t>
        </r>
      </text>
    </comment>
    <comment ref="D35" authorId="0" shapeId="0" xr:uid="{00000000-0006-0000-0200-00000E000000}">
      <text>
        <r>
          <rPr>
            <sz val="12"/>
            <color indexed="81"/>
            <rFont val="Times New Roman"/>
            <family val="1"/>
          </rPr>
          <t>Powdered Iron</t>
        </r>
      </text>
    </comment>
    <comment ref="D37" authorId="0" shapeId="0" xr:uid="{00000000-0006-0000-0200-00000F000000}">
      <text>
        <r>
          <rPr>
            <sz val="12"/>
            <color indexed="81"/>
            <rFont val="Times New Roman"/>
            <family val="1"/>
          </rPr>
          <t>Sand, rose petals, or live cricket</t>
        </r>
      </text>
    </comment>
    <comment ref="D39" authorId="0" shapeId="0" xr:uid="{00000000-0006-0000-0200-000010000000}">
      <text>
        <r>
          <rPr>
            <sz val="12"/>
            <color indexed="81"/>
            <rFont val="Times New Roman"/>
            <family val="1"/>
          </rPr>
          <t>Prism, lens, or monocle</t>
        </r>
      </text>
    </comment>
    <comment ref="D42" authorId="0" shapeId="0" xr:uid="{00000000-0006-0000-0200-000012000000}">
      <text>
        <r>
          <rPr>
            <sz val="12"/>
            <color indexed="81"/>
            <rFont val="Times New Roman"/>
            <family val="1"/>
          </rPr>
          <t>Holy symbol</t>
        </r>
      </text>
    </comment>
    <comment ref="D46" authorId="0" shapeId="0" xr:uid="{00000000-0006-0000-0200-000013000000}">
      <text>
        <r>
          <rPr>
            <sz val="12"/>
            <color indexed="81"/>
            <rFont val="Times New Roman"/>
            <family val="1"/>
          </rPr>
          <t>Prism, lens, or monocle</t>
        </r>
      </text>
    </comment>
    <comment ref="D47" authorId="0" shapeId="0" xr:uid="{00000000-0006-0000-0200-000014000000}">
      <text>
        <r>
          <rPr>
            <sz val="12"/>
            <color indexed="81"/>
            <rFont val="Times New Roman"/>
            <family val="1"/>
          </rPr>
          <t>Roots</t>
        </r>
      </text>
    </comment>
    <comment ref="D48" authorId="0" shapeId="0" xr:uid="{4452259C-8AD9-4756-8A81-43A0014FDB2E}">
      <text>
        <r>
          <rPr>
            <sz val="12"/>
            <color indexed="81"/>
            <rFont val="Times New Roman"/>
            <family val="1"/>
          </rPr>
          <t>Bat guano &amp; sulfur</t>
        </r>
      </text>
    </comment>
    <comment ref="D49" authorId="0" shapeId="0" xr:uid="{00000000-0006-0000-0200-000015000000}">
      <text>
        <r>
          <rPr>
            <sz val="12"/>
            <color indexed="81"/>
            <rFont val="Times New Roman"/>
            <family val="1"/>
          </rPr>
          <t>dragon scale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shapeId="0" xr:uid="{00000000-0006-0000-0400-000002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shapeId="0" xr:uid="{00000000-0006-0000-0400-00000300000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shapeId="0" xr:uid="{00000000-0006-0000-0400-00000400000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shapeId="0" xr:uid="{00000000-0006-0000-0400-00000500000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C4" authorId="0" shapeId="0" xr:uid="{00000000-0006-0000-0400-000006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00000000-0006-0000-0400-000007000000}">
      <text>
        <r>
          <rPr>
            <sz val="12"/>
            <color indexed="81"/>
            <rFont val="Times New Roman"/>
            <family val="1"/>
          </rPr>
          <t>Hand crossbow, rapier, sap, shortbow, and short sword.
PHB 50</t>
        </r>
      </text>
    </comment>
    <comment ref="C7" authorId="0" shapeId="0" xr:uid="{00000000-0006-0000-0400-000008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8" authorId="0" shapeId="0" xr:uid="{00000000-0006-0000-0400-000009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1" authorId="0" shapeId="0" xr:uid="{00000000-0006-0000-0400-00000A000000}">
      <text>
        <r>
          <rPr>
            <sz val="12"/>
            <rFont val="Times New Roman"/>
            <family val="1"/>
          </rPr>
          <t>At 1st level, the extra damage you deal with your sneak attack, skirmish, or sudden strike ability increases by ld6.  If you have more than one of these abilities, only one ability gains this increase (choose each time you gain this benefit).
Your sneak attack, skirmish, or sudden strike damage increases by another ld6 at 4th level, 7th level, and 10th level.
Complete Mage 81</t>
        </r>
      </text>
    </comment>
    <comment ref="C12" authorId="0" shapeId="0" xr:uid="{00000000-0006-0000-0400-00000B000000}">
      <text>
        <r>
          <rPr>
            <sz val="12"/>
            <color indexed="81"/>
            <rFont val="Times New Roman"/>
            <family val="1"/>
          </rPr>
          <t>At 2nd, 5th, and 8th level, you can add a new spell to your spellbook or list of spells known, representing the result of personal study and experimentation.  The spell must be a divination spell of a level no higher than that of the highest-level arcane spell you already know.  The spell can be from any class’ spell list (arcane or divine).  Once a new spell is selected, it is forever added to your spell list and can be cast just like any other spell on your list.
Complete Mage 81</t>
        </r>
      </text>
    </comment>
    <comment ref="C13" authorId="0" shapeId="0" xr:uid="{00000000-0006-0000-0400-00000C000000}">
      <text>
        <r>
          <rPr>
            <sz val="12"/>
            <color indexed="81"/>
            <rFont val="Times New Roman"/>
            <family val="1"/>
          </rPr>
          <t>At 2nd level, you gain Silent Spell as a bonus feat.
Complete Mage 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500-000001000000}">
      <text>
        <r>
          <rPr>
            <sz val="12"/>
            <color indexed="81"/>
            <rFont val="Times New Roman"/>
            <family val="1"/>
          </rPr>
          <t xml:space="preserve">
DMG 22?</t>
        </r>
      </text>
    </comment>
    <comment ref="D10" authorId="0" shapeId="0" xr:uid="{00000000-0006-0000-0500-000002000000}">
      <text>
        <r>
          <rPr>
            <sz val="12"/>
            <color indexed="81"/>
            <rFont val="Times New Roman"/>
            <family val="1"/>
          </rPr>
          <t>Balance, Climb, Escape Artist, Hide, Jump, Move Silently, Sleight of Hand, Tumble.</t>
        </r>
      </text>
    </comment>
    <comment ref="F22" authorId="0" shapeId="0" xr:uid="{00000000-0006-0000-0500-000004000000}">
      <text>
        <r>
          <rPr>
            <sz val="12"/>
            <color indexed="81"/>
            <rFont val="Times New Roman"/>
            <family val="1"/>
          </rPr>
          <t xml:space="preserve">Price (Item Level):  3,000 gp (7th) (lesser); 11,000 gp (13th) (normal); 24,500 gp (15th) (greater)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17th
</t>
        </r>
        <r>
          <rPr>
            <b/>
            <sz val="12"/>
            <color indexed="81"/>
            <rFont val="Times New Roman"/>
            <family val="1"/>
          </rPr>
          <t xml:space="preserve">Aura:  </t>
        </r>
        <r>
          <rPr>
            <sz val="12"/>
            <color indexed="81"/>
            <rFont val="Times New Roman"/>
            <family val="1"/>
          </rPr>
          <t xml:space="preserve">Strong; (DC 23) no school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You can cast up to three spells per day whose areas are modified as though affected by the Sculpt Spell feat.
</t>
        </r>
        <r>
          <rPr>
            <b/>
            <sz val="12"/>
            <color indexed="81"/>
            <rFont val="Times New Roman"/>
            <family val="1"/>
          </rPr>
          <t xml:space="preserve">Prerequisites:  </t>
        </r>
        <r>
          <rPr>
            <sz val="12"/>
            <color indexed="81"/>
            <rFont val="Times New Roman"/>
            <family val="1"/>
          </rPr>
          <t>Craft Rod, Sculpt Spell (CAr 83).
Cost to Create: 1,500 gp, 120 XP, 3 days (lesser); 5,500 gp, 440 XP, 11 days (normal); 12,250 gp, 980 XP, 25 days (greater).
MIC 165</t>
        </r>
      </text>
    </comment>
    <comment ref="F23" authorId="0" shapeId="0" xr:uid="{00000000-0006-0000-0500-000005000000}">
      <text>
        <r>
          <rPr>
            <sz val="12"/>
            <color indexed="81"/>
            <rFont val="Times New Roman"/>
            <family val="1"/>
          </rPr>
          <t>The wielder can cast up to three spells per day without verbal components as though using the Silent Spell feat.
Strong (no school); CL 17th; Craft Rod, Silent Spell; Price 3,000 gp (lesser), 11,000 gp (normal), 24,500 gp (greater).
DMG 236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600-000001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<sst xmlns="http://schemas.openxmlformats.org/spreadsheetml/2006/main" count="771" uniqueCount="338">
  <si>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</si>
  <si>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</si>
  <si>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</si>
  <si>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</si>
  <si>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</si>
  <si>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</si>
  <si>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</si>
  <si>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</si>
  <si>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</si>
  <si>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</si>
  <si>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</si>
  <si>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</si>
  <si>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</si>
  <si>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</si>
  <si>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</si>
  <si>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</si>
  <si>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</si>
  <si>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</si>
  <si>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</si>
  <si>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</si>
  <si>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</si>
  <si>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</si>
  <si>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</si>
  <si>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</si>
  <si>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</si>
  <si>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</si>
  <si>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</si>
  <si>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</si>
  <si>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</si>
  <si>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</si>
  <si>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</si>
  <si>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</si>
  <si>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</si>
  <si>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</si>
  <si>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</si>
  <si>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</si>
  <si>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</si>
  <si>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</si>
  <si>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</si>
  <si>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</si>
  <si>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</si>
  <si>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</si>
  <si>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</si>
  <si>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</si>
  <si>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</si>
  <si>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</si>
  <si>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</si>
  <si>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</si>
  <si>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</si>
  <si>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</si>
  <si>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</si>
  <si>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</si>
  <si>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</si>
  <si>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</si>
  <si>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</si>
  <si>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</si>
  <si>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</si>
  <si>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</si>
  <si>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</si>
  <si>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</si>
  <si>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</si>
  <si>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</si>
  <si>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</si>
  <si>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</si>
  <si>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</si>
  <si>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</si>
  <si>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</si>
  <si>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</si>
  <si>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</si>
  <si>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</si>
  <si>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</si>
  <si>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</si>
  <si>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</si>
  <si>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</si>
  <si>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</si>
  <si>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</si>
  <si>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</si>
  <si>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</si>
  <si>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</si>
  <si>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</si>
  <si>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</si>
  <si>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</si>
  <si>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</si>
  <si>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</si>
  <si>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</si>
  <si>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</si>
  <si>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</si>
  <si>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</si>
  <si>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</si>
  <si>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</si>
  <si>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</si>
  <si>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</si>
  <si>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</si>
  <si>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</si>
  <si>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</si>
  <si>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</si>
  <si>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</si>
  <si>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</si>
  <si>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</si>
  <si>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</si>
  <si>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</si>
  <si>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</si>
  <si>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</si>
  <si>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</si>
  <si>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</si>
  <si>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</si>
  <si>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</si>
  <si>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</si>
  <si>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</si>
  <si>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</si>
  <si>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</si>
  <si>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</si>
  <si>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</si>
  <si>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</si>
  <si>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</si>
  <si>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</si>
  <si>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</si>
  <si>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</si>
  <si>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</si>
  <si>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</si>
  <si>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</si>
  <si>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</si>
  <si>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</si>
  <si>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</si>
  <si>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</si>
  <si>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</si>
  <si>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</si>
  <si>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</si>
  <si>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</si>
  <si>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</si>
  <si>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</si>
  <si>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1d6</t>
  </si>
  <si>
    <t>Ranged Touch Spells</t>
  </si>
  <si>
    <t>Elven, Dwarven, Draconic</t>
  </si>
  <si>
    <t>1d3</t>
  </si>
  <si>
    <t>Gold Pieces</t>
  </si>
  <si>
    <t>Actual Speed:</t>
  </si>
  <si>
    <t>CLev</t>
  </si>
  <si>
    <t>Knowledge:  Nature</t>
  </si>
  <si>
    <t>Knowledge:  Nobility &amp; Royalty</t>
  </si>
  <si>
    <t>FF AC:</t>
  </si>
  <si>
    <t>Whisper</t>
  </si>
  <si>
    <t>Rogue</t>
  </si>
  <si>
    <t>Darkvision 60’</t>
  </si>
  <si>
    <t>Low-light Vision</t>
  </si>
  <si>
    <t>Faram</t>
  </si>
  <si>
    <t>Kithre</t>
  </si>
  <si>
    <t>Neutral Good</t>
  </si>
  <si>
    <t>Male</t>
  </si>
  <si>
    <t>30’</t>
  </si>
  <si>
    <t>Mage Hand</t>
  </si>
  <si>
    <t>Message</t>
  </si>
  <si>
    <t>Silence (on self)</t>
  </si>
  <si>
    <t>Trapfinding</t>
  </si>
  <si>
    <t>Rogue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</si>
  <si>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</si>
  <si>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</si>
  <si>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</si>
  <si>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</si>
  <si>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</si>
  <si>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</si>
  <si>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</si>
  <si>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</si>
  <si>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</si>
  <si>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</si>
  <si>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</si>
  <si>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</si>
  <si>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</si>
  <si>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</si>
  <si>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</si>
  <si>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</si>
  <si>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</si>
  <si>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</si>
  <si>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</si>
  <si>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</si>
  <si>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</si>
  <si>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</si>
  <si>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</si>
  <si>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</si>
  <si>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</si>
  <si>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</si>
  <si>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</si>
  <si>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</si>
  <si>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</si>
  <si>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</si>
  <si>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</si>
  <si>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</si>
  <si>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</si>
  <si>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</si>
  <si>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</si>
  <si>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</si>
  <si>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</si>
  <si>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</si>
  <si>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</si>
  <si>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</si>
  <si>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</si>
  <si>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</si>
  <si>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</si>
  <si>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</si>
  <si>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</si>
  <si>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</si>
  <si>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</si>
  <si>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</si>
  <si>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</si>
  <si>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</si>
  <si>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</si>
  <si>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</si>
  <si>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</si>
  <si>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</si>
  <si>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</si>
  <si>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</si>
  <si>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</si>
  <si>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</si>
  <si>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</si>
  <si>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</si>
  <si>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</si>
  <si>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</si>
  <si>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</si>
  <si>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</si>
  <si>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V M/DF</t>
  </si>
  <si>
    <t>special</t>
  </si>
  <si>
    <t>Mending</t>
  </si>
  <si>
    <t>10’</t>
  </si>
  <si>
    <t>Open/Close</t>
  </si>
  <si>
    <t>1 hour</t>
  </si>
  <si>
    <t>Read Magic</t>
  </si>
  <si>
    <t>Resistance</t>
  </si>
  <si>
    <t>V S M/DF</t>
  </si>
  <si>
    <t>Sonic Snap</t>
  </si>
  <si>
    <t>V F</t>
  </si>
  <si>
    <t>1 hr/lvl</t>
  </si>
  <si>
    <t>Sleep</t>
  </si>
  <si>
    <t>Detect Secret Doors</t>
  </si>
  <si>
    <t>Comprehend Languages</t>
  </si>
  <si>
    <t>Whisper Gnome Spells</t>
  </si>
  <si>
    <t>Piercing</t>
  </si>
  <si>
    <t>Diviner Bonus</t>
  </si>
  <si>
    <t>1st:  Darkstalker</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</si>
  <si>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</si>
  <si>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</si>
  <si>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</si>
  <si>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</si>
  <si>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</si>
  <si>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</si>
  <si>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Value</t>
  </si>
  <si>
    <t>Reduce Person</t>
  </si>
  <si>
    <t>Protection from Evil</t>
  </si>
  <si>
    <t>Spells per Day</t>
  </si>
  <si>
    <t>See Invisibility</t>
  </si>
  <si>
    <t>PHB</t>
  </si>
  <si>
    <t>Reference</t>
  </si>
  <si>
    <t>Page</t>
  </si>
  <si>
    <t>249</t>
  </si>
  <si>
    <t>269</t>
  </si>
  <si>
    <t>212</t>
  </si>
  <si>
    <t>220</t>
  </si>
  <si>
    <t>280</t>
  </si>
  <si>
    <t>296</t>
  </si>
  <si>
    <t>Sonic Weapon</t>
  </si>
  <si>
    <t>Burning Sword</t>
  </si>
  <si>
    <t>Spell Compendium</t>
  </si>
  <si>
    <t>VS</t>
  </si>
  <si>
    <t>Unseen Seer</t>
  </si>
  <si>
    <t>Sneak Attack 2d6</t>
  </si>
  <si>
    <t>Effective Level</t>
  </si>
  <si>
    <t>Caster Class</t>
  </si>
  <si>
    <t>Unseen Seer 1</t>
  </si>
  <si>
    <t>Diviner 1</t>
  </si>
  <si>
    <t>Diviner 2</t>
  </si>
  <si>
    <t>Diviner 3</t>
  </si>
  <si>
    <t>6th:  Craft Wand</t>
  </si>
  <si>
    <t>3rd:  Two-weapon Fighting</t>
  </si>
  <si>
    <t>Gust of Wind</t>
  </si>
  <si>
    <t>Darkness</t>
  </si>
  <si>
    <t>Locate Object</t>
  </si>
  <si>
    <t>Knock</t>
  </si>
  <si>
    <t>Evasion</t>
  </si>
  <si>
    <t>Equity on this page:</t>
  </si>
  <si>
    <t>Diviner Features</t>
  </si>
  <si>
    <t>Unseen Seer Features</t>
  </si>
  <si>
    <t>Damage Bonus 1d6</t>
  </si>
  <si>
    <t>Advanced Learning</t>
  </si>
  <si>
    <t>Silent Spell</t>
  </si>
  <si>
    <t>Unluck</t>
  </si>
  <si>
    <t>Haste</t>
  </si>
  <si>
    <t>Silk Rope</t>
  </si>
  <si>
    <t>Grappling Hook</t>
  </si>
  <si>
    <t>longsword sized for gnomes</t>
  </si>
  <si>
    <t>1</t>
  </si>
  <si>
    <t>Amanuensis</t>
  </si>
  <si>
    <t>Caltrops</t>
  </si>
  <si>
    <t>Launch Bolt</t>
  </si>
  <si>
    <t>Launch Item</t>
  </si>
  <si>
    <t>S</t>
  </si>
  <si>
    <t>No Light</t>
  </si>
  <si>
    <t>Book of Vile Darkness</t>
  </si>
  <si>
    <t>Repair Minor Damage</t>
  </si>
  <si>
    <t>Tome &amp; Blood</t>
  </si>
  <si>
    <t>Silent Portal</t>
  </si>
  <si>
    <t>Stick</t>
  </si>
  <si>
    <t>Unnerving Gaze</t>
  </si>
  <si>
    <t>V S F/DF</t>
  </si>
  <si>
    <t>400’ + 40’/lvl</t>
  </si>
  <si>
    <t>Dragonskin</t>
  </si>
  <si>
    <t>S M</t>
  </si>
  <si>
    <t>Fortitude</t>
  </si>
  <si>
    <t>Reflex</t>
  </si>
  <si>
    <t>Potion of Fly</t>
  </si>
  <si>
    <t>Keen Rapier +1</t>
  </si>
  <si>
    <t>3 magic missiles, 1d4+1 dmg each</t>
  </si>
  <si>
    <t>Healing Belt</t>
  </si>
  <si>
    <t>Potion of Invisibility</t>
  </si>
  <si>
    <t>Potion of Mage Armor</t>
  </si>
  <si>
    <t>Potion of Haste</t>
  </si>
  <si>
    <t>Scroll of Summon Monster III</t>
  </si>
  <si>
    <t>15-20/x2</t>
  </si>
  <si>
    <t>Heward’s Handy Haversack</t>
  </si>
  <si>
    <t>Haversack Value</t>
  </si>
  <si>
    <t>% of 100-lb limit</t>
  </si>
  <si>
    <t>Base Level</t>
  </si>
  <si>
    <t>Scroll of Wind Wall</t>
  </si>
  <si>
    <t>Wand of Summon Monster II</t>
  </si>
  <si>
    <t>Metamagic Rod of Sculpt, Lesser</t>
  </si>
  <si>
    <t>Metamagic Rod of Silence, Lesser</t>
  </si>
  <si>
    <t>Cat’s Grace</t>
  </si>
  <si>
    <t>Invisibility</t>
  </si>
  <si>
    <t>Spider Climb</t>
  </si>
  <si>
    <t>Grease</t>
  </si>
  <si>
    <t>Fireball</t>
  </si>
  <si>
    <t>50 charges</t>
  </si>
  <si>
    <t>n.a.</t>
  </si>
  <si>
    <t>Limited to 3rd- or lower-level spells</t>
  </si>
  <si>
    <t>NPC</t>
  </si>
  <si>
    <t>q</t>
  </si>
  <si>
    <t>Potion of Cat’s Grace</t>
  </si>
  <si>
    <t>Potion of Bull’s Strength</t>
  </si>
  <si>
    <t>AC:</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</si>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</sst>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sz val="12"/>
      <color theme="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C000"/>
        <bgColor indexed="64"/>
      </patternFill>
    </fill>
    <fill>
      <patternFill patternType="solid">
        <fgColor rgb="FF9900FF"/>
        <bgColor indexed="64"/>
      </patternFill>
    </fill>
  </fills>
  <borders count="13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63">
    <xf numFmtId="0" fontId="0" fillId="0" borderId="0" xfId="0"/>
    <xf numFmtId="0" fontId="39" fillId="0" borderId="31" xfId="0" applyFont="1" applyBorder="1" applyAlignment="1">
      <alignment horizontal="centerContinuous" vertical="center" wrapText="1"/>
    </xf>
    <xf numFmtId="0" fontId="47" fillId="0" borderId="31" xfId="0" applyFont="1" applyBorder="1" applyAlignment="1">
      <alignment horizontal="centerContinuous" vertical="center" wrapText="1"/>
    </xf>
    <xf numFmtId="0" fontId="54"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50" fillId="10" borderId="35" xfId="0"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0" fontId="5" fillId="8" borderId="87" xfId="0" applyFont="1" applyFill="1" applyBorder="1" applyAlignment="1">
      <alignment horizontal="center" vertical="center"/>
    </xf>
    <xf numFmtId="1" fontId="56"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Font="1" applyBorder="1" applyAlignment="1">
      <alignment horizontal="center" vertical="center" wrapText="1"/>
    </xf>
    <xf numFmtId="0" fontId="2" fillId="0" borderId="85" xfId="0" applyFont="1" applyBorder="1" applyAlignment="1">
      <alignment horizontal="center" vertical="center"/>
    </xf>
    <xf numFmtId="0" fontId="2" fillId="0" borderId="85" xfId="0" quotePrefix="1" applyFont="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Border="1" applyAlignment="1">
      <alignment horizontal="center" vertical="center" shrinkToFit="1"/>
    </xf>
    <xf numFmtId="164" fontId="2" fillId="0" borderId="85" xfId="0" applyNumberFormat="1"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5" fillId="0" borderId="89" xfId="0" quotePrefix="1" applyFont="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Border="1" applyAlignment="1">
      <alignment horizontal="center" vertical="center" shrinkToFit="1"/>
    </xf>
    <xf numFmtId="164" fontId="2" fillId="0" borderId="89" xfId="0" applyNumberFormat="1" applyFont="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Border="1" applyAlignment="1">
      <alignment horizontal="center" vertical="center"/>
    </xf>
    <xf numFmtId="0" fontId="2" fillId="0" borderId="114" xfId="0" quotePrefix="1" applyFont="1" applyBorder="1" applyAlignment="1">
      <alignment horizontal="center" vertical="center"/>
    </xf>
    <xf numFmtId="0" fontId="7" fillId="0" borderId="27" xfId="0" quotePrefix="1" applyFont="1" applyBorder="1" applyAlignment="1">
      <alignment horizontal="center" vertical="center" wrapText="1"/>
    </xf>
    <xf numFmtId="0" fontId="3" fillId="0" borderId="0" xfId="0" applyFont="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40" xfId="0" applyFont="1" applyBorder="1" applyAlignment="1">
      <alignment horizontal="center" vertical="center" shrinkToFit="1"/>
    </xf>
    <xf numFmtId="164" fontId="5" fillId="0" borderId="0" xfId="0" applyNumberFormat="1" applyFont="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5" fillId="10" borderId="22" xfId="0" applyFont="1" applyFill="1" applyBorder="1" applyAlignment="1">
      <alignment horizontal="center" vertical="center"/>
    </xf>
    <xf numFmtId="0" fontId="22" fillId="7" borderId="19" xfId="0" applyFont="1" applyFill="1" applyBorder="1" applyAlignment="1">
      <alignment horizontal="center" vertical="center"/>
    </xf>
    <xf numFmtId="1" fontId="56" fillId="10" borderId="90" xfId="0" applyNumberFormat="1" applyFont="1" applyFill="1" applyBorder="1" applyAlignment="1">
      <alignment horizontal="center" vertical="center"/>
    </xf>
    <xf numFmtId="1" fontId="2" fillId="0" borderId="90" xfId="0" applyNumberFormat="1"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Border="1" applyAlignment="1">
      <alignment horizontal="center" vertical="center"/>
    </xf>
    <xf numFmtId="1" fontId="56"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0" fontId="5" fillId="0" borderId="0" xfId="0" applyFont="1" applyAlignment="1">
      <alignment horizontal="centerContinuous" vertical="center"/>
    </xf>
    <xf numFmtId="0" fontId="22" fillId="7" borderId="22" xfId="0" applyFont="1" applyFill="1" applyBorder="1" applyAlignment="1">
      <alignment horizontal="centerContinuous" vertical="center"/>
    </xf>
    <xf numFmtId="0" fontId="22" fillId="7" borderId="92"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2" fillId="0" borderId="89" xfId="0" quotePrefix="1" applyFont="1" applyBorder="1" applyAlignment="1">
      <alignment horizontal="center" vertical="center"/>
    </xf>
    <xf numFmtId="9" fontId="5" fillId="0" borderId="89" xfId="0" applyNumberFormat="1" applyFont="1" applyBorder="1" applyAlignment="1">
      <alignment horizontal="center" vertical="center"/>
    </xf>
    <xf numFmtId="164" fontId="2" fillId="0" borderId="90" xfId="0" applyNumberFormat="1" applyFont="1" applyBorder="1" applyAlignment="1">
      <alignment horizontal="centerContinuous" vertical="center"/>
    </xf>
    <xf numFmtId="164" fontId="2" fillId="0" borderId="94" xfId="0" applyNumberFormat="1" applyFont="1" applyBorder="1" applyAlignment="1">
      <alignment horizontal="centerContinuous" vertical="center"/>
    </xf>
    <xf numFmtId="0" fontId="5" fillId="0" borderId="91" xfId="0" applyFont="1" applyBorder="1" applyAlignment="1">
      <alignment horizontal="centerContinuous" vertical="center"/>
    </xf>
    <xf numFmtId="0" fontId="19" fillId="0" borderId="0" xfId="0" applyFont="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1" xfId="0" applyFont="1" applyBorder="1" applyAlignment="1">
      <alignment horizontal="centerContinuous" vertical="center"/>
    </xf>
    <xf numFmtId="0" fontId="2" fillId="0" borderId="102" xfId="0" applyFont="1" applyBorder="1" applyAlignment="1">
      <alignment horizontal="centerContinuous" vertical="center"/>
    </xf>
    <xf numFmtId="0" fontId="2" fillId="0" borderId="86" xfId="0" applyFont="1" applyBorder="1" applyAlignment="1">
      <alignment horizontal="centerContinuous" vertical="center"/>
    </xf>
    <xf numFmtId="49" fontId="2" fillId="0" borderId="86" xfId="0" applyNumberFormat="1" applyFont="1" applyBorder="1" applyAlignment="1">
      <alignment horizontal="center" vertical="center"/>
    </xf>
    <xf numFmtId="49" fontId="2" fillId="0" borderId="86" xfId="0" applyNumberFormat="1" applyFont="1" applyBorder="1" applyAlignment="1">
      <alignment horizontal="centerContinuous" vertical="center"/>
    </xf>
    <xf numFmtId="49" fontId="2" fillId="0" borderId="103" xfId="0" applyNumberFormat="1" applyFont="1" applyBorder="1" applyAlignment="1">
      <alignment horizontal="centerContinuous" vertical="center"/>
    </xf>
    <xf numFmtId="0" fontId="2" fillId="0" borderId="104" xfId="0" applyFont="1" applyBorder="1" applyAlignment="1">
      <alignment horizontal="centerContinuous" vertical="center"/>
    </xf>
    <xf numFmtId="0" fontId="2" fillId="0" borderId="83" xfId="0" applyFont="1" applyBorder="1" applyAlignment="1">
      <alignment horizontal="centerContinuous" vertical="center"/>
    </xf>
    <xf numFmtId="0" fontId="2" fillId="0" borderId="107" xfId="0" applyFont="1" applyBorder="1" applyAlignment="1">
      <alignment horizontal="centerContinuous" vertical="center"/>
    </xf>
    <xf numFmtId="0" fontId="2" fillId="0" borderId="108" xfId="0" applyFont="1" applyBorder="1" applyAlignment="1">
      <alignment horizontal="centerContinuous" vertical="center"/>
    </xf>
    <xf numFmtId="0" fontId="5" fillId="0" borderId="109" xfId="0" applyFont="1" applyBorder="1" applyAlignment="1">
      <alignment horizontal="centerContinuous" vertical="center"/>
    </xf>
    <xf numFmtId="0" fontId="5" fillId="0" borderId="90" xfId="0" applyFont="1" applyBorder="1" applyAlignment="1">
      <alignment horizontal="centerContinuous" vertical="center"/>
    </xf>
    <xf numFmtId="49" fontId="2" fillId="0" borderId="89" xfId="0" applyNumberFormat="1" applyFont="1" applyBorder="1" applyAlignment="1">
      <alignment horizontal="center" vertical="center"/>
    </xf>
    <xf numFmtId="49" fontId="2" fillId="0" borderId="90" xfId="0" applyNumberFormat="1" applyFont="1" applyBorder="1" applyAlignment="1">
      <alignment horizontal="centerContinuous" vertical="center"/>
    </xf>
    <xf numFmtId="49" fontId="2" fillId="0" borderId="94" xfId="0" applyNumberFormat="1" applyFont="1" applyBorder="1" applyAlignment="1">
      <alignment horizontal="centerContinuous" vertical="center"/>
    </xf>
    <xf numFmtId="0" fontId="22" fillId="7" borderId="97" xfId="0" applyFont="1" applyFill="1" applyBorder="1" applyAlignment="1">
      <alignment horizontal="center" vertical="center"/>
    </xf>
    <xf numFmtId="0" fontId="22" fillId="7" borderId="98" xfId="0" applyFont="1" applyFill="1" applyBorder="1" applyAlignment="1">
      <alignment horizontal="centerContinuous" vertical="center"/>
    </xf>
    <xf numFmtId="0" fontId="2" fillId="0" borderId="101" xfId="0" applyFont="1" applyBorder="1" applyAlignment="1">
      <alignment horizontal="centerContinuous" vertical="center" shrinkToFit="1"/>
    </xf>
    <xf numFmtId="0" fontId="22" fillId="0" borderId="103" xfId="0" applyFont="1" applyBorder="1" applyAlignment="1">
      <alignment horizontal="centerContinuous" vertical="center"/>
    </xf>
    <xf numFmtId="0" fontId="38" fillId="0" borderId="31" xfId="0" applyFont="1" applyBorder="1" applyAlignment="1">
      <alignment horizontal="centerContinuous" vertical="center"/>
    </xf>
    <xf numFmtId="0" fontId="7" fillId="0" borderId="0" xfId="0" applyFont="1" applyAlignment="1">
      <alignment horizontal="center" vertical="center" wrapText="1"/>
    </xf>
    <xf numFmtId="0" fontId="52" fillId="0" borderId="31" xfId="0" applyFont="1" applyBorder="1" applyAlignment="1">
      <alignment horizontal="centerContinuous" vertical="center"/>
    </xf>
    <xf numFmtId="0" fontId="7" fillId="0" borderId="0" xfId="0" applyFont="1" applyAlignment="1">
      <alignment vertical="center" wrapText="1"/>
    </xf>
    <xf numFmtId="0" fontId="42" fillId="0" borderId="54" xfId="0" applyFont="1" applyBorder="1" applyAlignment="1">
      <alignment horizontal="center" vertical="center" shrinkToFit="1"/>
    </xf>
    <xf numFmtId="0" fontId="58" fillId="0" borderId="47" xfId="0" applyFont="1" applyBorder="1" applyAlignment="1">
      <alignment horizontal="center" vertical="center" shrinkToFit="1"/>
    </xf>
    <xf numFmtId="0" fontId="42" fillId="0" borderId="55" xfId="0" applyFont="1" applyBorder="1" applyAlignment="1">
      <alignment horizontal="center" vertical="center" shrinkToFit="1"/>
    </xf>
    <xf numFmtId="0" fontId="7" fillId="0" borderId="0" xfId="0" applyFont="1" applyAlignment="1">
      <alignment horizontal="left" vertical="center" wrapText="1"/>
    </xf>
    <xf numFmtId="0" fontId="7" fillId="0" borderId="34" xfId="0" applyFont="1" applyBorder="1" applyAlignment="1">
      <alignment horizontal="centerContinuous" vertical="center"/>
    </xf>
    <xf numFmtId="0" fontId="7" fillId="0" borderId="54" xfId="0" applyFont="1" applyBorder="1" applyAlignment="1">
      <alignment horizontal="centerContinuous" vertical="center"/>
    </xf>
    <xf numFmtId="0" fontId="7" fillId="0" borderId="81" xfId="0" applyFont="1" applyBorder="1" applyAlignment="1">
      <alignment horizontal="centerContinuous" vertical="center"/>
    </xf>
    <xf numFmtId="0" fontId="7" fillId="0" borderId="55" xfId="0" applyFont="1" applyBorder="1" applyAlignment="1">
      <alignment horizontal="centerContinuous" vertical="center"/>
    </xf>
    <xf numFmtId="0" fontId="7" fillId="0" borderId="47" xfId="0" applyFont="1" applyBorder="1" applyAlignment="1">
      <alignment horizontal="centerContinuous" vertical="center"/>
    </xf>
    <xf numFmtId="0" fontId="46" fillId="0" borderId="31" xfId="0" applyFont="1" applyBorder="1" applyAlignment="1">
      <alignment horizontal="centerContinuous" vertical="center"/>
    </xf>
    <xf numFmtId="0" fontId="58" fillId="0" borderId="34" xfId="0" applyFont="1" applyBorder="1" applyAlignment="1">
      <alignment horizontal="center" vertical="center" shrinkToFit="1"/>
    </xf>
    <xf numFmtId="0" fontId="7" fillId="0" borderId="81" xfId="0" quotePrefix="1" applyFont="1" applyBorder="1" applyAlignment="1">
      <alignment horizontal="centerContinuous" vertical="center"/>
    </xf>
    <xf numFmtId="0" fontId="17" fillId="0" borderId="55" xfId="0" applyFont="1" applyBorder="1" applyAlignment="1">
      <alignment horizontal="center" vertical="center" shrinkToFit="1"/>
    </xf>
    <xf numFmtId="0" fontId="7" fillId="0" borderId="55" xfId="0" quotePrefix="1" applyFont="1" applyBorder="1" applyAlignment="1">
      <alignment horizontal="centerContinuous" vertical="center"/>
    </xf>
    <xf numFmtId="0" fontId="52"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Alignment="1">
      <alignment vertical="center" wrapText="1"/>
    </xf>
    <xf numFmtId="0" fontId="52" fillId="0" borderId="0" xfId="0" applyFont="1" applyAlignment="1">
      <alignment horizontal="centerContinuous" vertical="center" wrapText="1"/>
    </xf>
    <xf numFmtId="0" fontId="16" fillId="0" borderId="0" xfId="0" applyFont="1" applyAlignment="1">
      <alignment horizontal="centerContinuous" vertical="center" wrapText="1"/>
    </xf>
    <xf numFmtId="0" fontId="44" fillId="0" borderId="0" xfId="0" applyFont="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3"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80" xfId="0" applyFont="1" applyBorder="1" applyAlignment="1">
      <alignment horizontal="center" vertical="center"/>
    </xf>
    <xf numFmtId="0" fontId="7" fillId="0" borderId="13" xfId="0" applyFont="1" applyBorder="1" applyAlignment="1">
      <alignment horizontal="center" vertical="center"/>
    </xf>
    <xf numFmtId="49" fontId="7" fillId="0" borderId="13" xfId="0" applyNumberFormat="1" applyFont="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60" fillId="0" borderId="23" xfId="5" applyFont="1" applyBorder="1" applyAlignment="1">
      <alignment horizontal="centerContinuous" vertical="center" wrapText="1"/>
    </xf>
    <xf numFmtId="0" fontId="16" fillId="0" borderId="0" xfId="5" applyFont="1" applyAlignment="1">
      <alignment horizontal="centerContinuous" vertical="center" wrapText="1"/>
    </xf>
    <xf numFmtId="0" fontId="2" fillId="0" borderId="0" xfId="5" applyAlignment="1">
      <alignment vertical="center"/>
    </xf>
    <xf numFmtId="0" fontId="2" fillId="0" borderId="0" xfId="5"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Alignment="1">
      <alignment vertical="center" wrapText="1"/>
    </xf>
    <xf numFmtId="0" fontId="7" fillId="0" borderId="80" xfId="0" applyFont="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Font="1" applyBorder="1" applyAlignment="1">
      <alignment horizontal="center" vertical="center" wrapText="1"/>
    </xf>
    <xf numFmtId="0" fontId="7" fillId="0" borderId="8" xfId="0" applyFont="1" applyBorder="1" applyAlignment="1">
      <alignment horizontal="center" vertical="center" shrinkToFit="1"/>
    </xf>
    <xf numFmtId="0" fontId="2" fillId="0" borderId="46" xfId="0" applyFont="1" applyBorder="1" applyAlignment="1">
      <alignment horizontal="center" vertical="center" shrinkToFit="1"/>
    </xf>
    <xf numFmtId="0" fontId="4" fillId="0" borderId="0" xfId="5" applyFont="1" applyAlignment="1">
      <alignment horizontal="right" vertical="center" wrapText="1"/>
    </xf>
    <xf numFmtId="0" fontId="2" fillId="0" borderId="0" xfId="5" applyAlignment="1">
      <alignment horizontal="left" vertical="center" wrapText="1"/>
    </xf>
    <xf numFmtId="0" fontId="26" fillId="0" borderId="23" xfId="0" applyFont="1" applyBorder="1" applyAlignment="1">
      <alignment horizontal="centerContinuous" vertical="center"/>
    </xf>
    <xf numFmtId="0" fontId="16" fillId="0" borderId="0" xfId="0" applyFont="1" applyAlignment="1">
      <alignment horizontal="centerContinuous" vertical="center"/>
    </xf>
    <xf numFmtId="0" fontId="51" fillId="10" borderId="26" xfId="0" applyFont="1" applyFill="1" applyBorder="1" applyAlignment="1">
      <alignment horizontal="center" vertical="center"/>
    </xf>
    <xf numFmtId="0" fontId="13" fillId="0" borderId="26" xfId="0" applyFont="1" applyBorder="1" applyAlignment="1">
      <alignment horizontal="center" vertical="center"/>
    </xf>
    <xf numFmtId="0" fontId="48" fillId="0" borderId="58" xfId="0" applyFont="1" applyBorder="1" applyAlignment="1">
      <alignment vertical="center"/>
    </xf>
    <xf numFmtId="0" fontId="6" fillId="0" borderId="59" xfId="0" applyFont="1" applyBorder="1" applyAlignment="1">
      <alignment horizontal="center" vertical="center"/>
    </xf>
    <xf numFmtId="0" fontId="50" fillId="0" borderId="59" xfId="0" applyFont="1" applyBorder="1" applyAlignment="1">
      <alignment horizontal="center" vertical="center" wrapText="1"/>
    </xf>
    <xf numFmtId="0" fontId="7" fillId="0" borderId="59" xfId="0" applyFont="1" applyBorder="1" applyAlignment="1">
      <alignment horizontal="center" vertical="center" wrapText="1"/>
    </xf>
    <xf numFmtId="1" fontId="7" fillId="0" borderId="59" xfId="0" applyNumberFormat="1" applyFont="1" applyBorder="1" applyAlignment="1">
      <alignment horizontal="center" vertical="center" wrapText="1"/>
    </xf>
    <xf numFmtId="0" fontId="51" fillId="10" borderId="59" xfId="0" applyFont="1" applyFill="1" applyBorder="1" applyAlignment="1">
      <alignment horizontal="center" vertical="center"/>
    </xf>
    <xf numFmtId="49" fontId="7" fillId="0" borderId="59" xfId="0" applyNumberFormat="1" applyFont="1" applyBorder="1" applyAlignment="1">
      <alignment horizontal="center" vertical="center" wrapText="1"/>
    </xf>
    <xf numFmtId="0" fontId="11" fillId="6" borderId="1" xfId="0" applyFont="1" applyFill="1" applyBorder="1" applyAlignment="1">
      <alignment vertical="center"/>
    </xf>
    <xf numFmtId="0" fontId="7" fillId="6" borderId="25" xfId="0"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Font="1" applyFill="1" applyBorder="1" applyAlignment="1">
      <alignment horizontal="center" vertical="center"/>
    </xf>
    <xf numFmtId="0" fontId="11" fillId="6" borderId="26" xfId="0"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Font="1" applyFill="1" applyBorder="1" applyAlignment="1">
      <alignment horizontal="center" vertical="center"/>
    </xf>
    <xf numFmtId="0" fontId="20" fillId="0" borderId="0" xfId="0" applyFont="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Font="1" applyFill="1" applyBorder="1" applyAlignment="1">
      <alignment horizontal="center" vertical="center"/>
    </xf>
    <xf numFmtId="0" fontId="13" fillId="6" borderId="26" xfId="0" applyFont="1" applyFill="1" applyBorder="1" applyAlignment="1">
      <alignment horizontal="center" vertical="center"/>
    </xf>
    <xf numFmtId="0" fontId="33" fillId="0" borderId="0" xfId="0" applyFont="1" applyAlignment="1">
      <alignment vertical="center"/>
    </xf>
    <xf numFmtId="0" fontId="14" fillId="0" borderId="1" xfId="0" applyFont="1" applyBorder="1" applyAlignment="1">
      <alignment vertical="center"/>
    </xf>
    <xf numFmtId="49" fontId="24" fillId="0" borderId="25" xfId="0" applyNumberFormat="1" applyFont="1" applyBorder="1" applyAlignment="1">
      <alignment horizontal="center" vertical="center"/>
    </xf>
    <xf numFmtId="0" fontId="24" fillId="0" borderId="26" xfId="0" applyFont="1" applyBorder="1" applyAlignment="1">
      <alignment horizontal="center" vertical="center"/>
    </xf>
    <xf numFmtId="0" fontId="14" fillId="0" borderId="26" xfId="0" applyFont="1" applyBorder="1" applyAlignment="1">
      <alignment horizontal="center" vertical="center"/>
    </xf>
    <xf numFmtId="49" fontId="7" fillId="0" borderId="26" xfId="0" applyNumberFormat="1" applyFont="1" applyBorder="1" applyAlignment="1">
      <alignment horizontal="center" vertical="center"/>
    </xf>
    <xf numFmtId="0" fontId="7" fillId="0" borderId="27" xfId="0" applyFont="1" applyBorder="1" applyAlignment="1">
      <alignment horizontal="center" vertical="center"/>
    </xf>
    <xf numFmtId="0" fontId="31" fillId="0" borderId="0" xfId="0" applyFont="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Font="1" applyFill="1" applyBorder="1" applyAlignment="1">
      <alignment horizontal="center" vertical="center"/>
    </xf>
    <xf numFmtId="0" fontId="8" fillId="6" borderId="26" xfId="0" applyFont="1" applyFill="1" applyBorder="1" applyAlignment="1">
      <alignment horizontal="center" vertical="center"/>
    </xf>
    <xf numFmtId="0" fontId="30" fillId="0" borderId="0" xfId="0" applyFont="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Font="1" applyFill="1" applyBorder="1" applyAlignment="1">
      <alignment horizontal="center" vertical="center"/>
    </xf>
    <xf numFmtId="0" fontId="10" fillId="6" borderId="26"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Alignment="1">
      <alignment vertical="center"/>
    </xf>
    <xf numFmtId="0" fontId="13" fillId="0" borderId="1" xfId="0" applyFont="1" applyBorder="1" applyAlignment="1">
      <alignment vertical="center"/>
    </xf>
    <xf numFmtId="49" fontId="25" fillId="0" borderId="25" xfId="0" applyNumberFormat="1" applyFont="1" applyBorder="1" applyAlignment="1">
      <alignment horizontal="center" vertical="center"/>
    </xf>
    <xf numFmtId="0" fontId="25" fillId="0" borderId="26" xfId="0" applyFont="1" applyBorder="1" applyAlignment="1">
      <alignment horizontal="center" vertical="center"/>
    </xf>
    <xf numFmtId="0" fontId="11" fillId="0" borderId="1" xfId="0" applyFont="1" applyBorder="1" applyAlignment="1">
      <alignment vertical="center"/>
    </xf>
    <xf numFmtId="49" fontId="17" fillId="0" borderId="25" xfId="0" applyNumberFormat="1" applyFont="1" applyBorder="1" applyAlignment="1">
      <alignment horizontal="center" vertical="center"/>
    </xf>
    <xf numFmtId="0" fontId="17" fillId="0" borderId="26" xfId="0" applyFont="1" applyBorder="1" applyAlignment="1">
      <alignment horizontal="center" vertical="center"/>
    </xf>
    <xf numFmtId="0" fontId="11" fillId="0" borderId="26" xfId="0" applyFont="1" applyBorder="1" applyAlignment="1">
      <alignment horizontal="center" vertical="center"/>
    </xf>
    <xf numFmtId="0" fontId="14" fillId="9" borderId="1" xfId="0" applyFont="1" applyFill="1" applyBorder="1" applyAlignment="1">
      <alignment vertical="center"/>
    </xf>
    <xf numFmtId="0" fontId="7" fillId="9" borderId="25" xfId="0"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14" fillId="9" borderId="26" xfId="0"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Font="1" applyFill="1" applyBorder="1" applyAlignment="1">
      <alignment horizontal="center" vertical="center"/>
    </xf>
    <xf numFmtId="0" fontId="23" fillId="0" borderId="1" xfId="0" applyFont="1" applyBorder="1" applyAlignment="1">
      <alignment vertical="center"/>
    </xf>
    <xf numFmtId="49" fontId="29" fillId="0" borderId="25" xfId="0" applyNumberFormat="1" applyFont="1" applyBorder="1" applyAlignment="1">
      <alignment horizontal="center" vertical="center"/>
    </xf>
    <xf numFmtId="0" fontId="29" fillId="0" borderId="26" xfId="0" applyFont="1" applyBorder="1" applyAlignment="1">
      <alignment horizontal="center" vertical="center"/>
    </xf>
    <xf numFmtId="0" fontId="23" fillId="0" borderId="26" xfId="0" applyFont="1" applyBorder="1" applyAlignment="1">
      <alignment horizontal="center" vertical="center"/>
    </xf>
    <xf numFmtId="0" fontId="8" fillId="0" borderId="1" xfId="0" applyFont="1" applyBorder="1" applyAlignment="1">
      <alignment vertical="center"/>
    </xf>
    <xf numFmtId="49" fontId="18" fillId="0" borderId="25" xfId="0" applyNumberFormat="1" applyFont="1" applyBorder="1" applyAlignment="1">
      <alignment horizontal="center" vertical="center"/>
    </xf>
    <xf numFmtId="0" fontId="18" fillId="0" borderId="26" xfId="0" applyFont="1" applyBorder="1" applyAlignment="1">
      <alignment horizontal="center" vertical="center"/>
    </xf>
    <xf numFmtId="0" fontId="8" fillId="0" borderId="26" xfId="0" applyFont="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Font="1" applyFill="1" applyBorder="1" applyAlignment="1">
      <alignment horizontal="center" vertical="center"/>
    </xf>
    <xf numFmtId="0" fontId="11" fillId="9" borderId="26" xfId="0"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Font="1" applyFill="1" applyBorder="1" applyAlignment="1">
      <alignment horizontal="center" vertical="center"/>
    </xf>
    <xf numFmtId="0" fontId="23" fillId="6" borderId="26" xfId="0"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Font="1" applyFill="1" applyBorder="1" applyAlignment="1">
      <alignment horizontal="center" vertical="center"/>
    </xf>
    <xf numFmtId="0" fontId="7" fillId="0" borderId="27" xfId="0" quotePrefix="1" applyFont="1" applyBorder="1" applyAlignment="1">
      <alignment horizontal="center" vertical="center"/>
    </xf>
    <xf numFmtId="0" fontId="13" fillId="0" borderId="8" xfId="0" applyFont="1" applyBorder="1" applyAlignment="1">
      <alignment vertical="center"/>
    </xf>
    <xf numFmtId="49" fontId="25" fillId="0" borderId="44" xfId="0" applyNumberFormat="1" applyFont="1" applyBorder="1" applyAlignment="1">
      <alignment horizontal="center" vertical="center"/>
    </xf>
    <xf numFmtId="0" fontId="25" fillId="0" borderId="46" xfId="0" applyFont="1" applyBorder="1" applyAlignment="1">
      <alignment horizontal="center" vertical="center"/>
    </xf>
    <xf numFmtId="0" fontId="13" fillId="0" borderId="46" xfId="0" applyFont="1" applyBorder="1" applyAlignment="1">
      <alignment horizontal="center" vertical="center"/>
    </xf>
    <xf numFmtId="49" fontId="7" fillId="0" borderId="46" xfId="0" applyNumberFormat="1" applyFont="1" applyBorder="1" applyAlignment="1">
      <alignment horizontal="center" vertical="center"/>
    </xf>
    <xf numFmtId="0" fontId="51" fillId="10" borderId="44" xfId="0" applyFont="1" applyFill="1" applyBorder="1" applyAlignment="1">
      <alignment horizontal="center" vertical="center"/>
    </xf>
    <xf numFmtId="0" fontId="7" fillId="0" borderId="33"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9" fillId="2" borderId="65" xfId="0" applyFont="1" applyFill="1" applyBorder="1" applyAlignment="1">
      <alignment horizontal="right" vertical="center"/>
    </xf>
    <xf numFmtId="0" fontId="49"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57" fillId="4" borderId="30" xfId="0" applyFont="1" applyFill="1" applyBorder="1" applyAlignment="1">
      <alignment horizontal="right" vertical="center"/>
    </xf>
    <xf numFmtId="0" fontId="7" fillId="0" borderId="12" xfId="0" applyFont="1" applyBorder="1" applyAlignment="1">
      <alignment horizontal="center" vertical="center"/>
    </xf>
    <xf numFmtId="0" fontId="8" fillId="2" borderId="14" xfId="0" applyFont="1" applyFill="1" applyBorder="1" applyAlignment="1">
      <alignment horizontal="right" vertical="center"/>
    </xf>
    <xf numFmtId="0" fontId="27" fillId="0" borderId="15" xfId="0"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22" fillId="3" borderId="121" xfId="0" applyNumberFormat="1" applyFont="1" applyFill="1" applyBorder="1" applyAlignment="1">
      <alignment horizontal="center" vertical="center"/>
    </xf>
    <xf numFmtId="0" fontId="12" fillId="12" borderId="126" xfId="0" applyFont="1" applyFill="1" applyBorder="1" applyAlignment="1">
      <alignment horizontal="center" vertical="center" wrapText="1"/>
    </xf>
    <xf numFmtId="0" fontId="12" fillId="12" borderId="127" xfId="0" applyFont="1" applyFill="1" applyBorder="1" applyAlignment="1">
      <alignment horizontal="centerContinuous" vertical="center" wrapText="1"/>
    </xf>
    <xf numFmtId="0" fontId="7" fillId="0" borderId="56" xfId="0" applyFont="1" applyBorder="1" applyAlignment="1">
      <alignment horizontal="center" vertical="center" wrapText="1"/>
    </xf>
    <xf numFmtId="0" fontId="7" fillId="0" borderId="27" xfId="0" applyFont="1" applyBorder="1" applyAlignment="1">
      <alignment horizontal="center" vertical="center" shrinkToFit="1"/>
    </xf>
    <xf numFmtId="0" fontId="7" fillId="15" borderId="25"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3" fillId="10" borderId="73" xfId="0" applyFont="1" applyFill="1" applyBorder="1" applyAlignment="1">
      <alignment horizontal="right"/>
    </xf>
    <xf numFmtId="0" fontId="53" fillId="10" borderId="128" xfId="0" applyFont="1" applyFill="1" applyBorder="1" applyAlignment="1">
      <alignment horizontal="centerContinuous"/>
    </xf>
    <xf numFmtId="0" fontId="53" fillId="10" borderId="129" xfId="0" applyFont="1" applyFill="1" applyBorder="1" applyAlignment="1">
      <alignment horizontal="centerContinuous"/>
    </xf>
    <xf numFmtId="0" fontId="53" fillId="10" borderId="130" xfId="0" applyFont="1" applyFill="1" applyBorder="1" applyAlignment="1">
      <alignment horizontal="centerContinuous"/>
    </xf>
    <xf numFmtId="0" fontId="2" fillId="0" borderId="38" xfId="0" applyFont="1" applyBorder="1" applyAlignment="1">
      <alignment horizontal="left" vertical="center"/>
    </xf>
    <xf numFmtId="0" fontId="2" fillId="0" borderId="131" xfId="0" applyFont="1" applyBorder="1" applyAlignment="1">
      <alignment horizontal="centerContinuous" vertical="center" shrinkToFit="1"/>
    </xf>
    <xf numFmtId="0" fontId="22" fillId="0" borderId="132" xfId="0" applyFont="1" applyBorder="1" applyAlignment="1">
      <alignment horizontal="centerContinuous" vertical="center"/>
    </xf>
    <xf numFmtId="0" fontId="2" fillId="0" borderId="133" xfId="0" applyFont="1" applyBorder="1" applyAlignment="1">
      <alignment horizontal="center" vertical="center"/>
    </xf>
    <xf numFmtId="0" fontId="2" fillId="0" borderId="134" xfId="0" applyFont="1" applyBorder="1" applyAlignment="1">
      <alignment horizontal="centerContinuous" vertical="center"/>
    </xf>
    <xf numFmtId="0" fontId="2" fillId="0" borderId="135" xfId="0" applyFont="1" applyBorder="1" applyAlignment="1">
      <alignment horizontal="centerContinuous" vertical="center"/>
    </xf>
    <xf numFmtId="0" fontId="2" fillId="0" borderId="0" xfId="0" applyFont="1" applyAlignment="1">
      <alignment vertical="center"/>
    </xf>
    <xf numFmtId="0" fontId="58" fillId="0" borderId="54" xfId="0" applyFont="1" applyBorder="1" applyAlignment="1">
      <alignment horizontal="center" vertical="center" shrinkToFit="1"/>
    </xf>
    <xf numFmtId="0" fontId="42" fillId="0" borderId="34" xfId="0" applyFont="1" applyBorder="1" applyAlignment="1">
      <alignment horizontal="center" vertical="center" shrinkToFit="1"/>
    </xf>
    <xf numFmtId="0" fontId="7" fillId="15" borderId="59" xfId="0" applyFont="1" applyFill="1" applyBorder="1" applyAlignment="1">
      <alignment horizontal="center" vertical="center" wrapText="1"/>
    </xf>
    <xf numFmtId="0" fontId="2" fillId="0" borderId="108" xfId="0" applyFont="1" applyBorder="1" applyAlignment="1">
      <alignment horizontal="centerContinuous" vertical="center" shrinkToFit="1"/>
    </xf>
    <xf numFmtId="0" fontId="22" fillId="0" borderId="94" xfId="0" applyFont="1" applyBorder="1" applyAlignment="1">
      <alignment horizontal="centerContinuous" vertical="center"/>
    </xf>
    <xf numFmtId="0" fontId="2" fillId="0" borderId="90" xfId="0" applyFont="1" applyBorder="1" applyAlignment="1">
      <alignment horizontal="centerContinuous" vertical="center"/>
    </xf>
    <xf numFmtId="0" fontId="2" fillId="0" borderId="91" xfId="0" applyFont="1" applyBorder="1" applyAlignment="1">
      <alignment horizontal="centerContinuous" vertical="center"/>
    </xf>
    <xf numFmtId="1" fontId="5" fillId="0" borderId="134" xfId="0" applyNumberFormat="1" applyFont="1" applyBorder="1" applyAlignment="1">
      <alignment horizontal="center" vertical="center"/>
    </xf>
    <xf numFmtId="1" fontId="56" fillId="10" borderId="134" xfId="0" applyNumberFormat="1" applyFont="1" applyFill="1" applyBorder="1" applyAlignment="1">
      <alignment horizontal="center" vertical="center"/>
    </xf>
    <xf numFmtId="1" fontId="2" fillId="0" borderId="134" xfId="0" applyNumberFormat="1" applyFont="1" applyBorder="1" applyAlignment="1">
      <alignment horizontal="center" vertical="center"/>
    </xf>
    <xf numFmtId="1" fontId="5" fillId="0" borderId="0" xfId="0" applyNumberFormat="1" applyFont="1" applyAlignment="1">
      <alignment vertical="center"/>
    </xf>
    <xf numFmtId="1" fontId="22" fillId="7"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xf>
    <xf numFmtId="1" fontId="2" fillId="0" borderId="81" xfId="0" applyNumberFormat="1" applyFont="1" applyBorder="1" applyAlignment="1">
      <alignment horizontal="center" vertical="center"/>
    </xf>
    <xf numFmtId="1" fontId="2" fillId="0" borderId="47" xfId="0" applyNumberFormat="1" applyFont="1" applyBorder="1" applyAlignment="1">
      <alignment horizontal="center" vertical="center"/>
    </xf>
    <xf numFmtId="1" fontId="5" fillId="0" borderId="0" xfId="0" applyNumberFormat="1" applyFont="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2" fillId="0" borderId="34" xfId="0" applyNumberFormat="1" applyFont="1" applyBorder="1" applyAlignment="1">
      <alignment horizontal="center" vertical="center"/>
    </xf>
    <xf numFmtId="0" fontId="58" fillId="0" borderId="34" xfId="0" applyFont="1" applyBorder="1" applyAlignment="1">
      <alignment horizontal="centerContinuous" vertical="center"/>
    </xf>
    <xf numFmtId="0" fontId="2" fillId="0" borderId="84" xfId="0" applyFont="1" applyBorder="1" applyAlignment="1">
      <alignment horizontal="center" vertical="center"/>
    </xf>
    <xf numFmtId="1" fontId="2" fillId="0" borderId="0" xfId="0" applyNumberFormat="1" applyFont="1" applyAlignment="1">
      <alignment horizontal="center" vertical="center"/>
    </xf>
    <xf numFmtId="1" fontId="2" fillId="0" borderId="122" xfId="0" applyNumberFormat="1" applyFont="1" applyBorder="1" applyAlignment="1">
      <alignment horizontal="center" vertical="center" shrinkToFit="1"/>
    </xf>
    <xf numFmtId="1" fontId="2" fillId="0" borderId="123" xfId="0" applyNumberFormat="1" applyFont="1" applyBorder="1" applyAlignment="1">
      <alignment horizontal="center" vertical="center" shrinkToFit="1"/>
    </xf>
    <xf numFmtId="1" fontId="5" fillId="0" borderId="123" xfId="0" applyNumberFormat="1" applyFont="1" applyBorder="1" applyAlignment="1">
      <alignment horizontal="center" vertical="center" shrinkToFit="1"/>
    </xf>
    <xf numFmtId="1" fontId="5" fillId="0" borderId="124" xfId="0" applyNumberFormat="1" applyFont="1" applyBorder="1" applyAlignment="1">
      <alignment horizontal="center" vertical="center" shrinkToFit="1"/>
    </xf>
    <xf numFmtId="1" fontId="5" fillId="0" borderId="122" xfId="0" applyNumberFormat="1" applyFont="1" applyBorder="1" applyAlignment="1">
      <alignment horizontal="center" vertical="center" shrinkToFit="1"/>
    </xf>
    <xf numFmtId="1" fontId="5" fillId="0" borderId="125" xfId="0" applyNumberFormat="1" applyFont="1" applyBorder="1" applyAlignment="1">
      <alignment horizontal="center" vertical="center" shrinkToFit="1"/>
    </xf>
    <xf numFmtId="1" fontId="2" fillId="8" borderId="86" xfId="0" applyNumberFormat="1" applyFont="1" applyFill="1" applyBorder="1" applyAlignment="1">
      <alignment horizontal="center" vertical="center"/>
    </xf>
    <xf numFmtId="0" fontId="7" fillId="0" borderId="52" xfId="0" applyFont="1" applyBorder="1" applyAlignment="1">
      <alignment horizontal="center" vertical="center" shrinkToFit="1"/>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5" applyFont="1" applyBorder="1" applyAlignment="1">
      <alignment horizontal="center" vertical="center" wrapText="1"/>
    </xf>
    <xf numFmtId="0" fontId="7" fillId="0" borderId="26" xfId="0" applyFont="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16" borderId="25" xfId="0" applyFont="1" applyFill="1" applyBorder="1" applyAlignment="1">
      <alignment horizontal="center" vertical="center" wrapText="1"/>
    </xf>
    <xf numFmtId="0" fontId="62" fillId="0" borderId="1" xfId="0" applyFont="1" applyBorder="1" applyAlignment="1">
      <alignment vertical="center"/>
    </xf>
    <xf numFmtId="0" fontId="6" fillId="0" borderId="25" xfId="0" applyFont="1" applyBorder="1" applyAlignment="1">
      <alignment horizontal="center" vertical="center"/>
    </xf>
    <xf numFmtId="0" fontId="7" fillId="0" borderId="25" xfId="0" applyFont="1" applyBorder="1" applyAlignment="1">
      <alignment horizontal="center" vertical="center" wrapText="1"/>
    </xf>
    <xf numFmtId="1" fontId="7" fillId="0" borderId="25"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63" fillId="0" borderId="1" xfId="0" applyFont="1" applyBorder="1" applyAlignment="1">
      <alignment vertical="center"/>
    </xf>
    <xf numFmtId="0" fontId="12" fillId="0" borderId="2" xfId="0" applyFont="1" applyBorder="1" applyAlignment="1">
      <alignment horizontal="center" vertical="center"/>
    </xf>
    <xf numFmtId="0" fontId="7" fillId="0" borderId="64" xfId="0" quotePrefix="1" applyFont="1" applyBorder="1" applyAlignment="1">
      <alignment horizontal="center" vertical="center"/>
    </xf>
    <xf numFmtId="0" fontId="10" fillId="0" borderId="26" xfId="0" applyFont="1" applyBorder="1" applyAlignment="1">
      <alignment horizontal="center" vertical="center"/>
    </xf>
    <xf numFmtId="1" fontId="2" fillId="9" borderId="47" xfId="0" applyNumberFormat="1" applyFont="1" applyFill="1" applyBorder="1" applyAlignment="1">
      <alignment horizontal="center" vertical="center"/>
    </xf>
    <xf numFmtId="0" fontId="4" fillId="0" borderId="0" xfId="0" applyFont="1" applyAlignment="1">
      <alignment horizontal="right"/>
    </xf>
    <xf numFmtId="164" fontId="2" fillId="0" borderId="0" xfId="0" applyNumberFormat="1" applyFont="1" applyAlignment="1">
      <alignment horizontal="center"/>
    </xf>
    <xf numFmtId="0" fontId="2" fillId="0" borderId="0" xfId="0" applyFont="1"/>
    <xf numFmtId="1" fontId="2" fillId="8" borderId="85" xfId="0" applyNumberFormat="1" applyFont="1" applyFill="1" applyBorder="1" applyAlignment="1">
      <alignment horizontal="center" vertical="center"/>
    </xf>
    <xf numFmtId="0" fontId="4" fillId="0" borderId="46" xfId="0" applyFont="1" applyBorder="1" applyAlignment="1">
      <alignment horizontal="centerContinuous" wrapText="1"/>
    </xf>
    <xf numFmtId="0" fontId="2" fillId="0" borderId="105" xfId="0" applyFont="1" applyBorder="1" applyAlignment="1">
      <alignment horizontal="centerContinuous" vertical="center" shrinkToFit="1"/>
    </xf>
    <xf numFmtId="0" fontId="22" fillId="0" borderId="106" xfId="0" applyFont="1" applyBorder="1" applyAlignment="1">
      <alignment horizontal="centerContinuous" vertical="center"/>
    </xf>
    <xf numFmtId="0" fontId="2" fillId="0" borderId="82" xfId="0" applyFont="1" applyBorder="1" applyAlignment="1">
      <alignment horizontal="center" vertical="center"/>
    </xf>
    <xf numFmtId="0" fontId="2" fillId="0" borderId="117" xfId="0" applyFont="1" applyBorder="1" applyAlignment="1">
      <alignment horizontal="centerContinuous" vertical="center" shrinkToFit="1"/>
    </xf>
    <xf numFmtId="0" fontId="22" fillId="0" borderId="118" xfId="0" applyFont="1" applyBorder="1" applyAlignment="1">
      <alignment horizontal="centerContinuous" vertical="center"/>
    </xf>
    <xf numFmtId="0" fontId="2" fillId="0" borderId="119" xfId="0" applyFont="1" applyBorder="1" applyAlignment="1">
      <alignment horizontal="centerContinuous" vertical="center"/>
    </xf>
    <xf numFmtId="0" fontId="2" fillId="0" borderId="120" xfId="0" applyFont="1" applyBorder="1" applyAlignment="1">
      <alignment horizontal="centerContinuous" vertical="center"/>
    </xf>
    <xf numFmtId="0" fontId="7" fillId="0" borderId="15" xfId="0" applyFont="1" applyBorder="1" applyAlignment="1">
      <alignment horizontal="center" vertical="center"/>
    </xf>
    <xf numFmtId="49" fontId="7" fillId="0" borderId="28" xfId="0" applyNumberFormat="1" applyFont="1" applyBorder="1" applyAlignment="1">
      <alignment horizontal="center" vertical="center"/>
    </xf>
    <xf numFmtId="0" fontId="2" fillId="15" borderId="89" xfId="0" applyFont="1" applyFill="1" applyBorder="1" applyAlignment="1">
      <alignment horizontal="center" vertical="center"/>
    </xf>
    <xf numFmtId="0" fontId="9" fillId="15" borderId="3" xfId="0" quotePrefix="1" applyFont="1" applyFill="1" applyBorder="1" applyAlignment="1">
      <alignment horizontal="center" vertical="center"/>
    </xf>
    <xf numFmtId="0" fontId="6" fillId="0" borderId="1" xfId="0" applyFont="1" applyBorder="1" applyAlignment="1">
      <alignment horizontal="center" vertical="center" shrinkToFit="1"/>
    </xf>
    <xf numFmtId="0" fontId="7" fillId="0" borderId="74" xfId="0" applyFont="1" applyBorder="1" applyAlignment="1">
      <alignment horizontal="centerContinuous" vertical="center"/>
    </xf>
    <xf numFmtId="0" fontId="2" fillId="0" borderId="76" xfId="0" applyFont="1" applyBorder="1" applyAlignment="1">
      <alignment horizontal="centerContinuous" vertical="center"/>
    </xf>
    <xf numFmtId="0" fontId="53" fillId="17" borderId="45" xfId="0" applyFont="1" applyFill="1" applyBorder="1" applyAlignment="1">
      <alignment horizontal="center" vertical="center" shrinkToFit="1"/>
    </xf>
    <xf numFmtId="0" fontId="64" fillId="17" borderId="13" xfId="0" applyFont="1" applyFill="1" applyBorder="1" applyAlignment="1">
      <alignment horizontal="center" vertical="center"/>
    </xf>
    <xf numFmtId="0" fontId="64" fillId="17" borderId="13" xfId="0" quotePrefix="1" applyFont="1" applyFill="1" applyBorder="1" applyAlignment="1">
      <alignment horizontal="center" vertical="center"/>
    </xf>
    <xf numFmtId="9" fontId="64" fillId="17" borderId="13" xfId="0" applyNumberFormat="1" applyFont="1" applyFill="1" applyBorder="1" applyAlignment="1">
      <alignment horizontal="center" vertical="center"/>
    </xf>
    <xf numFmtId="49" fontId="64" fillId="17" borderId="13" xfId="0" quotePrefix="1" applyNumberFormat="1" applyFont="1" applyFill="1" applyBorder="1" applyAlignment="1">
      <alignment horizontal="center" vertical="center"/>
    </xf>
    <xf numFmtId="164" fontId="64" fillId="17" borderId="13" xfId="0" applyNumberFormat="1" applyFont="1" applyFill="1" applyBorder="1" applyAlignment="1">
      <alignment horizontal="center" vertical="center"/>
    </xf>
    <xf numFmtId="164" fontId="64" fillId="17" borderId="52" xfId="0" applyNumberFormat="1" applyFont="1" applyFill="1" applyBorder="1" applyAlignment="1">
      <alignment horizontal="centerContinuous" vertical="center"/>
    </xf>
    <xf numFmtId="164" fontId="64" fillId="17" borderId="93" xfId="0" applyNumberFormat="1" applyFont="1" applyFill="1" applyBorder="1" applyAlignment="1">
      <alignment horizontal="centerContinuous" vertical="center"/>
    </xf>
    <xf numFmtId="0" fontId="64" fillId="17" borderId="53" xfId="0" quotePrefix="1" applyFont="1" applyFill="1" applyBorder="1" applyAlignment="1">
      <alignment horizontal="centerContinuous" vertical="center"/>
    </xf>
    <xf numFmtId="1" fontId="64" fillId="17" borderId="116" xfId="0" applyNumberFormat="1" applyFont="1" applyFill="1" applyBorder="1" applyAlignment="1">
      <alignment horizontal="center" vertical="center"/>
    </xf>
    <xf numFmtId="49" fontId="7" fillId="15" borderId="28" xfId="0" applyNumberFormat="1" applyFont="1" applyFill="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9" xr:uid="{00000000-0005-0000-0000-000006000000}"/>
    <cellStyle name="Normal 5" xfId="7" xr:uid="{00000000-0005-0000-0000-000007000000}"/>
    <cellStyle name="Percent" xfId="2" builtinId="5"/>
    <cellStyle name="Percent 2" xfId="3" xr:uid="{00000000-0005-0000-0000-000009000000}"/>
    <cellStyle name="Percent 2 2" xfId="10" xr:uid="{00000000-0005-0000-0000-00000A000000}"/>
  </cellStyles>
  <dxfs count="882">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00FF"/>
      <color rgb="FFCCFFCC"/>
      <color rgb="FF00FF00"/>
      <color rgb="FF009900"/>
      <color rgb="FF0000FF"/>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15</xdr:row>
      <xdr:rowOff>87629</xdr:rowOff>
    </xdr:from>
    <xdr:to>
      <xdr:col>6</xdr:col>
      <xdr:colOff>1247775</xdr:colOff>
      <xdr:row>20</xdr:row>
      <xdr:rowOff>144780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57150" y="3585209"/>
          <a:ext cx="6433185" cy="113157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Current Status:  </a:t>
          </a:r>
          <a:r>
            <a:rPr lang="en-US" sz="1200" b="0" i="0" baseline="0">
              <a:effectLst/>
              <a:latin typeface="Times New Roman" panose="02020603050405020304" pitchFamily="18" charset="0"/>
              <a:ea typeface="+mn-ea"/>
              <a:cs typeface="Times New Roman" panose="02020603050405020304" pitchFamily="18" charset="0"/>
            </a:rPr>
            <a:t>Cat’s Graced (+4 to Dexterity), Mage Armored (+4 to Touch AC), Hastened (base speed 60’; +1 attack per round; +1 to attack and touch AC).</a:t>
          </a:r>
          <a:endParaRPr lang="en-US" sz="1200" b="0" i="0" u="none" strike="noStrike" baseline="0">
            <a:solidFill>
              <a:srgbClr val="000000"/>
            </a:solidFill>
            <a:latin typeface="Times New Roman" panose="02020603050405020304" pitchFamily="18" charset="0"/>
            <a:cs typeface="Times New Roman" panose="02020603050405020304" pitchFamily="18" charset="0"/>
          </a:endParaRPr>
        </a:p>
        <a:p>
          <a:pPr algn="just"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a:p>
          <a:pPr algn="just" rtl="0">
            <a:defRPr sz="1000"/>
          </a:pPr>
          <a:r>
            <a:rPr lang="en-US" sz="1200" b="1" i="0" u="none" strike="noStrike" baseline="0">
              <a:solidFill>
                <a:srgbClr val="000000"/>
              </a:solidFill>
              <a:latin typeface="Times New Roman" panose="02020603050405020304" pitchFamily="18" charset="0"/>
              <a:cs typeface="Times New Roman" panose="02020603050405020304" pitchFamily="18" charset="0"/>
            </a:rPr>
            <a:t>Previous Status:  </a:t>
          </a:r>
          <a:r>
            <a:rPr lang="en-US" sz="1200" b="0" i="0" u="none" strike="noStrike" baseline="0">
              <a:solidFill>
                <a:srgbClr val="000000"/>
              </a:solidFill>
              <a:latin typeface="Times New Roman" panose="02020603050405020304" pitchFamily="18" charset="0"/>
              <a:cs typeface="Times New Roman" panose="02020603050405020304" pitchFamily="18" charset="0"/>
            </a:rPr>
            <a:t>Invisible, Flying (60’), Bull’s Strengthened (+4 to Strength), Dragonskinned (+4 to AC); in lizardfolk form (+5 to AC).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
  <sheetViews>
    <sheetView showGridLines="0" tabSelected="1" zoomScaleNormal="100" workbookViewId="0"/>
  </sheetViews>
  <sheetFormatPr defaultColWidth="13" defaultRowHeight="15.6" x14ac:dyDescent="0.3"/>
  <cols>
    <col min="1" max="1" width="15.796875" style="301" customWidth="1"/>
    <col min="2" max="2" width="10" style="303" customWidth="1"/>
    <col min="3" max="3" width="5.5" style="303" customWidth="1"/>
    <col min="4" max="4" width="13.69921875" style="301" bestFit="1" customWidth="1"/>
    <col min="5" max="5" width="8.69921875" style="303" bestFit="1" customWidth="1"/>
    <col min="6" max="6" width="14.69921875" style="301" customWidth="1"/>
    <col min="7" max="7" width="17.09765625" style="303" customWidth="1"/>
    <col min="8" max="16384" width="13" style="50"/>
  </cols>
  <sheetData>
    <row r="1" spans="1:7" ht="29.4" thickTop="1" thickBot="1" x14ac:dyDescent="0.35">
      <c r="A1" s="305" t="s">
        <v>145</v>
      </c>
      <c r="B1" s="306" t="s">
        <v>146</v>
      </c>
      <c r="C1" s="307"/>
      <c r="D1" s="308"/>
      <c r="E1" s="309"/>
      <c r="F1" s="308"/>
      <c r="G1" s="310" t="s">
        <v>332</v>
      </c>
    </row>
    <row r="2" spans="1:7" ht="17.399999999999999" thickTop="1" x14ac:dyDescent="0.3">
      <c r="A2" s="311" t="s">
        <v>0</v>
      </c>
      <c r="B2" s="312" t="s">
        <v>99</v>
      </c>
      <c r="C2" s="312"/>
      <c r="D2" s="313" t="s">
        <v>114</v>
      </c>
      <c r="E2" s="314" t="s">
        <v>141</v>
      </c>
      <c r="F2" s="315"/>
      <c r="G2" s="316"/>
    </row>
    <row r="3" spans="1:7" ht="16.8" x14ac:dyDescent="0.3">
      <c r="A3" s="311" t="s">
        <v>63</v>
      </c>
      <c r="B3" s="312" t="s">
        <v>142</v>
      </c>
      <c r="C3" s="312"/>
      <c r="D3" s="313" t="s">
        <v>64</v>
      </c>
      <c r="E3" s="314">
        <v>2</v>
      </c>
      <c r="F3" s="313"/>
      <c r="G3" s="316"/>
    </row>
    <row r="4" spans="1:7" ht="16.8" x14ac:dyDescent="0.3">
      <c r="A4" s="311" t="s">
        <v>63</v>
      </c>
      <c r="B4" s="312" t="s">
        <v>159</v>
      </c>
      <c r="C4" s="312"/>
      <c r="D4" s="313" t="s">
        <v>64</v>
      </c>
      <c r="E4" s="314">
        <v>3</v>
      </c>
      <c r="F4" s="313"/>
      <c r="G4" s="316"/>
    </row>
    <row r="5" spans="1:7" ht="16.8" x14ac:dyDescent="0.3">
      <c r="A5" s="311" t="s">
        <v>63</v>
      </c>
      <c r="B5" s="312" t="s">
        <v>262</v>
      </c>
      <c r="C5" s="312"/>
      <c r="D5" s="313" t="s">
        <v>64</v>
      </c>
      <c r="E5" s="314">
        <v>3</v>
      </c>
      <c r="F5" s="313"/>
      <c r="G5" s="316"/>
    </row>
    <row r="6" spans="1:7" ht="17.399999999999999" thickBot="1" x14ac:dyDescent="0.35">
      <c r="A6" s="311" t="s">
        <v>65</v>
      </c>
      <c r="B6" s="312" t="s">
        <v>147</v>
      </c>
      <c r="C6" s="312"/>
      <c r="D6" s="313" t="s">
        <v>1</v>
      </c>
      <c r="E6" s="314" t="s">
        <v>148</v>
      </c>
      <c r="F6" s="313"/>
      <c r="G6" s="316"/>
    </row>
    <row r="7" spans="1:7" ht="17.399999999999999" thickTop="1" x14ac:dyDescent="0.3">
      <c r="A7" s="317" t="s">
        <v>87</v>
      </c>
      <c r="B7" s="450">
        <f>5</f>
        <v>5</v>
      </c>
      <c r="C7" s="451"/>
      <c r="D7" s="318" t="s">
        <v>73</v>
      </c>
      <c r="E7" s="319" t="s">
        <v>149</v>
      </c>
      <c r="F7" s="320"/>
      <c r="G7" s="316"/>
    </row>
    <row r="8" spans="1:7" ht="17.399999999999999" thickBot="1" x14ac:dyDescent="0.35">
      <c r="A8" s="321" t="s">
        <v>129</v>
      </c>
      <c r="B8" s="322" t="str">
        <f>C10</f>
        <v>+5</v>
      </c>
      <c r="C8" s="323"/>
      <c r="D8" s="324" t="s">
        <v>136</v>
      </c>
      <c r="E8" s="325" t="s">
        <v>149</v>
      </c>
      <c r="F8" s="320"/>
      <c r="G8" s="316"/>
    </row>
    <row r="9" spans="1:7" ht="17.399999999999999" thickTop="1" x14ac:dyDescent="0.3">
      <c r="A9" s="326" t="s">
        <v>2</v>
      </c>
      <c r="B9" s="445">
        <f>10</f>
        <v>10</v>
      </c>
      <c r="C9" s="327" t="str">
        <f>IF(B9&gt;9.9,CONCATENATE("+",ROUNDDOWN((B9-10)/2,0)),ROUNDUP((B9-10)/2,0))</f>
        <v>+0</v>
      </c>
      <c r="D9" s="328" t="s">
        <v>71</v>
      </c>
      <c r="E9" s="329" t="s">
        <v>243</v>
      </c>
      <c r="F9" s="320"/>
      <c r="G9" s="316"/>
    </row>
    <row r="10" spans="1:7" ht="16.8" x14ac:dyDescent="0.3">
      <c r="A10" s="330" t="s">
        <v>3</v>
      </c>
      <c r="B10" s="448">
        <f>16+4</f>
        <v>20</v>
      </c>
      <c r="C10" s="331" t="str">
        <f t="shared" ref="C10:C14" si="0">IF(B10&gt;9.9,CONCATENATE("+",ROUNDDOWN((B10-10)/2,0)),ROUNDUP((B10-10)/2,0))</f>
        <v>+5</v>
      </c>
      <c r="D10" s="332" t="s">
        <v>72</v>
      </c>
      <c r="E10" s="333">
        <f>SUM(Martial!G4:G16)+SUM(Equipment!C3:C12)+5</f>
        <v>12.25</v>
      </c>
      <c r="F10" s="320"/>
      <c r="G10" s="316"/>
    </row>
    <row r="11" spans="1:7" ht="16.8" x14ac:dyDescent="0.3">
      <c r="A11" s="334" t="s">
        <v>12</v>
      </c>
      <c r="B11" s="335">
        <v>14</v>
      </c>
      <c r="C11" s="336" t="str">
        <f t="shared" si="0"/>
        <v>+2</v>
      </c>
      <c r="D11" s="332" t="s">
        <v>14</v>
      </c>
      <c r="E11" s="337">
        <f>ROUNDUP(((E3*6)*0.75)+((E4*4)*0.75)+((E5*4)*0.75)+((E3+E4+E5)*C11),0)</f>
        <v>43</v>
      </c>
      <c r="F11" s="320"/>
      <c r="G11" s="316"/>
    </row>
    <row r="12" spans="1:7" ht="16.8" x14ac:dyDescent="0.3">
      <c r="A12" s="338" t="s">
        <v>13</v>
      </c>
      <c r="B12" s="335">
        <v>17</v>
      </c>
      <c r="C12" s="331" t="str">
        <f t="shared" si="0"/>
        <v>+3</v>
      </c>
      <c r="D12" s="339" t="s">
        <v>88</v>
      </c>
      <c r="E12" s="462">
        <f>11+C10+4</f>
        <v>20</v>
      </c>
      <c r="F12" s="311"/>
      <c r="G12" s="316"/>
    </row>
    <row r="13" spans="1:7" ht="16.8" x14ac:dyDescent="0.3">
      <c r="A13" s="340" t="s">
        <v>15</v>
      </c>
      <c r="B13" s="335">
        <v>10</v>
      </c>
      <c r="C13" s="331" t="str">
        <f t="shared" si="0"/>
        <v>+0</v>
      </c>
      <c r="D13" s="339" t="s">
        <v>140</v>
      </c>
      <c r="E13" s="446">
        <f>E14-C10</f>
        <v>19</v>
      </c>
      <c r="F13" s="320"/>
      <c r="G13" s="316"/>
    </row>
    <row r="14" spans="1:7" ht="17.399999999999999" thickBot="1" x14ac:dyDescent="0.35">
      <c r="A14" s="341" t="s">
        <v>11</v>
      </c>
      <c r="B14" s="342">
        <v>10</v>
      </c>
      <c r="C14" s="343" t="str">
        <f t="shared" si="0"/>
        <v>+0</v>
      </c>
      <c r="D14" s="344" t="s">
        <v>336</v>
      </c>
      <c r="E14" s="345">
        <f>E12+SUM(Martial!B11:B12)</f>
        <v>24</v>
      </c>
      <c r="F14" s="320"/>
      <c r="G14" s="316"/>
    </row>
    <row r="15" spans="1:7" ht="24" thickTop="1" thickBot="1" x14ac:dyDescent="0.35">
      <c r="A15" s="346" t="s">
        <v>78</v>
      </c>
      <c r="B15" s="347"/>
      <c r="C15" s="347"/>
      <c r="D15" s="348"/>
      <c r="E15" s="348"/>
      <c r="F15" s="348"/>
      <c r="G15" s="349"/>
    </row>
    <row r="16" spans="1:7" s="9" customFormat="1" ht="17.399999999999999" thickTop="1" x14ac:dyDescent="0.3">
      <c r="A16" s="350"/>
      <c r="B16" s="351"/>
      <c r="C16" s="351"/>
      <c r="D16" s="351"/>
      <c r="E16" s="351"/>
      <c r="F16" s="351"/>
      <c r="G16" s="352"/>
    </row>
    <row r="17" spans="1:7" s="9" customFormat="1" ht="16.8" x14ac:dyDescent="0.3">
      <c r="A17" s="353"/>
      <c r="B17" s="354"/>
      <c r="C17" s="354"/>
      <c r="D17" s="354"/>
      <c r="E17" s="354"/>
      <c r="F17" s="354"/>
      <c r="G17" s="355"/>
    </row>
    <row r="18" spans="1:7" s="9" customFormat="1" ht="16.8" x14ac:dyDescent="0.3">
      <c r="A18" s="353"/>
      <c r="B18" s="354"/>
      <c r="C18" s="354"/>
      <c r="D18" s="354"/>
      <c r="E18" s="354"/>
      <c r="F18" s="354"/>
      <c r="G18" s="355"/>
    </row>
    <row r="19" spans="1:7" s="9" customFormat="1" ht="16.8" x14ac:dyDescent="0.3">
      <c r="A19" s="353"/>
      <c r="B19" s="354"/>
      <c r="C19" s="354"/>
      <c r="D19" s="354"/>
      <c r="E19" s="354"/>
      <c r="F19" s="354"/>
      <c r="G19" s="355"/>
    </row>
    <row r="20" spans="1:7" s="9" customFormat="1" ht="16.8" x14ac:dyDescent="0.3">
      <c r="A20" s="353"/>
      <c r="B20" s="354"/>
      <c r="C20" s="354"/>
      <c r="D20" s="354"/>
      <c r="E20" s="354"/>
      <c r="F20" s="354"/>
      <c r="G20" s="355"/>
    </row>
    <row r="21" spans="1:7" ht="17.399999999999999" thickBot="1" x14ac:dyDescent="0.35">
      <c r="A21" s="356"/>
      <c r="B21" s="357"/>
      <c r="C21" s="357"/>
      <c r="D21" s="357"/>
      <c r="E21" s="357"/>
      <c r="F21" s="357"/>
      <c r="G21" s="358"/>
    </row>
    <row r="22" spans="1:7" ht="16.2" thickTop="1" x14ac:dyDescent="0.3"/>
  </sheetData>
  <phoneticPr fontId="0" type="noConversion"/>
  <conditionalFormatting sqref="E10">
    <cfRule type="cellIs" dxfId="881" priority="1" stopIfTrue="1" operator="greaterThan">
      <formula>50</formula>
    </cfRule>
    <cfRule type="cellIs" dxfId="880"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x14ac:dyDescent="0.3"/>
  <cols>
    <col min="1" max="1" width="31.5" style="301" bestFit="1" customWidth="1"/>
    <col min="2" max="2" width="5.8984375" style="301" bestFit="1" customWidth="1"/>
    <col min="3" max="3" width="7.59765625" style="303" hidden="1" customWidth="1"/>
    <col min="4" max="4" width="7.19921875" style="303" hidden="1" customWidth="1"/>
    <col min="5" max="5" width="9.19921875" style="303" bestFit="1" customWidth="1"/>
    <col min="6" max="6" width="7.3984375" style="303" customWidth="1"/>
    <col min="7" max="7" width="6" style="303" bestFit="1" customWidth="1"/>
    <col min="8" max="8" width="5.19921875" style="303" bestFit="1" customWidth="1"/>
    <col min="9" max="9" width="7.5" style="303" customWidth="1"/>
    <col min="10" max="10" width="26.59765625" style="301" customWidth="1"/>
    <col min="11" max="16384" width="13" style="50"/>
  </cols>
  <sheetData>
    <row r="1" spans="1:10" ht="23.4" thickBot="1" x14ac:dyDescent="0.35">
      <c r="A1" s="218" t="s">
        <v>10</v>
      </c>
      <c r="B1" s="219"/>
      <c r="C1" s="219"/>
      <c r="D1" s="219"/>
      <c r="E1" s="219"/>
      <c r="F1" s="219"/>
      <c r="G1" s="219"/>
      <c r="H1" s="219"/>
      <c r="I1" s="219"/>
      <c r="J1" s="219"/>
    </row>
    <row r="2" spans="1:10" s="9" customFormat="1" ht="34.200000000000003" thickBot="1" x14ac:dyDescent="0.35">
      <c r="A2" s="4" t="s">
        <v>105</v>
      </c>
      <c r="B2" s="5" t="s">
        <v>29</v>
      </c>
      <c r="C2" s="5" t="s">
        <v>36</v>
      </c>
      <c r="D2" s="5" t="s">
        <v>28</v>
      </c>
      <c r="E2" s="6" t="s">
        <v>61</v>
      </c>
      <c r="F2" s="6" t="s">
        <v>37</v>
      </c>
      <c r="G2" s="6" t="s">
        <v>66</v>
      </c>
      <c r="H2" s="7" t="s">
        <v>95</v>
      </c>
      <c r="I2" s="6" t="s">
        <v>80</v>
      </c>
      <c r="J2" s="8" t="s">
        <v>78</v>
      </c>
    </row>
    <row r="3" spans="1:10" s="9" customFormat="1" ht="16.8" x14ac:dyDescent="0.3">
      <c r="A3" s="423" t="s">
        <v>305</v>
      </c>
      <c r="B3" s="424">
        <v>2</v>
      </c>
      <c r="C3" s="166" t="s">
        <v>31</v>
      </c>
      <c r="D3" s="166" t="str">
        <f>IF(C3="Str",'Personal File'!$C$9,IF(C3="Dex",'Personal File'!$C$10,IF(C3="Con",'Personal File'!$C$11,IF(C3="Int",'Personal File'!$C$12,IF(C3="Wis",'Personal File'!$C$13,IF(C3="Cha",'Personal File'!$C$14))))))</f>
        <v>+2</v>
      </c>
      <c r="E3" s="431" t="str">
        <f t="shared" ref="E3" si="0">CONCATENATE(C3," (",D3,")")</f>
        <v>Con (+2)</v>
      </c>
      <c r="F3" s="425">
        <v>0</v>
      </c>
      <c r="G3" s="426">
        <f t="shared" ref="G3:G4" si="1">B3+D3+F3</f>
        <v>4</v>
      </c>
      <c r="H3" s="220">
        <f t="shared" ref="H3:H47" ca="1" si="2">RANDBETWEEN(1,20)</f>
        <v>19</v>
      </c>
      <c r="I3" s="427">
        <f t="shared" ref="I3:I4" ca="1" si="3">SUM(G3:H3)</f>
        <v>23</v>
      </c>
      <c r="J3" s="429"/>
    </row>
    <row r="4" spans="1:10" s="9" customFormat="1" ht="16.8" x14ac:dyDescent="0.3">
      <c r="A4" s="428" t="s">
        <v>306</v>
      </c>
      <c r="B4" s="424">
        <v>5</v>
      </c>
      <c r="C4" s="166" t="s">
        <v>34</v>
      </c>
      <c r="D4" s="166" t="str">
        <f>IF(C4="Str",'Personal File'!$C$9,IF(C4="Dex",'Personal File'!$C$10,IF(C4="Con",'Personal File'!$C$11,IF(C4="Int",'Personal File'!$C$12,IF(C4="Wis",'Personal File'!$C$13,IF(C4="Cha",'Personal File'!$C$14))))))</f>
        <v>+5</v>
      </c>
      <c r="E4" s="221" t="str">
        <f t="shared" ref="E4" si="4">CONCATENATE(C4," (",D4,")")</f>
        <v>Dex (+5)</v>
      </c>
      <c r="F4" s="425">
        <v>0</v>
      </c>
      <c r="G4" s="426">
        <f t="shared" si="1"/>
        <v>10</v>
      </c>
      <c r="H4" s="220">
        <f t="shared" ca="1" si="2"/>
        <v>15</v>
      </c>
      <c r="I4" s="427">
        <f t="shared" ca="1" si="3"/>
        <v>25</v>
      </c>
      <c r="J4" s="429"/>
    </row>
    <row r="5" spans="1:10" s="9" customFormat="1" ht="16.8" x14ac:dyDescent="0.3">
      <c r="A5" s="222" t="s">
        <v>68</v>
      </c>
      <c r="B5" s="223">
        <v>7</v>
      </c>
      <c r="C5" s="182" t="s">
        <v>33</v>
      </c>
      <c r="D5" s="182" t="str">
        <f>IF(C5="Str",'Personal File'!$C$9,IF(C5="Dex",'Personal File'!$C$10,IF(C5="Con",'Personal File'!$C$11,IF(C5="Int",'Personal File'!$C$12,IF(C5="Wis",'Personal File'!$C$13,IF(C5="Cha",'Personal File'!$C$14))))))</f>
        <v>+0</v>
      </c>
      <c r="E5" s="224" t="str">
        <f t="shared" ref="E5:E6" si="5">CONCATENATE(C5," (",D5,")")</f>
        <v>Wis (+0)</v>
      </c>
      <c r="F5" s="225">
        <v>0</v>
      </c>
      <c r="G5" s="226">
        <f t="shared" ref="G5:G49" si="6">B5+D5+F5</f>
        <v>7</v>
      </c>
      <c r="H5" s="227">
        <f t="shared" ca="1" si="2"/>
        <v>8</v>
      </c>
      <c r="I5" s="228">
        <f t="shared" ref="I5" ca="1" si="7">SUM(G5:H5)</f>
        <v>15</v>
      </c>
      <c r="J5" s="430"/>
    </row>
    <row r="6" spans="1:10" s="236" customFormat="1" ht="16.8" x14ac:dyDescent="0.3">
      <c r="A6" s="229" t="s">
        <v>38</v>
      </c>
      <c r="B6" s="230">
        <v>1</v>
      </c>
      <c r="C6" s="231" t="s">
        <v>32</v>
      </c>
      <c r="D6" s="232" t="str">
        <f>IF(C6="Str",'Personal File'!$C$9,IF(C6="Dex",'Personal File'!$C$10,IF(C6="Con",'Personal File'!$C$11,IF(C6="Int",'Personal File'!$C$12,IF(C6="Wis",'Personal File'!$C$13,IF(C6="Cha",'Personal File'!$C$14))))))</f>
        <v>+3</v>
      </c>
      <c r="E6" s="233" t="str">
        <f t="shared" si="5"/>
        <v>Int (+3)</v>
      </c>
      <c r="F6" s="234" t="s">
        <v>62</v>
      </c>
      <c r="G6" s="234">
        <f t="shared" si="6"/>
        <v>4</v>
      </c>
      <c r="H6" s="220">
        <f t="shared" ca="1" si="2"/>
        <v>8</v>
      </c>
      <c r="I6" s="234">
        <f ca="1">SUM(G6:H6)</f>
        <v>12</v>
      </c>
      <c r="J6" s="235"/>
    </row>
    <row r="7" spans="1:10" s="241" customFormat="1" ht="16.8" x14ac:dyDescent="0.3">
      <c r="A7" s="237" t="s">
        <v>39</v>
      </c>
      <c r="B7" s="230">
        <v>2</v>
      </c>
      <c r="C7" s="238" t="s">
        <v>34</v>
      </c>
      <c r="D7" s="239" t="str">
        <f>IF(C7="Str",'Personal File'!$C$9,IF(C7="Dex",'Personal File'!$C$10,IF(C7="Con",'Personal File'!$C$11,IF(C7="Int",'Personal File'!$C$12,IF(C7="Wis",'Personal File'!$C$13,IF(C7="Cha",'Personal File'!$C$14))))))</f>
        <v>+5</v>
      </c>
      <c r="E7" s="240" t="str">
        <f t="shared" ref="E7:E49" si="8">CONCATENATE(C7," (",D7,")")</f>
        <v>Dex (+5)</v>
      </c>
      <c r="F7" s="234" t="s">
        <v>62</v>
      </c>
      <c r="G7" s="234">
        <f t="shared" si="6"/>
        <v>7</v>
      </c>
      <c r="H7" s="220">
        <f t="shared" ca="1" si="2"/>
        <v>7</v>
      </c>
      <c r="I7" s="234">
        <f t="shared" ref="I7" ca="1" si="9">SUM(G7:H7)</f>
        <v>14</v>
      </c>
      <c r="J7" s="235"/>
    </row>
    <row r="8" spans="1:10" s="248" customFormat="1" ht="16.8" x14ac:dyDescent="0.3">
      <c r="A8" s="242" t="s">
        <v>40</v>
      </c>
      <c r="B8" s="166">
        <v>0</v>
      </c>
      <c r="C8" s="243" t="s">
        <v>30</v>
      </c>
      <c r="D8" s="244" t="str">
        <f>IF(C8="Str",'Personal File'!$C$9,IF(C8="Dex",'Personal File'!$C$10,IF(C8="Con",'Personal File'!$C$11,IF(C8="Int",'Personal File'!$C$12,IF(C8="Wis",'Personal File'!$C$13,IF(C8="Cha",'Personal File'!$C$14))))))</f>
        <v>+0</v>
      </c>
      <c r="E8" s="245" t="str">
        <f t="shared" si="8"/>
        <v>Cha (+0)</v>
      </c>
      <c r="F8" s="246" t="s">
        <v>62</v>
      </c>
      <c r="G8" s="246">
        <f t="shared" si="6"/>
        <v>0</v>
      </c>
      <c r="H8" s="220">
        <f t="shared" ca="1" si="2"/>
        <v>13</v>
      </c>
      <c r="I8" s="246">
        <f t="shared" ref="I8:I49" ca="1" si="10">SUM(G8:H8)</f>
        <v>13</v>
      </c>
      <c r="J8" s="247"/>
    </row>
    <row r="9" spans="1:10" s="253" customFormat="1" ht="16.8" x14ac:dyDescent="0.3">
      <c r="A9" s="249" t="s">
        <v>41</v>
      </c>
      <c r="B9" s="230">
        <v>4</v>
      </c>
      <c r="C9" s="250" t="s">
        <v>35</v>
      </c>
      <c r="D9" s="251" t="str">
        <f>IF(C9="Str",'Personal File'!$C$9,IF(C9="Dex",'Personal File'!$C$10,IF(C9="Con",'Personal File'!$C$11,IF(C9="Int",'Personal File'!$C$12,IF(C9="Wis",'Personal File'!$C$13,IF(C9="Cha",'Personal File'!$C$14))))))</f>
        <v>+0</v>
      </c>
      <c r="E9" s="252" t="str">
        <f t="shared" si="8"/>
        <v>Str (+0)</v>
      </c>
      <c r="F9" s="234" t="s">
        <v>62</v>
      </c>
      <c r="G9" s="234">
        <f t="shared" si="6"/>
        <v>4</v>
      </c>
      <c r="H9" s="220">
        <f t="shared" ca="1" si="2"/>
        <v>1</v>
      </c>
      <c r="I9" s="234">
        <f t="shared" ca="1" si="10"/>
        <v>5</v>
      </c>
      <c r="J9" s="235"/>
    </row>
    <row r="10" spans="1:10" s="253" customFormat="1" ht="16.8" x14ac:dyDescent="0.3">
      <c r="A10" s="254" t="s">
        <v>16</v>
      </c>
      <c r="B10" s="230">
        <v>3</v>
      </c>
      <c r="C10" s="255" t="s">
        <v>31</v>
      </c>
      <c r="D10" s="256" t="str">
        <f>IF(C10="Str",'Personal File'!$C$9,IF(C10="Dex",'Personal File'!$C$10,IF(C10="Con",'Personal File'!$C$11,IF(C10="Int",'Personal File'!$C$12,IF(C10="Wis",'Personal File'!$C$13,IF(C10="Cha",'Personal File'!$C$14))))))</f>
        <v>+2</v>
      </c>
      <c r="E10" s="257" t="str">
        <f t="shared" si="8"/>
        <v>Con (+2)</v>
      </c>
      <c r="F10" s="234" t="s">
        <v>62</v>
      </c>
      <c r="G10" s="234">
        <f t="shared" si="6"/>
        <v>5</v>
      </c>
      <c r="H10" s="220">
        <f t="shared" ca="1" si="2"/>
        <v>7</v>
      </c>
      <c r="I10" s="234">
        <f t="shared" ca="1" si="10"/>
        <v>12</v>
      </c>
      <c r="J10" s="235"/>
    </row>
    <row r="11" spans="1:10" s="236" customFormat="1" ht="16.8" x14ac:dyDescent="0.3">
      <c r="A11" s="229" t="s">
        <v>162</v>
      </c>
      <c r="B11" s="230">
        <v>1</v>
      </c>
      <c r="C11" s="231" t="s">
        <v>32</v>
      </c>
      <c r="D11" s="232" t="str">
        <f>IF(C11="Str",'Personal File'!$C$9,IF(C11="Dex",'Personal File'!$C$10,IF(C11="Con",'Personal File'!$C$11,IF(C11="Int",'Personal File'!$C$12,IF(C11="Wis",'Personal File'!$C$13,IF(C11="Cha",'Personal File'!$C$14))))))</f>
        <v>+3</v>
      </c>
      <c r="E11" s="233" t="str">
        <f t="shared" si="8"/>
        <v>Int (+3)</v>
      </c>
      <c r="F11" s="234" t="s">
        <v>62</v>
      </c>
      <c r="G11" s="234">
        <f t="shared" si="6"/>
        <v>4</v>
      </c>
      <c r="H11" s="220">
        <f t="shared" ca="1" si="2"/>
        <v>12</v>
      </c>
      <c r="I11" s="258">
        <f t="shared" ca="1" si="10"/>
        <v>16</v>
      </c>
      <c r="J11" s="259"/>
    </row>
    <row r="12" spans="1:10" s="260" customFormat="1" ht="16.8" x14ac:dyDescent="0.3">
      <c r="A12" s="229" t="s">
        <v>42</v>
      </c>
      <c r="B12" s="230">
        <v>1</v>
      </c>
      <c r="C12" s="231" t="s">
        <v>32</v>
      </c>
      <c r="D12" s="232" t="str">
        <f>IF(C12="Str",'Personal File'!$C$9,IF(C12="Dex",'Personal File'!$C$10,IF(C12="Con",'Personal File'!$C$11,IF(C12="Int",'Personal File'!$C$12,IF(C12="Wis",'Personal File'!$C$13,IF(C12="Cha",'Personal File'!$C$14))))))</f>
        <v>+3</v>
      </c>
      <c r="E12" s="233" t="str">
        <f t="shared" si="8"/>
        <v>Int (+3)</v>
      </c>
      <c r="F12" s="234" t="s">
        <v>62</v>
      </c>
      <c r="G12" s="234">
        <f t="shared" si="6"/>
        <v>4</v>
      </c>
      <c r="H12" s="220">
        <f t="shared" ca="1" si="2"/>
        <v>11</v>
      </c>
      <c r="I12" s="234">
        <f t="shared" ca="1" si="10"/>
        <v>15</v>
      </c>
      <c r="J12" s="235"/>
    </row>
    <row r="13" spans="1:10" s="241" customFormat="1" ht="16.8" x14ac:dyDescent="0.3">
      <c r="A13" s="242" t="s">
        <v>43</v>
      </c>
      <c r="B13" s="166">
        <v>0</v>
      </c>
      <c r="C13" s="243" t="s">
        <v>30</v>
      </c>
      <c r="D13" s="244" t="str">
        <f>IF(C13="Str",'Personal File'!$C$9,IF(C13="Dex",'Personal File'!$C$10,IF(C13="Con",'Personal File'!$C$11,IF(C13="Int",'Personal File'!$C$12,IF(C13="Wis",'Personal File'!$C$13,IF(C13="Cha",'Personal File'!$C$14))))))</f>
        <v>+0</v>
      </c>
      <c r="E13" s="245" t="str">
        <f t="shared" si="8"/>
        <v>Cha (+0)</v>
      </c>
      <c r="F13" s="246" t="s">
        <v>62</v>
      </c>
      <c r="G13" s="246">
        <f t="shared" si="6"/>
        <v>0</v>
      </c>
      <c r="H13" s="220">
        <f t="shared" ca="1" si="2"/>
        <v>17</v>
      </c>
      <c r="I13" s="246">
        <f t="shared" ca="1" si="10"/>
        <v>17</v>
      </c>
      <c r="J13" s="247"/>
    </row>
    <row r="14" spans="1:10" s="241" customFormat="1" ht="16.8" x14ac:dyDescent="0.3">
      <c r="A14" s="229" t="s">
        <v>44</v>
      </c>
      <c r="B14" s="230">
        <v>5</v>
      </c>
      <c r="C14" s="231" t="s">
        <v>32</v>
      </c>
      <c r="D14" s="232" t="str">
        <f>IF(C14="Str",'Personal File'!$C$9,IF(C14="Dex",'Personal File'!$C$10,IF(C14="Con",'Personal File'!$C$11,IF(C14="Int",'Personal File'!$C$12,IF(C14="Wis",'Personal File'!$C$13,IF(C14="Cha",'Personal File'!$C$14))))))</f>
        <v>+3</v>
      </c>
      <c r="E14" s="233" t="str">
        <f t="shared" si="8"/>
        <v>Int (+3)</v>
      </c>
      <c r="F14" s="234" t="s">
        <v>94</v>
      </c>
      <c r="G14" s="234">
        <f t="shared" si="6"/>
        <v>10</v>
      </c>
      <c r="H14" s="220">
        <f t="shared" ca="1" si="2"/>
        <v>13</v>
      </c>
      <c r="I14" s="234">
        <f t="shared" ca="1" si="10"/>
        <v>23</v>
      </c>
      <c r="J14" s="235"/>
    </row>
    <row r="15" spans="1:10" s="241" customFormat="1" ht="16.8" x14ac:dyDescent="0.3">
      <c r="A15" s="242" t="s">
        <v>45</v>
      </c>
      <c r="B15" s="166">
        <v>0</v>
      </c>
      <c r="C15" s="243" t="s">
        <v>30</v>
      </c>
      <c r="D15" s="244" t="str">
        <f>IF(C15="Str",'Personal File'!$C$9,IF(C15="Dex",'Personal File'!$C$10,IF(C15="Con",'Personal File'!$C$11,IF(C15="Int",'Personal File'!$C$12,IF(C15="Wis",'Personal File'!$C$13,IF(C15="Cha",'Personal File'!$C$14))))))</f>
        <v>+0</v>
      </c>
      <c r="E15" s="245" t="str">
        <f t="shared" si="8"/>
        <v>Cha (+0)</v>
      </c>
      <c r="F15" s="246" t="s">
        <v>62</v>
      </c>
      <c r="G15" s="246">
        <f t="shared" si="6"/>
        <v>0</v>
      </c>
      <c r="H15" s="220">
        <f t="shared" ca="1" si="2"/>
        <v>13</v>
      </c>
      <c r="I15" s="246">
        <f t="shared" ca="1" si="10"/>
        <v>13</v>
      </c>
      <c r="J15" s="247"/>
    </row>
    <row r="16" spans="1:10" s="241" customFormat="1" ht="16.8" x14ac:dyDescent="0.3">
      <c r="A16" s="237" t="s">
        <v>46</v>
      </c>
      <c r="B16" s="230">
        <v>3</v>
      </c>
      <c r="C16" s="238" t="s">
        <v>34</v>
      </c>
      <c r="D16" s="239" t="str">
        <f>IF(C16="Str",'Personal File'!$C$9,IF(C16="Dex",'Personal File'!$C$10,IF(C16="Con",'Personal File'!$C$11,IF(C16="Int",'Personal File'!$C$12,IF(C16="Wis",'Personal File'!$C$13,IF(C16="Cha",'Personal File'!$C$14))))))</f>
        <v>+5</v>
      </c>
      <c r="E16" s="240" t="str">
        <f t="shared" si="8"/>
        <v>Dex (+5)</v>
      </c>
      <c r="F16" s="234" t="s">
        <v>62</v>
      </c>
      <c r="G16" s="234">
        <f t="shared" si="6"/>
        <v>8</v>
      </c>
      <c r="H16" s="220">
        <f t="shared" ca="1" si="2"/>
        <v>9</v>
      </c>
      <c r="I16" s="234">
        <f t="shared" ca="1" si="10"/>
        <v>17</v>
      </c>
      <c r="J16" s="235"/>
    </row>
    <row r="17" spans="1:10" s="241" customFormat="1" ht="16.8" x14ac:dyDescent="0.3">
      <c r="A17" s="264" t="s">
        <v>47</v>
      </c>
      <c r="B17" s="166">
        <v>0</v>
      </c>
      <c r="C17" s="265" t="s">
        <v>32</v>
      </c>
      <c r="D17" s="266" t="str">
        <f>IF(C17="Str",'Personal File'!$C$9,IF(C17="Dex",'Personal File'!$C$10,IF(C17="Con",'Personal File'!$C$11,IF(C17="Int",'Personal File'!$C$12,IF(C17="Wis",'Personal File'!$C$13,IF(C17="Cha",'Personal File'!$C$14))))))</f>
        <v>+3</v>
      </c>
      <c r="E17" s="267" t="str">
        <f t="shared" si="8"/>
        <v>Int (+3)</v>
      </c>
      <c r="F17" s="246" t="s">
        <v>62</v>
      </c>
      <c r="G17" s="246">
        <f t="shared" si="6"/>
        <v>3</v>
      </c>
      <c r="H17" s="220">
        <f t="shared" ca="1" si="2"/>
        <v>2</v>
      </c>
      <c r="I17" s="246">
        <f t="shared" ca="1" si="10"/>
        <v>5</v>
      </c>
      <c r="J17" s="247"/>
    </row>
    <row r="18" spans="1:10" s="241" customFormat="1" ht="16.8" x14ac:dyDescent="0.3">
      <c r="A18" s="242" t="s">
        <v>48</v>
      </c>
      <c r="B18" s="166">
        <v>0</v>
      </c>
      <c r="C18" s="243" t="s">
        <v>30</v>
      </c>
      <c r="D18" s="244" t="str">
        <f>IF(C18="Str",'Personal File'!$C$9,IF(C18="Dex",'Personal File'!$C$10,IF(C18="Con",'Personal File'!$C$11,IF(C18="Int",'Personal File'!$C$12,IF(C18="Wis",'Personal File'!$C$13,IF(C18="Cha",'Personal File'!$C$14))))))</f>
        <v>+0</v>
      </c>
      <c r="E18" s="245" t="str">
        <f t="shared" si="8"/>
        <v>Cha (+0)</v>
      </c>
      <c r="F18" s="246" t="s">
        <v>62</v>
      </c>
      <c r="G18" s="246">
        <f t="shared" si="6"/>
        <v>0</v>
      </c>
      <c r="H18" s="220">
        <f t="shared" ca="1" si="2"/>
        <v>8</v>
      </c>
      <c r="I18" s="246">
        <f t="shared" ca="1" si="10"/>
        <v>8</v>
      </c>
      <c r="J18" s="247"/>
    </row>
    <row r="19" spans="1:10" s="241" customFormat="1" ht="16.8" x14ac:dyDescent="0.3">
      <c r="A19" s="268" t="s">
        <v>18</v>
      </c>
      <c r="B19" s="269">
        <v>0</v>
      </c>
      <c r="C19" s="270" t="s">
        <v>30</v>
      </c>
      <c r="D19" s="271" t="str">
        <f>IF(C19="Str",'Personal File'!$C$9,IF(C19="Dex",'Personal File'!$C$10,IF(C19="Con",'Personal File'!$C$11,IF(C19="Int",'Personal File'!$C$12,IF(C19="Wis",'Personal File'!$C$13,IF(C19="Cha",'Personal File'!$C$14))))))</f>
        <v>+0</v>
      </c>
      <c r="E19" s="272" t="str">
        <f t="shared" si="8"/>
        <v>Cha (+0)</v>
      </c>
      <c r="F19" s="273" t="s">
        <v>62</v>
      </c>
      <c r="G19" s="273">
        <f t="shared" si="6"/>
        <v>0</v>
      </c>
      <c r="H19" s="220">
        <f t="shared" ca="1" si="2"/>
        <v>9</v>
      </c>
      <c r="I19" s="273">
        <f t="shared" ca="1" si="10"/>
        <v>9</v>
      </c>
      <c r="J19" s="274"/>
    </row>
    <row r="20" spans="1:10" s="241" customFormat="1" ht="16.8" x14ac:dyDescent="0.3">
      <c r="A20" s="275" t="s">
        <v>49</v>
      </c>
      <c r="B20" s="166">
        <v>0</v>
      </c>
      <c r="C20" s="276" t="s">
        <v>33</v>
      </c>
      <c r="D20" s="277" t="str">
        <f>IF(C20="Str",'Personal File'!$C$9,IF(C20="Dex",'Personal File'!$C$10,IF(C20="Con",'Personal File'!$C$11,IF(C20="Int",'Personal File'!$C$12,IF(C20="Wis",'Personal File'!$C$13,IF(C20="Cha",'Personal File'!$C$14))))))</f>
        <v>+0</v>
      </c>
      <c r="E20" s="278" t="str">
        <f t="shared" si="8"/>
        <v>Wis (+0)</v>
      </c>
      <c r="F20" s="246" t="s">
        <v>62</v>
      </c>
      <c r="G20" s="246">
        <f t="shared" si="6"/>
        <v>0</v>
      </c>
      <c r="H20" s="220">
        <f t="shared" ca="1" si="2"/>
        <v>17</v>
      </c>
      <c r="I20" s="246">
        <f t="shared" ca="1" si="10"/>
        <v>17</v>
      </c>
      <c r="J20" s="247"/>
    </row>
    <row r="21" spans="1:10" s="241" customFormat="1" ht="16.8" x14ac:dyDescent="0.3">
      <c r="A21" s="237" t="s">
        <v>50</v>
      </c>
      <c r="B21" s="230">
        <v>8</v>
      </c>
      <c r="C21" s="238" t="s">
        <v>34</v>
      </c>
      <c r="D21" s="239" t="str">
        <f>IF(C21="Str",'Personal File'!$C$9,IF(C21="Dex",'Personal File'!$C$10,IF(C21="Con",'Personal File'!$C$11,IF(C21="Int",'Personal File'!$C$12,IF(C21="Wis",'Personal File'!$C$13,IF(C21="Cha",'Personal File'!$C$14))))))</f>
        <v>+5</v>
      </c>
      <c r="E21" s="240" t="str">
        <f t="shared" si="8"/>
        <v>Dex (+5)</v>
      </c>
      <c r="F21" s="234" t="s">
        <v>180</v>
      </c>
      <c r="G21" s="234">
        <f t="shared" si="6"/>
        <v>21</v>
      </c>
      <c r="H21" s="220">
        <f t="shared" ca="1" si="2"/>
        <v>18</v>
      </c>
      <c r="I21" s="234">
        <f t="shared" ca="1" si="10"/>
        <v>39</v>
      </c>
      <c r="J21" s="235"/>
    </row>
    <row r="22" spans="1:10" s="241" customFormat="1" ht="16.8" x14ac:dyDescent="0.3">
      <c r="A22" s="242" t="s">
        <v>51</v>
      </c>
      <c r="B22" s="166">
        <v>0</v>
      </c>
      <c r="C22" s="243" t="s">
        <v>30</v>
      </c>
      <c r="D22" s="244" t="str">
        <f>IF(C22="Str",'Personal File'!$C$9,IF(C22="Dex",'Personal File'!$C$10,IF(C22="Con",'Personal File'!$C$11,IF(C22="Int",'Personal File'!$C$12,IF(C22="Wis",'Personal File'!$C$13,IF(C22="Cha",'Personal File'!$C$14))))))</f>
        <v>+0</v>
      </c>
      <c r="E22" s="245" t="str">
        <f t="shared" si="8"/>
        <v>Cha (+0)</v>
      </c>
      <c r="F22" s="246" t="s">
        <v>62</v>
      </c>
      <c r="G22" s="246">
        <f t="shared" si="6"/>
        <v>0</v>
      </c>
      <c r="H22" s="220">
        <f t="shared" ca="1" si="2"/>
        <v>17</v>
      </c>
      <c r="I22" s="246">
        <f t="shared" ca="1" si="10"/>
        <v>17</v>
      </c>
      <c r="J22" s="247"/>
    </row>
    <row r="23" spans="1:10" s="241" customFormat="1" ht="16.8" x14ac:dyDescent="0.3">
      <c r="A23" s="279" t="s">
        <v>52</v>
      </c>
      <c r="B23" s="166">
        <v>0</v>
      </c>
      <c r="C23" s="280" t="s">
        <v>35</v>
      </c>
      <c r="D23" s="281" t="str">
        <f>IF(C23="Str",'Personal File'!$C$9,IF(C23="Dex",'Personal File'!$C$10,IF(C23="Con",'Personal File'!$C$11,IF(C23="Int",'Personal File'!$C$12,IF(C23="Wis",'Personal File'!$C$13,IF(C23="Cha",'Personal File'!$C$14))))))</f>
        <v>+0</v>
      </c>
      <c r="E23" s="282" t="str">
        <f t="shared" si="8"/>
        <v>Str (+0)</v>
      </c>
      <c r="F23" s="246" t="s">
        <v>62</v>
      </c>
      <c r="G23" s="246">
        <f t="shared" si="6"/>
        <v>0</v>
      </c>
      <c r="H23" s="220">
        <f t="shared" ca="1" si="2"/>
        <v>11</v>
      </c>
      <c r="I23" s="246">
        <f t="shared" ca="1" si="10"/>
        <v>11</v>
      </c>
      <c r="J23" s="247"/>
    </row>
    <row r="24" spans="1:10" s="241" customFormat="1" ht="16.8" x14ac:dyDescent="0.3">
      <c r="A24" s="229" t="s">
        <v>84</v>
      </c>
      <c r="B24" s="230">
        <v>1</v>
      </c>
      <c r="C24" s="231" t="s">
        <v>32</v>
      </c>
      <c r="D24" s="232" t="str">
        <f>IF(C24="Str",'Personal File'!$C$9,IF(C24="Dex",'Personal File'!$C$10,IF(C24="Con",'Personal File'!$C$11,IF(C24="Int",'Personal File'!$C$12,IF(C24="Wis",'Personal File'!$C$13,IF(C24="Cha",'Personal File'!$C$14))))))</f>
        <v>+3</v>
      </c>
      <c r="E24" s="233" t="str">
        <f t="shared" si="8"/>
        <v>Int (+3)</v>
      </c>
      <c r="F24" s="234" t="s">
        <v>62</v>
      </c>
      <c r="G24" s="234">
        <f t="shared" si="6"/>
        <v>4</v>
      </c>
      <c r="H24" s="220">
        <f t="shared" ca="1" si="2"/>
        <v>6</v>
      </c>
      <c r="I24" s="234">
        <f t="shared" ca="1" si="10"/>
        <v>10</v>
      </c>
      <c r="J24" s="235"/>
    </row>
    <row r="25" spans="1:10" s="241" customFormat="1" ht="16.8" x14ac:dyDescent="0.3">
      <c r="A25" s="283" t="s">
        <v>125</v>
      </c>
      <c r="B25" s="269">
        <v>0</v>
      </c>
      <c r="C25" s="284" t="s">
        <v>32</v>
      </c>
      <c r="D25" s="285" t="str">
        <f>IF(C25="Str",'Personal File'!$C$9,IF(C25="Dex",'Personal File'!$C$10,IF(C25="Con",'Personal File'!$C$11,IF(C25="Int",'Personal File'!$C$12,IF(C25="Wis",'Personal File'!$C$13,IF(C25="Cha",'Personal File'!$C$14))))))</f>
        <v>+3</v>
      </c>
      <c r="E25" s="286" t="str">
        <f t="shared" si="8"/>
        <v>Int (+3)</v>
      </c>
      <c r="F25" s="273" t="s">
        <v>62</v>
      </c>
      <c r="G25" s="273">
        <f t="shared" si="6"/>
        <v>3</v>
      </c>
      <c r="H25" s="220">
        <f t="shared" ca="1" si="2"/>
        <v>19</v>
      </c>
      <c r="I25" s="273">
        <f t="shared" ref="I25" ca="1" si="11">SUM(G25:H25)</f>
        <v>22</v>
      </c>
      <c r="J25" s="274"/>
    </row>
    <row r="26" spans="1:10" s="241" customFormat="1" ht="16.8" x14ac:dyDescent="0.3">
      <c r="A26" s="283" t="s">
        <v>104</v>
      </c>
      <c r="B26" s="269">
        <v>0</v>
      </c>
      <c r="C26" s="284" t="s">
        <v>32</v>
      </c>
      <c r="D26" s="285" t="str">
        <f>IF(C26="Str",'Personal File'!$C$9,IF(C26="Dex",'Personal File'!$C$10,IF(C26="Con",'Personal File'!$C$11,IF(C26="Int",'Personal File'!$C$12,IF(C26="Wis",'Personal File'!$C$13,IF(C26="Cha",'Personal File'!$C$14))))))</f>
        <v>+3</v>
      </c>
      <c r="E26" s="286" t="str">
        <f t="shared" ref="E26:E27" si="12">CONCATENATE(C26," (",D26,")")</f>
        <v>Int (+3)</v>
      </c>
      <c r="F26" s="273" t="s">
        <v>62</v>
      </c>
      <c r="G26" s="273">
        <f t="shared" si="6"/>
        <v>3</v>
      </c>
      <c r="H26" s="220">
        <f t="shared" ca="1" si="2"/>
        <v>1</v>
      </c>
      <c r="I26" s="273">
        <f t="shared" ref="I26" ca="1" si="13">SUM(G26:H26)</f>
        <v>4</v>
      </c>
      <c r="J26" s="274"/>
    </row>
    <row r="27" spans="1:10" s="241" customFormat="1" ht="16.8" x14ac:dyDescent="0.3">
      <c r="A27" s="283" t="s">
        <v>126</v>
      </c>
      <c r="B27" s="269">
        <v>0</v>
      </c>
      <c r="C27" s="284" t="s">
        <v>32</v>
      </c>
      <c r="D27" s="285" t="str">
        <f>IF(C27="Str",'Personal File'!$C$9,IF(C27="Dex",'Personal File'!$C$10,IF(C27="Con",'Personal File'!$C$11,IF(C27="Int",'Personal File'!$C$12,IF(C27="Wis",'Personal File'!$C$13,IF(C27="Cha",'Personal File'!$C$14))))))</f>
        <v>+3</v>
      </c>
      <c r="E27" s="286" t="str">
        <f t="shared" si="12"/>
        <v>Int (+3)</v>
      </c>
      <c r="F27" s="273" t="s">
        <v>62</v>
      </c>
      <c r="G27" s="273">
        <f t="shared" si="6"/>
        <v>3</v>
      </c>
      <c r="H27" s="220">
        <f t="shared" ca="1" si="2"/>
        <v>9</v>
      </c>
      <c r="I27" s="273">
        <f t="shared" ref="I27" ca="1" si="14">SUM(G27:H27)</f>
        <v>12</v>
      </c>
      <c r="J27" s="274"/>
    </row>
    <row r="28" spans="1:10" s="241" customFormat="1" ht="16.8" x14ac:dyDescent="0.3">
      <c r="A28" s="283" t="s">
        <v>92</v>
      </c>
      <c r="B28" s="269">
        <v>0</v>
      </c>
      <c r="C28" s="284" t="s">
        <v>32</v>
      </c>
      <c r="D28" s="285" t="str">
        <f>IF(C28="Str",'Personal File'!$C$9,IF(C28="Dex",'Personal File'!$C$10,IF(C28="Con",'Personal File'!$C$11,IF(C28="Int",'Personal File'!$C$12,IF(C28="Wis",'Personal File'!$C$13,IF(C28="Cha",'Personal File'!$C$14))))))</f>
        <v>+3</v>
      </c>
      <c r="E28" s="286" t="str">
        <f t="shared" ref="E28:E32" si="15">CONCATENATE(C28," (",D28,")")</f>
        <v>Int (+3)</v>
      </c>
      <c r="F28" s="273" t="s">
        <v>62</v>
      </c>
      <c r="G28" s="273">
        <f t="shared" si="6"/>
        <v>3</v>
      </c>
      <c r="H28" s="220">
        <f t="shared" ca="1" si="2"/>
        <v>12</v>
      </c>
      <c r="I28" s="273">
        <f t="shared" ca="1" si="10"/>
        <v>15</v>
      </c>
      <c r="J28" s="274"/>
    </row>
    <row r="29" spans="1:10" s="241" customFormat="1" ht="16.8" x14ac:dyDescent="0.3">
      <c r="A29" s="283" t="s">
        <v>139</v>
      </c>
      <c r="B29" s="269">
        <v>0</v>
      </c>
      <c r="C29" s="284" t="s">
        <v>32</v>
      </c>
      <c r="D29" s="285" t="str">
        <f>IF(C29="Str",'Personal File'!$C$9,IF(C29="Dex",'Personal File'!$C$10,IF(C29="Con",'Personal File'!$C$11,IF(C29="Int",'Personal File'!$C$12,IF(C29="Wis",'Personal File'!$C$13,IF(C29="Cha",'Personal File'!$C$14))))))</f>
        <v>+3</v>
      </c>
      <c r="E29" s="286" t="str">
        <f t="shared" ref="E29:E30" si="16">CONCATENATE(C29," (",D29,")")</f>
        <v>Int (+3)</v>
      </c>
      <c r="F29" s="273" t="s">
        <v>62</v>
      </c>
      <c r="G29" s="273">
        <f t="shared" si="6"/>
        <v>3</v>
      </c>
      <c r="H29" s="220">
        <f t="shared" ca="1" si="2"/>
        <v>17</v>
      </c>
      <c r="I29" s="273">
        <f t="shared" ref="I29:I30" ca="1" si="17">SUM(G29:H29)</f>
        <v>20</v>
      </c>
      <c r="J29" s="274"/>
    </row>
    <row r="30" spans="1:10" s="241" customFormat="1" ht="16.8" x14ac:dyDescent="0.3">
      <c r="A30" s="283" t="s">
        <v>138</v>
      </c>
      <c r="B30" s="269">
        <v>0</v>
      </c>
      <c r="C30" s="284" t="s">
        <v>32</v>
      </c>
      <c r="D30" s="285" t="str">
        <f>IF(C30="Str",'Personal File'!$C$9,IF(C30="Dex",'Personal File'!$C$10,IF(C30="Con",'Personal File'!$C$11,IF(C30="Int",'Personal File'!$C$12,IF(C30="Wis",'Personal File'!$C$13,IF(C30="Cha",'Personal File'!$C$14))))))</f>
        <v>+3</v>
      </c>
      <c r="E30" s="286" t="str">
        <f t="shared" si="16"/>
        <v>Int (+3)</v>
      </c>
      <c r="F30" s="273" t="s">
        <v>62</v>
      </c>
      <c r="G30" s="273">
        <f t="shared" si="6"/>
        <v>3</v>
      </c>
      <c r="H30" s="220">
        <f t="shared" ca="1" si="2"/>
        <v>5</v>
      </c>
      <c r="I30" s="273">
        <f t="shared" ca="1" si="17"/>
        <v>8</v>
      </c>
      <c r="J30" s="274"/>
    </row>
    <row r="31" spans="1:10" s="241" customFormat="1" ht="16.8" x14ac:dyDescent="0.3">
      <c r="A31" s="229" t="s">
        <v>93</v>
      </c>
      <c r="B31" s="230">
        <v>1</v>
      </c>
      <c r="C31" s="231" t="s">
        <v>32</v>
      </c>
      <c r="D31" s="232" t="str">
        <f>IF(C31="Str",'Personal File'!$C$9,IF(C31="Dex",'Personal File'!$C$10,IF(C31="Con",'Personal File'!$C$11,IF(C31="Int",'Personal File'!$C$12,IF(C31="Wis",'Personal File'!$C$13,IF(C31="Cha",'Personal File'!$C$14))))))</f>
        <v>+3</v>
      </c>
      <c r="E31" s="233" t="str">
        <f t="shared" ref="E31" si="18">CONCATENATE(C31," (",D31,")")</f>
        <v>Int (+3)</v>
      </c>
      <c r="F31" s="234" t="s">
        <v>62</v>
      </c>
      <c r="G31" s="234">
        <f t="shared" si="6"/>
        <v>4</v>
      </c>
      <c r="H31" s="220">
        <f t="shared" ca="1" si="2"/>
        <v>3</v>
      </c>
      <c r="I31" s="234">
        <f t="shared" ref="I31" ca="1" si="19">SUM(G31:H31)</f>
        <v>7</v>
      </c>
      <c r="J31" s="235"/>
    </row>
    <row r="32" spans="1:10" s="241" customFormat="1" ht="16.8" x14ac:dyDescent="0.3">
      <c r="A32" s="283" t="s">
        <v>103</v>
      </c>
      <c r="B32" s="269">
        <v>0</v>
      </c>
      <c r="C32" s="284" t="s">
        <v>32</v>
      </c>
      <c r="D32" s="285" t="str">
        <f>IF(C32="Str",'Personal File'!$C$9,IF(C32="Dex",'Personal File'!$C$10,IF(C32="Con",'Personal File'!$C$11,IF(C32="Int",'Personal File'!$C$12,IF(C32="Wis",'Personal File'!$C$13,IF(C32="Cha",'Personal File'!$C$14))))))</f>
        <v>+3</v>
      </c>
      <c r="E32" s="286" t="str">
        <f t="shared" si="15"/>
        <v>Int (+3)</v>
      </c>
      <c r="F32" s="273" t="s">
        <v>62</v>
      </c>
      <c r="G32" s="273">
        <f t="shared" si="6"/>
        <v>3</v>
      </c>
      <c r="H32" s="220">
        <f t="shared" ca="1" si="2"/>
        <v>20</v>
      </c>
      <c r="I32" s="273">
        <f t="shared" ca="1" si="10"/>
        <v>23</v>
      </c>
      <c r="J32" s="274"/>
    </row>
    <row r="33" spans="1:10" s="241" customFormat="1" ht="16.8" x14ac:dyDescent="0.3">
      <c r="A33" s="287" t="s">
        <v>53</v>
      </c>
      <c r="B33" s="230">
        <v>9</v>
      </c>
      <c r="C33" s="288" t="s">
        <v>33</v>
      </c>
      <c r="D33" s="289" t="str">
        <f>IF(C33="Str",'Personal File'!$C$9,IF(C33="Dex",'Personal File'!$C$10,IF(C33="Con",'Personal File'!$C$11,IF(C33="Int",'Personal File'!$C$12,IF(C33="Wis",'Personal File'!$C$13,IF(C33="Cha",'Personal File'!$C$14))))))</f>
        <v>+0</v>
      </c>
      <c r="E33" s="290" t="str">
        <f t="shared" si="8"/>
        <v>Wis (+0)</v>
      </c>
      <c r="F33" s="234" t="s">
        <v>94</v>
      </c>
      <c r="G33" s="234">
        <f t="shared" si="6"/>
        <v>11</v>
      </c>
      <c r="H33" s="220">
        <f t="shared" ca="1" si="2"/>
        <v>3</v>
      </c>
      <c r="I33" s="234">
        <f t="shared" ca="1" si="10"/>
        <v>14</v>
      </c>
      <c r="J33" s="235"/>
    </row>
    <row r="34" spans="1:10" s="241" customFormat="1" ht="16.8" x14ac:dyDescent="0.3">
      <c r="A34" s="237" t="s">
        <v>19</v>
      </c>
      <c r="B34" s="230">
        <v>6</v>
      </c>
      <c r="C34" s="238" t="s">
        <v>34</v>
      </c>
      <c r="D34" s="239" t="str">
        <f>IF(C34="Str",'Personal File'!$C$9,IF(C34="Dex",'Personal File'!$C$10,IF(C34="Con",'Personal File'!$C$11,IF(C34="Int",'Personal File'!$C$12,IF(C34="Wis",'Personal File'!$C$13,IF(C34="Cha",'Personal File'!$C$14))))))</f>
        <v>+5</v>
      </c>
      <c r="E34" s="240" t="str">
        <f t="shared" si="8"/>
        <v>Dex (+5)</v>
      </c>
      <c r="F34" s="234" t="s">
        <v>179</v>
      </c>
      <c r="G34" s="234">
        <f t="shared" si="6"/>
        <v>15</v>
      </c>
      <c r="H34" s="220">
        <f t="shared" ca="1" si="2"/>
        <v>20</v>
      </c>
      <c r="I34" s="234">
        <f t="shared" ca="1" si="10"/>
        <v>35</v>
      </c>
      <c r="J34" s="235"/>
    </row>
    <row r="35" spans="1:10" s="241" customFormat="1" ht="16.8" x14ac:dyDescent="0.3">
      <c r="A35" s="237" t="s">
        <v>54</v>
      </c>
      <c r="B35" s="230">
        <v>5</v>
      </c>
      <c r="C35" s="238" t="s">
        <v>34</v>
      </c>
      <c r="D35" s="239" t="str">
        <f>IF(C35="Str",'Personal File'!$C$9,IF(C35="Dex",'Personal File'!$C$10,IF(C35="Con",'Personal File'!$C$11,IF(C35="Int",'Personal File'!$C$12,IF(C35="Wis",'Personal File'!$C$13,IF(C35="Cha",'Personal File'!$C$14))))))</f>
        <v>+5</v>
      </c>
      <c r="E35" s="240" t="str">
        <f t="shared" si="8"/>
        <v>Dex (+5)</v>
      </c>
      <c r="F35" s="234" t="s">
        <v>94</v>
      </c>
      <c r="G35" s="234">
        <f t="shared" si="6"/>
        <v>12</v>
      </c>
      <c r="H35" s="220">
        <f t="shared" ca="1" si="2"/>
        <v>13</v>
      </c>
      <c r="I35" s="234">
        <f t="shared" ca="1" si="10"/>
        <v>25</v>
      </c>
      <c r="J35" s="235"/>
    </row>
    <row r="36" spans="1:10" ht="16.8" x14ac:dyDescent="0.3">
      <c r="A36" s="242" t="s">
        <v>96</v>
      </c>
      <c r="B36" s="166">
        <v>0</v>
      </c>
      <c r="C36" s="243" t="s">
        <v>30</v>
      </c>
      <c r="D36" s="244" t="str">
        <f>IF(C36="Str",'Personal File'!$C$9,IF(C36="Dex",'Personal File'!$C$10,IF(C36="Con",'Personal File'!$C$11,IF(C36="Int",'Personal File'!$C$12,IF(C36="Wis",'Personal File'!$C$13,IF(C36="Cha",'Personal File'!$C$14))))))</f>
        <v>+0</v>
      </c>
      <c r="E36" s="245" t="str">
        <f t="shared" si="8"/>
        <v>Cha (+0)</v>
      </c>
      <c r="F36" s="246" t="s">
        <v>62</v>
      </c>
      <c r="G36" s="246">
        <f t="shared" si="6"/>
        <v>0</v>
      </c>
      <c r="H36" s="220">
        <f t="shared" ca="1" si="2"/>
        <v>20</v>
      </c>
      <c r="I36" s="246">
        <f t="shared" ca="1" si="10"/>
        <v>20</v>
      </c>
      <c r="J36" s="247"/>
    </row>
    <row r="37" spans="1:10" ht="16.8" x14ac:dyDescent="0.3">
      <c r="A37" s="291" t="s">
        <v>161</v>
      </c>
      <c r="B37" s="230">
        <v>1</v>
      </c>
      <c r="C37" s="288" t="s">
        <v>33</v>
      </c>
      <c r="D37" s="289" t="str">
        <f>IF(C37="Str",'Personal File'!$C$9,IF(C37="Dex",'Personal File'!$C$10,IF(C37="Con",'Personal File'!$C$11,IF(C37="Int",'Personal File'!$C$12,IF(C37="Wis",'Personal File'!$C$13,IF(C37="Cha",'Personal File'!$C$14))))))</f>
        <v>+0</v>
      </c>
      <c r="E37" s="290" t="str">
        <f t="shared" ref="E37" si="20">CONCATENATE(C37," (",D37,")")</f>
        <v>Wis (+0)</v>
      </c>
      <c r="F37" s="234" t="s">
        <v>62</v>
      </c>
      <c r="G37" s="234">
        <f t="shared" si="6"/>
        <v>1</v>
      </c>
      <c r="H37" s="220">
        <f t="shared" ca="1" si="2"/>
        <v>9</v>
      </c>
      <c r="I37" s="234">
        <f t="shared" ca="1" si="10"/>
        <v>10</v>
      </c>
      <c r="J37" s="235"/>
    </row>
    <row r="38" spans="1:10" ht="16.8" x14ac:dyDescent="0.3">
      <c r="A38" s="261" t="s">
        <v>20</v>
      </c>
      <c r="B38" s="166">
        <v>0</v>
      </c>
      <c r="C38" s="262" t="s">
        <v>34</v>
      </c>
      <c r="D38" s="263" t="str">
        <f>IF(C38="Str",'Personal File'!$C$9,IF(C38="Dex",'Personal File'!$C$10,IF(C38="Con",'Personal File'!$C$11,IF(C38="Int",'Personal File'!$C$12,IF(C38="Wis",'Personal File'!$C$13,IF(C38="Cha",'Personal File'!$C$14))))))</f>
        <v>+5</v>
      </c>
      <c r="E38" s="221" t="str">
        <f t="shared" si="8"/>
        <v>Dex (+5)</v>
      </c>
      <c r="F38" s="246" t="s">
        <v>62</v>
      </c>
      <c r="G38" s="246">
        <f t="shared" si="6"/>
        <v>5</v>
      </c>
      <c r="H38" s="220">
        <f t="shared" ca="1" si="2"/>
        <v>1</v>
      </c>
      <c r="I38" s="246">
        <f t="shared" ca="1" si="10"/>
        <v>6</v>
      </c>
      <c r="J38" s="247"/>
    </row>
    <row r="39" spans="1:10" ht="16.8" x14ac:dyDescent="0.3">
      <c r="A39" s="229" t="s">
        <v>21</v>
      </c>
      <c r="B39" s="230">
        <v>9</v>
      </c>
      <c r="C39" s="231" t="s">
        <v>32</v>
      </c>
      <c r="D39" s="232" t="str">
        <f>IF(C39="Str",'Personal File'!$C$9,IF(C39="Dex",'Personal File'!$C$10,IF(C39="Con",'Personal File'!$C$11,IF(C39="Int",'Personal File'!$C$12,IF(C39="Wis",'Personal File'!$C$13,IF(C39="Cha",'Personal File'!$C$14))))))</f>
        <v>+3</v>
      </c>
      <c r="E39" s="233" t="str">
        <f t="shared" si="8"/>
        <v>Int (+3)</v>
      </c>
      <c r="F39" s="234" t="s">
        <v>62</v>
      </c>
      <c r="G39" s="234">
        <f t="shared" si="6"/>
        <v>12</v>
      </c>
      <c r="H39" s="220">
        <f t="shared" ca="1" si="2"/>
        <v>9</v>
      </c>
      <c r="I39" s="234">
        <f t="shared" ca="1" si="10"/>
        <v>21</v>
      </c>
      <c r="J39" s="235"/>
    </row>
    <row r="40" spans="1:10" ht="16.8" x14ac:dyDescent="0.3">
      <c r="A40" s="287" t="s">
        <v>55</v>
      </c>
      <c r="B40" s="230">
        <v>4</v>
      </c>
      <c r="C40" s="288" t="s">
        <v>33</v>
      </c>
      <c r="D40" s="289" t="str">
        <f>IF(C40="Str",'Personal File'!$C$9,IF(C40="Dex",'Personal File'!$C$10,IF(C40="Con",'Personal File'!$C$11,IF(C40="Int",'Personal File'!$C$12,IF(C40="Wis",'Personal File'!$C$13,IF(C40="Cha",'Personal File'!$C$14))))))</f>
        <v>+0</v>
      </c>
      <c r="E40" s="290" t="str">
        <f t="shared" si="8"/>
        <v>Wis (+0)</v>
      </c>
      <c r="F40" s="234" t="s">
        <v>62</v>
      </c>
      <c r="G40" s="234">
        <f t="shared" si="6"/>
        <v>4</v>
      </c>
      <c r="H40" s="220">
        <f t="shared" ca="1" si="2"/>
        <v>10</v>
      </c>
      <c r="I40" s="234">
        <f t="shared" ca="1" si="10"/>
        <v>14</v>
      </c>
      <c r="J40" s="235"/>
    </row>
    <row r="41" spans="1:10" ht="16.8" x14ac:dyDescent="0.3">
      <c r="A41" s="237" t="s">
        <v>85</v>
      </c>
      <c r="B41" s="230">
        <v>1</v>
      </c>
      <c r="C41" s="238" t="s">
        <v>34</v>
      </c>
      <c r="D41" s="239" t="str">
        <f>IF(C41="Str",'Personal File'!$C$9,IF(C41="Dex",'Personal File'!$C$10,IF(C41="Con",'Personal File'!$C$11,IF(C41="Int",'Personal File'!$C$12,IF(C41="Wis",'Personal File'!$C$13,IF(C41="Cha",'Personal File'!$C$14))))))</f>
        <v>+5</v>
      </c>
      <c r="E41" s="240" t="str">
        <f t="shared" si="8"/>
        <v>Dex (+5)</v>
      </c>
      <c r="F41" s="234" t="s">
        <v>62</v>
      </c>
      <c r="G41" s="234">
        <f t="shared" si="6"/>
        <v>6</v>
      </c>
      <c r="H41" s="220">
        <f t="shared" ca="1" si="2"/>
        <v>14</v>
      </c>
      <c r="I41" s="234">
        <f t="shared" ca="1" si="10"/>
        <v>20</v>
      </c>
      <c r="J41" s="235"/>
    </row>
    <row r="42" spans="1:10" ht="16.8" x14ac:dyDescent="0.3">
      <c r="A42" s="283" t="s">
        <v>83</v>
      </c>
      <c r="B42" s="269">
        <v>0</v>
      </c>
      <c r="C42" s="284" t="s">
        <v>32</v>
      </c>
      <c r="D42" s="285" t="str">
        <f>IF(C42="Str",'Personal File'!$C$9,IF(C42="Dex",'Personal File'!$C$10,IF(C42="Con",'Personal File'!$C$11,IF(C42="Int",'Personal File'!$C$12,IF(C42="Wis",'Personal File'!$C$13,IF(C42="Cha",'Personal File'!$C$14))))))</f>
        <v>+3</v>
      </c>
      <c r="E42" s="286" t="str">
        <f t="shared" si="8"/>
        <v>Int (+3)</v>
      </c>
      <c r="F42" s="273" t="s">
        <v>62</v>
      </c>
      <c r="G42" s="273">
        <f t="shared" si="6"/>
        <v>3</v>
      </c>
      <c r="H42" s="220">
        <f t="shared" ca="1" si="2"/>
        <v>12</v>
      </c>
      <c r="I42" s="273">
        <f t="shared" ca="1" si="10"/>
        <v>15</v>
      </c>
      <c r="J42" s="292"/>
    </row>
    <row r="43" spans="1:10" ht="16.8" x14ac:dyDescent="0.3">
      <c r="A43" s="229" t="s">
        <v>56</v>
      </c>
      <c r="B43" s="230">
        <v>8</v>
      </c>
      <c r="C43" s="231" t="s">
        <v>32</v>
      </c>
      <c r="D43" s="232" t="str">
        <f>IF(C43="Str",'Personal File'!$C$9,IF(C43="Dex",'Personal File'!$C$10,IF(C43="Con",'Personal File'!$C$11,IF(C43="Int",'Personal File'!$C$12,IF(C43="Wis",'Personal File'!$C$13,IF(C43="Cha",'Personal File'!$C$14))))))</f>
        <v>+3</v>
      </c>
      <c r="E43" s="233" t="str">
        <f t="shared" si="8"/>
        <v>Int (+3)</v>
      </c>
      <c r="F43" s="234" t="s">
        <v>62</v>
      </c>
      <c r="G43" s="234">
        <f t="shared" si="6"/>
        <v>11</v>
      </c>
      <c r="H43" s="220">
        <f t="shared" ca="1" si="2"/>
        <v>14</v>
      </c>
      <c r="I43" s="234">
        <f t="shared" ca="1" si="10"/>
        <v>25</v>
      </c>
      <c r="J43" s="259"/>
    </row>
    <row r="44" spans="1:10" ht="16.8" x14ac:dyDescent="0.3">
      <c r="A44" s="287" t="s">
        <v>57</v>
      </c>
      <c r="B44" s="230">
        <v>9</v>
      </c>
      <c r="C44" s="288" t="s">
        <v>33</v>
      </c>
      <c r="D44" s="289" t="str">
        <f>IF(C44="Str",'Personal File'!$C$9,IF(C44="Dex",'Personal File'!$C$10,IF(C44="Con",'Personal File'!$C$11,IF(C44="Int",'Personal File'!$C$12,IF(C44="Wis",'Personal File'!$C$13,IF(C44="Cha",'Personal File'!$C$14))))))</f>
        <v>+0</v>
      </c>
      <c r="E44" s="290" t="str">
        <f t="shared" si="8"/>
        <v>Wis (+0)</v>
      </c>
      <c r="F44" s="234" t="s">
        <v>94</v>
      </c>
      <c r="G44" s="234">
        <f t="shared" si="6"/>
        <v>11</v>
      </c>
      <c r="H44" s="220">
        <f t="shared" ca="1" si="2"/>
        <v>9</v>
      </c>
      <c r="I44" s="234">
        <f t="shared" ca="1" si="10"/>
        <v>20</v>
      </c>
      <c r="J44" s="235"/>
    </row>
    <row r="45" spans="1:10" ht="16.8" x14ac:dyDescent="0.3">
      <c r="A45" s="275" t="s">
        <v>86</v>
      </c>
      <c r="B45" s="166">
        <v>0</v>
      </c>
      <c r="C45" s="276" t="s">
        <v>33</v>
      </c>
      <c r="D45" s="277" t="str">
        <f>IF(C45="Str",'Personal File'!$C$9,IF(C45="Dex",'Personal File'!$C$10,IF(C45="Con",'Personal File'!$C$11,IF(C45="Int",'Personal File'!$C$12,IF(C45="Wis",'Personal File'!$C$13,IF(C45="Cha",'Personal File'!$C$14))))))</f>
        <v>+0</v>
      </c>
      <c r="E45" s="278" t="str">
        <f t="shared" si="8"/>
        <v>Wis (+0)</v>
      </c>
      <c r="F45" s="246" t="s">
        <v>62</v>
      </c>
      <c r="G45" s="246">
        <f t="shared" si="6"/>
        <v>0</v>
      </c>
      <c r="H45" s="220">
        <f t="shared" ca="1" si="2"/>
        <v>14</v>
      </c>
      <c r="I45" s="246">
        <f t="shared" ca="1" si="10"/>
        <v>14</v>
      </c>
      <c r="J45" s="293"/>
    </row>
    <row r="46" spans="1:10" ht="16.8" x14ac:dyDescent="0.3">
      <c r="A46" s="279" t="s">
        <v>22</v>
      </c>
      <c r="B46" s="166">
        <v>0</v>
      </c>
      <c r="C46" s="280" t="s">
        <v>35</v>
      </c>
      <c r="D46" s="281" t="str">
        <f>IF(C46="Str",'Personal File'!$C$9,IF(C46="Dex",'Personal File'!$C$10,IF(C46="Con",'Personal File'!$C$11,IF(C46="Int",'Personal File'!$C$12,IF(C46="Wis",'Personal File'!$C$13,IF(C46="Cha",'Personal File'!$C$14))))))</f>
        <v>+0</v>
      </c>
      <c r="E46" s="282" t="str">
        <f t="shared" si="8"/>
        <v>Str (+0)</v>
      </c>
      <c r="F46" s="246" t="s">
        <v>62</v>
      </c>
      <c r="G46" s="246">
        <f t="shared" si="6"/>
        <v>0</v>
      </c>
      <c r="H46" s="220">
        <f t="shared" ca="1" si="2"/>
        <v>3</v>
      </c>
      <c r="I46" s="246">
        <f t="shared" ca="1" si="10"/>
        <v>3</v>
      </c>
      <c r="J46" s="247"/>
    </row>
    <row r="47" spans="1:10" ht="16.8" x14ac:dyDescent="0.3">
      <c r="A47" s="237" t="s">
        <v>58</v>
      </c>
      <c r="B47" s="230">
        <v>6</v>
      </c>
      <c r="C47" s="238" t="s">
        <v>34</v>
      </c>
      <c r="D47" s="239" t="str">
        <f>IF(C47="Str",'Personal File'!$C$9,IF(C47="Dex",'Personal File'!$C$10,IF(C47="Con",'Personal File'!$C$11,IF(C47="Int",'Personal File'!$C$12,IF(C47="Wis",'Personal File'!$C$13,IF(C47="Cha",'Personal File'!$C$14))))))</f>
        <v>+5</v>
      </c>
      <c r="E47" s="240" t="str">
        <f t="shared" si="8"/>
        <v>Dex (+5)</v>
      </c>
      <c r="F47" s="234" t="s">
        <v>62</v>
      </c>
      <c r="G47" s="234">
        <f t="shared" si="6"/>
        <v>11</v>
      </c>
      <c r="H47" s="220">
        <f t="shared" ca="1" si="2"/>
        <v>2</v>
      </c>
      <c r="I47" s="234">
        <f t="shared" ca="1" si="10"/>
        <v>13</v>
      </c>
      <c r="J47" s="235"/>
    </row>
    <row r="48" spans="1:10" ht="16.8" x14ac:dyDescent="0.3">
      <c r="A48" s="268" t="s">
        <v>59</v>
      </c>
      <c r="B48" s="269">
        <v>0</v>
      </c>
      <c r="C48" s="270" t="s">
        <v>30</v>
      </c>
      <c r="D48" s="271" t="str">
        <f>IF(C48="Str",'Personal File'!$C$9,IF(C48="Dex",'Personal File'!$C$10,IF(C48="Con",'Personal File'!$C$11,IF(C48="Int",'Personal File'!$C$12,IF(C48="Wis",'Personal File'!$C$13,IF(C48="Cha",'Personal File'!$C$14))))))</f>
        <v>+0</v>
      </c>
      <c r="E48" s="272" t="str">
        <f t="shared" si="8"/>
        <v>Cha (+0)</v>
      </c>
      <c r="F48" s="273" t="s">
        <v>62</v>
      </c>
      <c r="G48" s="273">
        <f t="shared" si="6"/>
        <v>0</v>
      </c>
      <c r="H48" s="220">
        <f t="shared" ref="H48:H49" ca="1" si="21">RANDBETWEEN(1,20)</f>
        <v>10</v>
      </c>
      <c r="I48" s="273">
        <f t="shared" ca="1" si="10"/>
        <v>10</v>
      </c>
      <c r="J48" s="274"/>
    </row>
    <row r="49" spans="1:10" ht="17.399999999999999" thickBot="1" x14ac:dyDescent="0.35">
      <c r="A49" s="294" t="s">
        <v>60</v>
      </c>
      <c r="B49" s="196">
        <v>0</v>
      </c>
      <c r="C49" s="295" t="s">
        <v>34</v>
      </c>
      <c r="D49" s="296" t="str">
        <f>IF(C49="Str",'Personal File'!$C$9,IF(C49="Dex",'Personal File'!$C$10,IF(C49="Con",'Personal File'!$C$11,IF(C49="Int",'Personal File'!$C$12,IF(C49="Wis",'Personal File'!$C$13,IF(C49="Cha",'Personal File'!$C$14))))))</f>
        <v>+5</v>
      </c>
      <c r="E49" s="297" t="str">
        <f t="shared" si="8"/>
        <v>Dex (+5)</v>
      </c>
      <c r="F49" s="298" t="s">
        <v>62</v>
      </c>
      <c r="G49" s="298">
        <f t="shared" si="6"/>
        <v>5</v>
      </c>
      <c r="H49" s="299">
        <f t="shared" ca="1" si="21"/>
        <v>12</v>
      </c>
      <c r="I49" s="298">
        <f t="shared" ca="1" si="10"/>
        <v>17</v>
      </c>
      <c r="J49" s="300"/>
    </row>
    <row r="50" spans="1:10" ht="16.2" thickTop="1" x14ac:dyDescent="0.3">
      <c r="B50" s="302">
        <f>SUM(B6:B49)</f>
        <v>88</v>
      </c>
      <c r="E50" s="302">
        <f>SUM(E51:E57)</f>
        <v>88</v>
      </c>
    </row>
    <row r="51" spans="1:10" x14ac:dyDescent="0.3">
      <c r="B51" s="302"/>
      <c r="E51" s="55">
        <v>44</v>
      </c>
      <c r="F51" s="304" t="s">
        <v>160</v>
      </c>
    </row>
    <row r="52" spans="1:10" x14ac:dyDescent="0.3">
      <c r="E52" s="55">
        <v>5</v>
      </c>
      <c r="F52" s="304" t="s">
        <v>267</v>
      </c>
    </row>
    <row r="53" spans="1:10" x14ac:dyDescent="0.3">
      <c r="E53" s="55">
        <v>11</v>
      </c>
      <c r="F53" s="304" t="s">
        <v>238</v>
      </c>
    </row>
    <row r="54" spans="1:10" x14ac:dyDescent="0.3">
      <c r="E54" s="55">
        <v>5</v>
      </c>
      <c r="F54" s="304" t="s">
        <v>268</v>
      </c>
    </row>
    <row r="55" spans="1:10" x14ac:dyDescent="0.3">
      <c r="E55" s="55">
        <v>5</v>
      </c>
      <c r="F55" s="304" t="s">
        <v>269</v>
      </c>
    </row>
    <row r="56" spans="1:10" x14ac:dyDescent="0.3">
      <c r="E56" s="55">
        <v>9</v>
      </c>
      <c r="F56" s="304" t="s">
        <v>266</v>
      </c>
    </row>
    <row r="57" spans="1:10" x14ac:dyDescent="0.3">
      <c r="E57" s="55">
        <v>9</v>
      </c>
      <c r="F57" s="304" t="s">
        <v>266</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0"/>
  <sheetViews>
    <sheetView showGridLines="0" workbookViewId="0">
      <pane ySplit="2" topLeftCell="A3" activePane="bottomLeft" state="frozen"/>
      <selection pane="bottomLeft" activeCell="A3" sqref="A3"/>
    </sheetView>
  </sheetViews>
  <sheetFormatPr defaultColWidth="13" defaultRowHeight="15.6" x14ac:dyDescent="0.3"/>
  <cols>
    <col min="1" max="1" width="21.69921875" style="216" bestFit="1" customWidth="1"/>
    <col min="2" max="2" width="6.19921875" style="216" bestFit="1" customWidth="1"/>
    <col min="3" max="3" width="13.3984375" style="217" bestFit="1" customWidth="1"/>
    <col min="4" max="4" width="11.19921875" style="217" bestFit="1" customWidth="1"/>
    <col min="5" max="5" width="7.19921875" style="217" bestFit="1" customWidth="1"/>
    <col min="6" max="6" width="13" style="217" bestFit="1" customWidth="1"/>
    <col min="7" max="7" width="13.3984375" style="217" bestFit="1" customWidth="1"/>
    <col min="8" max="8" width="20.8984375" style="216" bestFit="1" customWidth="1"/>
    <col min="9" max="9" width="5.59765625" style="200" bestFit="1" customWidth="1"/>
    <col min="10" max="16384" width="13" style="201"/>
  </cols>
  <sheetData>
    <row r="1" spans="1:9" ht="23.4" thickBot="1" x14ac:dyDescent="0.35">
      <c r="A1" s="198" t="s">
        <v>204</v>
      </c>
      <c r="B1" s="199"/>
      <c r="C1" s="199"/>
      <c r="D1" s="199"/>
      <c r="E1" s="199"/>
      <c r="F1" s="199"/>
      <c r="G1" s="199"/>
      <c r="H1" s="199"/>
    </row>
    <row r="2" spans="1:9" s="205" customFormat="1" ht="31.8" thickBot="1" x14ac:dyDescent="0.35">
      <c r="A2" s="202" t="s">
        <v>97</v>
      </c>
      <c r="B2" s="203" t="s">
        <v>100</v>
      </c>
      <c r="C2" s="203" t="s">
        <v>181</v>
      </c>
      <c r="D2" s="204" t="s">
        <v>182</v>
      </c>
      <c r="E2" s="204" t="s">
        <v>183</v>
      </c>
      <c r="F2" s="203" t="s">
        <v>184</v>
      </c>
      <c r="G2" s="203" t="s">
        <v>185</v>
      </c>
      <c r="H2" s="360" t="s">
        <v>250</v>
      </c>
      <c r="I2" s="361" t="s">
        <v>251</v>
      </c>
    </row>
    <row r="3" spans="1:9" ht="16.8" x14ac:dyDescent="0.3">
      <c r="A3" s="206" t="s">
        <v>167</v>
      </c>
      <c r="B3" s="207">
        <v>0</v>
      </c>
      <c r="C3" s="22" t="s">
        <v>186</v>
      </c>
      <c r="D3" s="23" t="s">
        <v>187</v>
      </c>
      <c r="E3" s="412" t="s">
        <v>188</v>
      </c>
      <c r="F3" s="24" t="s">
        <v>189</v>
      </c>
      <c r="G3" s="24" t="s">
        <v>190</v>
      </c>
      <c r="H3" s="20" t="s">
        <v>249</v>
      </c>
      <c r="I3" s="362">
        <v>196</v>
      </c>
    </row>
    <row r="4" spans="1:9" ht="16.8" x14ac:dyDescent="0.3">
      <c r="A4" s="413" t="s">
        <v>289</v>
      </c>
      <c r="B4" s="207">
        <v>0</v>
      </c>
      <c r="C4" s="414" t="s">
        <v>193</v>
      </c>
      <c r="D4" s="415" t="s">
        <v>187</v>
      </c>
      <c r="E4" s="416" t="s">
        <v>188</v>
      </c>
      <c r="F4" s="416" t="s">
        <v>189</v>
      </c>
      <c r="G4" s="416" t="s">
        <v>197</v>
      </c>
      <c r="H4" s="416" t="s">
        <v>260</v>
      </c>
      <c r="I4" s="26">
        <v>9</v>
      </c>
    </row>
    <row r="5" spans="1:9" ht="16.8" x14ac:dyDescent="0.3">
      <c r="A5" s="165" t="s">
        <v>205</v>
      </c>
      <c r="B5" s="207">
        <v>0</v>
      </c>
      <c r="C5" s="25" t="s">
        <v>206</v>
      </c>
      <c r="D5" s="19" t="s">
        <v>187</v>
      </c>
      <c r="E5" s="417" t="s">
        <v>188</v>
      </c>
      <c r="F5" s="20" t="s">
        <v>207</v>
      </c>
      <c r="G5" s="20" t="s">
        <v>208</v>
      </c>
      <c r="H5" s="20" t="s">
        <v>249</v>
      </c>
      <c r="I5" s="26">
        <v>201</v>
      </c>
    </row>
    <row r="6" spans="1:9" ht="16.8" x14ac:dyDescent="0.3">
      <c r="A6" s="413" t="s">
        <v>290</v>
      </c>
      <c r="B6" s="207">
        <v>0</v>
      </c>
      <c r="C6" s="414" t="s">
        <v>186</v>
      </c>
      <c r="D6" s="415" t="s">
        <v>187</v>
      </c>
      <c r="E6" s="416" t="s">
        <v>188</v>
      </c>
      <c r="F6" s="416" t="s">
        <v>189</v>
      </c>
      <c r="G6" s="416" t="s">
        <v>203</v>
      </c>
      <c r="H6" s="416" t="s">
        <v>260</v>
      </c>
      <c r="I6" s="418">
        <v>42</v>
      </c>
    </row>
    <row r="7" spans="1:9" ht="16.8" x14ac:dyDescent="0.3">
      <c r="A7" s="165" t="s">
        <v>117</v>
      </c>
      <c r="B7" s="207">
        <v>0</v>
      </c>
      <c r="C7" s="25" t="s">
        <v>209</v>
      </c>
      <c r="D7" s="19" t="s">
        <v>187</v>
      </c>
      <c r="E7" s="20" t="s">
        <v>188</v>
      </c>
      <c r="F7" s="20" t="s">
        <v>196</v>
      </c>
      <c r="G7" s="20" t="s">
        <v>200</v>
      </c>
      <c r="H7" s="20" t="s">
        <v>249</v>
      </c>
      <c r="I7" s="26">
        <v>216</v>
      </c>
    </row>
    <row r="8" spans="1:9" ht="16.8" x14ac:dyDescent="0.3">
      <c r="A8" s="165" t="s">
        <v>210</v>
      </c>
      <c r="B8" s="207">
        <v>0</v>
      </c>
      <c r="C8" s="25" t="s">
        <v>211</v>
      </c>
      <c r="D8" s="19" t="s">
        <v>201</v>
      </c>
      <c r="E8" s="417" t="s">
        <v>188</v>
      </c>
      <c r="F8" s="20" t="s">
        <v>189</v>
      </c>
      <c r="G8" s="20" t="s">
        <v>212</v>
      </c>
      <c r="H8" s="20" t="s">
        <v>249</v>
      </c>
      <c r="I8" s="26">
        <v>217</v>
      </c>
    </row>
    <row r="9" spans="1:9" ht="16.8" x14ac:dyDescent="0.3">
      <c r="A9" s="165" t="s">
        <v>166</v>
      </c>
      <c r="B9" s="207">
        <v>0</v>
      </c>
      <c r="C9" s="25" t="s">
        <v>206</v>
      </c>
      <c r="D9" s="19" t="s">
        <v>187</v>
      </c>
      <c r="E9" s="20" t="s">
        <v>188</v>
      </c>
      <c r="F9" s="20" t="s">
        <v>213</v>
      </c>
      <c r="G9" s="20" t="s">
        <v>202</v>
      </c>
      <c r="H9" s="20" t="s">
        <v>249</v>
      </c>
      <c r="I9" s="26">
        <v>219</v>
      </c>
    </row>
    <row r="10" spans="1:9" ht="16.8" x14ac:dyDescent="0.3">
      <c r="A10" s="165" t="s">
        <v>214</v>
      </c>
      <c r="B10" s="207">
        <v>0</v>
      </c>
      <c r="C10" s="28" t="s">
        <v>215</v>
      </c>
      <c r="D10" s="19" t="s">
        <v>187</v>
      </c>
      <c r="E10" s="417" t="s">
        <v>188</v>
      </c>
      <c r="F10" s="20" t="s">
        <v>189</v>
      </c>
      <c r="G10" s="20" t="s">
        <v>190</v>
      </c>
      <c r="H10" s="20" t="s">
        <v>249</v>
      </c>
      <c r="I10" s="26">
        <v>219</v>
      </c>
    </row>
    <row r="11" spans="1:9" ht="16.8" x14ac:dyDescent="0.3">
      <c r="A11" s="165" t="s">
        <v>191</v>
      </c>
      <c r="B11" s="207">
        <v>0</v>
      </c>
      <c r="C11" s="25" t="s">
        <v>192</v>
      </c>
      <c r="D11" s="18" t="s">
        <v>187</v>
      </c>
      <c r="E11" s="419" t="s">
        <v>188</v>
      </c>
      <c r="F11" s="209" t="s">
        <v>189</v>
      </c>
      <c r="G11" s="209" t="s">
        <v>190</v>
      </c>
      <c r="H11" s="209" t="s">
        <v>260</v>
      </c>
      <c r="I11" s="26">
        <v>78</v>
      </c>
    </row>
    <row r="12" spans="1:9" ht="16.8" x14ac:dyDescent="0.3">
      <c r="A12" s="165" t="s">
        <v>217</v>
      </c>
      <c r="B12" s="207">
        <v>0</v>
      </c>
      <c r="C12" s="28" t="s">
        <v>192</v>
      </c>
      <c r="D12" s="19" t="s">
        <v>218</v>
      </c>
      <c r="E12" s="417" t="s">
        <v>188</v>
      </c>
      <c r="F12" s="20" t="s">
        <v>189</v>
      </c>
      <c r="G12" s="20" t="s">
        <v>190</v>
      </c>
      <c r="H12" s="20" t="s">
        <v>249</v>
      </c>
      <c r="I12" s="26">
        <v>232</v>
      </c>
    </row>
    <row r="13" spans="1:9" s="200" customFormat="1" ht="16.8" x14ac:dyDescent="0.3">
      <c r="A13" s="165" t="s">
        <v>118</v>
      </c>
      <c r="B13" s="207">
        <v>0</v>
      </c>
      <c r="C13" s="25" t="s">
        <v>209</v>
      </c>
      <c r="D13" s="19" t="s">
        <v>201</v>
      </c>
      <c r="E13" s="417" t="s">
        <v>188</v>
      </c>
      <c r="F13" s="20" t="s">
        <v>189</v>
      </c>
      <c r="G13" s="20" t="s">
        <v>203</v>
      </c>
      <c r="H13" s="20" t="s">
        <v>249</v>
      </c>
      <c r="I13" s="26">
        <v>235</v>
      </c>
    </row>
    <row r="14" spans="1:9" s="200" customFormat="1" ht="16.8" x14ac:dyDescent="0.3">
      <c r="A14" s="413" t="s">
        <v>291</v>
      </c>
      <c r="B14" s="207">
        <v>0</v>
      </c>
      <c r="C14" s="414" t="s">
        <v>193</v>
      </c>
      <c r="D14" s="415" t="s">
        <v>201</v>
      </c>
      <c r="E14" s="416" t="s">
        <v>188</v>
      </c>
      <c r="F14" s="416" t="s">
        <v>194</v>
      </c>
      <c r="G14" s="416" t="s">
        <v>190</v>
      </c>
      <c r="H14" s="416" t="s">
        <v>260</v>
      </c>
      <c r="I14" s="418">
        <v>130</v>
      </c>
    </row>
    <row r="15" spans="1:9" ht="16.8" x14ac:dyDescent="0.3">
      <c r="A15" s="413" t="s">
        <v>292</v>
      </c>
      <c r="B15" s="207">
        <v>0</v>
      </c>
      <c r="C15" s="414" t="s">
        <v>193</v>
      </c>
      <c r="D15" s="415" t="s">
        <v>293</v>
      </c>
      <c r="E15" s="416" t="s">
        <v>188</v>
      </c>
      <c r="F15" s="416" t="s">
        <v>194</v>
      </c>
      <c r="G15" s="416" t="s">
        <v>190</v>
      </c>
      <c r="H15" s="416" t="s">
        <v>260</v>
      </c>
      <c r="I15" s="418">
        <v>130</v>
      </c>
    </row>
    <row r="16" spans="1:9" ht="16.8" x14ac:dyDescent="0.3">
      <c r="A16" s="165" t="s">
        <v>168</v>
      </c>
      <c r="B16" s="207">
        <v>0</v>
      </c>
      <c r="C16" s="28" t="s">
        <v>192</v>
      </c>
      <c r="D16" s="19" t="s">
        <v>219</v>
      </c>
      <c r="E16" s="417" t="s">
        <v>188</v>
      </c>
      <c r="F16" s="20" t="s">
        <v>194</v>
      </c>
      <c r="G16" s="20" t="s">
        <v>197</v>
      </c>
      <c r="H16" s="20" t="s">
        <v>249</v>
      </c>
      <c r="I16" s="26">
        <v>248</v>
      </c>
    </row>
    <row r="17" spans="1:9" ht="16.8" x14ac:dyDescent="0.3">
      <c r="A17" s="165" t="s">
        <v>150</v>
      </c>
      <c r="B17" s="207">
        <v>0</v>
      </c>
      <c r="C17" s="25" t="s">
        <v>193</v>
      </c>
      <c r="D17" s="19" t="s">
        <v>187</v>
      </c>
      <c r="E17" s="417" t="s">
        <v>188</v>
      </c>
      <c r="F17" s="20" t="s">
        <v>189</v>
      </c>
      <c r="G17" s="20" t="s">
        <v>16</v>
      </c>
      <c r="H17" s="20" t="s">
        <v>249</v>
      </c>
      <c r="I17" s="26">
        <v>249</v>
      </c>
    </row>
    <row r="18" spans="1:9" ht="16.8" x14ac:dyDescent="0.3">
      <c r="A18" s="165" t="s">
        <v>221</v>
      </c>
      <c r="B18" s="207">
        <v>0</v>
      </c>
      <c r="C18" s="28" t="s">
        <v>193</v>
      </c>
      <c r="D18" s="19" t="s">
        <v>187</v>
      </c>
      <c r="E18" s="417" t="s">
        <v>188</v>
      </c>
      <c r="F18" s="20" t="s">
        <v>222</v>
      </c>
      <c r="G18" s="20" t="s">
        <v>190</v>
      </c>
      <c r="H18" s="20" t="s">
        <v>249</v>
      </c>
      <c r="I18" s="26">
        <v>253</v>
      </c>
    </row>
    <row r="19" spans="1:9" ht="16.8" x14ac:dyDescent="0.3">
      <c r="A19" s="165" t="s">
        <v>151</v>
      </c>
      <c r="B19" s="207">
        <v>0</v>
      </c>
      <c r="C19" s="25" t="s">
        <v>193</v>
      </c>
      <c r="D19" s="19" t="s">
        <v>195</v>
      </c>
      <c r="E19" s="417" t="s">
        <v>188</v>
      </c>
      <c r="F19" s="20" t="s">
        <v>196</v>
      </c>
      <c r="G19" s="20" t="s">
        <v>197</v>
      </c>
      <c r="H19" s="20" t="s">
        <v>249</v>
      </c>
      <c r="I19" s="26">
        <v>253</v>
      </c>
    </row>
    <row r="20" spans="1:9" ht="16.8" x14ac:dyDescent="0.3">
      <c r="A20" s="165" t="s">
        <v>294</v>
      </c>
      <c r="B20" s="207">
        <v>0</v>
      </c>
      <c r="C20" s="414" t="s">
        <v>193</v>
      </c>
      <c r="D20" s="415" t="s">
        <v>187</v>
      </c>
      <c r="E20" s="416" t="s">
        <v>188</v>
      </c>
      <c r="F20" s="416" t="s">
        <v>189</v>
      </c>
      <c r="G20" s="416" t="s">
        <v>202</v>
      </c>
      <c r="H20" s="416" t="s">
        <v>295</v>
      </c>
      <c r="I20" s="418">
        <v>100</v>
      </c>
    </row>
    <row r="21" spans="1:9" ht="16.8" x14ac:dyDescent="0.3">
      <c r="A21" s="165" t="s">
        <v>223</v>
      </c>
      <c r="B21" s="207">
        <v>0</v>
      </c>
      <c r="C21" s="25" t="s">
        <v>193</v>
      </c>
      <c r="D21" s="19" t="s">
        <v>195</v>
      </c>
      <c r="E21" s="417" t="s">
        <v>188</v>
      </c>
      <c r="F21" s="20" t="s">
        <v>189</v>
      </c>
      <c r="G21" s="20" t="s">
        <v>190</v>
      </c>
      <c r="H21" s="20" t="s">
        <v>249</v>
      </c>
      <c r="I21" s="26">
        <v>258</v>
      </c>
    </row>
    <row r="22" spans="1:9" ht="16.8" x14ac:dyDescent="0.3">
      <c r="A22" s="165" t="s">
        <v>119</v>
      </c>
      <c r="B22" s="207">
        <v>0</v>
      </c>
      <c r="C22" s="25" t="s">
        <v>206</v>
      </c>
      <c r="D22" s="19" t="s">
        <v>187</v>
      </c>
      <c r="E22" s="417" t="s">
        <v>188</v>
      </c>
      <c r="F22" s="20" t="s">
        <v>222</v>
      </c>
      <c r="G22" s="20" t="s">
        <v>224</v>
      </c>
      <c r="H22" s="20" t="s">
        <v>249</v>
      </c>
      <c r="I22" s="26">
        <v>264</v>
      </c>
    </row>
    <row r="23" spans="1:9" ht="16.8" x14ac:dyDescent="0.3">
      <c r="A23" s="165" t="s">
        <v>198</v>
      </c>
      <c r="B23" s="207">
        <v>0</v>
      </c>
      <c r="C23" s="25" t="s">
        <v>186</v>
      </c>
      <c r="D23" s="19" t="s">
        <v>187</v>
      </c>
      <c r="E23" s="417" t="s">
        <v>188</v>
      </c>
      <c r="F23" s="20" t="s">
        <v>189</v>
      </c>
      <c r="G23" s="20" t="s">
        <v>190</v>
      </c>
      <c r="H23" s="20" t="s">
        <v>249</v>
      </c>
      <c r="I23" s="26">
        <v>269</v>
      </c>
    </row>
    <row r="24" spans="1:9" ht="16.8" x14ac:dyDescent="0.3">
      <c r="A24" s="165" t="s">
        <v>225</v>
      </c>
      <c r="B24" s="207">
        <v>0</v>
      </c>
      <c r="C24" s="28" t="s">
        <v>206</v>
      </c>
      <c r="D24" s="19" t="s">
        <v>195</v>
      </c>
      <c r="E24" s="417" t="s">
        <v>188</v>
      </c>
      <c r="F24" s="20" t="s">
        <v>216</v>
      </c>
      <c r="G24" s="20" t="s">
        <v>197</v>
      </c>
      <c r="H24" s="20" t="s">
        <v>249</v>
      </c>
      <c r="I24" s="26">
        <v>269</v>
      </c>
    </row>
    <row r="25" spans="1:9" ht="16.8" x14ac:dyDescent="0.3">
      <c r="A25" s="165" t="s">
        <v>296</v>
      </c>
      <c r="B25" s="207">
        <v>0</v>
      </c>
      <c r="C25" s="28" t="s">
        <v>193</v>
      </c>
      <c r="D25" s="19" t="s">
        <v>187</v>
      </c>
      <c r="E25" s="417" t="s">
        <v>188</v>
      </c>
      <c r="F25" s="20" t="s">
        <v>194</v>
      </c>
      <c r="G25" s="20" t="s">
        <v>190</v>
      </c>
      <c r="H25" s="20" t="s">
        <v>297</v>
      </c>
      <c r="I25" s="26">
        <v>96</v>
      </c>
    </row>
    <row r="26" spans="1:9" ht="16.8" x14ac:dyDescent="0.3">
      <c r="A26" s="165" t="s">
        <v>226</v>
      </c>
      <c r="B26" s="207">
        <v>0</v>
      </c>
      <c r="C26" s="25" t="s">
        <v>199</v>
      </c>
      <c r="D26" s="19" t="s">
        <v>227</v>
      </c>
      <c r="E26" s="417" t="s">
        <v>188</v>
      </c>
      <c r="F26" s="20" t="s">
        <v>194</v>
      </c>
      <c r="G26" s="20" t="s">
        <v>200</v>
      </c>
      <c r="H26" s="20" t="s">
        <v>249</v>
      </c>
      <c r="I26" s="26">
        <v>272</v>
      </c>
    </row>
    <row r="27" spans="1:9" ht="16.8" x14ac:dyDescent="0.3">
      <c r="A27" s="413" t="s">
        <v>298</v>
      </c>
      <c r="B27" s="207">
        <v>0</v>
      </c>
      <c r="C27" s="414" t="s">
        <v>209</v>
      </c>
      <c r="D27" s="415" t="s">
        <v>293</v>
      </c>
      <c r="E27" s="416" t="s">
        <v>188</v>
      </c>
      <c r="F27" s="416" t="s">
        <v>189</v>
      </c>
      <c r="G27" s="416" t="s">
        <v>202</v>
      </c>
      <c r="H27" s="416" t="s">
        <v>260</v>
      </c>
      <c r="I27" s="418">
        <v>190</v>
      </c>
    </row>
    <row r="28" spans="1:9" ht="16.8" x14ac:dyDescent="0.3">
      <c r="A28" s="165" t="s">
        <v>228</v>
      </c>
      <c r="B28" s="207">
        <v>0</v>
      </c>
      <c r="C28" s="25" t="s">
        <v>192</v>
      </c>
      <c r="D28" s="19" t="s">
        <v>187</v>
      </c>
      <c r="E28" s="417" t="s">
        <v>188</v>
      </c>
      <c r="F28" s="20" t="s">
        <v>189</v>
      </c>
      <c r="G28" s="20" t="s">
        <v>190</v>
      </c>
      <c r="H28" s="20" t="s">
        <v>260</v>
      </c>
      <c r="I28" s="26">
        <v>195</v>
      </c>
    </row>
    <row r="29" spans="1:9" ht="16.8" x14ac:dyDescent="0.3">
      <c r="A29" s="413" t="s">
        <v>299</v>
      </c>
      <c r="B29" s="207">
        <v>0</v>
      </c>
      <c r="C29" s="414" t="s">
        <v>193</v>
      </c>
      <c r="D29" s="19" t="s">
        <v>201</v>
      </c>
      <c r="E29" s="416" t="s">
        <v>188</v>
      </c>
      <c r="F29" s="416" t="s">
        <v>194</v>
      </c>
      <c r="G29" s="416" t="s">
        <v>190</v>
      </c>
      <c r="H29" s="416" t="s">
        <v>260</v>
      </c>
      <c r="I29" s="418">
        <v>206</v>
      </c>
    </row>
    <row r="30" spans="1:9" ht="16.8" x14ac:dyDescent="0.3">
      <c r="A30" s="181" t="s">
        <v>300</v>
      </c>
      <c r="B30" s="210">
        <v>0</v>
      </c>
      <c r="C30" s="420" t="s">
        <v>209</v>
      </c>
      <c r="D30" s="21" t="s">
        <v>187</v>
      </c>
      <c r="E30" s="421" t="s">
        <v>188</v>
      </c>
      <c r="F30" s="212" t="s">
        <v>189</v>
      </c>
      <c r="G30" s="212" t="s">
        <v>203</v>
      </c>
      <c r="H30" s="212" t="s">
        <v>295</v>
      </c>
      <c r="I30" s="213">
        <v>108</v>
      </c>
    </row>
    <row r="31" spans="1:9" ht="16.8" x14ac:dyDescent="0.3">
      <c r="A31" s="165" t="s">
        <v>233</v>
      </c>
      <c r="B31" s="27">
        <v>1</v>
      </c>
      <c r="C31" s="28" t="s">
        <v>215</v>
      </c>
      <c r="D31" s="19" t="s">
        <v>227</v>
      </c>
      <c r="E31" s="208" t="s">
        <v>188</v>
      </c>
      <c r="F31" s="20" t="s">
        <v>216</v>
      </c>
      <c r="G31" s="20" t="s">
        <v>197</v>
      </c>
      <c r="H31" s="20" t="s">
        <v>249</v>
      </c>
      <c r="I31" s="26" t="s">
        <v>254</v>
      </c>
    </row>
    <row r="32" spans="1:9" ht="16.8" x14ac:dyDescent="0.3">
      <c r="A32" s="165" t="s">
        <v>232</v>
      </c>
      <c r="B32" s="27">
        <v>1</v>
      </c>
      <c r="C32" s="28" t="s">
        <v>215</v>
      </c>
      <c r="D32" s="19" t="s">
        <v>187</v>
      </c>
      <c r="E32" s="208" t="s">
        <v>188</v>
      </c>
      <c r="F32" s="20" t="s">
        <v>213</v>
      </c>
      <c r="G32" s="20" t="s">
        <v>202</v>
      </c>
      <c r="H32" s="20" t="s">
        <v>249</v>
      </c>
      <c r="I32" s="26" t="s">
        <v>255</v>
      </c>
    </row>
    <row r="33" spans="1:9" ht="16.8" x14ac:dyDescent="0.3">
      <c r="A33" s="165" t="s">
        <v>171</v>
      </c>
      <c r="B33" s="27">
        <v>1</v>
      </c>
      <c r="C33" s="28" t="s">
        <v>186</v>
      </c>
      <c r="D33" s="19" t="s">
        <v>195</v>
      </c>
      <c r="E33" s="208" t="s">
        <v>188</v>
      </c>
      <c r="F33" s="20" t="s">
        <v>194</v>
      </c>
      <c r="G33" s="20" t="s">
        <v>230</v>
      </c>
      <c r="H33" s="20" t="s">
        <v>249</v>
      </c>
      <c r="I33" s="26" t="s">
        <v>252</v>
      </c>
    </row>
    <row r="34" spans="1:9" ht="16.8" x14ac:dyDescent="0.3">
      <c r="A34" s="165" t="s">
        <v>246</v>
      </c>
      <c r="B34" s="27">
        <v>1</v>
      </c>
      <c r="C34" s="28" t="s">
        <v>199</v>
      </c>
      <c r="D34" s="19" t="s">
        <v>227</v>
      </c>
      <c r="E34" s="417" t="s">
        <v>188</v>
      </c>
      <c r="F34" s="20" t="s">
        <v>194</v>
      </c>
      <c r="G34" s="20" t="s">
        <v>202</v>
      </c>
      <c r="H34" s="20" t="s">
        <v>249</v>
      </c>
      <c r="I34" s="47">
        <v>266</v>
      </c>
    </row>
    <row r="35" spans="1:9" ht="16.8" x14ac:dyDescent="0.3">
      <c r="A35" s="165" t="s">
        <v>245</v>
      </c>
      <c r="B35" s="27">
        <v>1</v>
      </c>
      <c r="C35" s="28" t="s">
        <v>193</v>
      </c>
      <c r="D35" s="19" t="s">
        <v>201</v>
      </c>
      <c r="E35" s="208" t="s">
        <v>188</v>
      </c>
      <c r="F35" s="20" t="s">
        <v>189</v>
      </c>
      <c r="G35" s="20" t="s">
        <v>202</v>
      </c>
      <c r="H35" s="20" t="s">
        <v>249</v>
      </c>
      <c r="I35" s="26" t="s">
        <v>253</v>
      </c>
    </row>
    <row r="36" spans="1:9" ht="16.8" x14ac:dyDescent="0.3">
      <c r="A36" s="165" t="s">
        <v>170</v>
      </c>
      <c r="B36" s="27">
        <v>1</v>
      </c>
      <c r="C36" s="28" t="s">
        <v>199</v>
      </c>
      <c r="D36" s="19" t="s">
        <v>187</v>
      </c>
      <c r="E36" s="417" t="s">
        <v>188</v>
      </c>
      <c r="F36" s="20" t="s">
        <v>216</v>
      </c>
      <c r="G36" s="20" t="s">
        <v>202</v>
      </c>
      <c r="H36" s="20" t="s">
        <v>249</v>
      </c>
      <c r="I36" s="363">
        <v>278</v>
      </c>
    </row>
    <row r="37" spans="1:9" ht="16.8" x14ac:dyDescent="0.3">
      <c r="A37" s="165" t="s">
        <v>231</v>
      </c>
      <c r="B37" s="27">
        <v>1</v>
      </c>
      <c r="C37" s="28" t="s">
        <v>211</v>
      </c>
      <c r="D37" s="19" t="s">
        <v>227</v>
      </c>
      <c r="E37" s="208" t="s">
        <v>188</v>
      </c>
      <c r="F37" s="20" t="s">
        <v>196</v>
      </c>
      <c r="G37" s="20" t="s">
        <v>202</v>
      </c>
      <c r="H37" s="20" t="s">
        <v>249</v>
      </c>
      <c r="I37" s="26" t="s">
        <v>256</v>
      </c>
    </row>
    <row r="38" spans="1:9" ht="16.8" x14ac:dyDescent="0.3">
      <c r="A38" s="181" t="s">
        <v>169</v>
      </c>
      <c r="B38" s="365">
        <v>1</v>
      </c>
      <c r="C38" s="366" t="s">
        <v>215</v>
      </c>
      <c r="D38" s="21" t="s">
        <v>229</v>
      </c>
      <c r="E38" s="211" t="s">
        <v>188</v>
      </c>
      <c r="F38" s="367" t="s">
        <v>216</v>
      </c>
      <c r="G38" s="367" t="s">
        <v>220</v>
      </c>
      <c r="H38" s="367" t="s">
        <v>249</v>
      </c>
      <c r="I38" s="213" t="s">
        <v>257</v>
      </c>
    </row>
    <row r="39" spans="1:9" ht="16.8" x14ac:dyDescent="0.3">
      <c r="A39" s="165" t="s">
        <v>248</v>
      </c>
      <c r="B39" s="364">
        <v>2</v>
      </c>
      <c r="C39" s="28" t="s">
        <v>215</v>
      </c>
      <c r="D39" s="19" t="s">
        <v>201</v>
      </c>
      <c r="E39" s="208" t="s">
        <v>188</v>
      </c>
      <c r="F39" s="20" t="s">
        <v>196</v>
      </c>
      <c r="G39" s="20" t="s">
        <v>197</v>
      </c>
      <c r="H39" s="20" t="s">
        <v>249</v>
      </c>
      <c r="I39" s="363">
        <v>275</v>
      </c>
    </row>
    <row r="40" spans="1:9" ht="16.8" x14ac:dyDescent="0.3">
      <c r="A40" s="165" t="s">
        <v>272</v>
      </c>
      <c r="B40" s="364">
        <v>2</v>
      </c>
      <c r="C40" s="28" t="s">
        <v>192</v>
      </c>
      <c r="D40" s="18" t="s">
        <v>187</v>
      </c>
      <c r="E40" s="417" t="s">
        <v>188</v>
      </c>
      <c r="F40" s="20" t="s">
        <v>213</v>
      </c>
      <c r="G40" s="20" t="s">
        <v>212</v>
      </c>
      <c r="H40" s="20" t="s">
        <v>249</v>
      </c>
      <c r="I40" s="26">
        <v>238</v>
      </c>
    </row>
    <row r="41" spans="1:9" ht="16.8" x14ac:dyDescent="0.3">
      <c r="A41" s="165" t="s">
        <v>273</v>
      </c>
      <c r="B41" s="364">
        <v>2</v>
      </c>
      <c r="C41" s="28" t="s">
        <v>192</v>
      </c>
      <c r="D41" s="19" t="s">
        <v>219</v>
      </c>
      <c r="E41" s="417" t="s">
        <v>188</v>
      </c>
      <c r="F41" s="20" t="s">
        <v>194</v>
      </c>
      <c r="G41" s="20" t="s">
        <v>197</v>
      </c>
      <c r="H41" s="20" t="s">
        <v>249</v>
      </c>
      <c r="I41" s="26">
        <v>216</v>
      </c>
    </row>
    <row r="42" spans="1:9" ht="16.8" x14ac:dyDescent="0.3">
      <c r="A42" s="165" t="s">
        <v>274</v>
      </c>
      <c r="B42" s="364">
        <v>2</v>
      </c>
      <c r="C42" s="28" t="s">
        <v>215</v>
      </c>
      <c r="D42" s="19" t="s">
        <v>301</v>
      </c>
      <c r="E42" s="417" t="s">
        <v>188</v>
      </c>
      <c r="F42" s="20" t="s">
        <v>302</v>
      </c>
      <c r="G42" s="20" t="s">
        <v>202</v>
      </c>
      <c r="H42" s="20" t="s">
        <v>249</v>
      </c>
      <c r="I42" s="26">
        <v>249</v>
      </c>
    </row>
    <row r="43" spans="1:9" ht="16.8" x14ac:dyDescent="0.3">
      <c r="A43" s="165" t="s">
        <v>275</v>
      </c>
      <c r="B43" s="364">
        <v>2</v>
      </c>
      <c r="C43" s="28" t="s">
        <v>193</v>
      </c>
      <c r="D43" s="19" t="s">
        <v>218</v>
      </c>
      <c r="E43" s="417" t="s">
        <v>188</v>
      </c>
      <c r="F43" s="20" t="s">
        <v>196</v>
      </c>
      <c r="G43" s="20" t="s">
        <v>190</v>
      </c>
      <c r="H43" s="20" t="s">
        <v>249</v>
      </c>
      <c r="I43" s="26">
        <v>246</v>
      </c>
    </row>
    <row r="44" spans="1:9" ht="16.8" x14ac:dyDescent="0.3">
      <c r="A44" s="165" t="s">
        <v>258</v>
      </c>
      <c r="B44" s="364">
        <v>2</v>
      </c>
      <c r="C44" s="28" t="s">
        <v>193</v>
      </c>
      <c r="D44" s="19" t="s">
        <v>218</v>
      </c>
      <c r="E44" s="208" t="s">
        <v>188</v>
      </c>
      <c r="F44" s="20" t="s">
        <v>194</v>
      </c>
      <c r="G44" s="20" t="s">
        <v>202</v>
      </c>
      <c r="H44" s="20" t="s">
        <v>260</v>
      </c>
      <c r="I44" s="26">
        <v>195</v>
      </c>
    </row>
    <row r="45" spans="1:9" ht="16.8" x14ac:dyDescent="0.3">
      <c r="A45" s="181" t="s">
        <v>259</v>
      </c>
      <c r="B45" s="385">
        <v>2</v>
      </c>
      <c r="C45" s="366" t="s">
        <v>192</v>
      </c>
      <c r="D45" s="21" t="s">
        <v>261</v>
      </c>
      <c r="E45" s="211" t="s">
        <v>188</v>
      </c>
      <c r="F45" s="367" t="s">
        <v>194</v>
      </c>
      <c r="G45" s="367" t="s">
        <v>202</v>
      </c>
      <c r="H45" s="367" t="s">
        <v>260</v>
      </c>
      <c r="I45" s="213">
        <v>41</v>
      </c>
    </row>
    <row r="46" spans="1:9" ht="16.8" x14ac:dyDescent="0.3">
      <c r="A46" s="165" t="s">
        <v>283</v>
      </c>
      <c r="B46" s="422">
        <v>3</v>
      </c>
      <c r="C46" s="28" t="s">
        <v>215</v>
      </c>
      <c r="D46" s="19" t="s">
        <v>201</v>
      </c>
      <c r="E46" s="208" t="s">
        <v>188</v>
      </c>
      <c r="F46" s="20" t="s">
        <v>189</v>
      </c>
      <c r="G46" s="20" t="s">
        <v>203</v>
      </c>
      <c r="H46" s="20" t="s">
        <v>260</v>
      </c>
      <c r="I46" s="26">
        <v>227</v>
      </c>
    </row>
    <row r="47" spans="1:9" ht="16.8" x14ac:dyDescent="0.3">
      <c r="A47" s="165" t="s">
        <v>284</v>
      </c>
      <c r="B47" s="422">
        <v>3</v>
      </c>
      <c r="C47" s="28" t="s">
        <v>193</v>
      </c>
      <c r="D47" s="19" t="s">
        <v>201</v>
      </c>
      <c r="E47" s="417" t="s">
        <v>188</v>
      </c>
      <c r="F47" s="209" t="s">
        <v>189</v>
      </c>
      <c r="G47" s="20" t="s">
        <v>203</v>
      </c>
      <c r="H47" s="20" t="s">
        <v>249</v>
      </c>
      <c r="I47" s="47">
        <v>239</v>
      </c>
    </row>
    <row r="48" spans="1:9" ht="16.8" x14ac:dyDescent="0.3">
      <c r="A48" s="165" t="s">
        <v>328</v>
      </c>
      <c r="B48" s="422">
        <v>3</v>
      </c>
      <c r="C48" s="28" t="s">
        <v>192</v>
      </c>
      <c r="D48" s="19" t="s">
        <v>201</v>
      </c>
      <c r="E48" s="417" t="s">
        <v>188</v>
      </c>
      <c r="F48" s="20" t="s">
        <v>302</v>
      </c>
      <c r="G48" s="20" t="s">
        <v>190</v>
      </c>
      <c r="H48" s="20" t="s">
        <v>249</v>
      </c>
      <c r="I48" s="363">
        <v>231</v>
      </c>
    </row>
    <row r="49" spans="1:9" ht="17.399999999999999" thickBot="1" x14ac:dyDescent="0.35">
      <c r="A49" s="214" t="s">
        <v>303</v>
      </c>
      <c r="B49" s="196">
        <v>3</v>
      </c>
      <c r="C49" s="30" t="s">
        <v>193</v>
      </c>
      <c r="D49" s="29" t="s">
        <v>304</v>
      </c>
      <c r="E49" s="215" t="s">
        <v>188</v>
      </c>
      <c r="F49" s="31" t="s">
        <v>216</v>
      </c>
      <c r="G49" s="31" t="s">
        <v>197</v>
      </c>
      <c r="H49" s="31" t="s">
        <v>260</v>
      </c>
      <c r="I49" s="32">
        <v>73</v>
      </c>
    </row>
    <row r="50" spans="1:9" ht="16.2" thickTop="1" x14ac:dyDescent="0.3"/>
  </sheetData>
  <sortState xmlns:xlrd2="http://schemas.microsoft.com/office/spreadsheetml/2017/richdata2" ref="A3:H32">
    <sortCondition ref="B3:B32"/>
    <sortCondition ref="A3:A32"/>
  </sortState>
  <conditionalFormatting sqref="B49">
    <cfRule type="cellIs" dxfId="879" priority="1" operator="equal">
      <formula>9</formula>
    </cfRule>
    <cfRule type="cellIs" dxfId="878" priority="2" operator="equal">
      <formula>8</formula>
    </cfRule>
    <cfRule type="cellIs" dxfId="877" priority="3" operator="equal">
      <formula>7</formula>
    </cfRule>
    <cfRule type="cellIs" dxfId="876" priority="4" operator="equal">
      <formula>6</formula>
    </cfRule>
    <cfRule type="cellIs" dxfId="875" priority="5" operator="equal">
      <formula>5</formula>
    </cfRule>
    <cfRule type="cellIs" dxfId="874" priority="6" operator="equal">
      <formula>4</formula>
    </cfRule>
    <cfRule type="cellIs" dxfId="873" priority="7" operator="equal">
      <formula>3</formula>
    </cfRule>
    <cfRule type="cellIs" dxfId="872" priority="8" operator="equal">
      <formula>2</formula>
    </cfRule>
    <cfRule type="cellIs" dxfId="871" priority="9" operator="equal">
      <formula>1</formula>
    </cfRule>
    <cfRule type="containsBlanks" dxfId="870" priority="10">
      <formula>LEN(TRIM(B49))=0</formula>
    </cfRule>
    <cfRule type="cellIs" dxfId="869"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showGridLines="0" workbookViewId="0"/>
  </sheetViews>
  <sheetFormatPr defaultColWidth="10.59765625" defaultRowHeight="16.8" x14ac:dyDescent="0.3"/>
  <cols>
    <col min="1" max="1" width="22.59765625" style="135" bestFit="1" customWidth="1"/>
    <col min="2" max="2" width="6.19921875" style="135" bestFit="1" customWidth="1"/>
    <col min="3" max="3" width="4.09765625" style="135" bestFit="1" customWidth="1"/>
    <col min="4" max="4" width="6.3984375" style="135" bestFit="1" customWidth="1"/>
    <col min="5" max="5" width="1.8984375" style="135" customWidth="1"/>
    <col min="6" max="6" width="16.5" style="135" bestFit="1" customWidth="1"/>
    <col min="7" max="7" width="3.5" style="135" bestFit="1" customWidth="1"/>
    <col min="8" max="8" width="3.3984375" style="135" bestFit="1" customWidth="1"/>
    <col min="9" max="9" width="3.8984375" style="135" bestFit="1" customWidth="1"/>
    <col min="10" max="10" width="3.59765625" style="135" bestFit="1" customWidth="1"/>
    <col min="11" max="14" width="3.5" style="135" bestFit="1" customWidth="1"/>
    <col min="15" max="16384" width="10.59765625" style="135"/>
  </cols>
  <sheetData>
    <row r="1" spans="1:14" ht="24" thickTop="1" thickBot="1" x14ac:dyDescent="0.35">
      <c r="A1" s="150" t="s">
        <v>158</v>
      </c>
      <c r="B1" s="151"/>
      <c r="C1" s="151"/>
      <c r="D1" s="152"/>
      <c r="F1" s="153"/>
      <c r="G1" s="154" t="s">
        <v>247</v>
      </c>
      <c r="H1" s="154"/>
      <c r="I1" s="155"/>
      <c r="J1" s="156"/>
      <c r="K1" s="155"/>
      <c r="L1" s="155"/>
      <c r="M1" s="155"/>
      <c r="N1" s="156"/>
    </row>
    <row r="2" spans="1:14" ht="17.399999999999999" thickTop="1" x14ac:dyDescent="0.3">
      <c r="A2" s="157" t="s">
        <v>97</v>
      </c>
      <c r="B2" s="158" t="s">
        <v>100</v>
      </c>
      <c r="C2" s="159" t="s">
        <v>101</v>
      </c>
      <c r="D2" s="160" t="s">
        <v>102</v>
      </c>
      <c r="F2" s="153"/>
      <c r="G2" s="161" t="s">
        <v>115</v>
      </c>
      <c r="H2" s="162"/>
      <c r="I2" s="163"/>
      <c r="J2" s="163"/>
      <c r="K2" s="163"/>
      <c r="L2" s="163"/>
      <c r="M2" s="163"/>
      <c r="N2" s="164"/>
    </row>
    <row r="3" spans="1:14" ht="17.399999999999999" thickBot="1" x14ac:dyDescent="0.35">
      <c r="A3" s="165" t="s">
        <v>117</v>
      </c>
      <c r="B3" s="166">
        <v>0</v>
      </c>
      <c r="C3" s="167">
        <f>10+B3+'Personal File'!$C$12</f>
        <v>13</v>
      </c>
      <c r="D3" s="168" t="s">
        <v>333</v>
      </c>
      <c r="F3" s="153"/>
      <c r="G3" s="169" t="s">
        <v>116</v>
      </c>
      <c r="H3" s="170" t="s">
        <v>107</v>
      </c>
      <c r="I3" s="170" t="s">
        <v>108</v>
      </c>
      <c r="J3" s="170" t="s">
        <v>109</v>
      </c>
      <c r="K3" s="170" t="s">
        <v>110</v>
      </c>
      <c r="L3" s="170" t="s">
        <v>111</v>
      </c>
      <c r="M3" s="170" t="s">
        <v>112</v>
      </c>
      <c r="N3" s="171" t="s">
        <v>113</v>
      </c>
    </row>
    <row r="4" spans="1:14" ht="17.399999999999999" thickTop="1" x14ac:dyDescent="0.3">
      <c r="A4" s="165" t="s">
        <v>166</v>
      </c>
      <c r="B4" s="166">
        <v>0</v>
      </c>
      <c r="C4" s="167">
        <f>10+B4+'Personal File'!$C$12</f>
        <v>13</v>
      </c>
      <c r="D4" s="168" t="s">
        <v>333</v>
      </c>
      <c r="F4" s="172" t="s">
        <v>157</v>
      </c>
      <c r="G4" s="173">
        <v>4</v>
      </c>
      <c r="H4" s="174">
        <v>3</v>
      </c>
      <c r="I4" s="174">
        <v>3</v>
      </c>
      <c r="J4" s="174">
        <v>2</v>
      </c>
      <c r="K4" s="175">
        <v>0</v>
      </c>
      <c r="L4" s="175">
        <v>0</v>
      </c>
      <c r="M4" s="175">
        <v>0</v>
      </c>
      <c r="N4" s="176">
        <v>0</v>
      </c>
    </row>
    <row r="5" spans="1:14" x14ac:dyDescent="0.3">
      <c r="A5" s="165" t="s">
        <v>168</v>
      </c>
      <c r="B5" s="166">
        <v>0</v>
      </c>
      <c r="C5" s="167">
        <f>10+B5+'Personal File'!$C$12</f>
        <v>13</v>
      </c>
      <c r="D5" s="168" t="s">
        <v>333</v>
      </c>
      <c r="F5" s="177" t="s">
        <v>236</v>
      </c>
      <c r="G5" s="178">
        <v>0</v>
      </c>
      <c r="H5" s="178">
        <v>1</v>
      </c>
      <c r="I5" s="178">
        <v>1</v>
      </c>
      <c r="J5" s="178">
        <v>1</v>
      </c>
      <c r="K5" s="179">
        <v>0</v>
      </c>
      <c r="L5" s="179">
        <v>0</v>
      </c>
      <c r="M5" s="179">
        <v>0</v>
      </c>
      <c r="N5" s="180">
        <v>0</v>
      </c>
    </row>
    <row r="6" spans="1:14" x14ac:dyDescent="0.3">
      <c r="A6" s="181" t="s">
        <v>225</v>
      </c>
      <c r="B6" s="182">
        <v>0</v>
      </c>
      <c r="C6" s="183">
        <f>10+B6+'Personal File'!$C$12</f>
        <v>13</v>
      </c>
      <c r="D6" s="184" t="s">
        <v>333</v>
      </c>
      <c r="F6" s="177" t="s">
        <v>120</v>
      </c>
      <c r="G6" s="178">
        <v>0</v>
      </c>
      <c r="H6" s="178">
        <v>1</v>
      </c>
      <c r="I6" s="178">
        <v>1</v>
      </c>
      <c r="J6" s="178">
        <v>1</v>
      </c>
      <c r="K6" s="179">
        <v>0</v>
      </c>
      <c r="L6" s="179">
        <v>0</v>
      </c>
      <c r="M6" s="179">
        <v>0</v>
      </c>
      <c r="N6" s="180">
        <v>0</v>
      </c>
    </row>
    <row r="7" spans="1:14" ht="17.399999999999999" thickBot="1" x14ac:dyDescent="0.35">
      <c r="A7" s="165" t="s">
        <v>327</v>
      </c>
      <c r="B7" s="166">
        <v>1</v>
      </c>
      <c r="C7" s="167">
        <f>10+B7+'Personal File'!$C$12</f>
        <v>14</v>
      </c>
      <c r="D7" s="168" t="s">
        <v>333</v>
      </c>
      <c r="F7" s="185" t="s">
        <v>124</v>
      </c>
      <c r="G7" s="186">
        <f t="shared" ref="G7:H7" si="0">SUM(G4:G6)</f>
        <v>4</v>
      </c>
      <c r="H7" s="186">
        <f t="shared" si="0"/>
        <v>5</v>
      </c>
      <c r="I7" s="186">
        <f t="shared" ref="I7" si="1">SUM(I4:I6)</f>
        <v>5</v>
      </c>
      <c r="J7" s="186">
        <f t="shared" ref="J7" si="2">SUM(J4:J6)</f>
        <v>4</v>
      </c>
      <c r="K7" s="187">
        <v>0</v>
      </c>
      <c r="L7" s="187">
        <v>0</v>
      </c>
      <c r="M7" s="187">
        <v>0</v>
      </c>
      <c r="N7" s="188">
        <v>0</v>
      </c>
    </row>
    <row r="8" spans="1:14" ht="18" thickTop="1" thickBot="1" x14ac:dyDescent="0.35">
      <c r="A8" s="165" t="s">
        <v>171</v>
      </c>
      <c r="B8" s="166">
        <v>1</v>
      </c>
      <c r="C8" s="167">
        <f>10+B8+'Personal File'!$C$12</f>
        <v>14</v>
      </c>
      <c r="D8" s="168" t="s">
        <v>337</v>
      </c>
    </row>
    <row r="9" spans="1:14" ht="17.399999999999999" thickTop="1" x14ac:dyDescent="0.3">
      <c r="A9" s="165" t="s">
        <v>170</v>
      </c>
      <c r="B9" s="166">
        <v>1</v>
      </c>
      <c r="C9" s="167">
        <f>10+B9+'Personal File'!$C$12</f>
        <v>14</v>
      </c>
      <c r="D9" s="168" t="s">
        <v>333</v>
      </c>
      <c r="F9" s="372" t="s">
        <v>265</v>
      </c>
      <c r="G9" s="373" t="s">
        <v>319</v>
      </c>
      <c r="H9" s="373"/>
      <c r="I9" s="373"/>
      <c r="J9" s="373"/>
      <c r="K9" s="374" t="s">
        <v>264</v>
      </c>
      <c r="L9" s="374"/>
      <c r="M9" s="373"/>
      <c r="N9" s="375"/>
    </row>
    <row r="10" spans="1:14" ht="17.399999999999999" thickBot="1" x14ac:dyDescent="0.35">
      <c r="A10" s="449" t="s">
        <v>169</v>
      </c>
      <c r="B10" s="166">
        <v>1</v>
      </c>
      <c r="C10" s="167">
        <f>10+B10+'Personal File'!$C$12</f>
        <v>14</v>
      </c>
      <c r="D10" s="168" t="s">
        <v>333</v>
      </c>
      <c r="F10" s="368" t="s">
        <v>159</v>
      </c>
      <c r="G10" s="369">
        <f>'Personal File'!E4</f>
        <v>3</v>
      </c>
      <c r="H10" s="369"/>
      <c r="I10" s="369"/>
      <c r="J10" s="369"/>
      <c r="K10" s="437">
        <f>G10+'Personal File'!E5</f>
        <v>6</v>
      </c>
      <c r="L10" s="370"/>
      <c r="M10" s="369"/>
      <c r="N10" s="371"/>
    </row>
    <row r="11" spans="1:14" ht="17.399999999999999" thickTop="1" x14ac:dyDescent="0.3">
      <c r="A11" s="181" t="s">
        <v>231</v>
      </c>
      <c r="B11" s="182">
        <v>1</v>
      </c>
      <c r="C11" s="183">
        <f>10+B11+'Personal File'!$C$12</f>
        <v>14</v>
      </c>
      <c r="D11" s="184" t="s">
        <v>333</v>
      </c>
    </row>
    <row r="12" spans="1:14" x14ac:dyDescent="0.3">
      <c r="A12" s="165" t="s">
        <v>324</v>
      </c>
      <c r="B12" s="166">
        <v>2</v>
      </c>
      <c r="C12" s="167">
        <f>10+B12+'Personal File'!$C$12</f>
        <v>15</v>
      </c>
      <c r="D12" s="168" t="s">
        <v>333</v>
      </c>
    </row>
    <row r="13" spans="1:14" x14ac:dyDescent="0.3">
      <c r="A13" s="165" t="s">
        <v>325</v>
      </c>
      <c r="B13" s="166">
        <v>2</v>
      </c>
      <c r="C13" s="167">
        <f>10+B13+'Personal File'!$C$12</f>
        <v>15</v>
      </c>
      <c r="D13" s="168" t="s">
        <v>337</v>
      </c>
    </row>
    <row r="14" spans="1:14" x14ac:dyDescent="0.3">
      <c r="A14" s="165" t="s">
        <v>325</v>
      </c>
      <c r="B14" s="166">
        <v>2</v>
      </c>
      <c r="C14" s="167">
        <f>10+B14+'Personal File'!$C$12</f>
        <v>15</v>
      </c>
      <c r="D14" s="168" t="s">
        <v>333</v>
      </c>
    </row>
    <row r="15" spans="1:14" x14ac:dyDescent="0.3">
      <c r="A15" s="449" t="s">
        <v>248</v>
      </c>
      <c r="B15" s="166">
        <v>2</v>
      </c>
      <c r="C15" s="167">
        <f>10+B15+'Personal File'!$C$12</f>
        <v>15</v>
      </c>
      <c r="D15" s="168" t="s">
        <v>337</v>
      </c>
    </row>
    <row r="16" spans="1:14" x14ac:dyDescent="0.3">
      <c r="A16" s="181" t="s">
        <v>326</v>
      </c>
      <c r="B16" s="182">
        <v>2</v>
      </c>
      <c r="C16" s="183">
        <f>10+B16+'Personal File'!$C$12</f>
        <v>15</v>
      </c>
      <c r="D16" s="184" t="s">
        <v>333</v>
      </c>
    </row>
    <row r="17" spans="1:4" x14ac:dyDescent="0.3">
      <c r="A17" s="449" t="s">
        <v>283</v>
      </c>
      <c r="B17" s="166">
        <v>3</v>
      </c>
      <c r="C17" s="167">
        <f>10+B17+'Personal File'!$C$12</f>
        <v>16</v>
      </c>
      <c r="D17" s="168" t="s">
        <v>333</v>
      </c>
    </row>
    <row r="18" spans="1:4" x14ac:dyDescent="0.3">
      <c r="A18" s="165" t="s">
        <v>328</v>
      </c>
      <c r="B18" s="166">
        <v>3</v>
      </c>
      <c r="C18" s="167">
        <f>10+B18+'Personal File'!$C$12</f>
        <v>16</v>
      </c>
      <c r="D18" s="168" t="s">
        <v>337</v>
      </c>
    </row>
    <row r="19" spans="1:4" x14ac:dyDescent="0.3">
      <c r="A19" s="165" t="s">
        <v>328</v>
      </c>
      <c r="B19" s="166">
        <v>3</v>
      </c>
      <c r="C19" s="167">
        <f>10+B19+'Personal File'!$C$12</f>
        <v>16</v>
      </c>
      <c r="D19" s="168" t="s">
        <v>333</v>
      </c>
    </row>
    <row r="20" spans="1:4" ht="17.399999999999999" thickBot="1" x14ac:dyDescent="0.35">
      <c r="A20" s="214" t="s">
        <v>284</v>
      </c>
      <c r="B20" s="196">
        <v>3</v>
      </c>
      <c r="C20" s="197">
        <f>10+B20+'Personal File'!$C$12</f>
        <v>16</v>
      </c>
      <c r="D20" s="189" t="s">
        <v>337</v>
      </c>
    </row>
    <row r="21" spans="1:4" ht="18" thickTop="1" thickBot="1" x14ac:dyDescent="0.35"/>
    <row r="22" spans="1:4" ht="24" thickTop="1" thickBot="1" x14ac:dyDescent="0.35">
      <c r="A22" s="150" t="s">
        <v>234</v>
      </c>
      <c r="B22" s="151"/>
      <c r="C22" s="151"/>
      <c r="D22" s="152"/>
    </row>
    <row r="23" spans="1:4" ht="17.399999999999999" thickTop="1" x14ac:dyDescent="0.3">
      <c r="A23" s="157" t="s">
        <v>97</v>
      </c>
      <c r="B23" s="158" t="s">
        <v>100</v>
      </c>
      <c r="C23" s="159" t="s">
        <v>101</v>
      </c>
      <c r="D23" s="160" t="s">
        <v>102</v>
      </c>
    </row>
    <row r="24" spans="1:4" x14ac:dyDescent="0.3">
      <c r="A24" s="190" t="s">
        <v>118</v>
      </c>
      <c r="B24" s="191">
        <v>0</v>
      </c>
      <c r="C24" s="192">
        <f>10+B24+'Personal File'!$C$12+1</f>
        <v>14</v>
      </c>
      <c r="D24" s="193" t="s">
        <v>333</v>
      </c>
    </row>
    <row r="25" spans="1:4" x14ac:dyDescent="0.3">
      <c r="A25" s="194" t="s">
        <v>150</v>
      </c>
      <c r="B25" s="166">
        <v>0</v>
      </c>
      <c r="C25" s="166">
        <f>10+B25+'Personal File'!$C$12+1</f>
        <v>14</v>
      </c>
      <c r="D25" s="168" t="s">
        <v>333</v>
      </c>
    </row>
    <row r="26" spans="1:4" x14ac:dyDescent="0.3">
      <c r="A26" s="194" t="s">
        <v>151</v>
      </c>
      <c r="B26" s="166">
        <v>0</v>
      </c>
      <c r="C26" s="166">
        <f>10+B26+'Personal File'!$C$12+1</f>
        <v>14</v>
      </c>
      <c r="D26" s="168" t="s">
        <v>333</v>
      </c>
    </row>
    <row r="27" spans="1:4" ht="17.399999999999999" thickBot="1" x14ac:dyDescent="0.35">
      <c r="A27" s="195" t="s">
        <v>152</v>
      </c>
      <c r="B27" s="196">
        <v>0</v>
      </c>
      <c r="C27" s="197">
        <f>10+B27+'Personal File'!$C$12+1</f>
        <v>14</v>
      </c>
      <c r="D27" s="189" t="s">
        <v>333</v>
      </c>
    </row>
    <row r="28" spans="1:4" ht="17.399999999999999" thickTop="1" x14ac:dyDescent="0.3"/>
  </sheetData>
  <sortState xmlns:xlrd2="http://schemas.microsoft.com/office/spreadsheetml/2017/richdata2" ref="A3:D20">
    <sortCondition ref="B3:B20"/>
    <sortCondition ref="A3:A20"/>
  </sortState>
  <conditionalFormatting sqref="D15:D16 D3:D13">
    <cfRule type="cellIs" dxfId="868" priority="873" stopIfTrue="1" operator="equal">
      <formula>"þ"</formula>
    </cfRule>
  </conditionalFormatting>
  <conditionalFormatting sqref="B16">
    <cfRule type="cellIs" dxfId="867" priority="872" stopIfTrue="1" operator="greaterThanOrEqual">
      <formula>#REF!</formula>
    </cfRule>
  </conditionalFormatting>
  <conditionalFormatting sqref="B13 B19:B25 B15:B17">
    <cfRule type="cellIs" dxfId="866" priority="871" stopIfTrue="1" operator="equal">
      <formula>"þ"</formula>
    </cfRule>
  </conditionalFormatting>
  <conditionalFormatting sqref="C13 C19:C25 C15:C17">
    <cfRule type="cellIs" dxfId="865" priority="870" stopIfTrue="1" operator="equal">
      <formula>"þ"</formula>
    </cfRule>
  </conditionalFormatting>
  <conditionalFormatting sqref="C13 C19:C25 C15:C17">
    <cfRule type="cellIs" dxfId="864" priority="869" stopIfTrue="1" operator="equal">
      <formula>"þ"</formula>
    </cfRule>
  </conditionalFormatting>
  <conditionalFormatting sqref="D13 D20:D25 D15:D17">
    <cfRule type="cellIs" dxfId="863" priority="868" stopIfTrue="1" operator="equal">
      <formula>"þ"</formula>
    </cfRule>
  </conditionalFormatting>
  <conditionalFormatting sqref="B17:D17">
    <cfRule type="cellIs" dxfId="862" priority="867" stopIfTrue="1" operator="equal">
      <formula>"þ"</formula>
    </cfRule>
  </conditionalFormatting>
  <conditionalFormatting sqref="B16">
    <cfRule type="cellIs" dxfId="861" priority="866" stopIfTrue="1" operator="equal">
      <formula>"þ"</formula>
    </cfRule>
  </conditionalFormatting>
  <conditionalFormatting sqref="C16">
    <cfRule type="cellIs" dxfId="860" priority="865" stopIfTrue="1" operator="equal">
      <formula>"þ"</formula>
    </cfRule>
  </conditionalFormatting>
  <conditionalFormatting sqref="C16">
    <cfRule type="cellIs" dxfId="859" priority="864" stopIfTrue="1" operator="equal">
      <formula>"þ"</formula>
    </cfRule>
  </conditionalFormatting>
  <conditionalFormatting sqref="D16">
    <cfRule type="cellIs" dxfId="858" priority="863" stopIfTrue="1" operator="equal">
      <formula>"þ"</formula>
    </cfRule>
  </conditionalFormatting>
  <conditionalFormatting sqref="B17">
    <cfRule type="cellIs" dxfId="857" priority="862" stopIfTrue="1" operator="greaterThanOrEqual">
      <formula>#REF!</formula>
    </cfRule>
  </conditionalFormatting>
  <conditionalFormatting sqref="B19:C19">
    <cfRule type="cellIs" dxfId="856" priority="861" stopIfTrue="1" operator="equal">
      <formula>"þ"</formula>
    </cfRule>
  </conditionalFormatting>
  <conditionalFormatting sqref="B17">
    <cfRule type="cellIs" dxfId="855" priority="860" stopIfTrue="1" operator="equal">
      <formula>"þ"</formula>
    </cfRule>
  </conditionalFormatting>
  <conditionalFormatting sqref="C17">
    <cfRule type="cellIs" dxfId="854" priority="859" stopIfTrue="1" operator="equal">
      <formula>"þ"</formula>
    </cfRule>
  </conditionalFormatting>
  <conditionalFormatting sqref="C17">
    <cfRule type="cellIs" dxfId="853" priority="858" stopIfTrue="1" operator="equal">
      <formula>"þ"</formula>
    </cfRule>
  </conditionalFormatting>
  <conditionalFormatting sqref="D17">
    <cfRule type="cellIs" dxfId="852" priority="857" stopIfTrue="1" operator="equal">
      <formula>"þ"</formula>
    </cfRule>
  </conditionalFormatting>
  <conditionalFormatting sqref="B17">
    <cfRule type="cellIs" dxfId="851" priority="856" stopIfTrue="1" operator="greaterThanOrEqual">
      <formula>#REF!</formula>
    </cfRule>
  </conditionalFormatting>
  <conditionalFormatting sqref="B19:C19">
    <cfRule type="cellIs" dxfId="850" priority="855" stopIfTrue="1" operator="equal">
      <formula>"þ"</formula>
    </cfRule>
  </conditionalFormatting>
  <conditionalFormatting sqref="B17">
    <cfRule type="cellIs" dxfId="849" priority="854" stopIfTrue="1" operator="equal">
      <formula>"þ"</formula>
    </cfRule>
  </conditionalFormatting>
  <conditionalFormatting sqref="C17">
    <cfRule type="cellIs" dxfId="848" priority="853" stopIfTrue="1" operator="equal">
      <formula>"þ"</formula>
    </cfRule>
  </conditionalFormatting>
  <conditionalFormatting sqref="C17">
    <cfRule type="cellIs" dxfId="847" priority="852" stopIfTrue="1" operator="equal">
      <formula>"þ"</formula>
    </cfRule>
  </conditionalFormatting>
  <conditionalFormatting sqref="D17">
    <cfRule type="cellIs" dxfId="846" priority="851" stopIfTrue="1" operator="equal">
      <formula>"þ"</formula>
    </cfRule>
  </conditionalFormatting>
  <conditionalFormatting sqref="B19">
    <cfRule type="cellIs" dxfId="845" priority="850" stopIfTrue="1" operator="greaterThanOrEqual">
      <formula>#REF!</formula>
    </cfRule>
  </conditionalFormatting>
  <conditionalFormatting sqref="B20:D20">
    <cfRule type="cellIs" dxfId="844" priority="849" stopIfTrue="1" operator="equal">
      <formula>"þ"</formula>
    </cfRule>
  </conditionalFormatting>
  <conditionalFormatting sqref="B19">
    <cfRule type="cellIs" dxfId="843" priority="848" stopIfTrue="1" operator="equal">
      <formula>"þ"</formula>
    </cfRule>
  </conditionalFormatting>
  <conditionalFormatting sqref="C19">
    <cfRule type="cellIs" dxfId="842" priority="847" stopIfTrue="1" operator="equal">
      <formula>"þ"</formula>
    </cfRule>
  </conditionalFormatting>
  <conditionalFormatting sqref="C19">
    <cfRule type="cellIs" dxfId="841" priority="846" stopIfTrue="1" operator="equal">
      <formula>"þ"</formula>
    </cfRule>
  </conditionalFormatting>
  <conditionalFormatting sqref="B17">
    <cfRule type="cellIs" dxfId="840" priority="844" stopIfTrue="1" operator="greaterThanOrEqual">
      <formula>#REF!</formula>
    </cfRule>
  </conditionalFormatting>
  <conditionalFormatting sqref="B19:C19">
    <cfRule type="cellIs" dxfId="839" priority="843" stopIfTrue="1" operator="equal">
      <formula>"þ"</formula>
    </cfRule>
  </conditionalFormatting>
  <conditionalFormatting sqref="B17">
    <cfRule type="cellIs" dxfId="838" priority="842" stopIfTrue="1" operator="equal">
      <formula>"þ"</formula>
    </cfRule>
  </conditionalFormatting>
  <conditionalFormatting sqref="C17">
    <cfRule type="cellIs" dxfId="837" priority="841" stopIfTrue="1" operator="equal">
      <formula>"þ"</formula>
    </cfRule>
  </conditionalFormatting>
  <conditionalFormatting sqref="C17">
    <cfRule type="cellIs" dxfId="836" priority="840" stopIfTrue="1" operator="equal">
      <formula>"þ"</formula>
    </cfRule>
  </conditionalFormatting>
  <conditionalFormatting sqref="D17">
    <cfRule type="cellIs" dxfId="835" priority="839" stopIfTrue="1" operator="equal">
      <formula>"þ"</formula>
    </cfRule>
  </conditionalFormatting>
  <conditionalFormatting sqref="B19">
    <cfRule type="cellIs" dxfId="834" priority="838" stopIfTrue="1" operator="greaterThanOrEqual">
      <formula>#REF!</formula>
    </cfRule>
  </conditionalFormatting>
  <conditionalFormatting sqref="B20:D20">
    <cfRule type="cellIs" dxfId="833" priority="837" stopIfTrue="1" operator="equal">
      <formula>"þ"</formula>
    </cfRule>
  </conditionalFormatting>
  <conditionalFormatting sqref="B19">
    <cfRule type="cellIs" dxfId="832" priority="836" stopIfTrue="1" operator="equal">
      <formula>"þ"</formula>
    </cfRule>
  </conditionalFormatting>
  <conditionalFormatting sqref="C19">
    <cfRule type="cellIs" dxfId="831" priority="835" stopIfTrue="1" operator="equal">
      <formula>"þ"</formula>
    </cfRule>
  </conditionalFormatting>
  <conditionalFormatting sqref="C19">
    <cfRule type="cellIs" dxfId="830" priority="834" stopIfTrue="1" operator="equal">
      <formula>"þ"</formula>
    </cfRule>
  </conditionalFormatting>
  <conditionalFormatting sqref="B19">
    <cfRule type="cellIs" dxfId="829" priority="832" stopIfTrue="1" operator="greaterThanOrEqual">
      <formula>#REF!</formula>
    </cfRule>
  </conditionalFormatting>
  <conditionalFormatting sqref="B20:D20">
    <cfRule type="cellIs" dxfId="828" priority="831" stopIfTrue="1" operator="equal">
      <formula>"þ"</formula>
    </cfRule>
  </conditionalFormatting>
  <conditionalFormatting sqref="B19">
    <cfRule type="cellIs" dxfId="827" priority="830" stopIfTrue="1" operator="equal">
      <formula>"þ"</formula>
    </cfRule>
  </conditionalFormatting>
  <conditionalFormatting sqref="C19">
    <cfRule type="cellIs" dxfId="826" priority="829" stopIfTrue="1" operator="equal">
      <formula>"þ"</formula>
    </cfRule>
  </conditionalFormatting>
  <conditionalFormatting sqref="C19">
    <cfRule type="cellIs" dxfId="825" priority="828" stopIfTrue="1" operator="equal">
      <formula>"þ"</formula>
    </cfRule>
  </conditionalFormatting>
  <conditionalFormatting sqref="B20">
    <cfRule type="cellIs" dxfId="824" priority="826" stopIfTrue="1" operator="greaterThanOrEqual">
      <formula>#REF!</formula>
    </cfRule>
  </conditionalFormatting>
  <conditionalFormatting sqref="B21:D21">
    <cfRule type="cellIs" dxfId="823" priority="825" stopIfTrue="1" operator="equal">
      <formula>"þ"</formula>
    </cfRule>
  </conditionalFormatting>
  <conditionalFormatting sqref="B20">
    <cfRule type="cellIs" dxfId="822" priority="824" stopIfTrue="1" operator="equal">
      <formula>"þ"</formula>
    </cfRule>
  </conditionalFormatting>
  <conditionalFormatting sqref="C20">
    <cfRule type="cellIs" dxfId="821" priority="823" stopIfTrue="1" operator="equal">
      <formula>"þ"</formula>
    </cfRule>
  </conditionalFormatting>
  <conditionalFormatting sqref="C20">
    <cfRule type="cellIs" dxfId="820" priority="822" stopIfTrue="1" operator="equal">
      <formula>"þ"</formula>
    </cfRule>
  </conditionalFormatting>
  <conditionalFormatting sqref="D20">
    <cfRule type="cellIs" dxfId="819" priority="821" stopIfTrue="1" operator="equal">
      <formula>"þ"</formula>
    </cfRule>
  </conditionalFormatting>
  <conditionalFormatting sqref="B17">
    <cfRule type="cellIs" dxfId="818" priority="820" stopIfTrue="1" operator="greaterThanOrEqual">
      <formula>#REF!</formula>
    </cfRule>
  </conditionalFormatting>
  <conditionalFormatting sqref="B19:C19">
    <cfRule type="cellIs" dxfId="817" priority="819" stopIfTrue="1" operator="equal">
      <formula>"þ"</formula>
    </cfRule>
  </conditionalFormatting>
  <conditionalFormatting sqref="B17">
    <cfRule type="cellIs" dxfId="816" priority="818" stopIfTrue="1" operator="equal">
      <formula>"þ"</formula>
    </cfRule>
  </conditionalFormatting>
  <conditionalFormatting sqref="C17">
    <cfRule type="cellIs" dxfId="815" priority="817" stopIfTrue="1" operator="equal">
      <formula>"þ"</formula>
    </cfRule>
  </conditionalFormatting>
  <conditionalFormatting sqref="C17">
    <cfRule type="cellIs" dxfId="814" priority="816" stopIfTrue="1" operator="equal">
      <formula>"þ"</formula>
    </cfRule>
  </conditionalFormatting>
  <conditionalFormatting sqref="D17">
    <cfRule type="cellIs" dxfId="813" priority="815" stopIfTrue="1" operator="equal">
      <formula>"þ"</formula>
    </cfRule>
  </conditionalFormatting>
  <conditionalFormatting sqref="B19">
    <cfRule type="cellIs" dxfId="812" priority="814" stopIfTrue="1" operator="greaterThanOrEqual">
      <formula>#REF!</formula>
    </cfRule>
  </conditionalFormatting>
  <conditionalFormatting sqref="B20:D20">
    <cfRule type="cellIs" dxfId="811" priority="813" stopIfTrue="1" operator="equal">
      <formula>"þ"</formula>
    </cfRule>
  </conditionalFormatting>
  <conditionalFormatting sqref="B19">
    <cfRule type="cellIs" dxfId="810" priority="812" stopIfTrue="1" operator="equal">
      <formula>"þ"</formula>
    </cfRule>
  </conditionalFormatting>
  <conditionalFormatting sqref="C19">
    <cfRule type="cellIs" dxfId="809" priority="811" stopIfTrue="1" operator="equal">
      <formula>"þ"</formula>
    </cfRule>
  </conditionalFormatting>
  <conditionalFormatting sqref="C19">
    <cfRule type="cellIs" dxfId="808" priority="810" stopIfTrue="1" operator="equal">
      <formula>"þ"</formula>
    </cfRule>
  </conditionalFormatting>
  <conditionalFormatting sqref="B19">
    <cfRule type="cellIs" dxfId="807" priority="808" stopIfTrue="1" operator="greaterThanOrEqual">
      <formula>#REF!</formula>
    </cfRule>
  </conditionalFormatting>
  <conditionalFormatting sqref="B20:D20">
    <cfRule type="cellIs" dxfId="806" priority="807" stopIfTrue="1" operator="equal">
      <formula>"þ"</formula>
    </cfRule>
  </conditionalFormatting>
  <conditionalFormatting sqref="B19">
    <cfRule type="cellIs" dxfId="805" priority="806" stopIfTrue="1" operator="equal">
      <formula>"þ"</formula>
    </cfRule>
  </conditionalFormatting>
  <conditionalFormatting sqref="C19">
    <cfRule type="cellIs" dxfId="804" priority="805" stopIfTrue="1" operator="equal">
      <formula>"þ"</formula>
    </cfRule>
  </conditionalFormatting>
  <conditionalFormatting sqref="C19">
    <cfRule type="cellIs" dxfId="803" priority="804" stopIfTrue="1" operator="equal">
      <formula>"þ"</formula>
    </cfRule>
  </conditionalFormatting>
  <conditionalFormatting sqref="B20">
    <cfRule type="cellIs" dxfId="802" priority="802" stopIfTrue="1" operator="greaterThanOrEqual">
      <formula>#REF!</formula>
    </cfRule>
  </conditionalFormatting>
  <conditionalFormatting sqref="B21:D21">
    <cfRule type="cellIs" dxfId="801" priority="801" stopIfTrue="1" operator="equal">
      <formula>"þ"</formula>
    </cfRule>
  </conditionalFormatting>
  <conditionalFormatting sqref="B20">
    <cfRule type="cellIs" dxfId="800" priority="800" stopIfTrue="1" operator="equal">
      <formula>"þ"</formula>
    </cfRule>
  </conditionalFormatting>
  <conditionalFormatting sqref="C20">
    <cfRule type="cellIs" dxfId="799" priority="799" stopIfTrue="1" operator="equal">
      <formula>"þ"</formula>
    </cfRule>
  </conditionalFormatting>
  <conditionalFormatting sqref="C20">
    <cfRule type="cellIs" dxfId="798" priority="798" stopIfTrue="1" operator="equal">
      <formula>"þ"</formula>
    </cfRule>
  </conditionalFormatting>
  <conditionalFormatting sqref="D20">
    <cfRule type="cellIs" dxfId="797" priority="797" stopIfTrue="1" operator="equal">
      <formula>"þ"</formula>
    </cfRule>
  </conditionalFormatting>
  <conditionalFormatting sqref="B19">
    <cfRule type="cellIs" dxfId="796" priority="796" stopIfTrue="1" operator="greaterThanOrEqual">
      <formula>#REF!</formula>
    </cfRule>
  </conditionalFormatting>
  <conditionalFormatting sqref="B20:D20">
    <cfRule type="cellIs" dxfId="795" priority="795" stopIfTrue="1" operator="equal">
      <formula>"þ"</formula>
    </cfRule>
  </conditionalFormatting>
  <conditionalFormatting sqref="B19">
    <cfRule type="cellIs" dxfId="794" priority="794" stopIfTrue="1" operator="equal">
      <formula>"þ"</formula>
    </cfRule>
  </conditionalFormatting>
  <conditionalFormatting sqref="C19">
    <cfRule type="cellIs" dxfId="793" priority="793" stopIfTrue="1" operator="equal">
      <formula>"þ"</formula>
    </cfRule>
  </conditionalFormatting>
  <conditionalFormatting sqref="C19">
    <cfRule type="cellIs" dxfId="792" priority="792" stopIfTrue="1" operator="equal">
      <formula>"þ"</formula>
    </cfRule>
  </conditionalFormatting>
  <conditionalFormatting sqref="B20">
    <cfRule type="cellIs" dxfId="791" priority="790" stopIfTrue="1" operator="greaterThanOrEqual">
      <formula>#REF!</formula>
    </cfRule>
  </conditionalFormatting>
  <conditionalFormatting sqref="B21:D21">
    <cfRule type="cellIs" dxfId="790" priority="789" stopIfTrue="1" operator="equal">
      <formula>"þ"</formula>
    </cfRule>
  </conditionalFormatting>
  <conditionalFormatting sqref="B20">
    <cfRule type="cellIs" dxfId="789" priority="788" stopIfTrue="1" operator="equal">
      <formula>"þ"</formula>
    </cfRule>
  </conditionalFormatting>
  <conditionalFormatting sqref="C20">
    <cfRule type="cellIs" dxfId="788" priority="787" stopIfTrue="1" operator="equal">
      <formula>"þ"</formula>
    </cfRule>
  </conditionalFormatting>
  <conditionalFormatting sqref="C20">
    <cfRule type="cellIs" dxfId="787" priority="786" stopIfTrue="1" operator="equal">
      <formula>"þ"</formula>
    </cfRule>
  </conditionalFormatting>
  <conditionalFormatting sqref="D20">
    <cfRule type="cellIs" dxfId="786" priority="785" stopIfTrue="1" operator="equal">
      <formula>"þ"</formula>
    </cfRule>
  </conditionalFormatting>
  <conditionalFormatting sqref="B20">
    <cfRule type="cellIs" dxfId="785" priority="784" stopIfTrue="1" operator="greaterThanOrEqual">
      <formula>#REF!</formula>
    </cfRule>
  </conditionalFormatting>
  <conditionalFormatting sqref="B21:D21">
    <cfRule type="cellIs" dxfId="784" priority="783" stopIfTrue="1" operator="equal">
      <formula>"þ"</formula>
    </cfRule>
  </conditionalFormatting>
  <conditionalFormatting sqref="B20">
    <cfRule type="cellIs" dxfId="783" priority="782" stopIfTrue="1" operator="equal">
      <formula>"þ"</formula>
    </cfRule>
  </conditionalFormatting>
  <conditionalFormatting sqref="C20">
    <cfRule type="cellIs" dxfId="782" priority="781" stopIfTrue="1" operator="equal">
      <formula>"þ"</formula>
    </cfRule>
  </conditionalFormatting>
  <conditionalFormatting sqref="C20">
    <cfRule type="cellIs" dxfId="781" priority="780" stopIfTrue="1" operator="equal">
      <formula>"þ"</formula>
    </cfRule>
  </conditionalFormatting>
  <conditionalFormatting sqref="D20">
    <cfRule type="cellIs" dxfId="780" priority="779" stopIfTrue="1" operator="equal">
      <formula>"þ"</formula>
    </cfRule>
  </conditionalFormatting>
  <conditionalFormatting sqref="B21">
    <cfRule type="cellIs" dxfId="779" priority="778" stopIfTrue="1" operator="greaterThanOrEqual">
      <formula>#REF!</formula>
    </cfRule>
  </conditionalFormatting>
  <conditionalFormatting sqref="B22:D22">
    <cfRule type="cellIs" dxfId="778" priority="777" stopIfTrue="1" operator="equal">
      <formula>"þ"</formula>
    </cfRule>
  </conditionalFormatting>
  <conditionalFormatting sqref="B21">
    <cfRule type="cellIs" dxfId="777" priority="776" stopIfTrue="1" operator="equal">
      <formula>"þ"</formula>
    </cfRule>
  </conditionalFormatting>
  <conditionalFormatting sqref="C21">
    <cfRule type="cellIs" dxfId="776" priority="775" stopIfTrue="1" operator="equal">
      <formula>"þ"</formula>
    </cfRule>
  </conditionalFormatting>
  <conditionalFormatting sqref="C21">
    <cfRule type="cellIs" dxfId="775" priority="774" stopIfTrue="1" operator="equal">
      <formula>"þ"</formula>
    </cfRule>
  </conditionalFormatting>
  <conditionalFormatting sqref="D21">
    <cfRule type="cellIs" dxfId="774" priority="773" stopIfTrue="1" operator="equal">
      <formula>"þ"</formula>
    </cfRule>
  </conditionalFormatting>
  <conditionalFormatting sqref="B17">
    <cfRule type="cellIs" dxfId="773" priority="772" stopIfTrue="1" operator="greaterThanOrEqual">
      <formula>#REF!</formula>
    </cfRule>
  </conditionalFormatting>
  <conditionalFormatting sqref="B19:C19">
    <cfRule type="cellIs" dxfId="772" priority="771" stopIfTrue="1" operator="equal">
      <formula>"þ"</formula>
    </cfRule>
  </conditionalFormatting>
  <conditionalFormatting sqref="B17">
    <cfRule type="cellIs" dxfId="771" priority="770" stopIfTrue="1" operator="equal">
      <formula>"þ"</formula>
    </cfRule>
  </conditionalFormatting>
  <conditionalFormatting sqref="C17">
    <cfRule type="cellIs" dxfId="770" priority="769" stopIfTrue="1" operator="equal">
      <formula>"þ"</formula>
    </cfRule>
  </conditionalFormatting>
  <conditionalFormatting sqref="C17">
    <cfRule type="cellIs" dxfId="769" priority="768" stopIfTrue="1" operator="equal">
      <formula>"þ"</formula>
    </cfRule>
  </conditionalFormatting>
  <conditionalFormatting sqref="D17">
    <cfRule type="cellIs" dxfId="768" priority="767" stopIfTrue="1" operator="equal">
      <formula>"þ"</formula>
    </cfRule>
  </conditionalFormatting>
  <conditionalFormatting sqref="B19">
    <cfRule type="cellIs" dxfId="767" priority="766" stopIfTrue="1" operator="greaterThanOrEqual">
      <formula>#REF!</formula>
    </cfRule>
  </conditionalFormatting>
  <conditionalFormatting sqref="B20:D20">
    <cfRule type="cellIs" dxfId="766" priority="765" stopIfTrue="1" operator="equal">
      <formula>"þ"</formula>
    </cfRule>
  </conditionalFormatting>
  <conditionalFormatting sqref="B19">
    <cfRule type="cellIs" dxfId="765" priority="764" stopIfTrue="1" operator="equal">
      <formula>"þ"</formula>
    </cfRule>
  </conditionalFormatting>
  <conditionalFormatting sqref="C19">
    <cfRule type="cellIs" dxfId="764" priority="763" stopIfTrue="1" operator="equal">
      <formula>"þ"</formula>
    </cfRule>
  </conditionalFormatting>
  <conditionalFormatting sqref="C19">
    <cfRule type="cellIs" dxfId="763" priority="762" stopIfTrue="1" operator="equal">
      <formula>"þ"</formula>
    </cfRule>
  </conditionalFormatting>
  <conditionalFormatting sqref="B19">
    <cfRule type="cellIs" dxfId="762" priority="760" stopIfTrue="1" operator="greaterThanOrEqual">
      <formula>#REF!</formula>
    </cfRule>
  </conditionalFormatting>
  <conditionalFormatting sqref="B20:D20">
    <cfRule type="cellIs" dxfId="761" priority="759" stopIfTrue="1" operator="equal">
      <formula>"þ"</formula>
    </cfRule>
  </conditionalFormatting>
  <conditionalFormatting sqref="B19">
    <cfRule type="cellIs" dxfId="760" priority="758" stopIfTrue="1" operator="equal">
      <formula>"þ"</formula>
    </cfRule>
  </conditionalFormatting>
  <conditionalFormatting sqref="C19">
    <cfRule type="cellIs" dxfId="759" priority="757" stopIfTrue="1" operator="equal">
      <formula>"þ"</formula>
    </cfRule>
  </conditionalFormatting>
  <conditionalFormatting sqref="C19">
    <cfRule type="cellIs" dxfId="758" priority="756" stopIfTrue="1" operator="equal">
      <formula>"þ"</formula>
    </cfRule>
  </conditionalFormatting>
  <conditionalFormatting sqref="B20">
    <cfRule type="cellIs" dxfId="757" priority="754" stopIfTrue="1" operator="greaterThanOrEqual">
      <formula>#REF!</formula>
    </cfRule>
  </conditionalFormatting>
  <conditionalFormatting sqref="B21:D21">
    <cfRule type="cellIs" dxfId="756" priority="753" stopIfTrue="1" operator="equal">
      <formula>"þ"</formula>
    </cfRule>
  </conditionalFormatting>
  <conditionalFormatting sqref="B20">
    <cfRule type="cellIs" dxfId="755" priority="752" stopIfTrue="1" operator="equal">
      <formula>"þ"</formula>
    </cfRule>
  </conditionalFormatting>
  <conditionalFormatting sqref="C20">
    <cfRule type="cellIs" dxfId="754" priority="751" stopIfTrue="1" operator="equal">
      <formula>"þ"</formula>
    </cfRule>
  </conditionalFormatting>
  <conditionalFormatting sqref="C20">
    <cfRule type="cellIs" dxfId="753" priority="750" stopIfTrue="1" operator="equal">
      <formula>"þ"</formula>
    </cfRule>
  </conditionalFormatting>
  <conditionalFormatting sqref="D20">
    <cfRule type="cellIs" dxfId="752" priority="749" stopIfTrue="1" operator="equal">
      <formula>"þ"</formula>
    </cfRule>
  </conditionalFormatting>
  <conditionalFormatting sqref="B19">
    <cfRule type="cellIs" dxfId="751" priority="748" stopIfTrue="1" operator="greaterThanOrEqual">
      <formula>#REF!</formula>
    </cfRule>
  </conditionalFormatting>
  <conditionalFormatting sqref="B20:D20">
    <cfRule type="cellIs" dxfId="750" priority="747" stopIfTrue="1" operator="equal">
      <formula>"þ"</formula>
    </cfRule>
  </conditionalFormatting>
  <conditionalFormatting sqref="B19">
    <cfRule type="cellIs" dxfId="749" priority="746" stopIfTrue="1" operator="equal">
      <formula>"þ"</formula>
    </cfRule>
  </conditionalFormatting>
  <conditionalFormatting sqref="C19">
    <cfRule type="cellIs" dxfId="748" priority="745" stopIfTrue="1" operator="equal">
      <formula>"þ"</formula>
    </cfRule>
  </conditionalFormatting>
  <conditionalFormatting sqref="C19">
    <cfRule type="cellIs" dxfId="747" priority="744" stopIfTrue="1" operator="equal">
      <formula>"þ"</formula>
    </cfRule>
  </conditionalFormatting>
  <conditionalFormatting sqref="B20">
    <cfRule type="cellIs" dxfId="746" priority="742" stopIfTrue="1" operator="greaterThanOrEqual">
      <formula>#REF!</formula>
    </cfRule>
  </conditionalFormatting>
  <conditionalFormatting sqref="B21:D21">
    <cfRule type="cellIs" dxfId="745" priority="741" stopIfTrue="1" operator="equal">
      <formula>"þ"</formula>
    </cfRule>
  </conditionalFormatting>
  <conditionalFormatting sqref="B20">
    <cfRule type="cellIs" dxfId="744" priority="740" stopIfTrue="1" operator="equal">
      <formula>"þ"</formula>
    </cfRule>
  </conditionalFormatting>
  <conditionalFormatting sqref="C20">
    <cfRule type="cellIs" dxfId="743" priority="739" stopIfTrue="1" operator="equal">
      <formula>"þ"</formula>
    </cfRule>
  </conditionalFormatting>
  <conditionalFormatting sqref="C20">
    <cfRule type="cellIs" dxfId="742" priority="738" stopIfTrue="1" operator="equal">
      <formula>"þ"</formula>
    </cfRule>
  </conditionalFormatting>
  <conditionalFormatting sqref="D20">
    <cfRule type="cellIs" dxfId="741" priority="737" stopIfTrue="1" operator="equal">
      <formula>"þ"</formula>
    </cfRule>
  </conditionalFormatting>
  <conditionalFormatting sqref="B20">
    <cfRule type="cellIs" dxfId="740" priority="736" stopIfTrue="1" operator="greaterThanOrEqual">
      <formula>#REF!</formula>
    </cfRule>
  </conditionalFormatting>
  <conditionalFormatting sqref="B21:D21">
    <cfRule type="cellIs" dxfId="739" priority="735" stopIfTrue="1" operator="equal">
      <formula>"þ"</formula>
    </cfRule>
  </conditionalFormatting>
  <conditionalFormatting sqref="B20">
    <cfRule type="cellIs" dxfId="738" priority="734" stopIfTrue="1" operator="equal">
      <formula>"þ"</formula>
    </cfRule>
  </conditionalFormatting>
  <conditionalFormatting sqref="C20">
    <cfRule type="cellIs" dxfId="737" priority="733" stopIfTrue="1" operator="equal">
      <formula>"þ"</formula>
    </cfRule>
  </conditionalFormatting>
  <conditionalFormatting sqref="C20">
    <cfRule type="cellIs" dxfId="736" priority="732" stopIfTrue="1" operator="equal">
      <formula>"þ"</formula>
    </cfRule>
  </conditionalFormatting>
  <conditionalFormatting sqref="D20">
    <cfRule type="cellIs" dxfId="735" priority="731" stopIfTrue="1" operator="equal">
      <formula>"þ"</formula>
    </cfRule>
  </conditionalFormatting>
  <conditionalFormatting sqref="B21">
    <cfRule type="cellIs" dxfId="734" priority="730" stopIfTrue="1" operator="greaterThanOrEqual">
      <formula>#REF!</formula>
    </cfRule>
  </conditionalFormatting>
  <conditionalFormatting sqref="B22:D22">
    <cfRule type="cellIs" dxfId="733" priority="729" stopIfTrue="1" operator="equal">
      <formula>"þ"</formula>
    </cfRule>
  </conditionalFormatting>
  <conditionalFormatting sqref="B21">
    <cfRule type="cellIs" dxfId="732" priority="728" stopIfTrue="1" operator="equal">
      <formula>"þ"</formula>
    </cfRule>
  </conditionalFormatting>
  <conditionalFormatting sqref="C21">
    <cfRule type="cellIs" dxfId="731" priority="727" stopIfTrue="1" operator="equal">
      <formula>"þ"</formula>
    </cfRule>
  </conditionalFormatting>
  <conditionalFormatting sqref="C21">
    <cfRule type="cellIs" dxfId="730" priority="726" stopIfTrue="1" operator="equal">
      <formula>"þ"</formula>
    </cfRule>
  </conditionalFormatting>
  <conditionalFormatting sqref="D21">
    <cfRule type="cellIs" dxfId="729" priority="725" stopIfTrue="1" operator="equal">
      <formula>"þ"</formula>
    </cfRule>
  </conditionalFormatting>
  <conditionalFormatting sqref="B19">
    <cfRule type="cellIs" dxfId="728" priority="724" stopIfTrue="1" operator="greaterThanOrEqual">
      <formula>#REF!</formula>
    </cfRule>
  </conditionalFormatting>
  <conditionalFormatting sqref="B20:D20">
    <cfRule type="cellIs" dxfId="727" priority="723" stopIfTrue="1" operator="equal">
      <formula>"þ"</formula>
    </cfRule>
  </conditionalFormatting>
  <conditionalFormatting sqref="B19">
    <cfRule type="cellIs" dxfId="726" priority="722" stopIfTrue="1" operator="equal">
      <formula>"þ"</formula>
    </cfRule>
  </conditionalFormatting>
  <conditionalFormatting sqref="C19">
    <cfRule type="cellIs" dxfId="725" priority="721" stopIfTrue="1" operator="equal">
      <formula>"þ"</formula>
    </cfRule>
  </conditionalFormatting>
  <conditionalFormatting sqref="C19">
    <cfRule type="cellIs" dxfId="724" priority="720" stopIfTrue="1" operator="equal">
      <formula>"þ"</formula>
    </cfRule>
  </conditionalFormatting>
  <conditionalFormatting sqref="B20">
    <cfRule type="cellIs" dxfId="723" priority="718" stopIfTrue="1" operator="greaterThanOrEqual">
      <formula>#REF!</formula>
    </cfRule>
  </conditionalFormatting>
  <conditionalFormatting sqref="B21:D21">
    <cfRule type="cellIs" dxfId="722" priority="717" stopIfTrue="1" operator="equal">
      <formula>"þ"</formula>
    </cfRule>
  </conditionalFormatting>
  <conditionalFormatting sqref="B20">
    <cfRule type="cellIs" dxfId="721" priority="716" stopIfTrue="1" operator="equal">
      <formula>"þ"</formula>
    </cfRule>
  </conditionalFormatting>
  <conditionalFormatting sqref="C20">
    <cfRule type="cellIs" dxfId="720" priority="715" stopIfTrue="1" operator="equal">
      <formula>"þ"</formula>
    </cfRule>
  </conditionalFormatting>
  <conditionalFormatting sqref="C20">
    <cfRule type="cellIs" dxfId="719" priority="714" stopIfTrue="1" operator="equal">
      <formula>"þ"</formula>
    </cfRule>
  </conditionalFormatting>
  <conditionalFormatting sqref="D20">
    <cfRule type="cellIs" dxfId="718" priority="713" stopIfTrue="1" operator="equal">
      <formula>"þ"</formula>
    </cfRule>
  </conditionalFormatting>
  <conditionalFormatting sqref="B20">
    <cfRule type="cellIs" dxfId="717" priority="712" stopIfTrue="1" operator="greaterThanOrEqual">
      <formula>#REF!</formula>
    </cfRule>
  </conditionalFormatting>
  <conditionalFormatting sqref="B21:D21">
    <cfRule type="cellIs" dxfId="716" priority="711" stopIfTrue="1" operator="equal">
      <formula>"þ"</formula>
    </cfRule>
  </conditionalFormatting>
  <conditionalFormatting sqref="B20">
    <cfRule type="cellIs" dxfId="715" priority="710" stopIfTrue="1" operator="equal">
      <formula>"þ"</formula>
    </cfRule>
  </conditionalFormatting>
  <conditionalFormatting sqref="C20">
    <cfRule type="cellIs" dxfId="714" priority="709" stopIfTrue="1" operator="equal">
      <formula>"þ"</formula>
    </cfRule>
  </conditionalFormatting>
  <conditionalFormatting sqref="C20">
    <cfRule type="cellIs" dxfId="713" priority="708" stopIfTrue="1" operator="equal">
      <formula>"þ"</formula>
    </cfRule>
  </conditionalFormatting>
  <conditionalFormatting sqref="D20">
    <cfRule type="cellIs" dxfId="712" priority="707" stopIfTrue="1" operator="equal">
      <formula>"þ"</formula>
    </cfRule>
  </conditionalFormatting>
  <conditionalFormatting sqref="B21">
    <cfRule type="cellIs" dxfId="711" priority="706" stopIfTrue="1" operator="greaterThanOrEqual">
      <formula>#REF!</formula>
    </cfRule>
  </conditionalFormatting>
  <conditionalFormatting sqref="B22:D22">
    <cfRule type="cellIs" dxfId="710" priority="705" stopIfTrue="1" operator="equal">
      <formula>"þ"</formula>
    </cfRule>
  </conditionalFormatting>
  <conditionalFormatting sqref="B21">
    <cfRule type="cellIs" dxfId="709" priority="704" stopIfTrue="1" operator="equal">
      <formula>"þ"</formula>
    </cfRule>
  </conditionalFormatting>
  <conditionalFormatting sqref="C21">
    <cfRule type="cellIs" dxfId="708" priority="703" stopIfTrue="1" operator="equal">
      <formula>"þ"</formula>
    </cfRule>
  </conditionalFormatting>
  <conditionalFormatting sqref="C21">
    <cfRule type="cellIs" dxfId="707" priority="702" stopIfTrue="1" operator="equal">
      <formula>"þ"</formula>
    </cfRule>
  </conditionalFormatting>
  <conditionalFormatting sqref="D21">
    <cfRule type="cellIs" dxfId="706" priority="701" stopIfTrue="1" operator="equal">
      <formula>"þ"</formula>
    </cfRule>
  </conditionalFormatting>
  <conditionalFormatting sqref="B20">
    <cfRule type="cellIs" dxfId="705" priority="700" stopIfTrue="1" operator="greaterThanOrEqual">
      <formula>#REF!</formula>
    </cfRule>
  </conditionalFormatting>
  <conditionalFormatting sqref="B21:D21">
    <cfRule type="cellIs" dxfId="704" priority="699" stopIfTrue="1" operator="equal">
      <formula>"þ"</formula>
    </cfRule>
  </conditionalFormatting>
  <conditionalFormatting sqref="B20">
    <cfRule type="cellIs" dxfId="703" priority="698" stopIfTrue="1" operator="equal">
      <formula>"þ"</formula>
    </cfRule>
  </conditionalFormatting>
  <conditionalFormatting sqref="C20">
    <cfRule type="cellIs" dxfId="702" priority="697" stopIfTrue="1" operator="equal">
      <formula>"þ"</formula>
    </cfRule>
  </conditionalFormatting>
  <conditionalFormatting sqref="C20">
    <cfRule type="cellIs" dxfId="701" priority="696" stopIfTrue="1" operator="equal">
      <formula>"þ"</formula>
    </cfRule>
  </conditionalFormatting>
  <conditionalFormatting sqref="D20">
    <cfRule type="cellIs" dxfId="700" priority="695" stopIfTrue="1" operator="equal">
      <formula>"þ"</formula>
    </cfRule>
  </conditionalFormatting>
  <conditionalFormatting sqref="B21">
    <cfRule type="cellIs" dxfId="699" priority="694" stopIfTrue="1" operator="greaterThanOrEqual">
      <formula>#REF!</formula>
    </cfRule>
  </conditionalFormatting>
  <conditionalFormatting sqref="B22:D22">
    <cfRule type="cellIs" dxfId="698" priority="693" stopIfTrue="1" operator="equal">
      <formula>"þ"</formula>
    </cfRule>
  </conditionalFormatting>
  <conditionalFormatting sqref="B21">
    <cfRule type="cellIs" dxfId="697" priority="692" stopIfTrue="1" operator="equal">
      <formula>"þ"</formula>
    </cfRule>
  </conditionalFormatting>
  <conditionalFormatting sqref="C21">
    <cfRule type="cellIs" dxfId="696" priority="691" stopIfTrue="1" operator="equal">
      <formula>"þ"</formula>
    </cfRule>
  </conditionalFormatting>
  <conditionalFormatting sqref="C21">
    <cfRule type="cellIs" dxfId="695" priority="690" stopIfTrue="1" operator="equal">
      <formula>"þ"</formula>
    </cfRule>
  </conditionalFormatting>
  <conditionalFormatting sqref="D21">
    <cfRule type="cellIs" dxfId="694" priority="689" stopIfTrue="1" operator="equal">
      <formula>"þ"</formula>
    </cfRule>
  </conditionalFormatting>
  <conditionalFormatting sqref="B21">
    <cfRule type="cellIs" dxfId="693" priority="688" stopIfTrue="1" operator="greaterThanOrEqual">
      <formula>#REF!</formula>
    </cfRule>
  </conditionalFormatting>
  <conditionalFormatting sqref="B22:D22">
    <cfRule type="cellIs" dxfId="692" priority="687" stopIfTrue="1" operator="equal">
      <formula>"þ"</formula>
    </cfRule>
  </conditionalFormatting>
  <conditionalFormatting sqref="B21">
    <cfRule type="cellIs" dxfId="691" priority="686" stopIfTrue="1" operator="equal">
      <formula>"þ"</formula>
    </cfRule>
  </conditionalFormatting>
  <conditionalFormatting sqref="C21">
    <cfRule type="cellIs" dxfId="690" priority="685" stopIfTrue="1" operator="equal">
      <formula>"þ"</formula>
    </cfRule>
  </conditionalFormatting>
  <conditionalFormatting sqref="C21">
    <cfRule type="cellIs" dxfId="689" priority="684" stopIfTrue="1" operator="equal">
      <formula>"þ"</formula>
    </cfRule>
  </conditionalFormatting>
  <conditionalFormatting sqref="D21">
    <cfRule type="cellIs" dxfId="688" priority="683" stopIfTrue="1" operator="equal">
      <formula>"þ"</formula>
    </cfRule>
  </conditionalFormatting>
  <conditionalFormatting sqref="B22">
    <cfRule type="cellIs" dxfId="687" priority="682" stopIfTrue="1" operator="greaterThanOrEqual">
      <formula>#REF!</formula>
    </cfRule>
  </conditionalFormatting>
  <conditionalFormatting sqref="B23:D23">
    <cfRule type="cellIs" dxfId="686" priority="681" stopIfTrue="1" operator="equal">
      <formula>"þ"</formula>
    </cfRule>
  </conditionalFormatting>
  <conditionalFormatting sqref="B22">
    <cfRule type="cellIs" dxfId="685" priority="680" stopIfTrue="1" operator="equal">
      <formula>"þ"</formula>
    </cfRule>
  </conditionalFormatting>
  <conditionalFormatting sqref="C22">
    <cfRule type="cellIs" dxfId="684" priority="679" stopIfTrue="1" operator="equal">
      <formula>"þ"</formula>
    </cfRule>
  </conditionalFormatting>
  <conditionalFormatting sqref="C22">
    <cfRule type="cellIs" dxfId="683" priority="678" stopIfTrue="1" operator="equal">
      <formula>"þ"</formula>
    </cfRule>
  </conditionalFormatting>
  <conditionalFormatting sqref="D22">
    <cfRule type="cellIs" dxfId="682" priority="677" stopIfTrue="1" operator="equal">
      <formula>"þ"</formula>
    </cfRule>
  </conditionalFormatting>
  <conditionalFormatting sqref="B17">
    <cfRule type="cellIs" dxfId="681" priority="676" stopIfTrue="1" operator="greaterThanOrEqual">
      <formula>#REF!</formula>
    </cfRule>
  </conditionalFormatting>
  <conditionalFormatting sqref="B19:C19">
    <cfRule type="cellIs" dxfId="680" priority="675" stopIfTrue="1" operator="equal">
      <formula>"þ"</formula>
    </cfRule>
  </conditionalFormatting>
  <conditionalFormatting sqref="B17">
    <cfRule type="cellIs" dxfId="679" priority="674" stopIfTrue="1" operator="equal">
      <formula>"þ"</formula>
    </cfRule>
  </conditionalFormatting>
  <conditionalFormatting sqref="C17">
    <cfRule type="cellIs" dxfId="678" priority="673" stopIfTrue="1" operator="equal">
      <formula>"þ"</formula>
    </cfRule>
  </conditionalFormatting>
  <conditionalFormatting sqref="C17">
    <cfRule type="cellIs" dxfId="677" priority="672" stopIfTrue="1" operator="equal">
      <formula>"þ"</formula>
    </cfRule>
  </conditionalFormatting>
  <conditionalFormatting sqref="D17">
    <cfRule type="cellIs" dxfId="676" priority="671" stopIfTrue="1" operator="equal">
      <formula>"þ"</formula>
    </cfRule>
  </conditionalFormatting>
  <conditionalFormatting sqref="B19">
    <cfRule type="cellIs" dxfId="675" priority="670" stopIfTrue="1" operator="greaterThanOrEqual">
      <formula>#REF!</formula>
    </cfRule>
  </conditionalFormatting>
  <conditionalFormatting sqref="B20:D20">
    <cfRule type="cellIs" dxfId="674" priority="669" stopIfTrue="1" operator="equal">
      <formula>"þ"</formula>
    </cfRule>
  </conditionalFormatting>
  <conditionalFormatting sqref="B19">
    <cfRule type="cellIs" dxfId="673" priority="668" stopIfTrue="1" operator="equal">
      <formula>"þ"</formula>
    </cfRule>
  </conditionalFormatting>
  <conditionalFormatting sqref="C19">
    <cfRule type="cellIs" dxfId="672" priority="667" stopIfTrue="1" operator="equal">
      <formula>"þ"</formula>
    </cfRule>
  </conditionalFormatting>
  <conditionalFormatting sqref="C19">
    <cfRule type="cellIs" dxfId="671" priority="666" stopIfTrue="1" operator="equal">
      <formula>"þ"</formula>
    </cfRule>
  </conditionalFormatting>
  <conditionalFormatting sqref="B19">
    <cfRule type="cellIs" dxfId="670" priority="664" stopIfTrue="1" operator="greaterThanOrEqual">
      <formula>#REF!</formula>
    </cfRule>
  </conditionalFormatting>
  <conditionalFormatting sqref="B20:D20">
    <cfRule type="cellIs" dxfId="669" priority="663" stopIfTrue="1" operator="equal">
      <formula>"þ"</formula>
    </cfRule>
  </conditionalFormatting>
  <conditionalFormatting sqref="B19">
    <cfRule type="cellIs" dxfId="668" priority="662" stopIfTrue="1" operator="equal">
      <formula>"þ"</formula>
    </cfRule>
  </conditionalFormatting>
  <conditionalFormatting sqref="C19">
    <cfRule type="cellIs" dxfId="667" priority="661" stopIfTrue="1" operator="equal">
      <formula>"þ"</formula>
    </cfRule>
  </conditionalFormatting>
  <conditionalFormatting sqref="C19">
    <cfRule type="cellIs" dxfId="666" priority="660" stopIfTrue="1" operator="equal">
      <formula>"þ"</formula>
    </cfRule>
  </conditionalFormatting>
  <conditionalFormatting sqref="B20">
    <cfRule type="cellIs" dxfId="665" priority="658" stopIfTrue="1" operator="greaterThanOrEqual">
      <formula>#REF!</formula>
    </cfRule>
  </conditionalFormatting>
  <conditionalFormatting sqref="B21:D21">
    <cfRule type="cellIs" dxfId="664" priority="657" stopIfTrue="1" operator="equal">
      <formula>"þ"</formula>
    </cfRule>
  </conditionalFormatting>
  <conditionalFormatting sqref="B20">
    <cfRule type="cellIs" dxfId="663" priority="656" stopIfTrue="1" operator="equal">
      <formula>"þ"</formula>
    </cfRule>
  </conditionalFormatting>
  <conditionalFormatting sqref="C20">
    <cfRule type="cellIs" dxfId="662" priority="655" stopIfTrue="1" operator="equal">
      <formula>"þ"</formula>
    </cfRule>
  </conditionalFormatting>
  <conditionalFormatting sqref="C20">
    <cfRule type="cellIs" dxfId="661" priority="654" stopIfTrue="1" operator="equal">
      <formula>"þ"</formula>
    </cfRule>
  </conditionalFormatting>
  <conditionalFormatting sqref="D20">
    <cfRule type="cellIs" dxfId="660" priority="653" stopIfTrue="1" operator="equal">
      <formula>"þ"</formula>
    </cfRule>
  </conditionalFormatting>
  <conditionalFormatting sqref="B19">
    <cfRule type="cellIs" dxfId="659" priority="652" stopIfTrue="1" operator="greaterThanOrEqual">
      <formula>#REF!</formula>
    </cfRule>
  </conditionalFormatting>
  <conditionalFormatting sqref="B20:D20">
    <cfRule type="cellIs" dxfId="658" priority="651" stopIfTrue="1" operator="equal">
      <formula>"þ"</formula>
    </cfRule>
  </conditionalFormatting>
  <conditionalFormatting sqref="B19">
    <cfRule type="cellIs" dxfId="657" priority="650" stopIfTrue="1" operator="equal">
      <formula>"þ"</formula>
    </cfRule>
  </conditionalFormatting>
  <conditionalFormatting sqref="C19">
    <cfRule type="cellIs" dxfId="656" priority="649" stopIfTrue="1" operator="equal">
      <formula>"þ"</formula>
    </cfRule>
  </conditionalFormatting>
  <conditionalFormatting sqref="C19">
    <cfRule type="cellIs" dxfId="655" priority="648" stopIfTrue="1" operator="equal">
      <formula>"þ"</formula>
    </cfRule>
  </conditionalFormatting>
  <conditionalFormatting sqref="B20">
    <cfRule type="cellIs" dxfId="654" priority="646" stopIfTrue="1" operator="greaterThanOrEqual">
      <formula>#REF!</formula>
    </cfRule>
  </conditionalFormatting>
  <conditionalFormatting sqref="B21:D21">
    <cfRule type="cellIs" dxfId="653" priority="645" stopIfTrue="1" operator="equal">
      <formula>"þ"</formula>
    </cfRule>
  </conditionalFormatting>
  <conditionalFormatting sqref="B20">
    <cfRule type="cellIs" dxfId="652" priority="644" stopIfTrue="1" operator="equal">
      <formula>"þ"</formula>
    </cfRule>
  </conditionalFormatting>
  <conditionalFormatting sqref="C20">
    <cfRule type="cellIs" dxfId="651" priority="643" stopIfTrue="1" operator="equal">
      <formula>"þ"</formula>
    </cfRule>
  </conditionalFormatting>
  <conditionalFormatting sqref="C20">
    <cfRule type="cellIs" dxfId="650" priority="642" stopIfTrue="1" operator="equal">
      <formula>"þ"</formula>
    </cfRule>
  </conditionalFormatting>
  <conditionalFormatting sqref="D20">
    <cfRule type="cellIs" dxfId="649" priority="641" stopIfTrue="1" operator="equal">
      <formula>"þ"</formula>
    </cfRule>
  </conditionalFormatting>
  <conditionalFormatting sqref="B20">
    <cfRule type="cellIs" dxfId="648" priority="640" stopIfTrue="1" operator="greaterThanOrEqual">
      <formula>#REF!</formula>
    </cfRule>
  </conditionalFormatting>
  <conditionalFormatting sqref="B21:D21">
    <cfRule type="cellIs" dxfId="647" priority="639" stopIfTrue="1" operator="equal">
      <formula>"þ"</formula>
    </cfRule>
  </conditionalFormatting>
  <conditionalFormatting sqref="B20">
    <cfRule type="cellIs" dxfId="646" priority="638" stopIfTrue="1" operator="equal">
      <formula>"þ"</formula>
    </cfRule>
  </conditionalFormatting>
  <conditionalFormatting sqref="C20">
    <cfRule type="cellIs" dxfId="645" priority="637" stopIfTrue="1" operator="equal">
      <formula>"þ"</formula>
    </cfRule>
  </conditionalFormatting>
  <conditionalFormatting sqref="C20">
    <cfRule type="cellIs" dxfId="644" priority="636" stopIfTrue="1" operator="equal">
      <formula>"þ"</formula>
    </cfRule>
  </conditionalFormatting>
  <conditionalFormatting sqref="D20">
    <cfRule type="cellIs" dxfId="643" priority="635" stopIfTrue="1" operator="equal">
      <formula>"þ"</formula>
    </cfRule>
  </conditionalFormatting>
  <conditionalFormatting sqref="B21">
    <cfRule type="cellIs" dxfId="642" priority="634" stopIfTrue="1" operator="greaterThanOrEqual">
      <formula>#REF!</formula>
    </cfRule>
  </conditionalFormatting>
  <conditionalFormatting sqref="B22:D22">
    <cfRule type="cellIs" dxfId="641" priority="633" stopIfTrue="1" operator="equal">
      <formula>"þ"</formula>
    </cfRule>
  </conditionalFormatting>
  <conditionalFormatting sqref="B21">
    <cfRule type="cellIs" dxfId="640" priority="632" stopIfTrue="1" operator="equal">
      <formula>"þ"</formula>
    </cfRule>
  </conditionalFormatting>
  <conditionalFormatting sqref="C21">
    <cfRule type="cellIs" dxfId="639" priority="631" stopIfTrue="1" operator="equal">
      <formula>"þ"</formula>
    </cfRule>
  </conditionalFormatting>
  <conditionalFormatting sqref="C21">
    <cfRule type="cellIs" dxfId="638" priority="630" stopIfTrue="1" operator="equal">
      <formula>"þ"</formula>
    </cfRule>
  </conditionalFormatting>
  <conditionalFormatting sqref="D21">
    <cfRule type="cellIs" dxfId="637" priority="629" stopIfTrue="1" operator="equal">
      <formula>"þ"</formula>
    </cfRule>
  </conditionalFormatting>
  <conditionalFormatting sqref="B19">
    <cfRule type="cellIs" dxfId="636" priority="628" stopIfTrue="1" operator="greaterThanOrEqual">
      <formula>#REF!</formula>
    </cfRule>
  </conditionalFormatting>
  <conditionalFormatting sqref="B20:D20">
    <cfRule type="cellIs" dxfId="635" priority="627" stopIfTrue="1" operator="equal">
      <formula>"þ"</formula>
    </cfRule>
  </conditionalFormatting>
  <conditionalFormatting sqref="B19">
    <cfRule type="cellIs" dxfId="634" priority="626" stopIfTrue="1" operator="equal">
      <formula>"þ"</formula>
    </cfRule>
  </conditionalFormatting>
  <conditionalFormatting sqref="C19">
    <cfRule type="cellIs" dxfId="633" priority="625" stopIfTrue="1" operator="equal">
      <formula>"þ"</formula>
    </cfRule>
  </conditionalFormatting>
  <conditionalFormatting sqref="C19">
    <cfRule type="cellIs" dxfId="632" priority="624" stopIfTrue="1" operator="equal">
      <formula>"þ"</formula>
    </cfRule>
  </conditionalFormatting>
  <conditionalFormatting sqref="B20">
    <cfRule type="cellIs" dxfId="631" priority="622" stopIfTrue="1" operator="greaterThanOrEqual">
      <formula>#REF!</formula>
    </cfRule>
  </conditionalFormatting>
  <conditionalFormatting sqref="B21:D21">
    <cfRule type="cellIs" dxfId="630" priority="621" stopIfTrue="1" operator="equal">
      <formula>"þ"</formula>
    </cfRule>
  </conditionalFormatting>
  <conditionalFormatting sqref="B20">
    <cfRule type="cellIs" dxfId="629" priority="620" stopIfTrue="1" operator="equal">
      <formula>"þ"</formula>
    </cfRule>
  </conditionalFormatting>
  <conditionalFormatting sqref="C20">
    <cfRule type="cellIs" dxfId="628" priority="619" stopIfTrue="1" operator="equal">
      <formula>"þ"</formula>
    </cfRule>
  </conditionalFormatting>
  <conditionalFormatting sqref="C20">
    <cfRule type="cellIs" dxfId="627" priority="618" stopIfTrue="1" operator="equal">
      <formula>"þ"</formula>
    </cfRule>
  </conditionalFormatting>
  <conditionalFormatting sqref="D20">
    <cfRule type="cellIs" dxfId="626" priority="617" stopIfTrue="1" operator="equal">
      <formula>"þ"</formula>
    </cfRule>
  </conditionalFormatting>
  <conditionalFormatting sqref="B20">
    <cfRule type="cellIs" dxfId="625" priority="616" stopIfTrue="1" operator="greaterThanOrEqual">
      <formula>#REF!</formula>
    </cfRule>
  </conditionalFormatting>
  <conditionalFormatting sqref="B21:D21">
    <cfRule type="cellIs" dxfId="624" priority="615" stopIfTrue="1" operator="equal">
      <formula>"þ"</formula>
    </cfRule>
  </conditionalFormatting>
  <conditionalFormatting sqref="B20">
    <cfRule type="cellIs" dxfId="623" priority="614" stopIfTrue="1" operator="equal">
      <formula>"þ"</formula>
    </cfRule>
  </conditionalFormatting>
  <conditionalFormatting sqref="C20">
    <cfRule type="cellIs" dxfId="622" priority="613" stopIfTrue="1" operator="equal">
      <formula>"þ"</formula>
    </cfRule>
  </conditionalFormatting>
  <conditionalFormatting sqref="C20">
    <cfRule type="cellIs" dxfId="621" priority="612" stopIfTrue="1" operator="equal">
      <formula>"þ"</formula>
    </cfRule>
  </conditionalFormatting>
  <conditionalFormatting sqref="D20">
    <cfRule type="cellIs" dxfId="620" priority="611" stopIfTrue="1" operator="equal">
      <formula>"þ"</formula>
    </cfRule>
  </conditionalFormatting>
  <conditionalFormatting sqref="B21">
    <cfRule type="cellIs" dxfId="619" priority="610" stopIfTrue="1" operator="greaterThanOrEqual">
      <formula>#REF!</formula>
    </cfRule>
  </conditionalFormatting>
  <conditionalFormatting sqref="B22:D22">
    <cfRule type="cellIs" dxfId="618" priority="609" stopIfTrue="1" operator="equal">
      <formula>"þ"</formula>
    </cfRule>
  </conditionalFormatting>
  <conditionalFormatting sqref="B21">
    <cfRule type="cellIs" dxfId="617" priority="608" stopIfTrue="1" operator="equal">
      <formula>"þ"</formula>
    </cfRule>
  </conditionalFormatting>
  <conditionalFormatting sqref="C21">
    <cfRule type="cellIs" dxfId="616" priority="607" stopIfTrue="1" operator="equal">
      <formula>"þ"</formula>
    </cfRule>
  </conditionalFormatting>
  <conditionalFormatting sqref="C21">
    <cfRule type="cellIs" dxfId="615" priority="606" stopIfTrue="1" operator="equal">
      <formula>"þ"</formula>
    </cfRule>
  </conditionalFormatting>
  <conditionalFormatting sqref="D21">
    <cfRule type="cellIs" dxfId="614" priority="605" stopIfTrue="1" operator="equal">
      <formula>"þ"</formula>
    </cfRule>
  </conditionalFormatting>
  <conditionalFormatting sqref="B20">
    <cfRule type="cellIs" dxfId="613" priority="604" stopIfTrue="1" operator="greaterThanOrEqual">
      <formula>#REF!</formula>
    </cfRule>
  </conditionalFormatting>
  <conditionalFormatting sqref="B21:D21">
    <cfRule type="cellIs" dxfId="612" priority="603" stopIfTrue="1" operator="equal">
      <formula>"þ"</formula>
    </cfRule>
  </conditionalFormatting>
  <conditionalFormatting sqref="B20">
    <cfRule type="cellIs" dxfId="611" priority="602" stopIfTrue="1" operator="equal">
      <formula>"þ"</formula>
    </cfRule>
  </conditionalFormatting>
  <conditionalFormatting sqref="C20">
    <cfRule type="cellIs" dxfId="610" priority="601" stopIfTrue="1" operator="equal">
      <formula>"þ"</formula>
    </cfRule>
  </conditionalFormatting>
  <conditionalFormatting sqref="C20">
    <cfRule type="cellIs" dxfId="609" priority="600" stopIfTrue="1" operator="equal">
      <formula>"þ"</formula>
    </cfRule>
  </conditionalFormatting>
  <conditionalFormatting sqref="D20">
    <cfRule type="cellIs" dxfId="608" priority="599" stopIfTrue="1" operator="equal">
      <formula>"þ"</formula>
    </cfRule>
  </conditionalFormatting>
  <conditionalFormatting sqref="B21">
    <cfRule type="cellIs" dxfId="607" priority="598" stopIfTrue="1" operator="greaterThanOrEqual">
      <formula>#REF!</formula>
    </cfRule>
  </conditionalFormatting>
  <conditionalFormatting sqref="B22:D22">
    <cfRule type="cellIs" dxfId="606" priority="597" stopIfTrue="1" operator="equal">
      <formula>"þ"</formula>
    </cfRule>
  </conditionalFormatting>
  <conditionalFormatting sqref="B21">
    <cfRule type="cellIs" dxfId="605" priority="596" stopIfTrue="1" operator="equal">
      <formula>"þ"</formula>
    </cfRule>
  </conditionalFormatting>
  <conditionalFormatting sqref="C21">
    <cfRule type="cellIs" dxfId="604" priority="595" stopIfTrue="1" operator="equal">
      <formula>"þ"</formula>
    </cfRule>
  </conditionalFormatting>
  <conditionalFormatting sqref="C21">
    <cfRule type="cellIs" dxfId="603" priority="594" stopIfTrue="1" operator="equal">
      <formula>"þ"</formula>
    </cfRule>
  </conditionalFormatting>
  <conditionalFormatting sqref="D21">
    <cfRule type="cellIs" dxfId="602" priority="593" stopIfTrue="1" operator="equal">
      <formula>"þ"</formula>
    </cfRule>
  </conditionalFormatting>
  <conditionalFormatting sqref="B21">
    <cfRule type="cellIs" dxfId="601" priority="592" stopIfTrue="1" operator="greaterThanOrEqual">
      <formula>#REF!</formula>
    </cfRule>
  </conditionalFormatting>
  <conditionalFormatting sqref="B22:D22">
    <cfRule type="cellIs" dxfId="600" priority="591" stopIfTrue="1" operator="equal">
      <formula>"þ"</formula>
    </cfRule>
  </conditionalFormatting>
  <conditionalFormatting sqref="B21">
    <cfRule type="cellIs" dxfId="599" priority="590" stopIfTrue="1" operator="equal">
      <formula>"þ"</formula>
    </cfRule>
  </conditionalFormatting>
  <conditionalFormatting sqref="C21">
    <cfRule type="cellIs" dxfId="598" priority="589" stopIfTrue="1" operator="equal">
      <formula>"þ"</formula>
    </cfRule>
  </conditionalFormatting>
  <conditionalFormatting sqref="C21">
    <cfRule type="cellIs" dxfId="597" priority="588" stopIfTrue="1" operator="equal">
      <formula>"þ"</formula>
    </cfRule>
  </conditionalFormatting>
  <conditionalFormatting sqref="D21">
    <cfRule type="cellIs" dxfId="596" priority="587" stopIfTrue="1" operator="equal">
      <formula>"þ"</formula>
    </cfRule>
  </conditionalFormatting>
  <conditionalFormatting sqref="B22">
    <cfRule type="cellIs" dxfId="595" priority="586" stopIfTrue="1" operator="greaterThanOrEqual">
      <formula>#REF!</formula>
    </cfRule>
  </conditionalFormatting>
  <conditionalFormatting sqref="B23:D23">
    <cfRule type="cellIs" dxfId="594" priority="585" stopIfTrue="1" operator="equal">
      <formula>"þ"</formula>
    </cfRule>
  </conditionalFormatting>
  <conditionalFormatting sqref="B22">
    <cfRule type="cellIs" dxfId="593" priority="584" stopIfTrue="1" operator="equal">
      <formula>"þ"</formula>
    </cfRule>
  </conditionalFormatting>
  <conditionalFormatting sqref="C22">
    <cfRule type="cellIs" dxfId="592" priority="583" stopIfTrue="1" operator="equal">
      <formula>"þ"</formula>
    </cfRule>
  </conditionalFormatting>
  <conditionalFormatting sqref="C22">
    <cfRule type="cellIs" dxfId="591" priority="582" stopIfTrue="1" operator="equal">
      <formula>"þ"</formula>
    </cfRule>
  </conditionalFormatting>
  <conditionalFormatting sqref="D22">
    <cfRule type="cellIs" dxfId="590" priority="581" stopIfTrue="1" operator="equal">
      <formula>"þ"</formula>
    </cfRule>
  </conditionalFormatting>
  <conditionalFormatting sqref="B19">
    <cfRule type="cellIs" dxfId="589" priority="580" stopIfTrue="1" operator="greaterThanOrEqual">
      <formula>#REF!</formula>
    </cfRule>
  </conditionalFormatting>
  <conditionalFormatting sqref="B20:D20">
    <cfRule type="cellIs" dxfId="588" priority="579" stopIfTrue="1" operator="equal">
      <formula>"þ"</formula>
    </cfRule>
  </conditionalFormatting>
  <conditionalFormatting sqref="B19">
    <cfRule type="cellIs" dxfId="587" priority="578" stopIfTrue="1" operator="equal">
      <formula>"þ"</formula>
    </cfRule>
  </conditionalFormatting>
  <conditionalFormatting sqref="C19">
    <cfRule type="cellIs" dxfId="586" priority="577" stopIfTrue="1" operator="equal">
      <formula>"þ"</formula>
    </cfRule>
  </conditionalFormatting>
  <conditionalFormatting sqref="C19">
    <cfRule type="cellIs" dxfId="585" priority="576" stopIfTrue="1" operator="equal">
      <formula>"þ"</formula>
    </cfRule>
  </conditionalFormatting>
  <conditionalFormatting sqref="B20">
    <cfRule type="cellIs" dxfId="584" priority="574" stopIfTrue="1" operator="greaterThanOrEqual">
      <formula>#REF!</formula>
    </cfRule>
  </conditionalFormatting>
  <conditionalFormatting sqref="B21:D21">
    <cfRule type="cellIs" dxfId="583" priority="573" stopIfTrue="1" operator="equal">
      <formula>"þ"</formula>
    </cfRule>
  </conditionalFormatting>
  <conditionalFormatting sqref="B20">
    <cfRule type="cellIs" dxfId="582" priority="572" stopIfTrue="1" operator="equal">
      <formula>"þ"</formula>
    </cfRule>
  </conditionalFormatting>
  <conditionalFormatting sqref="C20">
    <cfRule type="cellIs" dxfId="581" priority="571" stopIfTrue="1" operator="equal">
      <formula>"þ"</formula>
    </cfRule>
  </conditionalFormatting>
  <conditionalFormatting sqref="C20">
    <cfRule type="cellIs" dxfId="580" priority="570" stopIfTrue="1" operator="equal">
      <formula>"þ"</formula>
    </cfRule>
  </conditionalFormatting>
  <conditionalFormatting sqref="D20">
    <cfRule type="cellIs" dxfId="579" priority="569" stopIfTrue="1" operator="equal">
      <formula>"þ"</formula>
    </cfRule>
  </conditionalFormatting>
  <conditionalFormatting sqref="B20">
    <cfRule type="cellIs" dxfId="578" priority="568" stopIfTrue="1" operator="greaterThanOrEqual">
      <formula>#REF!</formula>
    </cfRule>
  </conditionalFormatting>
  <conditionalFormatting sqref="B21:D21">
    <cfRule type="cellIs" dxfId="577" priority="567" stopIfTrue="1" operator="equal">
      <formula>"þ"</formula>
    </cfRule>
  </conditionalFormatting>
  <conditionalFormatting sqref="B20">
    <cfRule type="cellIs" dxfId="576" priority="566" stopIfTrue="1" operator="equal">
      <formula>"þ"</formula>
    </cfRule>
  </conditionalFormatting>
  <conditionalFormatting sqref="C20">
    <cfRule type="cellIs" dxfId="575" priority="565" stopIfTrue="1" operator="equal">
      <formula>"þ"</formula>
    </cfRule>
  </conditionalFormatting>
  <conditionalFormatting sqref="C20">
    <cfRule type="cellIs" dxfId="574" priority="564" stopIfTrue="1" operator="equal">
      <formula>"þ"</formula>
    </cfRule>
  </conditionalFormatting>
  <conditionalFormatting sqref="D20">
    <cfRule type="cellIs" dxfId="573" priority="563" stopIfTrue="1" operator="equal">
      <formula>"þ"</formula>
    </cfRule>
  </conditionalFormatting>
  <conditionalFormatting sqref="B21">
    <cfRule type="cellIs" dxfId="572" priority="562" stopIfTrue="1" operator="greaterThanOrEqual">
      <formula>#REF!</formula>
    </cfRule>
  </conditionalFormatting>
  <conditionalFormatting sqref="B22:D22">
    <cfRule type="cellIs" dxfId="571" priority="561" stopIfTrue="1" operator="equal">
      <formula>"þ"</formula>
    </cfRule>
  </conditionalFormatting>
  <conditionalFormatting sqref="B21">
    <cfRule type="cellIs" dxfId="570" priority="560" stopIfTrue="1" operator="equal">
      <formula>"þ"</formula>
    </cfRule>
  </conditionalFormatting>
  <conditionalFormatting sqref="C21">
    <cfRule type="cellIs" dxfId="569" priority="559" stopIfTrue="1" operator="equal">
      <formula>"þ"</formula>
    </cfRule>
  </conditionalFormatting>
  <conditionalFormatting sqref="C21">
    <cfRule type="cellIs" dxfId="568" priority="558" stopIfTrue="1" operator="equal">
      <formula>"þ"</formula>
    </cfRule>
  </conditionalFormatting>
  <conditionalFormatting sqref="D21">
    <cfRule type="cellIs" dxfId="567" priority="557" stopIfTrue="1" operator="equal">
      <formula>"þ"</formula>
    </cfRule>
  </conditionalFormatting>
  <conditionalFormatting sqref="B20">
    <cfRule type="cellIs" dxfId="566" priority="556" stopIfTrue="1" operator="greaterThanOrEqual">
      <formula>#REF!</formula>
    </cfRule>
  </conditionalFormatting>
  <conditionalFormatting sqref="B21:D21">
    <cfRule type="cellIs" dxfId="565" priority="555" stopIfTrue="1" operator="equal">
      <formula>"þ"</formula>
    </cfRule>
  </conditionalFormatting>
  <conditionalFormatting sqref="B20">
    <cfRule type="cellIs" dxfId="564" priority="554" stopIfTrue="1" operator="equal">
      <formula>"þ"</formula>
    </cfRule>
  </conditionalFormatting>
  <conditionalFormatting sqref="C20">
    <cfRule type="cellIs" dxfId="563" priority="553" stopIfTrue="1" operator="equal">
      <formula>"þ"</formula>
    </cfRule>
  </conditionalFormatting>
  <conditionalFormatting sqref="C20">
    <cfRule type="cellIs" dxfId="562" priority="552" stopIfTrue="1" operator="equal">
      <formula>"þ"</formula>
    </cfRule>
  </conditionalFormatting>
  <conditionalFormatting sqref="D20">
    <cfRule type="cellIs" dxfId="561" priority="551" stopIfTrue="1" operator="equal">
      <formula>"þ"</formula>
    </cfRule>
  </conditionalFormatting>
  <conditionalFormatting sqref="B21">
    <cfRule type="cellIs" dxfId="560" priority="550" stopIfTrue="1" operator="greaterThanOrEqual">
      <formula>#REF!</formula>
    </cfRule>
  </conditionalFormatting>
  <conditionalFormatting sqref="B22:D22">
    <cfRule type="cellIs" dxfId="559" priority="549" stopIfTrue="1" operator="equal">
      <formula>"þ"</formula>
    </cfRule>
  </conditionalFormatting>
  <conditionalFormatting sqref="B21">
    <cfRule type="cellIs" dxfId="558" priority="548" stopIfTrue="1" operator="equal">
      <formula>"þ"</formula>
    </cfRule>
  </conditionalFormatting>
  <conditionalFormatting sqref="C21">
    <cfRule type="cellIs" dxfId="557" priority="547" stopIfTrue="1" operator="equal">
      <formula>"þ"</formula>
    </cfRule>
  </conditionalFormatting>
  <conditionalFormatting sqref="C21">
    <cfRule type="cellIs" dxfId="556" priority="546" stopIfTrue="1" operator="equal">
      <formula>"þ"</formula>
    </cfRule>
  </conditionalFormatting>
  <conditionalFormatting sqref="D21">
    <cfRule type="cellIs" dxfId="555" priority="545" stopIfTrue="1" operator="equal">
      <formula>"þ"</formula>
    </cfRule>
  </conditionalFormatting>
  <conditionalFormatting sqref="B21">
    <cfRule type="cellIs" dxfId="554" priority="544" stopIfTrue="1" operator="greaterThanOrEqual">
      <formula>#REF!</formula>
    </cfRule>
  </conditionalFormatting>
  <conditionalFormatting sqref="B22:D22">
    <cfRule type="cellIs" dxfId="553" priority="543" stopIfTrue="1" operator="equal">
      <formula>"þ"</formula>
    </cfRule>
  </conditionalFormatting>
  <conditionalFormatting sqref="B21">
    <cfRule type="cellIs" dxfId="552" priority="542" stopIfTrue="1" operator="equal">
      <formula>"þ"</formula>
    </cfRule>
  </conditionalFormatting>
  <conditionalFormatting sqref="C21">
    <cfRule type="cellIs" dxfId="551" priority="541" stopIfTrue="1" operator="equal">
      <formula>"þ"</formula>
    </cfRule>
  </conditionalFormatting>
  <conditionalFormatting sqref="C21">
    <cfRule type="cellIs" dxfId="550" priority="540" stopIfTrue="1" operator="equal">
      <formula>"þ"</formula>
    </cfRule>
  </conditionalFormatting>
  <conditionalFormatting sqref="D21">
    <cfRule type="cellIs" dxfId="549" priority="539" stopIfTrue="1" operator="equal">
      <formula>"þ"</formula>
    </cfRule>
  </conditionalFormatting>
  <conditionalFormatting sqref="B22">
    <cfRule type="cellIs" dxfId="548" priority="538" stopIfTrue="1" operator="greaterThanOrEqual">
      <formula>#REF!</formula>
    </cfRule>
  </conditionalFormatting>
  <conditionalFormatting sqref="B23:D23">
    <cfRule type="cellIs" dxfId="547" priority="537" stopIfTrue="1" operator="equal">
      <formula>"þ"</formula>
    </cfRule>
  </conditionalFormatting>
  <conditionalFormatting sqref="B22">
    <cfRule type="cellIs" dxfId="546" priority="536" stopIfTrue="1" operator="equal">
      <formula>"þ"</formula>
    </cfRule>
  </conditionalFormatting>
  <conditionalFormatting sqref="C22">
    <cfRule type="cellIs" dxfId="545" priority="535" stopIfTrue="1" operator="equal">
      <formula>"þ"</formula>
    </cfRule>
  </conditionalFormatting>
  <conditionalFormatting sqref="C22">
    <cfRule type="cellIs" dxfId="544" priority="534" stopIfTrue="1" operator="equal">
      <formula>"þ"</formula>
    </cfRule>
  </conditionalFormatting>
  <conditionalFormatting sqref="D22">
    <cfRule type="cellIs" dxfId="543" priority="533" stopIfTrue="1" operator="equal">
      <formula>"þ"</formula>
    </cfRule>
  </conditionalFormatting>
  <conditionalFormatting sqref="B20">
    <cfRule type="cellIs" dxfId="542" priority="532" stopIfTrue="1" operator="greaterThanOrEqual">
      <formula>#REF!</formula>
    </cfRule>
  </conditionalFormatting>
  <conditionalFormatting sqref="B21:D21">
    <cfRule type="cellIs" dxfId="541" priority="531" stopIfTrue="1" operator="equal">
      <formula>"þ"</formula>
    </cfRule>
  </conditionalFormatting>
  <conditionalFormatting sqref="B20">
    <cfRule type="cellIs" dxfId="540" priority="530" stopIfTrue="1" operator="equal">
      <formula>"þ"</formula>
    </cfRule>
  </conditionalFormatting>
  <conditionalFormatting sqref="C20">
    <cfRule type="cellIs" dxfId="539" priority="529" stopIfTrue="1" operator="equal">
      <formula>"þ"</formula>
    </cfRule>
  </conditionalFormatting>
  <conditionalFormatting sqref="C20">
    <cfRule type="cellIs" dxfId="538" priority="528" stopIfTrue="1" operator="equal">
      <formula>"þ"</formula>
    </cfRule>
  </conditionalFormatting>
  <conditionalFormatting sqref="D20">
    <cfRule type="cellIs" dxfId="537" priority="527" stopIfTrue="1" operator="equal">
      <formula>"þ"</formula>
    </cfRule>
  </conditionalFormatting>
  <conditionalFormatting sqref="B21">
    <cfRule type="cellIs" dxfId="536" priority="526" stopIfTrue="1" operator="greaterThanOrEqual">
      <formula>#REF!</formula>
    </cfRule>
  </conditionalFormatting>
  <conditionalFormatting sqref="B22:D22">
    <cfRule type="cellIs" dxfId="535" priority="525" stopIfTrue="1" operator="equal">
      <formula>"þ"</formula>
    </cfRule>
  </conditionalFormatting>
  <conditionalFormatting sqref="B21">
    <cfRule type="cellIs" dxfId="534" priority="524" stopIfTrue="1" operator="equal">
      <formula>"þ"</formula>
    </cfRule>
  </conditionalFormatting>
  <conditionalFormatting sqref="C21">
    <cfRule type="cellIs" dxfId="533" priority="523" stopIfTrue="1" operator="equal">
      <formula>"þ"</formula>
    </cfRule>
  </conditionalFormatting>
  <conditionalFormatting sqref="C21">
    <cfRule type="cellIs" dxfId="532" priority="522" stopIfTrue="1" operator="equal">
      <formula>"þ"</formula>
    </cfRule>
  </conditionalFormatting>
  <conditionalFormatting sqref="D21">
    <cfRule type="cellIs" dxfId="531" priority="521" stopIfTrue="1" operator="equal">
      <formula>"þ"</formula>
    </cfRule>
  </conditionalFormatting>
  <conditionalFormatting sqref="B21">
    <cfRule type="cellIs" dxfId="530" priority="520" stopIfTrue="1" operator="greaterThanOrEqual">
      <formula>#REF!</formula>
    </cfRule>
  </conditionalFormatting>
  <conditionalFormatting sqref="B22:D22">
    <cfRule type="cellIs" dxfId="529" priority="519" stopIfTrue="1" operator="equal">
      <formula>"þ"</formula>
    </cfRule>
  </conditionalFormatting>
  <conditionalFormatting sqref="B21">
    <cfRule type="cellIs" dxfId="528" priority="518" stopIfTrue="1" operator="equal">
      <formula>"þ"</formula>
    </cfRule>
  </conditionalFormatting>
  <conditionalFormatting sqref="C21">
    <cfRule type="cellIs" dxfId="527" priority="517" stopIfTrue="1" operator="equal">
      <formula>"þ"</formula>
    </cfRule>
  </conditionalFormatting>
  <conditionalFormatting sqref="C21">
    <cfRule type="cellIs" dxfId="526" priority="516" stopIfTrue="1" operator="equal">
      <formula>"þ"</formula>
    </cfRule>
  </conditionalFormatting>
  <conditionalFormatting sqref="D21">
    <cfRule type="cellIs" dxfId="525" priority="515" stopIfTrue="1" operator="equal">
      <formula>"þ"</formula>
    </cfRule>
  </conditionalFormatting>
  <conditionalFormatting sqref="B22">
    <cfRule type="cellIs" dxfId="524" priority="514" stopIfTrue="1" operator="greaterThanOrEqual">
      <formula>#REF!</formula>
    </cfRule>
  </conditionalFormatting>
  <conditionalFormatting sqref="B23:D23">
    <cfRule type="cellIs" dxfId="523" priority="513" stopIfTrue="1" operator="equal">
      <formula>"þ"</formula>
    </cfRule>
  </conditionalFormatting>
  <conditionalFormatting sqref="B22">
    <cfRule type="cellIs" dxfId="522" priority="512" stopIfTrue="1" operator="equal">
      <formula>"þ"</formula>
    </cfRule>
  </conditionalFormatting>
  <conditionalFormatting sqref="C22">
    <cfRule type="cellIs" dxfId="521" priority="511" stopIfTrue="1" operator="equal">
      <formula>"þ"</formula>
    </cfRule>
  </conditionalFormatting>
  <conditionalFormatting sqref="C22">
    <cfRule type="cellIs" dxfId="520" priority="510" stopIfTrue="1" operator="equal">
      <formula>"þ"</formula>
    </cfRule>
  </conditionalFormatting>
  <conditionalFormatting sqref="D22">
    <cfRule type="cellIs" dxfId="519" priority="509" stopIfTrue="1" operator="equal">
      <formula>"þ"</formula>
    </cfRule>
  </conditionalFormatting>
  <conditionalFormatting sqref="B21">
    <cfRule type="cellIs" dxfId="518" priority="508" stopIfTrue="1" operator="greaterThanOrEqual">
      <formula>#REF!</formula>
    </cfRule>
  </conditionalFormatting>
  <conditionalFormatting sqref="B22:D22">
    <cfRule type="cellIs" dxfId="517" priority="507" stopIfTrue="1" operator="equal">
      <formula>"þ"</formula>
    </cfRule>
  </conditionalFormatting>
  <conditionalFormatting sqref="B21">
    <cfRule type="cellIs" dxfId="516" priority="506" stopIfTrue="1" operator="equal">
      <formula>"þ"</formula>
    </cfRule>
  </conditionalFormatting>
  <conditionalFormatting sqref="C21">
    <cfRule type="cellIs" dxfId="515" priority="505" stopIfTrue="1" operator="equal">
      <formula>"þ"</formula>
    </cfRule>
  </conditionalFormatting>
  <conditionalFormatting sqref="C21">
    <cfRule type="cellIs" dxfId="514" priority="504" stopIfTrue="1" operator="equal">
      <formula>"þ"</formula>
    </cfRule>
  </conditionalFormatting>
  <conditionalFormatting sqref="D21">
    <cfRule type="cellIs" dxfId="513" priority="503" stopIfTrue="1" operator="equal">
      <formula>"þ"</formula>
    </cfRule>
  </conditionalFormatting>
  <conditionalFormatting sqref="B22">
    <cfRule type="cellIs" dxfId="512" priority="502" stopIfTrue="1" operator="greaterThanOrEqual">
      <formula>#REF!</formula>
    </cfRule>
  </conditionalFormatting>
  <conditionalFormatting sqref="B23:D23">
    <cfRule type="cellIs" dxfId="511" priority="501" stopIfTrue="1" operator="equal">
      <formula>"þ"</formula>
    </cfRule>
  </conditionalFormatting>
  <conditionalFormatting sqref="B22">
    <cfRule type="cellIs" dxfId="510" priority="500" stopIfTrue="1" operator="equal">
      <formula>"þ"</formula>
    </cfRule>
  </conditionalFormatting>
  <conditionalFormatting sqref="C22">
    <cfRule type="cellIs" dxfId="509" priority="499" stopIfTrue="1" operator="equal">
      <formula>"þ"</formula>
    </cfRule>
  </conditionalFormatting>
  <conditionalFormatting sqref="C22">
    <cfRule type="cellIs" dxfId="508" priority="498" stopIfTrue="1" operator="equal">
      <formula>"þ"</formula>
    </cfRule>
  </conditionalFormatting>
  <conditionalFormatting sqref="D22">
    <cfRule type="cellIs" dxfId="507" priority="497" stopIfTrue="1" operator="equal">
      <formula>"þ"</formula>
    </cfRule>
  </conditionalFormatting>
  <conditionalFormatting sqref="B22">
    <cfRule type="cellIs" dxfId="506" priority="496" stopIfTrue="1" operator="greaterThanOrEqual">
      <formula>#REF!</formula>
    </cfRule>
  </conditionalFormatting>
  <conditionalFormatting sqref="B23:D23">
    <cfRule type="cellIs" dxfId="505" priority="495" stopIfTrue="1" operator="equal">
      <formula>"þ"</formula>
    </cfRule>
  </conditionalFormatting>
  <conditionalFormatting sqref="B22">
    <cfRule type="cellIs" dxfId="504" priority="494" stopIfTrue="1" operator="equal">
      <formula>"þ"</formula>
    </cfRule>
  </conditionalFormatting>
  <conditionalFormatting sqref="C22">
    <cfRule type="cellIs" dxfId="503" priority="493" stopIfTrue="1" operator="equal">
      <formula>"þ"</formula>
    </cfRule>
  </conditionalFormatting>
  <conditionalFormatting sqref="C22">
    <cfRule type="cellIs" dxfId="502" priority="492" stopIfTrue="1" operator="equal">
      <formula>"þ"</formula>
    </cfRule>
  </conditionalFormatting>
  <conditionalFormatting sqref="D22">
    <cfRule type="cellIs" dxfId="501" priority="491" stopIfTrue="1" operator="equal">
      <formula>"þ"</formula>
    </cfRule>
  </conditionalFormatting>
  <conditionalFormatting sqref="B23">
    <cfRule type="cellIs" dxfId="500" priority="490" stopIfTrue="1" operator="greaterThanOrEqual">
      <formula>#REF!</formula>
    </cfRule>
  </conditionalFormatting>
  <conditionalFormatting sqref="B24:D24">
    <cfRule type="cellIs" dxfId="499" priority="489" stopIfTrue="1" operator="equal">
      <formula>"þ"</formula>
    </cfRule>
  </conditionalFormatting>
  <conditionalFormatting sqref="B23">
    <cfRule type="cellIs" dxfId="498" priority="488" stopIfTrue="1" operator="equal">
      <formula>"þ"</formula>
    </cfRule>
  </conditionalFormatting>
  <conditionalFormatting sqref="C23">
    <cfRule type="cellIs" dxfId="497" priority="487" stopIfTrue="1" operator="equal">
      <formula>"þ"</formula>
    </cfRule>
  </conditionalFormatting>
  <conditionalFormatting sqref="C23">
    <cfRule type="cellIs" dxfId="496" priority="486" stopIfTrue="1" operator="equal">
      <formula>"þ"</formula>
    </cfRule>
  </conditionalFormatting>
  <conditionalFormatting sqref="D23">
    <cfRule type="cellIs" dxfId="495" priority="485" stopIfTrue="1" operator="equal">
      <formula>"þ"</formula>
    </cfRule>
  </conditionalFormatting>
  <conditionalFormatting sqref="D17 D20">
    <cfRule type="cellIs" dxfId="494" priority="484" stopIfTrue="1" operator="equal">
      <formula>"þ"</formula>
    </cfRule>
  </conditionalFormatting>
  <conditionalFormatting sqref="B20">
    <cfRule type="cellIs" dxfId="493" priority="483" stopIfTrue="1" operator="greaterThanOrEqual">
      <formula>#REF!</formula>
    </cfRule>
  </conditionalFormatting>
  <conditionalFormatting sqref="B21:D21">
    <cfRule type="cellIs" dxfId="492" priority="482" stopIfTrue="1" operator="equal">
      <formula>"þ"</formula>
    </cfRule>
  </conditionalFormatting>
  <conditionalFormatting sqref="B20">
    <cfRule type="cellIs" dxfId="491" priority="481" stopIfTrue="1" operator="equal">
      <formula>"þ"</formula>
    </cfRule>
  </conditionalFormatting>
  <conditionalFormatting sqref="C20">
    <cfRule type="cellIs" dxfId="490" priority="480" stopIfTrue="1" operator="equal">
      <formula>"þ"</formula>
    </cfRule>
  </conditionalFormatting>
  <conditionalFormatting sqref="C20">
    <cfRule type="cellIs" dxfId="489" priority="479" stopIfTrue="1" operator="equal">
      <formula>"þ"</formula>
    </cfRule>
  </conditionalFormatting>
  <conditionalFormatting sqref="D20">
    <cfRule type="cellIs" dxfId="488" priority="478" stopIfTrue="1" operator="equal">
      <formula>"þ"</formula>
    </cfRule>
  </conditionalFormatting>
  <conditionalFormatting sqref="B21">
    <cfRule type="cellIs" dxfId="487" priority="477" stopIfTrue="1" operator="greaterThanOrEqual">
      <formula>#REF!</formula>
    </cfRule>
  </conditionalFormatting>
  <conditionalFormatting sqref="B22:D22">
    <cfRule type="cellIs" dxfId="486" priority="476" stopIfTrue="1" operator="equal">
      <formula>"þ"</formula>
    </cfRule>
  </conditionalFormatting>
  <conditionalFormatting sqref="B21">
    <cfRule type="cellIs" dxfId="485" priority="475" stopIfTrue="1" operator="equal">
      <formula>"þ"</formula>
    </cfRule>
  </conditionalFormatting>
  <conditionalFormatting sqref="C21">
    <cfRule type="cellIs" dxfId="484" priority="474" stopIfTrue="1" operator="equal">
      <formula>"þ"</formula>
    </cfRule>
  </conditionalFormatting>
  <conditionalFormatting sqref="C21">
    <cfRule type="cellIs" dxfId="483" priority="473" stopIfTrue="1" operator="equal">
      <formula>"þ"</formula>
    </cfRule>
  </conditionalFormatting>
  <conditionalFormatting sqref="D21">
    <cfRule type="cellIs" dxfId="482" priority="472" stopIfTrue="1" operator="equal">
      <formula>"þ"</formula>
    </cfRule>
  </conditionalFormatting>
  <conditionalFormatting sqref="B21">
    <cfRule type="cellIs" dxfId="481" priority="471" stopIfTrue="1" operator="greaterThanOrEqual">
      <formula>#REF!</formula>
    </cfRule>
  </conditionalFormatting>
  <conditionalFormatting sqref="B22:D22">
    <cfRule type="cellIs" dxfId="480" priority="470" stopIfTrue="1" operator="equal">
      <formula>"þ"</formula>
    </cfRule>
  </conditionalFormatting>
  <conditionalFormatting sqref="B21">
    <cfRule type="cellIs" dxfId="479" priority="469" stopIfTrue="1" operator="equal">
      <formula>"þ"</formula>
    </cfRule>
  </conditionalFormatting>
  <conditionalFormatting sqref="C21">
    <cfRule type="cellIs" dxfId="478" priority="468" stopIfTrue="1" operator="equal">
      <formula>"þ"</formula>
    </cfRule>
  </conditionalFormatting>
  <conditionalFormatting sqref="C21">
    <cfRule type="cellIs" dxfId="477" priority="467" stopIfTrue="1" operator="equal">
      <formula>"þ"</formula>
    </cfRule>
  </conditionalFormatting>
  <conditionalFormatting sqref="D21">
    <cfRule type="cellIs" dxfId="476" priority="466" stopIfTrue="1" operator="equal">
      <formula>"þ"</formula>
    </cfRule>
  </conditionalFormatting>
  <conditionalFormatting sqref="B22">
    <cfRule type="cellIs" dxfId="475" priority="465" stopIfTrue="1" operator="greaterThanOrEqual">
      <formula>#REF!</formula>
    </cfRule>
  </conditionalFormatting>
  <conditionalFormatting sqref="B23:D23">
    <cfRule type="cellIs" dxfId="474" priority="464" stopIfTrue="1" operator="equal">
      <formula>"þ"</formula>
    </cfRule>
  </conditionalFormatting>
  <conditionalFormatting sqref="B22">
    <cfRule type="cellIs" dxfId="473" priority="463" stopIfTrue="1" operator="equal">
      <formula>"þ"</formula>
    </cfRule>
  </conditionalFormatting>
  <conditionalFormatting sqref="C22">
    <cfRule type="cellIs" dxfId="472" priority="462" stopIfTrue="1" operator="equal">
      <formula>"þ"</formula>
    </cfRule>
  </conditionalFormatting>
  <conditionalFormatting sqref="C22">
    <cfRule type="cellIs" dxfId="471" priority="461" stopIfTrue="1" operator="equal">
      <formula>"þ"</formula>
    </cfRule>
  </conditionalFormatting>
  <conditionalFormatting sqref="D22">
    <cfRule type="cellIs" dxfId="470" priority="460" stopIfTrue="1" operator="equal">
      <formula>"þ"</formula>
    </cfRule>
  </conditionalFormatting>
  <conditionalFormatting sqref="B21">
    <cfRule type="cellIs" dxfId="469" priority="459" stopIfTrue="1" operator="greaterThanOrEqual">
      <formula>#REF!</formula>
    </cfRule>
  </conditionalFormatting>
  <conditionalFormatting sqref="B22:D22">
    <cfRule type="cellIs" dxfId="468" priority="458" stopIfTrue="1" operator="equal">
      <formula>"þ"</formula>
    </cfRule>
  </conditionalFormatting>
  <conditionalFormatting sqref="B21">
    <cfRule type="cellIs" dxfId="467" priority="457" stopIfTrue="1" operator="equal">
      <formula>"þ"</formula>
    </cfRule>
  </conditionalFormatting>
  <conditionalFormatting sqref="C21">
    <cfRule type="cellIs" dxfId="466" priority="456" stopIfTrue="1" operator="equal">
      <formula>"þ"</formula>
    </cfRule>
  </conditionalFormatting>
  <conditionalFormatting sqref="C21">
    <cfRule type="cellIs" dxfId="465" priority="455" stopIfTrue="1" operator="equal">
      <formula>"þ"</formula>
    </cfRule>
  </conditionalFormatting>
  <conditionalFormatting sqref="D21">
    <cfRule type="cellIs" dxfId="464" priority="454" stopIfTrue="1" operator="equal">
      <formula>"þ"</formula>
    </cfRule>
  </conditionalFormatting>
  <conditionalFormatting sqref="B22">
    <cfRule type="cellIs" dxfId="463" priority="453" stopIfTrue="1" operator="greaterThanOrEqual">
      <formula>#REF!</formula>
    </cfRule>
  </conditionalFormatting>
  <conditionalFormatting sqref="B23:D23">
    <cfRule type="cellIs" dxfId="462" priority="452" stopIfTrue="1" operator="equal">
      <formula>"þ"</formula>
    </cfRule>
  </conditionalFormatting>
  <conditionalFormatting sqref="B22">
    <cfRule type="cellIs" dxfId="461" priority="451" stopIfTrue="1" operator="equal">
      <formula>"þ"</formula>
    </cfRule>
  </conditionalFormatting>
  <conditionalFormatting sqref="C22">
    <cfRule type="cellIs" dxfId="460" priority="450" stopIfTrue="1" operator="equal">
      <formula>"þ"</formula>
    </cfRule>
  </conditionalFormatting>
  <conditionalFormatting sqref="C22">
    <cfRule type="cellIs" dxfId="459" priority="449" stopIfTrue="1" operator="equal">
      <formula>"þ"</formula>
    </cfRule>
  </conditionalFormatting>
  <conditionalFormatting sqref="D22">
    <cfRule type="cellIs" dxfId="458" priority="448" stopIfTrue="1" operator="equal">
      <formula>"þ"</formula>
    </cfRule>
  </conditionalFormatting>
  <conditionalFormatting sqref="B22">
    <cfRule type="cellIs" dxfId="457" priority="447" stopIfTrue="1" operator="greaterThanOrEqual">
      <formula>#REF!</formula>
    </cfRule>
  </conditionalFormatting>
  <conditionalFormatting sqref="B23:D23">
    <cfRule type="cellIs" dxfId="456" priority="446" stopIfTrue="1" operator="equal">
      <formula>"þ"</formula>
    </cfRule>
  </conditionalFormatting>
  <conditionalFormatting sqref="B22">
    <cfRule type="cellIs" dxfId="455" priority="445" stopIfTrue="1" operator="equal">
      <formula>"þ"</formula>
    </cfRule>
  </conditionalFormatting>
  <conditionalFormatting sqref="C22">
    <cfRule type="cellIs" dxfId="454" priority="444" stopIfTrue="1" operator="equal">
      <formula>"þ"</formula>
    </cfRule>
  </conditionalFormatting>
  <conditionalFormatting sqref="C22">
    <cfRule type="cellIs" dxfId="453" priority="443" stopIfTrue="1" operator="equal">
      <formula>"þ"</formula>
    </cfRule>
  </conditionalFormatting>
  <conditionalFormatting sqref="D22">
    <cfRule type="cellIs" dxfId="452" priority="442" stopIfTrue="1" operator="equal">
      <formula>"þ"</formula>
    </cfRule>
  </conditionalFormatting>
  <conditionalFormatting sqref="B23">
    <cfRule type="cellIs" dxfId="451" priority="441" stopIfTrue="1" operator="greaterThanOrEqual">
      <formula>#REF!</formula>
    </cfRule>
  </conditionalFormatting>
  <conditionalFormatting sqref="B24:D24">
    <cfRule type="cellIs" dxfId="450" priority="440" stopIfTrue="1" operator="equal">
      <formula>"þ"</formula>
    </cfRule>
  </conditionalFormatting>
  <conditionalFormatting sqref="B23">
    <cfRule type="cellIs" dxfId="449" priority="439" stopIfTrue="1" operator="equal">
      <formula>"þ"</formula>
    </cfRule>
  </conditionalFormatting>
  <conditionalFormatting sqref="C23">
    <cfRule type="cellIs" dxfId="448" priority="438" stopIfTrue="1" operator="equal">
      <formula>"þ"</formula>
    </cfRule>
  </conditionalFormatting>
  <conditionalFormatting sqref="C23">
    <cfRule type="cellIs" dxfId="447" priority="437" stopIfTrue="1" operator="equal">
      <formula>"þ"</formula>
    </cfRule>
  </conditionalFormatting>
  <conditionalFormatting sqref="D23">
    <cfRule type="cellIs" dxfId="446" priority="436" stopIfTrue="1" operator="equal">
      <formula>"þ"</formula>
    </cfRule>
  </conditionalFormatting>
  <conditionalFormatting sqref="B21">
    <cfRule type="cellIs" dxfId="445" priority="435" stopIfTrue="1" operator="greaterThanOrEqual">
      <formula>#REF!</formula>
    </cfRule>
  </conditionalFormatting>
  <conditionalFormatting sqref="B22:D22">
    <cfRule type="cellIs" dxfId="444" priority="434" stopIfTrue="1" operator="equal">
      <formula>"þ"</formula>
    </cfRule>
  </conditionalFormatting>
  <conditionalFormatting sqref="B21">
    <cfRule type="cellIs" dxfId="443" priority="433" stopIfTrue="1" operator="equal">
      <formula>"þ"</formula>
    </cfRule>
  </conditionalFormatting>
  <conditionalFormatting sqref="C21">
    <cfRule type="cellIs" dxfId="442" priority="432" stopIfTrue="1" operator="equal">
      <formula>"þ"</formula>
    </cfRule>
  </conditionalFormatting>
  <conditionalFormatting sqref="C21">
    <cfRule type="cellIs" dxfId="441" priority="431" stopIfTrue="1" operator="equal">
      <formula>"þ"</formula>
    </cfRule>
  </conditionalFormatting>
  <conditionalFormatting sqref="D21">
    <cfRule type="cellIs" dxfId="440" priority="430" stopIfTrue="1" operator="equal">
      <formula>"þ"</formula>
    </cfRule>
  </conditionalFormatting>
  <conditionalFormatting sqref="B22">
    <cfRule type="cellIs" dxfId="439" priority="429" stopIfTrue="1" operator="greaterThanOrEqual">
      <formula>#REF!</formula>
    </cfRule>
  </conditionalFormatting>
  <conditionalFormatting sqref="B23:D23">
    <cfRule type="cellIs" dxfId="438" priority="428" stopIfTrue="1" operator="equal">
      <formula>"þ"</formula>
    </cfRule>
  </conditionalFormatting>
  <conditionalFormatting sqref="B22">
    <cfRule type="cellIs" dxfId="437" priority="427" stopIfTrue="1" operator="equal">
      <formula>"þ"</formula>
    </cfRule>
  </conditionalFormatting>
  <conditionalFormatting sqref="C22">
    <cfRule type="cellIs" dxfId="436" priority="426" stopIfTrue="1" operator="equal">
      <formula>"þ"</formula>
    </cfRule>
  </conditionalFormatting>
  <conditionalFormatting sqref="C22">
    <cfRule type="cellIs" dxfId="435" priority="425" stopIfTrue="1" operator="equal">
      <formula>"þ"</formula>
    </cfRule>
  </conditionalFormatting>
  <conditionalFormatting sqref="D22">
    <cfRule type="cellIs" dxfId="434" priority="424" stopIfTrue="1" operator="equal">
      <formula>"þ"</formula>
    </cfRule>
  </conditionalFormatting>
  <conditionalFormatting sqref="B22">
    <cfRule type="cellIs" dxfId="433" priority="423" stopIfTrue="1" operator="greaterThanOrEqual">
      <formula>#REF!</formula>
    </cfRule>
  </conditionalFormatting>
  <conditionalFormatting sqref="B23:D23">
    <cfRule type="cellIs" dxfId="432" priority="422" stopIfTrue="1" operator="equal">
      <formula>"þ"</formula>
    </cfRule>
  </conditionalFormatting>
  <conditionalFormatting sqref="B22">
    <cfRule type="cellIs" dxfId="431" priority="421" stopIfTrue="1" operator="equal">
      <formula>"þ"</formula>
    </cfRule>
  </conditionalFormatting>
  <conditionalFormatting sqref="C22">
    <cfRule type="cellIs" dxfId="430" priority="420" stopIfTrue="1" operator="equal">
      <formula>"þ"</formula>
    </cfRule>
  </conditionalFormatting>
  <conditionalFormatting sqref="C22">
    <cfRule type="cellIs" dxfId="429" priority="419" stopIfTrue="1" operator="equal">
      <formula>"þ"</formula>
    </cfRule>
  </conditionalFormatting>
  <conditionalFormatting sqref="D22">
    <cfRule type="cellIs" dxfId="428" priority="418" stopIfTrue="1" operator="equal">
      <formula>"þ"</formula>
    </cfRule>
  </conditionalFormatting>
  <conditionalFormatting sqref="B23">
    <cfRule type="cellIs" dxfId="427" priority="417" stopIfTrue="1" operator="greaterThanOrEqual">
      <formula>#REF!</formula>
    </cfRule>
  </conditionalFormatting>
  <conditionalFormatting sqref="B24:D24">
    <cfRule type="cellIs" dxfId="426" priority="416" stopIfTrue="1" operator="equal">
      <formula>"þ"</formula>
    </cfRule>
  </conditionalFormatting>
  <conditionalFormatting sqref="B23">
    <cfRule type="cellIs" dxfId="425" priority="415" stopIfTrue="1" operator="equal">
      <formula>"þ"</formula>
    </cfRule>
  </conditionalFormatting>
  <conditionalFormatting sqref="C23">
    <cfRule type="cellIs" dxfId="424" priority="414" stopIfTrue="1" operator="equal">
      <formula>"þ"</formula>
    </cfRule>
  </conditionalFormatting>
  <conditionalFormatting sqref="C23">
    <cfRule type="cellIs" dxfId="423" priority="413" stopIfTrue="1" operator="equal">
      <formula>"þ"</formula>
    </cfRule>
  </conditionalFormatting>
  <conditionalFormatting sqref="D23">
    <cfRule type="cellIs" dxfId="422" priority="412" stopIfTrue="1" operator="equal">
      <formula>"þ"</formula>
    </cfRule>
  </conditionalFormatting>
  <conditionalFormatting sqref="B22">
    <cfRule type="cellIs" dxfId="421" priority="411" stopIfTrue="1" operator="greaterThanOrEqual">
      <formula>#REF!</formula>
    </cfRule>
  </conditionalFormatting>
  <conditionalFormatting sqref="B23:D23">
    <cfRule type="cellIs" dxfId="420" priority="410" stopIfTrue="1" operator="equal">
      <formula>"þ"</formula>
    </cfRule>
  </conditionalFormatting>
  <conditionalFormatting sqref="B22">
    <cfRule type="cellIs" dxfId="419" priority="409" stopIfTrue="1" operator="equal">
      <formula>"þ"</formula>
    </cfRule>
  </conditionalFormatting>
  <conditionalFormatting sqref="C22">
    <cfRule type="cellIs" dxfId="418" priority="408" stopIfTrue="1" operator="equal">
      <formula>"þ"</formula>
    </cfRule>
  </conditionalFormatting>
  <conditionalFormatting sqref="C22">
    <cfRule type="cellIs" dxfId="417" priority="407" stopIfTrue="1" operator="equal">
      <formula>"þ"</formula>
    </cfRule>
  </conditionalFormatting>
  <conditionalFormatting sqref="D22">
    <cfRule type="cellIs" dxfId="416" priority="406" stopIfTrue="1" operator="equal">
      <formula>"þ"</formula>
    </cfRule>
  </conditionalFormatting>
  <conditionalFormatting sqref="B23">
    <cfRule type="cellIs" dxfId="415" priority="405" stopIfTrue="1" operator="greaterThanOrEqual">
      <formula>#REF!</formula>
    </cfRule>
  </conditionalFormatting>
  <conditionalFormatting sqref="B24:D24">
    <cfRule type="cellIs" dxfId="414" priority="404" stopIfTrue="1" operator="equal">
      <formula>"þ"</formula>
    </cfRule>
  </conditionalFormatting>
  <conditionalFormatting sqref="B23">
    <cfRule type="cellIs" dxfId="413" priority="403" stopIfTrue="1" operator="equal">
      <formula>"þ"</formula>
    </cfRule>
  </conditionalFormatting>
  <conditionalFormatting sqref="C23">
    <cfRule type="cellIs" dxfId="412" priority="402" stopIfTrue="1" operator="equal">
      <formula>"þ"</formula>
    </cfRule>
  </conditionalFormatting>
  <conditionalFormatting sqref="C23">
    <cfRule type="cellIs" dxfId="411" priority="401" stopIfTrue="1" operator="equal">
      <formula>"þ"</formula>
    </cfRule>
  </conditionalFormatting>
  <conditionalFormatting sqref="D23">
    <cfRule type="cellIs" dxfId="410" priority="400" stopIfTrue="1" operator="equal">
      <formula>"þ"</formula>
    </cfRule>
  </conditionalFormatting>
  <conditionalFormatting sqref="B23">
    <cfRule type="cellIs" dxfId="409" priority="399" stopIfTrue="1" operator="greaterThanOrEqual">
      <formula>#REF!</formula>
    </cfRule>
  </conditionalFormatting>
  <conditionalFormatting sqref="B24:D24">
    <cfRule type="cellIs" dxfId="408" priority="398" stopIfTrue="1" operator="equal">
      <formula>"þ"</formula>
    </cfRule>
  </conditionalFormatting>
  <conditionalFormatting sqref="B23">
    <cfRule type="cellIs" dxfId="407" priority="397" stopIfTrue="1" operator="equal">
      <formula>"þ"</formula>
    </cfRule>
  </conditionalFormatting>
  <conditionalFormatting sqref="C23">
    <cfRule type="cellIs" dxfId="406" priority="396" stopIfTrue="1" operator="equal">
      <formula>"þ"</formula>
    </cfRule>
  </conditionalFormatting>
  <conditionalFormatting sqref="C23">
    <cfRule type="cellIs" dxfId="405" priority="395" stopIfTrue="1" operator="equal">
      <formula>"þ"</formula>
    </cfRule>
  </conditionalFormatting>
  <conditionalFormatting sqref="D23">
    <cfRule type="cellIs" dxfId="404" priority="394" stopIfTrue="1" operator="equal">
      <formula>"þ"</formula>
    </cfRule>
  </conditionalFormatting>
  <conditionalFormatting sqref="B24">
    <cfRule type="cellIs" dxfId="403" priority="393" stopIfTrue="1" operator="greaterThanOrEqual">
      <formula>#REF!</formula>
    </cfRule>
  </conditionalFormatting>
  <conditionalFormatting sqref="B25:D25">
    <cfRule type="cellIs" dxfId="402" priority="392" stopIfTrue="1" operator="equal">
      <formula>"þ"</formula>
    </cfRule>
  </conditionalFormatting>
  <conditionalFormatting sqref="B24">
    <cfRule type="cellIs" dxfId="401" priority="391" stopIfTrue="1" operator="equal">
      <formula>"þ"</formula>
    </cfRule>
  </conditionalFormatting>
  <conditionalFormatting sqref="C24">
    <cfRule type="cellIs" dxfId="400" priority="390" stopIfTrue="1" operator="equal">
      <formula>"þ"</formula>
    </cfRule>
  </conditionalFormatting>
  <conditionalFormatting sqref="C24">
    <cfRule type="cellIs" dxfId="399" priority="389" stopIfTrue="1" operator="equal">
      <formula>"þ"</formula>
    </cfRule>
  </conditionalFormatting>
  <conditionalFormatting sqref="D24">
    <cfRule type="cellIs" dxfId="398" priority="388" stopIfTrue="1" operator="equal">
      <formula>"þ"</formula>
    </cfRule>
  </conditionalFormatting>
  <conditionalFormatting sqref="B21">
    <cfRule type="cellIs" dxfId="397" priority="387" stopIfTrue="1" operator="greaterThanOrEqual">
      <formula>#REF!</formula>
    </cfRule>
  </conditionalFormatting>
  <conditionalFormatting sqref="B22:D22">
    <cfRule type="cellIs" dxfId="396" priority="386" stopIfTrue="1" operator="equal">
      <formula>"þ"</formula>
    </cfRule>
  </conditionalFormatting>
  <conditionalFormatting sqref="B21">
    <cfRule type="cellIs" dxfId="395" priority="385" stopIfTrue="1" operator="equal">
      <formula>"þ"</formula>
    </cfRule>
  </conditionalFormatting>
  <conditionalFormatting sqref="C21">
    <cfRule type="cellIs" dxfId="394" priority="384" stopIfTrue="1" operator="equal">
      <formula>"þ"</formula>
    </cfRule>
  </conditionalFormatting>
  <conditionalFormatting sqref="C21">
    <cfRule type="cellIs" dxfId="393" priority="383" stopIfTrue="1" operator="equal">
      <formula>"þ"</formula>
    </cfRule>
  </conditionalFormatting>
  <conditionalFormatting sqref="D21">
    <cfRule type="cellIs" dxfId="392" priority="382" stopIfTrue="1" operator="equal">
      <formula>"þ"</formula>
    </cfRule>
  </conditionalFormatting>
  <conditionalFormatting sqref="B22">
    <cfRule type="cellIs" dxfId="391" priority="381" stopIfTrue="1" operator="greaterThanOrEqual">
      <formula>#REF!</formula>
    </cfRule>
  </conditionalFormatting>
  <conditionalFormatting sqref="B23:D23">
    <cfRule type="cellIs" dxfId="390" priority="380" stopIfTrue="1" operator="equal">
      <formula>"þ"</formula>
    </cfRule>
  </conditionalFormatting>
  <conditionalFormatting sqref="B22">
    <cfRule type="cellIs" dxfId="389" priority="379" stopIfTrue="1" operator="equal">
      <formula>"þ"</formula>
    </cfRule>
  </conditionalFormatting>
  <conditionalFormatting sqref="C22">
    <cfRule type="cellIs" dxfId="388" priority="378" stopIfTrue="1" operator="equal">
      <formula>"þ"</formula>
    </cfRule>
  </conditionalFormatting>
  <conditionalFormatting sqref="C22">
    <cfRule type="cellIs" dxfId="387" priority="377" stopIfTrue="1" operator="equal">
      <formula>"þ"</formula>
    </cfRule>
  </conditionalFormatting>
  <conditionalFormatting sqref="D22">
    <cfRule type="cellIs" dxfId="386" priority="376" stopIfTrue="1" operator="equal">
      <formula>"þ"</formula>
    </cfRule>
  </conditionalFormatting>
  <conditionalFormatting sqref="B22">
    <cfRule type="cellIs" dxfId="385" priority="375" stopIfTrue="1" operator="greaterThanOrEqual">
      <formula>#REF!</formula>
    </cfRule>
  </conditionalFormatting>
  <conditionalFormatting sqref="B23:D23">
    <cfRule type="cellIs" dxfId="384" priority="374" stopIfTrue="1" operator="equal">
      <formula>"þ"</formula>
    </cfRule>
  </conditionalFormatting>
  <conditionalFormatting sqref="B22">
    <cfRule type="cellIs" dxfId="383" priority="373" stopIfTrue="1" operator="equal">
      <formula>"þ"</formula>
    </cfRule>
  </conditionalFormatting>
  <conditionalFormatting sqref="C22">
    <cfRule type="cellIs" dxfId="382" priority="372" stopIfTrue="1" operator="equal">
      <formula>"þ"</formula>
    </cfRule>
  </conditionalFormatting>
  <conditionalFormatting sqref="C22">
    <cfRule type="cellIs" dxfId="381" priority="371" stopIfTrue="1" operator="equal">
      <formula>"þ"</formula>
    </cfRule>
  </conditionalFormatting>
  <conditionalFormatting sqref="D22">
    <cfRule type="cellIs" dxfId="380" priority="370" stopIfTrue="1" operator="equal">
      <formula>"þ"</formula>
    </cfRule>
  </conditionalFormatting>
  <conditionalFormatting sqref="B23">
    <cfRule type="cellIs" dxfId="379" priority="369" stopIfTrue="1" operator="greaterThanOrEqual">
      <formula>#REF!</formula>
    </cfRule>
  </conditionalFormatting>
  <conditionalFormatting sqref="B24:D24">
    <cfRule type="cellIs" dxfId="378" priority="368" stopIfTrue="1" operator="equal">
      <formula>"þ"</formula>
    </cfRule>
  </conditionalFormatting>
  <conditionalFormatting sqref="B23">
    <cfRule type="cellIs" dxfId="377" priority="367" stopIfTrue="1" operator="equal">
      <formula>"þ"</formula>
    </cfRule>
  </conditionalFormatting>
  <conditionalFormatting sqref="C23">
    <cfRule type="cellIs" dxfId="376" priority="366" stopIfTrue="1" operator="equal">
      <formula>"þ"</formula>
    </cfRule>
  </conditionalFormatting>
  <conditionalFormatting sqref="C23">
    <cfRule type="cellIs" dxfId="375" priority="365" stopIfTrue="1" operator="equal">
      <formula>"þ"</formula>
    </cfRule>
  </conditionalFormatting>
  <conditionalFormatting sqref="D23">
    <cfRule type="cellIs" dxfId="374" priority="364" stopIfTrue="1" operator="equal">
      <formula>"þ"</formula>
    </cfRule>
  </conditionalFormatting>
  <conditionalFormatting sqref="B22">
    <cfRule type="cellIs" dxfId="373" priority="363" stopIfTrue="1" operator="greaterThanOrEqual">
      <formula>#REF!</formula>
    </cfRule>
  </conditionalFormatting>
  <conditionalFormatting sqref="B23:D23">
    <cfRule type="cellIs" dxfId="372" priority="362" stopIfTrue="1" operator="equal">
      <formula>"þ"</formula>
    </cfRule>
  </conditionalFormatting>
  <conditionalFormatting sqref="B22">
    <cfRule type="cellIs" dxfId="371" priority="361" stopIfTrue="1" operator="equal">
      <formula>"þ"</formula>
    </cfRule>
  </conditionalFormatting>
  <conditionalFormatting sqref="C22">
    <cfRule type="cellIs" dxfId="370" priority="360" stopIfTrue="1" operator="equal">
      <formula>"þ"</formula>
    </cfRule>
  </conditionalFormatting>
  <conditionalFormatting sqref="C22">
    <cfRule type="cellIs" dxfId="369" priority="359" stopIfTrue="1" operator="equal">
      <formula>"þ"</formula>
    </cfRule>
  </conditionalFormatting>
  <conditionalFormatting sqref="D22">
    <cfRule type="cellIs" dxfId="368" priority="358" stopIfTrue="1" operator="equal">
      <formula>"þ"</formula>
    </cfRule>
  </conditionalFormatting>
  <conditionalFormatting sqref="B23">
    <cfRule type="cellIs" dxfId="367" priority="357" stopIfTrue="1" operator="greaterThanOrEqual">
      <formula>#REF!</formula>
    </cfRule>
  </conditionalFormatting>
  <conditionalFormatting sqref="B24:D24">
    <cfRule type="cellIs" dxfId="366" priority="356" stopIfTrue="1" operator="equal">
      <formula>"þ"</formula>
    </cfRule>
  </conditionalFormatting>
  <conditionalFormatting sqref="B23">
    <cfRule type="cellIs" dxfId="365" priority="355" stopIfTrue="1" operator="equal">
      <formula>"þ"</formula>
    </cfRule>
  </conditionalFormatting>
  <conditionalFormatting sqref="C23">
    <cfRule type="cellIs" dxfId="364" priority="354" stopIfTrue="1" operator="equal">
      <formula>"þ"</formula>
    </cfRule>
  </conditionalFormatting>
  <conditionalFormatting sqref="C23">
    <cfRule type="cellIs" dxfId="363" priority="353" stopIfTrue="1" operator="equal">
      <formula>"þ"</formula>
    </cfRule>
  </conditionalFormatting>
  <conditionalFormatting sqref="D23">
    <cfRule type="cellIs" dxfId="362" priority="352" stopIfTrue="1" operator="equal">
      <formula>"þ"</formula>
    </cfRule>
  </conditionalFormatting>
  <conditionalFormatting sqref="B23">
    <cfRule type="cellIs" dxfId="361" priority="351" stopIfTrue="1" operator="greaterThanOrEqual">
      <formula>#REF!</formula>
    </cfRule>
  </conditionalFormatting>
  <conditionalFormatting sqref="B24:D24">
    <cfRule type="cellIs" dxfId="360" priority="350" stopIfTrue="1" operator="equal">
      <formula>"þ"</formula>
    </cfRule>
  </conditionalFormatting>
  <conditionalFormatting sqref="B23">
    <cfRule type="cellIs" dxfId="359" priority="349" stopIfTrue="1" operator="equal">
      <formula>"þ"</formula>
    </cfRule>
  </conditionalFormatting>
  <conditionalFormatting sqref="C23">
    <cfRule type="cellIs" dxfId="358" priority="348" stopIfTrue="1" operator="equal">
      <formula>"þ"</formula>
    </cfRule>
  </conditionalFormatting>
  <conditionalFormatting sqref="C23">
    <cfRule type="cellIs" dxfId="357" priority="347" stopIfTrue="1" operator="equal">
      <formula>"þ"</formula>
    </cfRule>
  </conditionalFormatting>
  <conditionalFormatting sqref="D23">
    <cfRule type="cellIs" dxfId="356" priority="346" stopIfTrue="1" operator="equal">
      <formula>"þ"</formula>
    </cfRule>
  </conditionalFormatting>
  <conditionalFormatting sqref="B24">
    <cfRule type="cellIs" dxfId="355" priority="345" stopIfTrue="1" operator="greaterThanOrEqual">
      <formula>#REF!</formula>
    </cfRule>
  </conditionalFormatting>
  <conditionalFormatting sqref="B25:D25">
    <cfRule type="cellIs" dxfId="354" priority="344" stopIfTrue="1" operator="equal">
      <formula>"þ"</formula>
    </cfRule>
  </conditionalFormatting>
  <conditionalFormatting sqref="B24">
    <cfRule type="cellIs" dxfId="353" priority="343" stopIfTrue="1" operator="equal">
      <formula>"þ"</formula>
    </cfRule>
  </conditionalFormatting>
  <conditionalFormatting sqref="C24">
    <cfRule type="cellIs" dxfId="352" priority="342" stopIfTrue="1" operator="equal">
      <formula>"þ"</formula>
    </cfRule>
  </conditionalFormatting>
  <conditionalFormatting sqref="C24">
    <cfRule type="cellIs" dxfId="351" priority="341" stopIfTrue="1" operator="equal">
      <formula>"þ"</formula>
    </cfRule>
  </conditionalFormatting>
  <conditionalFormatting sqref="D24">
    <cfRule type="cellIs" dxfId="350" priority="340" stopIfTrue="1" operator="equal">
      <formula>"þ"</formula>
    </cfRule>
  </conditionalFormatting>
  <conditionalFormatting sqref="B22">
    <cfRule type="cellIs" dxfId="349" priority="339" stopIfTrue="1" operator="greaterThanOrEqual">
      <formula>#REF!</formula>
    </cfRule>
  </conditionalFormatting>
  <conditionalFormatting sqref="B23:D23">
    <cfRule type="cellIs" dxfId="348" priority="338" stopIfTrue="1" operator="equal">
      <formula>"þ"</formula>
    </cfRule>
  </conditionalFormatting>
  <conditionalFormatting sqref="B22">
    <cfRule type="cellIs" dxfId="347" priority="337" stopIfTrue="1" operator="equal">
      <formula>"þ"</formula>
    </cfRule>
  </conditionalFormatting>
  <conditionalFormatting sqref="C22">
    <cfRule type="cellIs" dxfId="346" priority="336" stopIfTrue="1" operator="equal">
      <formula>"þ"</formula>
    </cfRule>
  </conditionalFormatting>
  <conditionalFormatting sqref="C22">
    <cfRule type="cellIs" dxfId="345" priority="335" stopIfTrue="1" operator="equal">
      <formula>"þ"</formula>
    </cfRule>
  </conditionalFormatting>
  <conditionalFormatting sqref="D22">
    <cfRule type="cellIs" dxfId="344" priority="334" stopIfTrue="1" operator="equal">
      <formula>"þ"</formula>
    </cfRule>
  </conditionalFormatting>
  <conditionalFormatting sqref="B23">
    <cfRule type="cellIs" dxfId="343" priority="333" stopIfTrue="1" operator="greaterThanOrEqual">
      <formula>#REF!</formula>
    </cfRule>
  </conditionalFormatting>
  <conditionalFormatting sqref="B24:D24">
    <cfRule type="cellIs" dxfId="342" priority="332" stopIfTrue="1" operator="equal">
      <formula>"þ"</formula>
    </cfRule>
  </conditionalFormatting>
  <conditionalFormatting sqref="B23">
    <cfRule type="cellIs" dxfId="341" priority="331" stopIfTrue="1" operator="equal">
      <formula>"þ"</formula>
    </cfRule>
  </conditionalFormatting>
  <conditionalFormatting sqref="C23">
    <cfRule type="cellIs" dxfId="340" priority="330" stopIfTrue="1" operator="equal">
      <formula>"þ"</formula>
    </cfRule>
  </conditionalFormatting>
  <conditionalFormatting sqref="C23">
    <cfRule type="cellIs" dxfId="339" priority="329" stopIfTrue="1" operator="equal">
      <formula>"þ"</formula>
    </cfRule>
  </conditionalFormatting>
  <conditionalFormatting sqref="D23">
    <cfRule type="cellIs" dxfId="338" priority="328" stopIfTrue="1" operator="equal">
      <formula>"þ"</formula>
    </cfRule>
  </conditionalFormatting>
  <conditionalFormatting sqref="B23">
    <cfRule type="cellIs" dxfId="337" priority="327" stopIfTrue="1" operator="greaterThanOrEqual">
      <formula>#REF!</formula>
    </cfRule>
  </conditionalFormatting>
  <conditionalFormatting sqref="B24:D24">
    <cfRule type="cellIs" dxfId="336" priority="326" stopIfTrue="1" operator="equal">
      <formula>"þ"</formula>
    </cfRule>
  </conditionalFormatting>
  <conditionalFormatting sqref="B23">
    <cfRule type="cellIs" dxfId="335" priority="325" stopIfTrue="1" operator="equal">
      <formula>"þ"</formula>
    </cfRule>
  </conditionalFormatting>
  <conditionalFormatting sqref="C23">
    <cfRule type="cellIs" dxfId="334" priority="324" stopIfTrue="1" operator="equal">
      <formula>"þ"</formula>
    </cfRule>
  </conditionalFormatting>
  <conditionalFormatting sqref="C23">
    <cfRule type="cellIs" dxfId="333" priority="323" stopIfTrue="1" operator="equal">
      <formula>"þ"</formula>
    </cfRule>
  </conditionalFormatting>
  <conditionalFormatting sqref="D23">
    <cfRule type="cellIs" dxfId="332" priority="322" stopIfTrue="1" operator="equal">
      <formula>"þ"</formula>
    </cfRule>
  </conditionalFormatting>
  <conditionalFormatting sqref="B24">
    <cfRule type="cellIs" dxfId="331" priority="321" stopIfTrue="1" operator="greaterThanOrEqual">
      <formula>#REF!</formula>
    </cfRule>
  </conditionalFormatting>
  <conditionalFormatting sqref="B25:D25">
    <cfRule type="cellIs" dxfId="330" priority="320" stopIfTrue="1" operator="equal">
      <formula>"þ"</formula>
    </cfRule>
  </conditionalFormatting>
  <conditionalFormatting sqref="B24">
    <cfRule type="cellIs" dxfId="329" priority="319" stopIfTrue="1" operator="equal">
      <formula>"þ"</formula>
    </cfRule>
  </conditionalFormatting>
  <conditionalFormatting sqref="C24">
    <cfRule type="cellIs" dxfId="328" priority="318" stopIfTrue="1" operator="equal">
      <formula>"þ"</formula>
    </cfRule>
  </conditionalFormatting>
  <conditionalFormatting sqref="C24">
    <cfRule type="cellIs" dxfId="327" priority="317" stopIfTrue="1" operator="equal">
      <formula>"þ"</formula>
    </cfRule>
  </conditionalFormatting>
  <conditionalFormatting sqref="D24">
    <cfRule type="cellIs" dxfId="326" priority="316" stopIfTrue="1" operator="equal">
      <formula>"þ"</formula>
    </cfRule>
  </conditionalFormatting>
  <conditionalFormatting sqref="B23">
    <cfRule type="cellIs" dxfId="325" priority="315" stopIfTrue="1" operator="greaterThanOrEqual">
      <formula>#REF!</formula>
    </cfRule>
  </conditionalFormatting>
  <conditionalFormatting sqref="B24:D24">
    <cfRule type="cellIs" dxfId="324" priority="314" stopIfTrue="1" operator="equal">
      <formula>"þ"</formula>
    </cfRule>
  </conditionalFormatting>
  <conditionalFormatting sqref="B23">
    <cfRule type="cellIs" dxfId="323" priority="313" stopIfTrue="1" operator="equal">
      <formula>"þ"</formula>
    </cfRule>
  </conditionalFormatting>
  <conditionalFormatting sqref="C23">
    <cfRule type="cellIs" dxfId="322" priority="312" stopIfTrue="1" operator="equal">
      <formula>"þ"</formula>
    </cfRule>
  </conditionalFormatting>
  <conditionalFormatting sqref="C23">
    <cfRule type="cellIs" dxfId="321" priority="311" stopIfTrue="1" operator="equal">
      <formula>"þ"</formula>
    </cfRule>
  </conditionalFormatting>
  <conditionalFormatting sqref="D23">
    <cfRule type="cellIs" dxfId="320" priority="310" stopIfTrue="1" operator="equal">
      <formula>"þ"</formula>
    </cfRule>
  </conditionalFormatting>
  <conditionalFormatting sqref="B24">
    <cfRule type="cellIs" dxfId="319" priority="309" stopIfTrue="1" operator="greaterThanOrEqual">
      <formula>#REF!</formula>
    </cfRule>
  </conditionalFormatting>
  <conditionalFormatting sqref="B25:D25">
    <cfRule type="cellIs" dxfId="318" priority="308" stopIfTrue="1" operator="equal">
      <formula>"þ"</formula>
    </cfRule>
  </conditionalFormatting>
  <conditionalFormatting sqref="B24">
    <cfRule type="cellIs" dxfId="317" priority="307" stopIfTrue="1" operator="equal">
      <formula>"þ"</formula>
    </cfRule>
  </conditionalFormatting>
  <conditionalFormatting sqref="C24">
    <cfRule type="cellIs" dxfId="316" priority="306" stopIfTrue="1" operator="equal">
      <formula>"þ"</formula>
    </cfRule>
  </conditionalFormatting>
  <conditionalFormatting sqref="C24">
    <cfRule type="cellIs" dxfId="315" priority="305" stopIfTrue="1" operator="equal">
      <formula>"þ"</formula>
    </cfRule>
  </conditionalFormatting>
  <conditionalFormatting sqref="D24">
    <cfRule type="cellIs" dxfId="314" priority="304" stopIfTrue="1" operator="equal">
      <formula>"þ"</formula>
    </cfRule>
  </conditionalFormatting>
  <conditionalFormatting sqref="B24">
    <cfRule type="cellIs" dxfId="313" priority="303" stopIfTrue="1" operator="greaterThanOrEqual">
      <formula>#REF!</formula>
    </cfRule>
  </conditionalFormatting>
  <conditionalFormatting sqref="B25:D25">
    <cfRule type="cellIs" dxfId="312" priority="302" stopIfTrue="1" operator="equal">
      <formula>"þ"</formula>
    </cfRule>
  </conditionalFormatting>
  <conditionalFormatting sqref="B24">
    <cfRule type="cellIs" dxfId="311" priority="301" stopIfTrue="1" operator="equal">
      <formula>"þ"</formula>
    </cfRule>
  </conditionalFormatting>
  <conditionalFormatting sqref="C24">
    <cfRule type="cellIs" dxfId="310" priority="300" stopIfTrue="1" operator="equal">
      <formula>"þ"</formula>
    </cfRule>
  </conditionalFormatting>
  <conditionalFormatting sqref="C24">
    <cfRule type="cellIs" dxfId="309" priority="299" stopIfTrue="1" operator="equal">
      <formula>"þ"</formula>
    </cfRule>
  </conditionalFormatting>
  <conditionalFormatting sqref="D24">
    <cfRule type="cellIs" dxfId="308" priority="298" stopIfTrue="1" operator="equal">
      <formula>"þ"</formula>
    </cfRule>
  </conditionalFormatting>
  <conditionalFormatting sqref="B25">
    <cfRule type="cellIs" dxfId="307" priority="297" stopIfTrue="1" operator="greaterThanOrEqual">
      <formula>#REF!</formula>
    </cfRule>
  </conditionalFormatting>
  <conditionalFormatting sqref="B26:D26">
    <cfRule type="cellIs" dxfId="306" priority="296" stopIfTrue="1" operator="equal">
      <formula>"þ"</formula>
    </cfRule>
  </conditionalFormatting>
  <conditionalFormatting sqref="B25">
    <cfRule type="cellIs" dxfId="305" priority="295" stopIfTrue="1" operator="equal">
      <formula>"þ"</formula>
    </cfRule>
  </conditionalFormatting>
  <conditionalFormatting sqref="C25">
    <cfRule type="cellIs" dxfId="304" priority="294" stopIfTrue="1" operator="equal">
      <formula>"þ"</formula>
    </cfRule>
  </conditionalFormatting>
  <conditionalFormatting sqref="C25">
    <cfRule type="cellIs" dxfId="303" priority="293" stopIfTrue="1" operator="equal">
      <formula>"þ"</formula>
    </cfRule>
  </conditionalFormatting>
  <conditionalFormatting sqref="D25">
    <cfRule type="cellIs" dxfId="302" priority="292" stopIfTrue="1" operator="equal">
      <formula>"þ"</formula>
    </cfRule>
  </conditionalFormatting>
  <conditionalFormatting sqref="B21">
    <cfRule type="cellIs" dxfId="301" priority="291" stopIfTrue="1" operator="greaterThanOrEqual">
      <formula>#REF!</formula>
    </cfRule>
  </conditionalFormatting>
  <conditionalFormatting sqref="B22:D22">
    <cfRule type="cellIs" dxfId="300" priority="290" stopIfTrue="1" operator="equal">
      <formula>"þ"</formula>
    </cfRule>
  </conditionalFormatting>
  <conditionalFormatting sqref="B21">
    <cfRule type="cellIs" dxfId="299" priority="289" stopIfTrue="1" operator="equal">
      <formula>"þ"</formula>
    </cfRule>
  </conditionalFormatting>
  <conditionalFormatting sqref="C21">
    <cfRule type="cellIs" dxfId="298" priority="288" stopIfTrue="1" operator="equal">
      <formula>"þ"</formula>
    </cfRule>
  </conditionalFormatting>
  <conditionalFormatting sqref="C21">
    <cfRule type="cellIs" dxfId="297" priority="287" stopIfTrue="1" operator="equal">
      <formula>"þ"</formula>
    </cfRule>
  </conditionalFormatting>
  <conditionalFormatting sqref="D21">
    <cfRule type="cellIs" dxfId="296" priority="286" stopIfTrue="1" operator="equal">
      <formula>"þ"</formula>
    </cfRule>
  </conditionalFormatting>
  <conditionalFormatting sqref="B22">
    <cfRule type="cellIs" dxfId="295" priority="285" stopIfTrue="1" operator="greaterThanOrEqual">
      <formula>#REF!</formula>
    </cfRule>
  </conditionalFormatting>
  <conditionalFormatting sqref="B23:D23">
    <cfRule type="cellIs" dxfId="294" priority="284" stopIfTrue="1" operator="equal">
      <formula>"þ"</formula>
    </cfRule>
  </conditionalFormatting>
  <conditionalFormatting sqref="B22">
    <cfRule type="cellIs" dxfId="293" priority="283" stopIfTrue="1" operator="equal">
      <formula>"þ"</formula>
    </cfRule>
  </conditionalFormatting>
  <conditionalFormatting sqref="C22">
    <cfRule type="cellIs" dxfId="292" priority="282" stopIfTrue="1" operator="equal">
      <formula>"þ"</formula>
    </cfRule>
  </conditionalFormatting>
  <conditionalFormatting sqref="C22">
    <cfRule type="cellIs" dxfId="291" priority="281" stopIfTrue="1" operator="equal">
      <formula>"þ"</formula>
    </cfRule>
  </conditionalFormatting>
  <conditionalFormatting sqref="D22">
    <cfRule type="cellIs" dxfId="290" priority="280" stopIfTrue="1" operator="equal">
      <formula>"þ"</formula>
    </cfRule>
  </conditionalFormatting>
  <conditionalFormatting sqref="B22">
    <cfRule type="cellIs" dxfId="289" priority="279" stopIfTrue="1" operator="greaterThanOrEqual">
      <formula>#REF!</formula>
    </cfRule>
  </conditionalFormatting>
  <conditionalFormatting sqref="B23:D23">
    <cfRule type="cellIs" dxfId="288" priority="278" stopIfTrue="1" operator="equal">
      <formula>"þ"</formula>
    </cfRule>
  </conditionalFormatting>
  <conditionalFormatting sqref="B22">
    <cfRule type="cellIs" dxfId="287" priority="277" stopIfTrue="1" operator="equal">
      <formula>"þ"</formula>
    </cfRule>
  </conditionalFormatting>
  <conditionalFormatting sqref="C22">
    <cfRule type="cellIs" dxfId="286" priority="276" stopIfTrue="1" operator="equal">
      <formula>"þ"</formula>
    </cfRule>
  </conditionalFormatting>
  <conditionalFormatting sqref="C22">
    <cfRule type="cellIs" dxfId="285" priority="275" stopIfTrue="1" operator="equal">
      <formula>"þ"</formula>
    </cfRule>
  </conditionalFormatting>
  <conditionalFormatting sqref="D22">
    <cfRule type="cellIs" dxfId="284" priority="274" stopIfTrue="1" operator="equal">
      <formula>"þ"</formula>
    </cfRule>
  </conditionalFormatting>
  <conditionalFormatting sqref="B23">
    <cfRule type="cellIs" dxfId="283" priority="273" stopIfTrue="1" operator="greaterThanOrEqual">
      <formula>#REF!</formula>
    </cfRule>
  </conditionalFormatting>
  <conditionalFormatting sqref="B24:D24">
    <cfRule type="cellIs" dxfId="282" priority="272" stopIfTrue="1" operator="equal">
      <formula>"þ"</formula>
    </cfRule>
  </conditionalFormatting>
  <conditionalFormatting sqref="B23">
    <cfRule type="cellIs" dxfId="281" priority="271" stopIfTrue="1" operator="equal">
      <formula>"þ"</formula>
    </cfRule>
  </conditionalFormatting>
  <conditionalFormatting sqref="C23">
    <cfRule type="cellIs" dxfId="280" priority="270" stopIfTrue="1" operator="equal">
      <formula>"þ"</formula>
    </cfRule>
  </conditionalFormatting>
  <conditionalFormatting sqref="C23">
    <cfRule type="cellIs" dxfId="279" priority="269" stopIfTrue="1" operator="equal">
      <formula>"þ"</formula>
    </cfRule>
  </conditionalFormatting>
  <conditionalFormatting sqref="D23">
    <cfRule type="cellIs" dxfId="278" priority="268" stopIfTrue="1" operator="equal">
      <formula>"þ"</formula>
    </cfRule>
  </conditionalFormatting>
  <conditionalFormatting sqref="B22">
    <cfRule type="cellIs" dxfId="277" priority="267" stopIfTrue="1" operator="greaterThanOrEqual">
      <formula>#REF!</formula>
    </cfRule>
  </conditionalFormatting>
  <conditionalFormatting sqref="B23:D23">
    <cfRule type="cellIs" dxfId="276" priority="266" stopIfTrue="1" operator="equal">
      <formula>"þ"</formula>
    </cfRule>
  </conditionalFormatting>
  <conditionalFormatting sqref="B22">
    <cfRule type="cellIs" dxfId="275" priority="265" stopIfTrue="1" operator="equal">
      <formula>"þ"</formula>
    </cfRule>
  </conditionalFormatting>
  <conditionalFormatting sqref="C22">
    <cfRule type="cellIs" dxfId="274" priority="264" stopIfTrue="1" operator="equal">
      <formula>"þ"</formula>
    </cfRule>
  </conditionalFormatting>
  <conditionalFormatting sqref="C22">
    <cfRule type="cellIs" dxfId="273" priority="263" stopIfTrue="1" operator="equal">
      <formula>"þ"</formula>
    </cfRule>
  </conditionalFormatting>
  <conditionalFormatting sqref="D22">
    <cfRule type="cellIs" dxfId="272" priority="262" stopIfTrue="1" operator="equal">
      <formula>"þ"</formula>
    </cfRule>
  </conditionalFormatting>
  <conditionalFormatting sqref="B23">
    <cfRule type="cellIs" dxfId="271" priority="261" stopIfTrue="1" operator="greaterThanOrEqual">
      <formula>#REF!</formula>
    </cfRule>
  </conditionalFormatting>
  <conditionalFormatting sqref="B24:D24">
    <cfRule type="cellIs" dxfId="270" priority="260" stopIfTrue="1" operator="equal">
      <formula>"þ"</formula>
    </cfRule>
  </conditionalFormatting>
  <conditionalFormatting sqref="B23">
    <cfRule type="cellIs" dxfId="269" priority="259" stopIfTrue="1" operator="equal">
      <formula>"þ"</formula>
    </cfRule>
  </conditionalFormatting>
  <conditionalFormatting sqref="C23">
    <cfRule type="cellIs" dxfId="268" priority="258" stopIfTrue="1" operator="equal">
      <formula>"þ"</formula>
    </cfRule>
  </conditionalFormatting>
  <conditionalFormatting sqref="C23">
    <cfRule type="cellIs" dxfId="267" priority="257" stopIfTrue="1" operator="equal">
      <formula>"þ"</formula>
    </cfRule>
  </conditionalFormatting>
  <conditionalFormatting sqref="D23">
    <cfRule type="cellIs" dxfId="266" priority="256" stopIfTrue="1" operator="equal">
      <formula>"þ"</formula>
    </cfRule>
  </conditionalFormatting>
  <conditionalFormatting sqref="B23">
    <cfRule type="cellIs" dxfId="265" priority="255" stopIfTrue="1" operator="greaterThanOrEqual">
      <formula>#REF!</formula>
    </cfRule>
  </conditionalFormatting>
  <conditionalFormatting sqref="B24:D24">
    <cfRule type="cellIs" dxfId="264" priority="254" stopIfTrue="1" operator="equal">
      <formula>"þ"</formula>
    </cfRule>
  </conditionalFormatting>
  <conditionalFormatting sqref="B23">
    <cfRule type="cellIs" dxfId="263" priority="253" stopIfTrue="1" operator="equal">
      <formula>"þ"</formula>
    </cfRule>
  </conditionalFormatting>
  <conditionalFormatting sqref="C23">
    <cfRule type="cellIs" dxfId="262" priority="252" stopIfTrue="1" operator="equal">
      <formula>"þ"</formula>
    </cfRule>
  </conditionalFormatting>
  <conditionalFormatting sqref="C23">
    <cfRule type="cellIs" dxfId="261" priority="251" stopIfTrue="1" operator="equal">
      <formula>"þ"</formula>
    </cfRule>
  </conditionalFormatting>
  <conditionalFormatting sqref="D23">
    <cfRule type="cellIs" dxfId="260" priority="250" stopIfTrue="1" operator="equal">
      <formula>"þ"</formula>
    </cfRule>
  </conditionalFormatting>
  <conditionalFormatting sqref="B24">
    <cfRule type="cellIs" dxfId="259" priority="249" stopIfTrue="1" operator="greaterThanOrEqual">
      <formula>#REF!</formula>
    </cfRule>
  </conditionalFormatting>
  <conditionalFormatting sqref="B25:D25">
    <cfRule type="cellIs" dxfId="258" priority="248" stopIfTrue="1" operator="equal">
      <formula>"þ"</formula>
    </cfRule>
  </conditionalFormatting>
  <conditionalFormatting sqref="B24">
    <cfRule type="cellIs" dxfId="257" priority="247" stopIfTrue="1" operator="equal">
      <formula>"þ"</formula>
    </cfRule>
  </conditionalFormatting>
  <conditionalFormatting sqref="C24">
    <cfRule type="cellIs" dxfId="256" priority="246" stopIfTrue="1" operator="equal">
      <formula>"þ"</formula>
    </cfRule>
  </conditionalFormatting>
  <conditionalFormatting sqref="C24">
    <cfRule type="cellIs" dxfId="255" priority="245" stopIfTrue="1" operator="equal">
      <formula>"þ"</formula>
    </cfRule>
  </conditionalFormatting>
  <conditionalFormatting sqref="D24">
    <cfRule type="cellIs" dxfId="254" priority="244" stopIfTrue="1" operator="equal">
      <formula>"þ"</formula>
    </cfRule>
  </conditionalFormatting>
  <conditionalFormatting sqref="B22">
    <cfRule type="cellIs" dxfId="253" priority="243" stopIfTrue="1" operator="greaterThanOrEqual">
      <formula>#REF!</formula>
    </cfRule>
  </conditionalFormatting>
  <conditionalFormatting sqref="B23:D23">
    <cfRule type="cellIs" dxfId="252" priority="242" stopIfTrue="1" operator="equal">
      <formula>"þ"</formula>
    </cfRule>
  </conditionalFormatting>
  <conditionalFormatting sqref="B22">
    <cfRule type="cellIs" dxfId="251" priority="241" stopIfTrue="1" operator="equal">
      <formula>"þ"</formula>
    </cfRule>
  </conditionalFormatting>
  <conditionalFormatting sqref="C22">
    <cfRule type="cellIs" dxfId="250" priority="240" stopIfTrue="1" operator="equal">
      <formula>"þ"</formula>
    </cfRule>
  </conditionalFormatting>
  <conditionalFormatting sqref="C22">
    <cfRule type="cellIs" dxfId="249" priority="239" stopIfTrue="1" operator="equal">
      <formula>"þ"</formula>
    </cfRule>
  </conditionalFormatting>
  <conditionalFormatting sqref="D22">
    <cfRule type="cellIs" dxfId="248" priority="238" stopIfTrue="1" operator="equal">
      <formula>"þ"</formula>
    </cfRule>
  </conditionalFormatting>
  <conditionalFormatting sqref="B23">
    <cfRule type="cellIs" dxfId="247" priority="237" stopIfTrue="1" operator="greaterThanOrEqual">
      <formula>#REF!</formula>
    </cfRule>
  </conditionalFormatting>
  <conditionalFormatting sqref="B24:D24">
    <cfRule type="cellIs" dxfId="246" priority="236" stopIfTrue="1" operator="equal">
      <formula>"þ"</formula>
    </cfRule>
  </conditionalFormatting>
  <conditionalFormatting sqref="B23">
    <cfRule type="cellIs" dxfId="245" priority="235" stopIfTrue="1" operator="equal">
      <formula>"þ"</formula>
    </cfRule>
  </conditionalFormatting>
  <conditionalFormatting sqref="C23">
    <cfRule type="cellIs" dxfId="244" priority="234" stopIfTrue="1" operator="equal">
      <formula>"þ"</formula>
    </cfRule>
  </conditionalFormatting>
  <conditionalFormatting sqref="C23">
    <cfRule type="cellIs" dxfId="243" priority="233" stopIfTrue="1" operator="equal">
      <formula>"þ"</formula>
    </cfRule>
  </conditionalFormatting>
  <conditionalFormatting sqref="D23">
    <cfRule type="cellIs" dxfId="242" priority="232" stopIfTrue="1" operator="equal">
      <formula>"þ"</formula>
    </cfRule>
  </conditionalFormatting>
  <conditionalFormatting sqref="B23">
    <cfRule type="cellIs" dxfId="241" priority="231" stopIfTrue="1" operator="greaterThanOrEqual">
      <formula>#REF!</formula>
    </cfRule>
  </conditionalFormatting>
  <conditionalFormatting sqref="B24:D24">
    <cfRule type="cellIs" dxfId="240" priority="230" stopIfTrue="1" operator="equal">
      <formula>"þ"</formula>
    </cfRule>
  </conditionalFormatting>
  <conditionalFormatting sqref="B23">
    <cfRule type="cellIs" dxfId="239" priority="229" stopIfTrue="1" operator="equal">
      <formula>"þ"</formula>
    </cfRule>
  </conditionalFormatting>
  <conditionalFormatting sqref="C23">
    <cfRule type="cellIs" dxfId="238" priority="228" stopIfTrue="1" operator="equal">
      <formula>"þ"</formula>
    </cfRule>
  </conditionalFormatting>
  <conditionalFormatting sqref="C23">
    <cfRule type="cellIs" dxfId="237" priority="227" stopIfTrue="1" operator="equal">
      <formula>"þ"</formula>
    </cfRule>
  </conditionalFormatting>
  <conditionalFormatting sqref="D23">
    <cfRule type="cellIs" dxfId="236" priority="226" stopIfTrue="1" operator="equal">
      <formula>"þ"</formula>
    </cfRule>
  </conditionalFormatting>
  <conditionalFormatting sqref="B24">
    <cfRule type="cellIs" dxfId="235" priority="225" stopIfTrue="1" operator="greaterThanOrEqual">
      <formula>#REF!</formula>
    </cfRule>
  </conditionalFormatting>
  <conditionalFormatting sqref="B25:D25">
    <cfRule type="cellIs" dxfId="234" priority="224" stopIfTrue="1" operator="equal">
      <formula>"þ"</formula>
    </cfRule>
  </conditionalFormatting>
  <conditionalFormatting sqref="B24">
    <cfRule type="cellIs" dxfId="233" priority="223" stopIfTrue="1" operator="equal">
      <formula>"þ"</formula>
    </cfRule>
  </conditionalFormatting>
  <conditionalFormatting sqref="C24">
    <cfRule type="cellIs" dxfId="232" priority="222" stopIfTrue="1" operator="equal">
      <formula>"þ"</formula>
    </cfRule>
  </conditionalFormatting>
  <conditionalFormatting sqref="C24">
    <cfRule type="cellIs" dxfId="231" priority="221" stopIfTrue="1" operator="equal">
      <formula>"þ"</formula>
    </cfRule>
  </conditionalFormatting>
  <conditionalFormatting sqref="D24">
    <cfRule type="cellIs" dxfId="230" priority="220" stopIfTrue="1" operator="equal">
      <formula>"þ"</formula>
    </cfRule>
  </conditionalFormatting>
  <conditionalFormatting sqref="B23">
    <cfRule type="cellIs" dxfId="229" priority="219" stopIfTrue="1" operator="greaterThanOrEqual">
      <formula>#REF!</formula>
    </cfRule>
  </conditionalFormatting>
  <conditionalFormatting sqref="B24:D24">
    <cfRule type="cellIs" dxfId="228" priority="218" stopIfTrue="1" operator="equal">
      <formula>"þ"</formula>
    </cfRule>
  </conditionalFormatting>
  <conditionalFormatting sqref="B23">
    <cfRule type="cellIs" dxfId="227" priority="217" stopIfTrue="1" operator="equal">
      <formula>"þ"</formula>
    </cfRule>
  </conditionalFormatting>
  <conditionalFormatting sqref="C23">
    <cfRule type="cellIs" dxfId="226" priority="216" stopIfTrue="1" operator="equal">
      <formula>"þ"</formula>
    </cfRule>
  </conditionalFormatting>
  <conditionalFormatting sqref="C23">
    <cfRule type="cellIs" dxfId="225" priority="215" stopIfTrue="1" operator="equal">
      <formula>"þ"</formula>
    </cfRule>
  </conditionalFormatting>
  <conditionalFormatting sqref="D23">
    <cfRule type="cellIs" dxfId="224" priority="214" stopIfTrue="1" operator="equal">
      <formula>"þ"</formula>
    </cfRule>
  </conditionalFormatting>
  <conditionalFormatting sqref="B24">
    <cfRule type="cellIs" dxfId="223" priority="213" stopIfTrue="1" operator="greaterThanOrEqual">
      <formula>#REF!</formula>
    </cfRule>
  </conditionalFormatting>
  <conditionalFormatting sqref="B25:D25">
    <cfRule type="cellIs" dxfId="222" priority="212" stopIfTrue="1" operator="equal">
      <formula>"þ"</formula>
    </cfRule>
  </conditionalFormatting>
  <conditionalFormatting sqref="B24">
    <cfRule type="cellIs" dxfId="221" priority="211" stopIfTrue="1" operator="equal">
      <formula>"þ"</formula>
    </cfRule>
  </conditionalFormatting>
  <conditionalFormatting sqref="C24">
    <cfRule type="cellIs" dxfId="220" priority="210" stopIfTrue="1" operator="equal">
      <formula>"þ"</formula>
    </cfRule>
  </conditionalFormatting>
  <conditionalFormatting sqref="C24">
    <cfRule type="cellIs" dxfId="219" priority="209" stopIfTrue="1" operator="equal">
      <formula>"þ"</formula>
    </cfRule>
  </conditionalFormatting>
  <conditionalFormatting sqref="D24">
    <cfRule type="cellIs" dxfId="218" priority="208" stopIfTrue="1" operator="equal">
      <formula>"þ"</formula>
    </cfRule>
  </conditionalFormatting>
  <conditionalFormatting sqref="B24">
    <cfRule type="cellIs" dxfId="217" priority="207" stopIfTrue="1" operator="greaterThanOrEqual">
      <formula>#REF!</formula>
    </cfRule>
  </conditionalFormatting>
  <conditionalFormatting sqref="B25:D25">
    <cfRule type="cellIs" dxfId="216" priority="206" stopIfTrue="1" operator="equal">
      <formula>"þ"</formula>
    </cfRule>
  </conditionalFormatting>
  <conditionalFormatting sqref="B24">
    <cfRule type="cellIs" dxfId="215" priority="205" stopIfTrue="1" operator="equal">
      <formula>"þ"</formula>
    </cfRule>
  </conditionalFormatting>
  <conditionalFormatting sqref="C24">
    <cfRule type="cellIs" dxfId="214" priority="204" stopIfTrue="1" operator="equal">
      <formula>"þ"</formula>
    </cfRule>
  </conditionalFormatting>
  <conditionalFormatting sqref="C24">
    <cfRule type="cellIs" dxfId="213" priority="203" stopIfTrue="1" operator="equal">
      <formula>"þ"</formula>
    </cfRule>
  </conditionalFormatting>
  <conditionalFormatting sqref="D24">
    <cfRule type="cellIs" dxfId="212" priority="202" stopIfTrue="1" operator="equal">
      <formula>"þ"</formula>
    </cfRule>
  </conditionalFormatting>
  <conditionalFormatting sqref="B25">
    <cfRule type="cellIs" dxfId="211" priority="201" stopIfTrue="1" operator="greaterThanOrEqual">
      <formula>#REF!</formula>
    </cfRule>
  </conditionalFormatting>
  <conditionalFormatting sqref="B26:D26">
    <cfRule type="cellIs" dxfId="210" priority="200" stopIfTrue="1" operator="equal">
      <formula>"þ"</formula>
    </cfRule>
  </conditionalFormatting>
  <conditionalFormatting sqref="B25">
    <cfRule type="cellIs" dxfId="209" priority="199" stopIfTrue="1" operator="equal">
      <formula>"þ"</formula>
    </cfRule>
  </conditionalFormatting>
  <conditionalFormatting sqref="C25">
    <cfRule type="cellIs" dxfId="208" priority="198" stopIfTrue="1" operator="equal">
      <formula>"þ"</formula>
    </cfRule>
  </conditionalFormatting>
  <conditionalFormatting sqref="C25">
    <cfRule type="cellIs" dxfId="207" priority="197" stopIfTrue="1" operator="equal">
      <formula>"þ"</formula>
    </cfRule>
  </conditionalFormatting>
  <conditionalFormatting sqref="D25">
    <cfRule type="cellIs" dxfId="206" priority="196" stopIfTrue="1" operator="equal">
      <formula>"þ"</formula>
    </cfRule>
  </conditionalFormatting>
  <conditionalFormatting sqref="B22">
    <cfRule type="cellIs" dxfId="205" priority="195" stopIfTrue="1" operator="greaterThanOrEqual">
      <formula>#REF!</formula>
    </cfRule>
  </conditionalFormatting>
  <conditionalFormatting sqref="B23:D23">
    <cfRule type="cellIs" dxfId="204" priority="194" stopIfTrue="1" operator="equal">
      <formula>"þ"</formula>
    </cfRule>
  </conditionalFormatting>
  <conditionalFormatting sqref="B22">
    <cfRule type="cellIs" dxfId="203" priority="193" stopIfTrue="1" operator="equal">
      <formula>"þ"</formula>
    </cfRule>
  </conditionalFormatting>
  <conditionalFormatting sqref="C22">
    <cfRule type="cellIs" dxfId="202" priority="192" stopIfTrue="1" operator="equal">
      <formula>"þ"</formula>
    </cfRule>
  </conditionalFormatting>
  <conditionalFormatting sqref="C22">
    <cfRule type="cellIs" dxfId="201" priority="191" stopIfTrue="1" operator="equal">
      <formula>"þ"</formula>
    </cfRule>
  </conditionalFormatting>
  <conditionalFormatting sqref="D22">
    <cfRule type="cellIs" dxfId="200" priority="190" stopIfTrue="1" operator="equal">
      <formula>"þ"</formula>
    </cfRule>
  </conditionalFormatting>
  <conditionalFormatting sqref="B23">
    <cfRule type="cellIs" dxfId="199" priority="189" stopIfTrue="1" operator="greaterThanOrEqual">
      <formula>#REF!</formula>
    </cfRule>
  </conditionalFormatting>
  <conditionalFormatting sqref="B24:D24">
    <cfRule type="cellIs" dxfId="198" priority="188" stopIfTrue="1" operator="equal">
      <formula>"þ"</formula>
    </cfRule>
  </conditionalFormatting>
  <conditionalFormatting sqref="B23">
    <cfRule type="cellIs" dxfId="197" priority="187" stopIfTrue="1" operator="equal">
      <formula>"þ"</formula>
    </cfRule>
  </conditionalFormatting>
  <conditionalFormatting sqref="C23">
    <cfRule type="cellIs" dxfId="196" priority="186" stopIfTrue="1" operator="equal">
      <formula>"þ"</formula>
    </cfRule>
  </conditionalFormatting>
  <conditionalFormatting sqref="C23">
    <cfRule type="cellIs" dxfId="195" priority="185" stopIfTrue="1" operator="equal">
      <formula>"þ"</formula>
    </cfRule>
  </conditionalFormatting>
  <conditionalFormatting sqref="D23">
    <cfRule type="cellIs" dxfId="194" priority="184" stopIfTrue="1" operator="equal">
      <formula>"þ"</formula>
    </cfRule>
  </conditionalFormatting>
  <conditionalFormatting sqref="B23">
    <cfRule type="cellIs" dxfId="193" priority="183" stopIfTrue="1" operator="greaterThanOrEqual">
      <formula>#REF!</formula>
    </cfRule>
  </conditionalFormatting>
  <conditionalFormatting sqref="B24:D24">
    <cfRule type="cellIs" dxfId="192" priority="182" stopIfTrue="1" operator="equal">
      <formula>"þ"</formula>
    </cfRule>
  </conditionalFormatting>
  <conditionalFormatting sqref="B23">
    <cfRule type="cellIs" dxfId="191" priority="181" stopIfTrue="1" operator="equal">
      <formula>"þ"</formula>
    </cfRule>
  </conditionalFormatting>
  <conditionalFormatting sqref="C23">
    <cfRule type="cellIs" dxfId="190" priority="180" stopIfTrue="1" operator="equal">
      <formula>"þ"</formula>
    </cfRule>
  </conditionalFormatting>
  <conditionalFormatting sqref="C23">
    <cfRule type="cellIs" dxfId="189" priority="179" stopIfTrue="1" operator="equal">
      <formula>"þ"</formula>
    </cfRule>
  </conditionalFormatting>
  <conditionalFormatting sqref="D23">
    <cfRule type="cellIs" dxfId="188" priority="178" stopIfTrue="1" operator="equal">
      <formula>"þ"</formula>
    </cfRule>
  </conditionalFormatting>
  <conditionalFormatting sqref="B24">
    <cfRule type="cellIs" dxfId="187" priority="177" stopIfTrue="1" operator="greaterThanOrEqual">
      <formula>#REF!</formula>
    </cfRule>
  </conditionalFormatting>
  <conditionalFormatting sqref="B25:D25">
    <cfRule type="cellIs" dxfId="186" priority="176" stopIfTrue="1" operator="equal">
      <formula>"þ"</formula>
    </cfRule>
  </conditionalFormatting>
  <conditionalFormatting sqref="B24">
    <cfRule type="cellIs" dxfId="185" priority="175" stopIfTrue="1" operator="equal">
      <formula>"þ"</formula>
    </cfRule>
  </conditionalFormatting>
  <conditionalFormatting sqref="C24">
    <cfRule type="cellIs" dxfId="184" priority="174" stopIfTrue="1" operator="equal">
      <formula>"þ"</formula>
    </cfRule>
  </conditionalFormatting>
  <conditionalFormatting sqref="C24">
    <cfRule type="cellIs" dxfId="183" priority="173" stopIfTrue="1" operator="equal">
      <formula>"þ"</formula>
    </cfRule>
  </conditionalFormatting>
  <conditionalFormatting sqref="D24">
    <cfRule type="cellIs" dxfId="182" priority="172" stopIfTrue="1" operator="equal">
      <formula>"þ"</formula>
    </cfRule>
  </conditionalFormatting>
  <conditionalFormatting sqref="B23">
    <cfRule type="cellIs" dxfId="181" priority="171" stopIfTrue="1" operator="greaterThanOrEqual">
      <formula>#REF!</formula>
    </cfRule>
  </conditionalFormatting>
  <conditionalFormatting sqref="B24:D24">
    <cfRule type="cellIs" dxfId="180" priority="170" stopIfTrue="1" operator="equal">
      <formula>"þ"</formula>
    </cfRule>
  </conditionalFormatting>
  <conditionalFormatting sqref="B23">
    <cfRule type="cellIs" dxfId="179" priority="169" stopIfTrue="1" operator="equal">
      <formula>"þ"</formula>
    </cfRule>
  </conditionalFormatting>
  <conditionalFormatting sqref="C23">
    <cfRule type="cellIs" dxfId="178" priority="168" stopIfTrue="1" operator="equal">
      <formula>"þ"</formula>
    </cfRule>
  </conditionalFormatting>
  <conditionalFormatting sqref="C23">
    <cfRule type="cellIs" dxfId="177" priority="167" stopIfTrue="1" operator="equal">
      <formula>"þ"</formula>
    </cfRule>
  </conditionalFormatting>
  <conditionalFormatting sqref="D23">
    <cfRule type="cellIs" dxfId="176" priority="166" stopIfTrue="1" operator="equal">
      <formula>"þ"</formula>
    </cfRule>
  </conditionalFormatting>
  <conditionalFormatting sqref="B24">
    <cfRule type="cellIs" dxfId="175" priority="165" stopIfTrue="1" operator="greaterThanOrEqual">
      <formula>#REF!</formula>
    </cfRule>
  </conditionalFormatting>
  <conditionalFormatting sqref="B25:D25">
    <cfRule type="cellIs" dxfId="174" priority="164" stopIfTrue="1" operator="equal">
      <formula>"þ"</formula>
    </cfRule>
  </conditionalFormatting>
  <conditionalFormatting sqref="B24">
    <cfRule type="cellIs" dxfId="173" priority="163" stopIfTrue="1" operator="equal">
      <formula>"þ"</formula>
    </cfRule>
  </conditionalFormatting>
  <conditionalFormatting sqref="C24">
    <cfRule type="cellIs" dxfId="172" priority="162" stopIfTrue="1" operator="equal">
      <formula>"þ"</formula>
    </cfRule>
  </conditionalFormatting>
  <conditionalFormatting sqref="C24">
    <cfRule type="cellIs" dxfId="171" priority="161" stopIfTrue="1" operator="equal">
      <formula>"þ"</formula>
    </cfRule>
  </conditionalFormatting>
  <conditionalFormatting sqref="D24">
    <cfRule type="cellIs" dxfId="170" priority="160" stopIfTrue="1" operator="equal">
      <formula>"þ"</formula>
    </cfRule>
  </conditionalFormatting>
  <conditionalFormatting sqref="B24">
    <cfRule type="cellIs" dxfId="169" priority="159" stopIfTrue="1" operator="greaterThanOrEqual">
      <formula>#REF!</formula>
    </cfRule>
  </conditionalFormatting>
  <conditionalFormatting sqref="B25:D25">
    <cfRule type="cellIs" dxfId="168" priority="158" stopIfTrue="1" operator="equal">
      <formula>"þ"</formula>
    </cfRule>
  </conditionalFormatting>
  <conditionalFormatting sqref="B24">
    <cfRule type="cellIs" dxfId="167" priority="157" stopIfTrue="1" operator="equal">
      <formula>"þ"</formula>
    </cfRule>
  </conditionalFormatting>
  <conditionalFormatting sqref="C24">
    <cfRule type="cellIs" dxfId="166" priority="156" stopIfTrue="1" operator="equal">
      <formula>"þ"</formula>
    </cfRule>
  </conditionalFormatting>
  <conditionalFormatting sqref="C24">
    <cfRule type="cellIs" dxfId="165" priority="155" stopIfTrue="1" operator="equal">
      <formula>"þ"</formula>
    </cfRule>
  </conditionalFormatting>
  <conditionalFormatting sqref="D24">
    <cfRule type="cellIs" dxfId="164" priority="154" stopIfTrue="1" operator="equal">
      <formula>"þ"</formula>
    </cfRule>
  </conditionalFormatting>
  <conditionalFormatting sqref="B25">
    <cfRule type="cellIs" dxfId="163" priority="153" stopIfTrue="1" operator="greaterThanOrEqual">
      <formula>#REF!</formula>
    </cfRule>
  </conditionalFormatting>
  <conditionalFormatting sqref="B26:D26">
    <cfRule type="cellIs" dxfId="162" priority="152" stopIfTrue="1" operator="equal">
      <formula>"þ"</formula>
    </cfRule>
  </conditionalFormatting>
  <conditionalFormatting sqref="B25">
    <cfRule type="cellIs" dxfId="161" priority="151" stopIfTrue="1" operator="equal">
      <formula>"þ"</formula>
    </cfRule>
  </conditionalFormatting>
  <conditionalFormatting sqref="C25">
    <cfRule type="cellIs" dxfId="160" priority="150" stopIfTrue="1" operator="equal">
      <formula>"þ"</formula>
    </cfRule>
  </conditionalFormatting>
  <conditionalFormatting sqref="C25">
    <cfRule type="cellIs" dxfId="159" priority="149" stopIfTrue="1" operator="equal">
      <formula>"þ"</formula>
    </cfRule>
  </conditionalFormatting>
  <conditionalFormatting sqref="D25">
    <cfRule type="cellIs" dxfId="158" priority="148" stopIfTrue="1" operator="equal">
      <formula>"þ"</formula>
    </cfRule>
  </conditionalFormatting>
  <conditionalFormatting sqref="B23">
    <cfRule type="cellIs" dxfId="157" priority="147" stopIfTrue="1" operator="greaterThanOrEqual">
      <formula>#REF!</formula>
    </cfRule>
  </conditionalFormatting>
  <conditionalFormatting sqref="B24:D24">
    <cfRule type="cellIs" dxfId="156" priority="146" stopIfTrue="1" operator="equal">
      <formula>"þ"</formula>
    </cfRule>
  </conditionalFormatting>
  <conditionalFormatting sqref="B23">
    <cfRule type="cellIs" dxfId="155" priority="145" stopIfTrue="1" operator="equal">
      <formula>"þ"</formula>
    </cfRule>
  </conditionalFormatting>
  <conditionalFormatting sqref="C23">
    <cfRule type="cellIs" dxfId="154" priority="144" stopIfTrue="1" operator="equal">
      <formula>"þ"</formula>
    </cfRule>
  </conditionalFormatting>
  <conditionalFormatting sqref="C23">
    <cfRule type="cellIs" dxfId="153" priority="143" stopIfTrue="1" operator="equal">
      <formula>"þ"</formula>
    </cfRule>
  </conditionalFormatting>
  <conditionalFormatting sqref="D23">
    <cfRule type="cellIs" dxfId="152" priority="142" stopIfTrue="1" operator="equal">
      <formula>"þ"</formula>
    </cfRule>
  </conditionalFormatting>
  <conditionalFormatting sqref="B24">
    <cfRule type="cellIs" dxfId="151" priority="141" stopIfTrue="1" operator="greaterThanOrEqual">
      <formula>#REF!</formula>
    </cfRule>
  </conditionalFormatting>
  <conditionalFormatting sqref="B25:D25">
    <cfRule type="cellIs" dxfId="150" priority="140" stopIfTrue="1" operator="equal">
      <formula>"þ"</formula>
    </cfRule>
  </conditionalFormatting>
  <conditionalFormatting sqref="B24">
    <cfRule type="cellIs" dxfId="149" priority="139" stopIfTrue="1" operator="equal">
      <formula>"þ"</formula>
    </cfRule>
  </conditionalFormatting>
  <conditionalFormatting sqref="C24">
    <cfRule type="cellIs" dxfId="148" priority="138" stopIfTrue="1" operator="equal">
      <formula>"þ"</formula>
    </cfRule>
  </conditionalFormatting>
  <conditionalFormatting sqref="C24">
    <cfRule type="cellIs" dxfId="147" priority="137" stopIfTrue="1" operator="equal">
      <formula>"þ"</formula>
    </cfRule>
  </conditionalFormatting>
  <conditionalFormatting sqref="D24">
    <cfRule type="cellIs" dxfId="146" priority="136" stopIfTrue="1" operator="equal">
      <formula>"þ"</formula>
    </cfRule>
  </conditionalFormatting>
  <conditionalFormatting sqref="B24">
    <cfRule type="cellIs" dxfId="145" priority="135" stopIfTrue="1" operator="greaterThanOrEqual">
      <formula>#REF!</formula>
    </cfRule>
  </conditionalFormatting>
  <conditionalFormatting sqref="B25:D25">
    <cfRule type="cellIs" dxfId="144" priority="134" stopIfTrue="1" operator="equal">
      <formula>"þ"</formula>
    </cfRule>
  </conditionalFormatting>
  <conditionalFormatting sqref="B24">
    <cfRule type="cellIs" dxfId="143" priority="133" stopIfTrue="1" operator="equal">
      <formula>"þ"</formula>
    </cfRule>
  </conditionalFormatting>
  <conditionalFormatting sqref="C24">
    <cfRule type="cellIs" dxfId="142" priority="132" stopIfTrue="1" operator="equal">
      <formula>"þ"</formula>
    </cfRule>
  </conditionalFormatting>
  <conditionalFormatting sqref="C24">
    <cfRule type="cellIs" dxfId="141" priority="131" stopIfTrue="1" operator="equal">
      <formula>"þ"</formula>
    </cfRule>
  </conditionalFormatting>
  <conditionalFormatting sqref="D24">
    <cfRule type="cellIs" dxfId="140" priority="130" stopIfTrue="1" operator="equal">
      <formula>"þ"</formula>
    </cfRule>
  </conditionalFormatting>
  <conditionalFormatting sqref="B25">
    <cfRule type="cellIs" dxfId="139" priority="129" stopIfTrue="1" operator="greaterThanOrEqual">
      <formula>#REF!</formula>
    </cfRule>
  </conditionalFormatting>
  <conditionalFormatting sqref="B26:D26">
    <cfRule type="cellIs" dxfId="138" priority="128" stopIfTrue="1" operator="equal">
      <formula>"þ"</formula>
    </cfRule>
  </conditionalFormatting>
  <conditionalFormatting sqref="B25">
    <cfRule type="cellIs" dxfId="137" priority="127" stopIfTrue="1" operator="equal">
      <formula>"þ"</formula>
    </cfRule>
  </conditionalFormatting>
  <conditionalFormatting sqref="C25">
    <cfRule type="cellIs" dxfId="136" priority="126" stopIfTrue="1" operator="equal">
      <formula>"þ"</formula>
    </cfRule>
  </conditionalFormatting>
  <conditionalFormatting sqref="C25">
    <cfRule type="cellIs" dxfId="135" priority="125" stopIfTrue="1" operator="equal">
      <formula>"þ"</formula>
    </cfRule>
  </conditionalFormatting>
  <conditionalFormatting sqref="D25">
    <cfRule type="cellIs" dxfId="134" priority="124" stopIfTrue="1" operator="equal">
      <formula>"þ"</formula>
    </cfRule>
  </conditionalFormatting>
  <conditionalFormatting sqref="B24">
    <cfRule type="cellIs" dxfId="133" priority="123" stopIfTrue="1" operator="greaterThanOrEqual">
      <formula>#REF!</formula>
    </cfRule>
  </conditionalFormatting>
  <conditionalFormatting sqref="B25:D25">
    <cfRule type="cellIs" dxfId="132" priority="122" stopIfTrue="1" operator="equal">
      <formula>"þ"</formula>
    </cfRule>
  </conditionalFormatting>
  <conditionalFormatting sqref="B24">
    <cfRule type="cellIs" dxfId="131" priority="121" stopIfTrue="1" operator="equal">
      <formula>"þ"</formula>
    </cfRule>
  </conditionalFormatting>
  <conditionalFormatting sqref="C24">
    <cfRule type="cellIs" dxfId="130" priority="120" stopIfTrue="1" operator="equal">
      <formula>"þ"</formula>
    </cfRule>
  </conditionalFormatting>
  <conditionalFormatting sqref="C24">
    <cfRule type="cellIs" dxfId="129" priority="119" stopIfTrue="1" operator="equal">
      <formula>"þ"</formula>
    </cfRule>
  </conditionalFormatting>
  <conditionalFormatting sqref="D24">
    <cfRule type="cellIs" dxfId="128" priority="118" stopIfTrue="1" operator="equal">
      <formula>"þ"</formula>
    </cfRule>
  </conditionalFormatting>
  <conditionalFormatting sqref="B25">
    <cfRule type="cellIs" dxfId="127" priority="117" stopIfTrue="1" operator="greaterThanOrEqual">
      <formula>#REF!</formula>
    </cfRule>
  </conditionalFormatting>
  <conditionalFormatting sqref="B26:D26">
    <cfRule type="cellIs" dxfId="126" priority="116" stopIfTrue="1" operator="equal">
      <formula>"þ"</formula>
    </cfRule>
  </conditionalFormatting>
  <conditionalFormatting sqref="B25">
    <cfRule type="cellIs" dxfId="125" priority="115" stopIfTrue="1" operator="equal">
      <formula>"þ"</formula>
    </cfRule>
  </conditionalFormatting>
  <conditionalFormatting sqref="C25">
    <cfRule type="cellIs" dxfId="124" priority="114" stopIfTrue="1" operator="equal">
      <formula>"þ"</formula>
    </cfRule>
  </conditionalFormatting>
  <conditionalFormatting sqref="C25">
    <cfRule type="cellIs" dxfId="123" priority="113" stopIfTrue="1" operator="equal">
      <formula>"þ"</formula>
    </cfRule>
  </conditionalFormatting>
  <conditionalFormatting sqref="D25">
    <cfRule type="cellIs" dxfId="122" priority="112" stopIfTrue="1" operator="equal">
      <formula>"þ"</formula>
    </cfRule>
  </conditionalFormatting>
  <conditionalFormatting sqref="B25">
    <cfRule type="cellIs" dxfId="121" priority="111" stopIfTrue="1" operator="greaterThanOrEqual">
      <formula>#REF!</formula>
    </cfRule>
  </conditionalFormatting>
  <conditionalFormatting sqref="B26:D26">
    <cfRule type="cellIs" dxfId="120" priority="110" stopIfTrue="1" operator="equal">
      <formula>"þ"</formula>
    </cfRule>
  </conditionalFormatting>
  <conditionalFormatting sqref="B25">
    <cfRule type="cellIs" dxfId="119" priority="109" stopIfTrue="1" operator="equal">
      <formula>"þ"</formula>
    </cfRule>
  </conditionalFormatting>
  <conditionalFormatting sqref="C25">
    <cfRule type="cellIs" dxfId="118" priority="108" stopIfTrue="1" operator="equal">
      <formula>"þ"</formula>
    </cfRule>
  </conditionalFormatting>
  <conditionalFormatting sqref="C25">
    <cfRule type="cellIs" dxfId="117" priority="107" stopIfTrue="1" operator="equal">
      <formula>"þ"</formula>
    </cfRule>
  </conditionalFormatting>
  <conditionalFormatting sqref="D25">
    <cfRule type="cellIs" dxfId="116" priority="106" stopIfTrue="1" operator="equal">
      <formula>"þ"</formula>
    </cfRule>
  </conditionalFormatting>
  <conditionalFormatting sqref="B26">
    <cfRule type="cellIs" dxfId="115" priority="105" stopIfTrue="1" operator="greaterThanOrEqual">
      <formula>#REF!</formula>
    </cfRule>
  </conditionalFormatting>
  <conditionalFormatting sqref="B27:D27">
    <cfRule type="cellIs" dxfId="114" priority="104" stopIfTrue="1" operator="equal">
      <formula>"þ"</formula>
    </cfRule>
  </conditionalFormatting>
  <conditionalFormatting sqref="B26">
    <cfRule type="cellIs" dxfId="113" priority="103" stopIfTrue="1" operator="equal">
      <formula>"þ"</formula>
    </cfRule>
  </conditionalFormatting>
  <conditionalFormatting sqref="C26">
    <cfRule type="cellIs" dxfId="112" priority="102" stopIfTrue="1" operator="equal">
      <formula>"þ"</formula>
    </cfRule>
  </conditionalFormatting>
  <conditionalFormatting sqref="C26">
    <cfRule type="cellIs" dxfId="111" priority="101" stopIfTrue="1" operator="equal">
      <formula>"þ"</formula>
    </cfRule>
  </conditionalFormatting>
  <conditionalFormatting sqref="D26">
    <cfRule type="cellIs" dxfId="110" priority="100" stopIfTrue="1" operator="equal">
      <formula>"þ"</formula>
    </cfRule>
  </conditionalFormatting>
  <conditionalFormatting sqref="B18">
    <cfRule type="cellIs" dxfId="109" priority="99" stopIfTrue="1" operator="equal">
      <formula>"þ"</formula>
    </cfRule>
  </conditionalFormatting>
  <conditionalFormatting sqref="C18">
    <cfRule type="cellIs" dxfId="108" priority="98" stopIfTrue="1" operator="equal">
      <formula>"þ"</formula>
    </cfRule>
  </conditionalFormatting>
  <conditionalFormatting sqref="C18">
    <cfRule type="cellIs" dxfId="107" priority="97" stopIfTrue="1" operator="equal">
      <formula>"þ"</formula>
    </cfRule>
  </conditionalFormatting>
  <conditionalFormatting sqref="D18:D19">
    <cfRule type="cellIs" dxfId="106" priority="96" stopIfTrue="1" operator="equal">
      <formula>"þ"</formula>
    </cfRule>
  </conditionalFormatting>
  <conditionalFormatting sqref="B18:D18">
    <cfRule type="cellIs" dxfId="105" priority="95" stopIfTrue="1" operator="equal">
      <formula>"þ"</formula>
    </cfRule>
  </conditionalFormatting>
  <conditionalFormatting sqref="B18:D18">
    <cfRule type="cellIs" dxfId="104" priority="94" stopIfTrue="1" operator="equal">
      <formula>"þ"</formula>
    </cfRule>
  </conditionalFormatting>
  <conditionalFormatting sqref="B18">
    <cfRule type="cellIs" dxfId="103" priority="93" stopIfTrue="1" operator="greaterThanOrEqual">
      <formula>#REF!</formula>
    </cfRule>
  </conditionalFormatting>
  <conditionalFormatting sqref="B18">
    <cfRule type="cellIs" dxfId="102" priority="92" stopIfTrue="1" operator="equal">
      <formula>"þ"</formula>
    </cfRule>
  </conditionalFormatting>
  <conditionalFormatting sqref="C18">
    <cfRule type="cellIs" dxfId="101" priority="91" stopIfTrue="1" operator="equal">
      <formula>"þ"</formula>
    </cfRule>
  </conditionalFormatting>
  <conditionalFormatting sqref="C18">
    <cfRule type="cellIs" dxfId="100" priority="90" stopIfTrue="1" operator="equal">
      <formula>"þ"</formula>
    </cfRule>
  </conditionalFormatting>
  <conditionalFormatting sqref="D18:D19">
    <cfRule type="cellIs" dxfId="99" priority="89" stopIfTrue="1" operator="equal">
      <formula>"þ"</formula>
    </cfRule>
  </conditionalFormatting>
  <conditionalFormatting sqref="B18:D18">
    <cfRule type="cellIs" dxfId="98" priority="88" stopIfTrue="1" operator="equal">
      <formula>"þ"</formula>
    </cfRule>
  </conditionalFormatting>
  <conditionalFormatting sqref="B18">
    <cfRule type="cellIs" dxfId="97" priority="87" stopIfTrue="1" operator="greaterThanOrEqual">
      <formula>#REF!</formula>
    </cfRule>
  </conditionalFormatting>
  <conditionalFormatting sqref="B18">
    <cfRule type="cellIs" dxfId="96" priority="86" stopIfTrue="1" operator="equal">
      <formula>"þ"</formula>
    </cfRule>
  </conditionalFormatting>
  <conditionalFormatting sqref="C18">
    <cfRule type="cellIs" dxfId="95" priority="85" stopIfTrue="1" operator="equal">
      <formula>"þ"</formula>
    </cfRule>
  </conditionalFormatting>
  <conditionalFormatting sqref="C18">
    <cfRule type="cellIs" dxfId="94" priority="84" stopIfTrue="1" operator="equal">
      <formula>"þ"</formula>
    </cfRule>
  </conditionalFormatting>
  <conditionalFormatting sqref="D18:D19">
    <cfRule type="cellIs" dxfId="93" priority="83" stopIfTrue="1" operator="equal">
      <formula>"þ"</formula>
    </cfRule>
  </conditionalFormatting>
  <conditionalFormatting sqref="B18">
    <cfRule type="cellIs" dxfId="92" priority="82" stopIfTrue="1" operator="greaterThanOrEqual">
      <formula>#REF!</formula>
    </cfRule>
  </conditionalFormatting>
  <conditionalFormatting sqref="B18">
    <cfRule type="cellIs" dxfId="91" priority="81" stopIfTrue="1" operator="equal">
      <formula>"þ"</formula>
    </cfRule>
  </conditionalFormatting>
  <conditionalFormatting sqref="C18">
    <cfRule type="cellIs" dxfId="90" priority="80" stopIfTrue="1" operator="equal">
      <formula>"þ"</formula>
    </cfRule>
  </conditionalFormatting>
  <conditionalFormatting sqref="C18">
    <cfRule type="cellIs" dxfId="89" priority="79" stopIfTrue="1" operator="equal">
      <formula>"þ"</formula>
    </cfRule>
  </conditionalFormatting>
  <conditionalFormatting sqref="D18:D19">
    <cfRule type="cellIs" dxfId="88" priority="78" stopIfTrue="1" operator="equal">
      <formula>"þ"</formula>
    </cfRule>
  </conditionalFormatting>
  <conditionalFormatting sqref="B18:D18">
    <cfRule type="cellIs" dxfId="87" priority="77" stopIfTrue="1" operator="equal">
      <formula>"þ"</formula>
    </cfRule>
  </conditionalFormatting>
  <conditionalFormatting sqref="B18">
    <cfRule type="cellIs" dxfId="86" priority="76" stopIfTrue="1" operator="greaterThanOrEqual">
      <formula>#REF!</formula>
    </cfRule>
  </conditionalFormatting>
  <conditionalFormatting sqref="B18">
    <cfRule type="cellIs" dxfId="85" priority="75" stopIfTrue="1" operator="equal">
      <formula>"þ"</formula>
    </cfRule>
  </conditionalFormatting>
  <conditionalFormatting sqref="C18">
    <cfRule type="cellIs" dxfId="84" priority="74" stopIfTrue="1" operator="equal">
      <formula>"þ"</formula>
    </cfRule>
  </conditionalFormatting>
  <conditionalFormatting sqref="C18">
    <cfRule type="cellIs" dxfId="83" priority="73" stopIfTrue="1" operator="equal">
      <formula>"þ"</formula>
    </cfRule>
  </conditionalFormatting>
  <conditionalFormatting sqref="D18:D19">
    <cfRule type="cellIs" dxfId="82" priority="72" stopIfTrue="1" operator="equal">
      <formula>"þ"</formula>
    </cfRule>
  </conditionalFormatting>
  <conditionalFormatting sqref="B18">
    <cfRule type="cellIs" dxfId="81" priority="71" stopIfTrue="1" operator="greaterThanOrEqual">
      <formula>#REF!</formula>
    </cfRule>
  </conditionalFormatting>
  <conditionalFormatting sqref="B18">
    <cfRule type="cellIs" dxfId="80" priority="70" stopIfTrue="1" operator="equal">
      <formula>"þ"</formula>
    </cfRule>
  </conditionalFormatting>
  <conditionalFormatting sqref="C18">
    <cfRule type="cellIs" dxfId="79" priority="69" stopIfTrue="1" operator="equal">
      <formula>"þ"</formula>
    </cfRule>
  </conditionalFormatting>
  <conditionalFormatting sqref="C18">
    <cfRule type="cellIs" dxfId="78" priority="68" stopIfTrue="1" operator="equal">
      <formula>"þ"</formula>
    </cfRule>
  </conditionalFormatting>
  <conditionalFormatting sqref="D18:D19">
    <cfRule type="cellIs" dxfId="77" priority="67" stopIfTrue="1" operator="equal">
      <formula>"þ"</formula>
    </cfRule>
  </conditionalFormatting>
  <conditionalFormatting sqref="B18">
    <cfRule type="cellIs" dxfId="76" priority="66" stopIfTrue="1" operator="greaterThanOrEqual">
      <formula>#REF!</formula>
    </cfRule>
  </conditionalFormatting>
  <conditionalFormatting sqref="B18">
    <cfRule type="cellIs" dxfId="75" priority="65" stopIfTrue="1" operator="equal">
      <formula>"þ"</formula>
    </cfRule>
  </conditionalFormatting>
  <conditionalFormatting sqref="C18">
    <cfRule type="cellIs" dxfId="74" priority="64" stopIfTrue="1" operator="equal">
      <formula>"þ"</formula>
    </cfRule>
  </conditionalFormatting>
  <conditionalFormatting sqref="C18">
    <cfRule type="cellIs" dxfId="73" priority="63" stopIfTrue="1" operator="equal">
      <formula>"þ"</formula>
    </cfRule>
  </conditionalFormatting>
  <conditionalFormatting sqref="D18:D19">
    <cfRule type="cellIs" dxfId="72" priority="62" stopIfTrue="1" operator="equal">
      <formula>"þ"</formula>
    </cfRule>
  </conditionalFormatting>
  <conditionalFormatting sqref="B18:D18">
    <cfRule type="cellIs" dxfId="71" priority="61" stopIfTrue="1" operator="equal">
      <formula>"þ"</formula>
    </cfRule>
  </conditionalFormatting>
  <conditionalFormatting sqref="B18">
    <cfRule type="cellIs" dxfId="70" priority="60" stopIfTrue="1" operator="greaterThanOrEqual">
      <formula>#REF!</formula>
    </cfRule>
  </conditionalFormatting>
  <conditionalFormatting sqref="B18">
    <cfRule type="cellIs" dxfId="69" priority="59" stopIfTrue="1" operator="equal">
      <formula>"þ"</formula>
    </cfRule>
  </conditionalFormatting>
  <conditionalFormatting sqref="C18">
    <cfRule type="cellIs" dxfId="68" priority="58" stopIfTrue="1" operator="equal">
      <formula>"þ"</formula>
    </cfRule>
  </conditionalFormatting>
  <conditionalFormatting sqref="C18">
    <cfRule type="cellIs" dxfId="67" priority="57" stopIfTrue="1" operator="equal">
      <formula>"þ"</formula>
    </cfRule>
  </conditionalFormatting>
  <conditionalFormatting sqref="D18:D19">
    <cfRule type="cellIs" dxfId="66" priority="56" stopIfTrue="1" operator="equal">
      <formula>"þ"</formula>
    </cfRule>
  </conditionalFormatting>
  <conditionalFormatting sqref="B18">
    <cfRule type="cellIs" dxfId="65" priority="55" stopIfTrue="1" operator="greaterThanOrEqual">
      <formula>#REF!</formula>
    </cfRule>
  </conditionalFormatting>
  <conditionalFormatting sqref="B18">
    <cfRule type="cellIs" dxfId="64" priority="54" stopIfTrue="1" operator="equal">
      <formula>"þ"</formula>
    </cfRule>
  </conditionalFormatting>
  <conditionalFormatting sqref="C18">
    <cfRule type="cellIs" dxfId="63" priority="53" stopIfTrue="1" operator="equal">
      <formula>"þ"</formula>
    </cfRule>
  </conditionalFormatting>
  <conditionalFormatting sqref="C18">
    <cfRule type="cellIs" dxfId="62" priority="52" stopIfTrue="1" operator="equal">
      <formula>"þ"</formula>
    </cfRule>
  </conditionalFormatting>
  <conditionalFormatting sqref="D18:D19">
    <cfRule type="cellIs" dxfId="61" priority="51" stopIfTrue="1" operator="equal">
      <formula>"þ"</formula>
    </cfRule>
  </conditionalFormatting>
  <conditionalFormatting sqref="B18">
    <cfRule type="cellIs" dxfId="60" priority="50" stopIfTrue="1" operator="greaterThanOrEqual">
      <formula>#REF!</formula>
    </cfRule>
  </conditionalFormatting>
  <conditionalFormatting sqref="B18">
    <cfRule type="cellIs" dxfId="59" priority="49" stopIfTrue="1" operator="equal">
      <formula>"þ"</formula>
    </cfRule>
  </conditionalFormatting>
  <conditionalFormatting sqref="C18">
    <cfRule type="cellIs" dxfId="58" priority="48" stopIfTrue="1" operator="equal">
      <formula>"þ"</formula>
    </cfRule>
  </conditionalFormatting>
  <conditionalFormatting sqref="C18">
    <cfRule type="cellIs" dxfId="57" priority="47" stopIfTrue="1" operator="equal">
      <formula>"þ"</formula>
    </cfRule>
  </conditionalFormatting>
  <conditionalFormatting sqref="D18:D19">
    <cfRule type="cellIs" dxfId="56" priority="46" stopIfTrue="1" operator="equal">
      <formula>"þ"</formula>
    </cfRule>
  </conditionalFormatting>
  <conditionalFormatting sqref="B18">
    <cfRule type="cellIs" dxfId="55" priority="45" stopIfTrue="1" operator="greaterThanOrEqual">
      <formula>#REF!</formula>
    </cfRule>
  </conditionalFormatting>
  <conditionalFormatting sqref="B18">
    <cfRule type="cellIs" dxfId="54" priority="44" stopIfTrue="1" operator="equal">
      <formula>"þ"</formula>
    </cfRule>
  </conditionalFormatting>
  <conditionalFormatting sqref="C18">
    <cfRule type="cellIs" dxfId="53" priority="43" stopIfTrue="1" operator="equal">
      <formula>"þ"</formula>
    </cfRule>
  </conditionalFormatting>
  <conditionalFormatting sqref="C18">
    <cfRule type="cellIs" dxfId="52" priority="42" stopIfTrue="1" operator="equal">
      <formula>"þ"</formula>
    </cfRule>
  </conditionalFormatting>
  <conditionalFormatting sqref="D18:D19">
    <cfRule type="cellIs" dxfId="51" priority="41" stopIfTrue="1" operator="equal">
      <formula>"þ"</formula>
    </cfRule>
  </conditionalFormatting>
  <conditionalFormatting sqref="B18:D18">
    <cfRule type="cellIs" dxfId="50" priority="40" stopIfTrue="1" operator="equal">
      <formula>"þ"</formula>
    </cfRule>
  </conditionalFormatting>
  <conditionalFormatting sqref="B18">
    <cfRule type="cellIs" dxfId="49" priority="39" stopIfTrue="1" operator="greaterThanOrEqual">
      <formula>#REF!</formula>
    </cfRule>
  </conditionalFormatting>
  <conditionalFormatting sqref="B18">
    <cfRule type="cellIs" dxfId="48" priority="38" stopIfTrue="1" operator="equal">
      <formula>"þ"</formula>
    </cfRule>
  </conditionalFormatting>
  <conditionalFormatting sqref="C18">
    <cfRule type="cellIs" dxfId="47" priority="37" stopIfTrue="1" operator="equal">
      <formula>"þ"</formula>
    </cfRule>
  </conditionalFormatting>
  <conditionalFormatting sqref="C18">
    <cfRule type="cellIs" dxfId="46" priority="36" stopIfTrue="1" operator="equal">
      <formula>"þ"</formula>
    </cfRule>
  </conditionalFormatting>
  <conditionalFormatting sqref="D18:D19">
    <cfRule type="cellIs" dxfId="45" priority="35" stopIfTrue="1" operator="equal">
      <formula>"þ"</formula>
    </cfRule>
  </conditionalFormatting>
  <conditionalFormatting sqref="B18">
    <cfRule type="cellIs" dxfId="44" priority="34" stopIfTrue="1" operator="greaterThanOrEqual">
      <formula>#REF!</formula>
    </cfRule>
  </conditionalFormatting>
  <conditionalFormatting sqref="B18">
    <cfRule type="cellIs" dxfId="43" priority="33" stopIfTrue="1" operator="equal">
      <formula>"þ"</formula>
    </cfRule>
  </conditionalFormatting>
  <conditionalFormatting sqref="C18">
    <cfRule type="cellIs" dxfId="42" priority="32" stopIfTrue="1" operator="equal">
      <formula>"þ"</formula>
    </cfRule>
  </conditionalFormatting>
  <conditionalFormatting sqref="C18">
    <cfRule type="cellIs" dxfId="41" priority="31" stopIfTrue="1" operator="equal">
      <formula>"þ"</formula>
    </cfRule>
  </conditionalFormatting>
  <conditionalFormatting sqref="D18:D19">
    <cfRule type="cellIs" dxfId="40" priority="30" stopIfTrue="1" operator="equal">
      <formula>"þ"</formula>
    </cfRule>
  </conditionalFormatting>
  <conditionalFormatting sqref="B18">
    <cfRule type="cellIs" dxfId="39" priority="29" stopIfTrue="1" operator="greaterThanOrEqual">
      <formula>#REF!</formula>
    </cfRule>
  </conditionalFormatting>
  <conditionalFormatting sqref="B18">
    <cfRule type="cellIs" dxfId="38" priority="28" stopIfTrue="1" operator="equal">
      <formula>"þ"</formula>
    </cfRule>
  </conditionalFormatting>
  <conditionalFormatting sqref="C18">
    <cfRule type="cellIs" dxfId="37" priority="27" stopIfTrue="1" operator="equal">
      <formula>"þ"</formula>
    </cfRule>
  </conditionalFormatting>
  <conditionalFormatting sqref="C18">
    <cfRule type="cellIs" dxfId="36" priority="26" stopIfTrue="1" operator="equal">
      <formula>"þ"</formula>
    </cfRule>
  </conditionalFormatting>
  <conditionalFormatting sqref="D18:D19">
    <cfRule type="cellIs" dxfId="35" priority="25" stopIfTrue="1" operator="equal">
      <formula>"þ"</formula>
    </cfRule>
  </conditionalFormatting>
  <conditionalFormatting sqref="B18">
    <cfRule type="cellIs" dxfId="34" priority="24" stopIfTrue="1" operator="greaterThanOrEqual">
      <formula>#REF!</formula>
    </cfRule>
  </conditionalFormatting>
  <conditionalFormatting sqref="B18">
    <cfRule type="cellIs" dxfId="33" priority="23" stopIfTrue="1" operator="equal">
      <formula>"þ"</formula>
    </cfRule>
  </conditionalFormatting>
  <conditionalFormatting sqref="C18">
    <cfRule type="cellIs" dxfId="32" priority="22" stopIfTrue="1" operator="equal">
      <formula>"þ"</formula>
    </cfRule>
  </conditionalFormatting>
  <conditionalFormatting sqref="C18">
    <cfRule type="cellIs" dxfId="31" priority="21" stopIfTrue="1" operator="equal">
      <formula>"þ"</formula>
    </cfRule>
  </conditionalFormatting>
  <conditionalFormatting sqref="D18:D19">
    <cfRule type="cellIs" dxfId="30" priority="20" stopIfTrue="1" operator="equal">
      <formula>"þ"</formula>
    </cfRule>
  </conditionalFormatting>
  <conditionalFormatting sqref="B18">
    <cfRule type="cellIs" dxfId="29" priority="19" stopIfTrue="1" operator="greaterThanOrEqual">
      <formula>#REF!</formula>
    </cfRule>
  </conditionalFormatting>
  <conditionalFormatting sqref="B18">
    <cfRule type="cellIs" dxfId="28" priority="18" stopIfTrue="1" operator="equal">
      <formula>"þ"</formula>
    </cfRule>
  </conditionalFormatting>
  <conditionalFormatting sqref="C18">
    <cfRule type="cellIs" dxfId="27" priority="17" stopIfTrue="1" operator="equal">
      <formula>"þ"</formula>
    </cfRule>
  </conditionalFormatting>
  <conditionalFormatting sqref="C18">
    <cfRule type="cellIs" dxfId="26" priority="16" stopIfTrue="1" operator="equal">
      <formula>"þ"</formula>
    </cfRule>
  </conditionalFormatting>
  <conditionalFormatting sqref="D18:D19">
    <cfRule type="cellIs" dxfId="25" priority="15" stopIfTrue="1" operator="equal">
      <formula>"þ"</formula>
    </cfRule>
  </conditionalFormatting>
  <conditionalFormatting sqref="D18:D19">
    <cfRule type="cellIs" dxfId="24" priority="14" stopIfTrue="1" operator="equal">
      <formula>"þ"</formula>
    </cfRule>
  </conditionalFormatting>
  <conditionalFormatting sqref="D14">
    <cfRule type="cellIs" dxfId="23" priority="13" stopIfTrue="1" operator="equal">
      <formula>"þ"</formula>
    </cfRule>
  </conditionalFormatting>
  <conditionalFormatting sqref="B14">
    <cfRule type="cellIs" dxfId="22" priority="12" stopIfTrue="1" operator="equal">
      <formula>"þ"</formula>
    </cfRule>
  </conditionalFormatting>
  <conditionalFormatting sqref="C14">
    <cfRule type="cellIs" dxfId="21" priority="11" stopIfTrue="1" operator="equal">
      <formula>"þ"</formula>
    </cfRule>
  </conditionalFormatting>
  <conditionalFormatting sqref="C14">
    <cfRule type="cellIs" dxfId="20" priority="10" stopIfTrue="1" operator="equal">
      <formula>"þ"</formula>
    </cfRule>
  </conditionalFormatting>
  <conditionalFormatting sqref="D14">
    <cfRule type="cellIs" dxfId="19" priority="9" stopIfTrue="1" operator="equal">
      <formula>"þ"</formula>
    </cfRule>
  </conditionalFormatting>
  <conditionalFormatting sqref="D9:D10">
    <cfRule type="cellIs" dxfId="18" priority="8" stopIfTrue="1" operator="equal">
      <formula>"þ"</formula>
    </cfRule>
  </conditionalFormatting>
  <conditionalFormatting sqref="D19">
    <cfRule type="cellIs" dxfId="17" priority="7" stopIfTrue="1" operator="equal">
      <formula>"þ"</formula>
    </cfRule>
  </conditionalFormatting>
  <conditionalFormatting sqref="D19">
    <cfRule type="cellIs" dxfId="16" priority="6" stopIfTrue="1" operator="equal">
      <formula>"þ"</formula>
    </cfRule>
  </conditionalFormatting>
  <conditionalFormatting sqref="D19">
    <cfRule type="cellIs" dxfId="15" priority="5" stopIfTrue="1" operator="equal">
      <formula>"þ"</formula>
    </cfRule>
  </conditionalFormatting>
  <conditionalFormatting sqref="D19">
    <cfRule type="cellIs" dxfId="14" priority="4" stopIfTrue="1" operator="equal">
      <formula>"þ"</formula>
    </cfRule>
  </conditionalFormatting>
  <conditionalFormatting sqref="D19">
    <cfRule type="cellIs" dxfId="13" priority="3" stopIfTrue="1" operator="equal">
      <formula>"þ"</formula>
    </cfRule>
  </conditionalFormatting>
  <conditionalFormatting sqref="D19">
    <cfRule type="cellIs" dxfId="12" priority="2" stopIfTrue="1" operator="equal">
      <formula>"þ"</formula>
    </cfRule>
  </conditionalFormatting>
  <conditionalFormatting sqref="D8">
    <cfRule type="cellIs" dxfId="1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0"/>
  <sheetViews>
    <sheetView showGridLines="0" workbookViewId="0"/>
  </sheetViews>
  <sheetFormatPr defaultColWidth="10.59765625" defaultRowHeight="16.8" x14ac:dyDescent="0.3"/>
  <cols>
    <col min="1" max="1" width="33.09765625" style="139" bestFit="1" customWidth="1"/>
    <col min="2" max="2" width="2.59765625" style="133" customWidth="1"/>
    <col min="3" max="3" width="29.5" style="135" bestFit="1" customWidth="1"/>
    <col min="4" max="16384" width="10.59765625" style="135"/>
  </cols>
  <sheetData>
    <row r="1" spans="1:3" ht="24" thickTop="1" thickBot="1" x14ac:dyDescent="0.35">
      <c r="A1" s="132" t="s">
        <v>91</v>
      </c>
      <c r="C1" s="145" t="s">
        <v>154</v>
      </c>
    </row>
    <row r="2" spans="1:3" x14ac:dyDescent="0.3">
      <c r="A2" s="402" t="s">
        <v>237</v>
      </c>
      <c r="C2" s="146" t="s">
        <v>276</v>
      </c>
    </row>
    <row r="3" spans="1:3" x14ac:dyDescent="0.3">
      <c r="A3" s="146" t="s">
        <v>271</v>
      </c>
      <c r="C3" s="146" t="s">
        <v>263</v>
      </c>
    </row>
    <row r="4" spans="1:3" ht="17.399999999999999" thickBot="1" x14ac:dyDescent="0.35">
      <c r="A4" s="137" t="s">
        <v>270</v>
      </c>
      <c r="C4" s="148" t="s">
        <v>153</v>
      </c>
    </row>
    <row r="5" spans="1:3" ht="18" thickTop="1" thickBot="1" x14ac:dyDescent="0.35"/>
    <row r="6" spans="1:3" ht="24" thickTop="1" thickBot="1" x14ac:dyDescent="0.35">
      <c r="A6" s="2" t="s">
        <v>89</v>
      </c>
      <c r="C6" s="134" t="s">
        <v>278</v>
      </c>
    </row>
    <row r="7" spans="1:3" x14ac:dyDescent="0.3">
      <c r="A7" s="140" t="s">
        <v>164</v>
      </c>
      <c r="C7" s="136" t="s">
        <v>155</v>
      </c>
    </row>
    <row r="8" spans="1:3" ht="17.399999999999999" thickBot="1" x14ac:dyDescent="0.35">
      <c r="A8" s="142" t="s">
        <v>163</v>
      </c>
      <c r="C8" s="138" t="s">
        <v>156</v>
      </c>
    </row>
    <row r="9" spans="1:3" ht="18" thickTop="1" thickBot="1" x14ac:dyDescent="0.35">
      <c r="A9" s="144" t="s">
        <v>165</v>
      </c>
    </row>
    <row r="10" spans="1:3" ht="24" thickTop="1" thickBot="1" x14ac:dyDescent="0.35">
      <c r="C10" s="134" t="s">
        <v>279</v>
      </c>
    </row>
    <row r="11" spans="1:3" ht="18" thickTop="1" thickBot="1" x14ac:dyDescent="0.35">
      <c r="A11" s="1" t="s">
        <v>74</v>
      </c>
      <c r="C11" s="383" t="s">
        <v>280</v>
      </c>
    </row>
    <row r="12" spans="1:3" x14ac:dyDescent="0.3">
      <c r="A12" s="141" t="s">
        <v>106</v>
      </c>
      <c r="C12" s="384" t="s">
        <v>281</v>
      </c>
    </row>
    <row r="13" spans="1:3" ht="17.399999999999999" thickBot="1" x14ac:dyDescent="0.35">
      <c r="A13" s="143" t="s">
        <v>133</v>
      </c>
      <c r="C13" s="138" t="s">
        <v>282</v>
      </c>
    </row>
    <row r="14" spans="1:3" ht="18" thickTop="1" thickBot="1" x14ac:dyDescent="0.35"/>
    <row r="15" spans="1:3" ht="22.2" thickTop="1" thickBot="1" x14ac:dyDescent="0.35">
      <c r="A15" s="3" t="s">
        <v>121</v>
      </c>
    </row>
    <row r="16" spans="1:3" x14ac:dyDescent="0.3">
      <c r="A16" s="142" t="s">
        <v>144</v>
      </c>
    </row>
    <row r="17" spans="1:1" x14ac:dyDescent="0.3">
      <c r="A17" s="142" t="s">
        <v>143</v>
      </c>
    </row>
    <row r="18" spans="1:1" x14ac:dyDescent="0.3">
      <c r="A18" s="147" t="s">
        <v>122</v>
      </c>
    </row>
    <row r="19" spans="1:1" ht="17.399999999999999" thickBot="1" x14ac:dyDescent="0.35">
      <c r="A19" s="149" t="s">
        <v>123</v>
      </c>
    </row>
    <row r="20" spans="1:1"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GridLines="0" workbookViewId="0"/>
  </sheetViews>
  <sheetFormatPr defaultColWidth="13" defaultRowHeight="15.6" x14ac:dyDescent="0.3"/>
  <cols>
    <col min="1" max="1" width="20.19921875" style="55" bestFit="1" customWidth="1"/>
    <col min="2" max="2" width="8.59765625" style="55" customWidth="1"/>
    <col min="3" max="3" width="4.3984375" style="55" bestFit="1" customWidth="1"/>
    <col min="4" max="4" width="6.69921875" style="55" customWidth="1"/>
    <col min="5" max="5" width="8.5" style="55" bestFit="1" customWidth="1"/>
    <col min="6" max="6" width="8.8984375" style="55" bestFit="1" customWidth="1"/>
    <col min="7" max="7" width="4.5" style="55" bestFit="1" customWidth="1"/>
    <col min="8" max="8" width="5.59765625" style="55" bestFit="1" customWidth="1"/>
    <col min="9" max="9" width="5.5" style="55" bestFit="1" customWidth="1"/>
    <col min="10" max="10" width="6.19921875" style="55" bestFit="1" customWidth="1"/>
    <col min="11" max="11" width="24.19921875" style="55" bestFit="1" customWidth="1"/>
    <col min="12" max="12" width="3.3984375" style="50" customWidth="1"/>
    <col min="13" max="13" width="7.3984375" style="393" bestFit="1" customWidth="1"/>
    <col min="14" max="14" width="7.69921875" style="55" bestFit="1" customWidth="1"/>
    <col min="15" max="16384" width="13" style="50"/>
  </cols>
  <sheetData>
    <row r="1" spans="1:14" ht="23.4" thickBot="1" x14ac:dyDescent="0.35">
      <c r="A1" s="48" t="s">
        <v>23</v>
      </c>
      <c r="B1" s="48"/>
      <c r="C1" s="48"/>
      <c r="D1" s="48"/>
      <c r="E1" s="48"/>
      <c r="F1" s="48"/>
      <c r="G1" s="48"/>
      <c r="H1" s="48"/>
      <c r="I1" s="48"/>
      <c r="J1" s="48"/>
      <c r="K1" s="48"/>
    </row>
    <row r="2" spans="1:14" ht="16.8" thickTop="1" thickBot="1" x14ac:dyDescent="0.35">
      <c r="A2" s="85" t="s">
        <v>4</v>
      </c>
      <c r="B2" s="86" t="s">
        <v>5</v>
      </c>
      <c r="C2" s="86" t="s">
        <v>25</v>
      </c>
      <c r="D2" s="86" t="s">
        <v>26</v>
      </c>
      <c r="E2" s="87" t="s">
        <v>67</v>
      </c>
      <c r="F2" s="86" t="s">
        <v>24</v>
      </c>
      <c r="G2" s="86" t="s">
        <v>27</v>
      </c>
      <c r="H2" s="88" t="s">
        <v>90</v>
      </c>
      <c r="I2" s="89" t="s">
        <v>95</v>
      </c>
      <c r="J2" s="88" t="s">
        <v>80</v>
      </c>
      <c r="K2" s="90" t="s">
        <v>78</v>
      </c>
      <c r="M2" s="394" t="s">
        <v>244</v>
      </c>
    </row>
    <row r="3" spans="1:14" x14ac:dyDescent="0.3">
      <c r="A3" s="403" t="s">
        <v>308</v>
      </c>
      <c r="B3" s="33" t="s">
        <v>131</v>
      </c>
      <c r="C3" s="34">
        <v>1</v>
      </c>
      <c r="D3" s="35" t="s">
        <v>288</v>
      </c>
      <c r="E3" s="35" t="s">
        <v>315</v>
      </c>
      <c r="F3" s="36" t="s">
        <v>235</v>
      </c>
      <c r="G3" s="37">
        <v>2</v>
      </c>
      <c r="H3" s="390">
        <f>'Personal File'!$B$7+'Personal File'!$C$9+D3</f>
        <v>6</v>
      </c>
      <c r="I3" s="391">
        <f t="shared" ref="I3" ca="1" si="0">RANDBETWEEN(1,20)</f>
        <v>15</v>
      </c>
      <c r="J3" s="392">
        <f t="shared" ref="J3:J4" ca="1" si="1">I3+H3</f>
        <v>21</v>
      </c>
      <c r="K3" s="44" t="s">
        <v>287</v>
      </c>
      <c r="L3" s="382"/>
      <c r="M3" s="395">
        <v>8320</v>
      </c>
    </row>
    <row r="4" spans="1:14" ht="16.2" thickBot="1" x14ac:dyDescent="0.35">
      <c r="A4" s="38" t="s">
        <v>241</v>
      </c>
      <c r="B4" s="39" t="s">
        <v>134</v>
      </c>
      <c r="C4" s="40" t="str">
        <f>'Personal File'!$C$9</f>
        <v>+0</v>
      </c>
      <c r="D4" s="41" t="s">
        <v>62</v>
      </c>
      <c r="E4" s="41" t="s">
        <v>242</v>
      </c>
      <c r="F4" s="42" t="s">
        <v>130</v>
      </c>
      <c r="G4" s="43">
        <v>0</v>
      </c>
      <c r="H4" s="45">
        <f>'Personal File'!$B$7+'Personal File'!$C$9+D4</f>
        <v>5</v>
      </c>
      <c r="I4" s="91">
        <f t="shared" ref="I4" ca="1" si="2">RANDBETWEEN(1,20)</f>
        <v>1</v>
      </c>
      <c r="J4" s="92">
        <f t="shared" ca="1" si="1"/>
        <v>6</v>
      </c>
      <c r="K4" s="46" t="s">
        <v>122</v>
      </c>
      <c r="M4" s="432" t="s">
        <v>98</v>
      </c>
    </row>
    <row r="5" spans="1:14" ht="6" customHeight="1" thickTop="1" thickBot="1" x14ac:dyDescent="0.35">
      <c r="I5" s="93"/>
      <c r="J5" s="93"/>
      <c r="M5" s="398"/>
    </row>
    <row r="6" spans="1:14" ht="16.8" thickTop="1" thickBot="1" x14ac:dyDescent="0.35">
      <c r="A6" s="85" t="s">
        <v>7</v>
      </c>
      <c r="B6" s="86" t="s">
        <v>8</v>
      </c>
      <c r="C6" s="86" t="s">
        <v>25</v>
      </c>
      <c r="D6" s="86" t="s">
        <v>26</v>
      </c>
      <c r="E6" s="87" t="s">
        <v>67</v>
      </c>
      <c r="F6" s="86" t="s">
        <v>9</v>
      </c>
      <c r="G6" s="86" t="s">
        <v>27</v>
      </c>
      <c r="H6" s="88" t="s">
        <v>90</v>
      </c>
      <c r="I6" s="89" t="s">
        <v>95</v>
      </c>
      <c r="J6" s="88" t="s">
        <v>80</v>
      </c>
      <c r="K6" s="90" t="s">
        <v>78</v>
      </c>
      <c r="M6" s="394" t="s">
        <v>244</v>
      </c>
    </row>
    <row r="7" spans="1:14" x14ac:dyDescent="0.3">
      <c r="A7" s="10" t="s">
        <v>132</v>
      </c>
      <c r="B7" s="11" t="s">
        <v>98</v>
      </c>
      <c r="C7" s="12" t="s">
        <v>98</v>
      </c>
      <c r="D7" s="13" t="s">
        <v>62</v>
      </c>
      <c r="E7" s="13" t="s">
        <v>98</v>
      </c>
      <c r="F7" s="14" t="s">
        <v>98</v>
      </c>
      <c r="G7" s="15" t="s">
        <v>98</v>
      </c>
      <c r="H7" s="436">
        <f>'Personal File'!$B$7+'Personal File'!$C$10+D7</f>
        <v>10</v>
      </c>
      <c r="I7" s="17">
        <f t="shared" ref="I7" ca="1" si="3">RANDBETWEEN(1,20)</f>
        <v>6</v>
      </c>
      <c r="J7" s="411">
        <f t="shared" ref="J7" ca="1" si="4">I7+H7</f>
        <v>16</v>
      </c>
      <c r="K7" s="16" t="s">
        <v>122</v>
      </c>
      <c r="M7" s="399" t="s">
        <v>98</v>
      </c>
    </row>
    <row r="8" spans="1:14" ht="16.2" thickBot="1" x14ac:dyDescent="0.35">
      <c r="A8" s="94"/>
      <c r="B8" s="95"/>
      <c r="C8" s="96"/>
      <c r="D8" s="96"/>
      <c r="E8" s="95"/>
      <c r="F8" s="96"/>
      <c r="G8" s="97"/>
      <c r="H8" s="98"/>
      <c r="I8" s="99"/>
      <c r="J8" s="98"/>
      <c r="K8" s="100"/>
      <c r="M8" s="400"/>
    </row>
    <row r="9" spans="1:14" ht="6" customHeight="1" thickTop="1" thickBot="1" x14ac:dyDescent="0.35">
      <c r="D9" s="101"/>
      <c r="E9" s="101"/>
      <c r="G9" s="84"/>
      <c r="H9" s="84"/>
      <c r="I9" s="93"/>
      <c r="J9" s="84"/>
      <c r="M9" s="398"/>
    </row>
    <row r="10" spans="1:14" ht="16.8" thickTop="1" thickBot="1" x14ac:dyDescent="0.35">
      <c r="A10" s="85" t="s">
        <v>69</v>
      </c>
      <c r="B10" s="86" t="s">
        <v>17</v>
      </c>
      <c r="C10" s="86" t="s">
        <v>34</v>
      </c>
      <c r="D10" s="86" t="s">
        <v>80</v>
      </c>
      <c r="E10" s="86" t="s">
        <v>81</v>
      </c>
      <c r="F10" s="86" t="s">
        <v>82</v>
      </c>
      <c r="G10" s="86" t="s">
        <v>27</v>
      </c>
      <c r="H10" s="102" t="s">
        <v>78</v>
      </c>
      <c r="I10" s="103"/>
      <c r="J10" s="103"/>
      <c r="K10" s="104"/>
      <c r="M10" s="394" t="s">
        <v>244</v>
      </c>
    </row>
    <row r="11" spans="1:14" x14ac:dyDescent="0.3">
      <c r="A11" s="452" t="s">
        <v>171</v>
      </c>
      <c r="B11" s="453">
        <v>4</v>
      </c>
      <c r="C11" s="454" t="s">
        <v>98</v>
      </c>
      <c r="D11" s="453" t="s">
        <v>98</v>
      </c>
      <c r="E11" s="455" t="s">
        <v>98</v>
      </c>
      <c r="F11" s="456" t="s">
        <v>98</v>
      </c>
      <c r="G11" s="457" t="s">
        <v>98</v>
      </c>
      <c r="H11" s="458"/>
      <c r="I11" s="459"/>
      <c r="J11" s="459"/>
      <c r="K11" s="460"/>
      <c r="M11" s="461" t="s">
        <v>98</v>
      </c>
      <c r="N11" s="93"/>
    </row>
    <row r="12" spans="1:14" ht="16.2" thickBot="1" x14ac:dyDescent="0.35">
      <c r="A12" s="38"/>
      <c r="B12" s="39"/>
      <c r="C12" s="105"/>
      <c r="D12" s="39"/>
      <c r="E12" s="106"/>
      <c r="F12" s="39"/>
      <c r="G12" s="43"/>
      <c r="H12" s="107"/>
      <c r="I12" s="108"/>
      <c r="J12" s="108"/>
      <c r="K12" s="109"/>
      <c r="M12" s="397"/>
    </row>
    <row r="13" spans="1:14" ht="6.75" customHeight="1" thickTop="1" thickBot="1" x14ac:dyDescent="0.35">
      <c r="M13" s="398"/>
    </row>
    <row r="14" spans="1:14" ht="16.8" thickTop="1" thickBot="1" x14ac:dyDescent="0.35">
      <c r="A14" s="110"/>
      <c r="B14" s="84"/>
      <c r="D14" s="111" t="s">
        <v>70</v>
      </c>
      <c r="E14" s="112"/>
      <c r="F14" s="102" t="s">
        <v>6</v>
      </c>
      <c r="G14" s="86" t="s">
        <v>27</v>
      </c>
      <c r="H14" s="88" t="s">
        <v>90</v>
      </c>
      <c r="I14" s="102" t="s">
        <v>78</v>
      </c>
      <c r="J14" s="103"/>
      <c r="K14" s="104"/>
      <c r="M14" s="394" t="s">
        <v>244</v>
      </c>
    </row>
    <row r="15" spans="1:14" x14ac:dyDescent="0.3">
      <c r="A15" s="110"/>
      <c r="B15" s="84"/>
      <c r="D15" s="113"/>
      <c r="E15" s="114"/>
      <c r="F15" s="115"/>
      <c r="G15" s="37"/>
      <c r="H15" s="116"/>
      <c r="I15" s="117"/>
      <c r="J15" s="118"/>
      <c r="K15" s="119"/>
      <c r="M15" s="395"/>
    </row>
    <row r="16" spans="1:14" ht="16.2" thickBot="1" x14ac:dyDescent="0.35">
      <c r="A16" s="110"/>
      <c r="B16" s="84"/>
      <c r="D16" s="122"/>
      <c r="E16" s="123"/>
      <c r="F16" s="124"/>
      <c r="G16" s="43"/>
      <c r="H16" s="125"/>
      <c r="I16" s="126"/>
      <c r="J16" s="127"/>
      <c r="K16" s="109"/>
      <c r="M16" s="397"/>
    </row>
    <row r="17" spans="4:13" ht="16.8" thickTop="1" thickBot="1" x14ac:dyDescent="0.35"/>
    <row r="18" spans="4:13" ht="16.8" thickTop="1" thickBot="1" x14ac:dyDescent="0.35">
      <c r="D18" s="111" t="s">
        <v>239</v>
      </c>
      <c r="E18" s="103"/>
      <c r="F18" s="103"/>
      <c r="G18" s="128" t="s">
        <v>6</v>
      </c>
      <c r="H18" s="128" t="s">
        <v>100</v>
      </c>
      <c r="I18" s="128" t="s">
        <v>137</v>
      </c>
      <c r="J18" s="129" t="s">
        <v>78</v>
      </c>
      <c r="K18" s="104"/>
      <c r="M18" s="394" t="s">
        <v>244</v>
      </c>
    </row>
    <row r="19" spans="4:13" x14ac:dyDescent="0.3">
      <c r="D19" s="130" t="s">
        <v>240</v>
      </c>
      <c r="E19" s="131"/>
      <c r="F19" s="131"/>
      <c r="G19" s="33">
        <v>35</v>
      </c>
      <c r="H19" s="33">
        <v>1</v>
      </c>
      <c r="I19" s="33">
        <v>5</v>
      </c>
      <c r="J19" s="115" t="s">
        <v>309</v>
      </c>
      <c r="K19" s="119"/>
      <c r="M19" s="395">
        <v>5250</v>
      </c>
    </row>
    <row r="20" spans="4:13" x14ac:dyDescent="0.3">
      <c r="D20" s="377" t="s">
        <v>314</v>
      </c>
      <c r="E20" s="378"/>
      <c r="F20" s="378"/>
      <c r="G20" s="379">
        <v>2</v>
      </c>
      <c r="H20" s="379">
        <v>1</v>
      </c>
      <c r="I20" s="379">
        <v>5</v>
      </c>
      <c r="J20" s="380"/>
      <c r="K20" s="381"/>
      <c r="L20" s="382"/>
      <c r="M20" s="396">
        <f>G20*750</f>
        <v>1500</v>
      </c>
    </row>
    <row r="21" spans="4:13" x14ac:dyDescent="0.3">
      <c r="D21" s="377" t="s">
        <v>321</v>
      </c>
      <c r="E21" s="378"/>
      <c r="F21" s="378"/>
      <c r="G21" s="379">
        <v>1</v>
      </c>
      <c r="H21" s="379">
        <v>2</v>
      </c>
      <c r="I21" s="379">
        <v>4</v>
      </c>
      <c r="J21" s="380" t="s">
        <v>329</v>
      </c>
      <c r="K21" s="381"/>
      <c r="L21" s="382"/>
      <c r="M21" s="396">
        <v>4500</v>
      </c>
    </row>
    <row r="22" spans="4:13" x14ac:dyDescent="0.3">
      <c r="D22" s="377" t="s">
        <v>322</v>
      </c>
      <c r="E22" s="378"/>
      <c r="F22" s="378"/>
      <c r="G22" s="379">
        <v>1</v>
      </c>
      <c r="H22" s="379">
        <v>7</v>
      </c>
      <c r="I22" s="379" t="s">
        <v>330</v>
      </c>
      <c r="J22" s="380" t="s">
        <v>331</v>
      </c>
      <c r="K22" s="381"/>
      <c r="L22" s="382"/>
      <c r="M22" s="396">
        <v>3000</v>
      </c>
    </row>
    <row r="23" spans="4:13" x14ac:dyDescent="0.3">
      <c r="D23" s="377" t="s">
        <v>323</v>
      </c>
      <c r="E23" s="378"/>
      <c r="F23" s="378"/>
      <c r="G23" s="379">
        <v>1</v>
      </c>
      <c r="H23" s="379">
        <v>7</v>
      </c>
      <c r="I23" s="379" t="s">
        <v>330</v>
      </c>
      <c r="J23" s="380" t="s">
        <v>331</v>
      </c>
      <c r="K23" s="381"/>
      <c r="L23" s="382"/>
      <c r="M23" s="396">
        <v>3000</v>
      </c>
    </row>
    <row r="24" spans="4:13" x14ac:dyDescent="0.3">
      <c r="D24" s="438" t="s">
        <v>307</v>
      </c>
      <c r="E24" s="439"/>
      <c r="F24" s="439"/>
      <c r="G24" s="440">
        <v>0</v>
      </c>
      <c r="H24" s="440">
        <v>5</v>
      </c>
      <c r="I24" s="440">
        <v>8</v>
      </c>
      <c r="J24" s="120"/>
      <c r="K24" s="121"/>
      <c r="M24" s="401">
        <f>750*G24</f>
        <v>0</v>
      </c>
    </row>
    <row r="25" spans="4:13" x14ac:dyDescent="0.3">
      <c r="D25" s="438" t="s">
        <v>311</v>
      </c>
      <c r="E25" s="439"/>
      <c r="F25" s="439"/>
      <c r="G25" s="440">
        <v>1</v>
      </c>
      <c r="H25" s="440">
        <v>2</v>
      </c>
      <c r="I25" s="440">
        <v>5</v>
      </c>
      <c r="J25" s="120"/>
      <c r="K25" s="121"/>
      <c r="M25" s="401">
        <f>300*G25</f>
        <v>300</v>
      </c>
    </row>
    <row r="26" spans="4:13" x14ac:dyDescent="0.3">
      <c r="D26" s="438" t="s">
        <v>312</v>
      </c>
      <c r="E26" s="439"/>
      <c r="F26" s="439"/>
      <c r="G26" s="440">
        <v>2</v>
      </c>
      <c r="H26" s="440">
        <v>1</v>
      </c>
      <c r="I26" s="440">
        <v>1</v>
      </c>
      <c r="J26" s="120"/>
      <c r="K26" s="121"/>
      <c r="M26" s="401">
        <f>50*G26</f>
        <v>100</v>
      </c>
    </row>
    <row r="27" spans="4:13" x14ac:dyDescent="0.3">
      <c r="D27" s="438" t="s">
        <v>334</v>
      </c>
      <c r="E27" s="439"/>
      <c r="F27" s="439"/>
      <c r="G27" s="440">
        <v>1</v>
      </c>
      <c r="H27" s="440">
        <v>2</v>
      </c>
      <c r="I27" s="440">
        <v>3</v>
      </c>
      <c r="J27" s="120"/>
      <c r="K27" s="121"/>
      <c r="M27" s="401">
        <f>300*G27</f>
        <v>300</v>
      </c>
    </row>
    <row r="28" spans="4:13" x14ac:dyDescent="0.3">
      <c r="D28" s="438" t="s">
        <v>335</v>
      </c>
      <c r="E28" s="439"/>
      <c r="F28" s="439"/>
      <c r="G28" s="440">
        <v>1</v>
      </c>
      <c r="H28" s="440">
        <v>2</v>
      </c>
      <c r="I28" s="440">
        <v>3</v>
      </c>
      <c r="J28" s="120"/>
      <c r="K28" s="121"/>
      <c r="M28" s="401">
        <f>300*G28</f>
        <v>300</v>
      </c>
    </row>
    <row r="29" spans="4:13" x14ac:dyDescent="0.3">
      <c r="D29" s="441" t="s">
        <v>313</v>
      </c>
      <c r="E29" s="442"/>
      <c r="F29" s="442"/>
      <c r="G29" s="440">
        <v>1</v>
      </c>
      <c r="H29" s="440">
        <v>3</v>
      </c>
      <c r="I29" s="440">
        <v>5</v>
      </c>
      <c r="J29" s="443"/>
      <c r="K29" s="444"/>
      <c r="M29" s="401">
        <f>750*G29</f>
        <v>750</v>
      </c>
    </row>
    <row r="30" spans="4:13" ht="16.2" thickBot="1" x14ac:dyDescent="0.35">
      <c r="D30" s="386" t="s">
        <v>320</v>
      </c>
      <c r="E30" s="387"/>
      <c r="F30" s="387"/>
      <c r="G30" s="39">
        <v>1</v>
      </c>
      <c r="H30" s="447"/>
      <c r="I30" s="447"/>
      <c r="J30" s="388"/>
      <c r="K30" s="389"/>
      <c r="M30" s="397">
        <v>375</v>
      </c>
    </row>
    <row r="31" spans="4:13" ht="16.2" thickTop="1" x14ac:dyDescent="0.3"/>
    <row r="32" spans="4:13" x14ac:dyDescent="0.3">
      <c r="K32" s="301" t="s">
        <v>277</v>
      </c>
      <c r="L32" s="382"/>
      <c r="M32" s="404">
        <f>SUM(M3:M30)</f>
        <v>27695</v>
      </c>
    </row>
  </sheetData>
  <sortState xmlns:xlrd2="http://schemas.microsoft.com/office/spreadsheetml/2017/richdata2" ref="D19:K39">
    <sortCondition ref="I19:I39"/>
    <sortCondition ref="D19:D39"/>
  </sortState>
  <phoneticPr fontId="0" type="noConversion"/>
  <conditionalFormatting sqref="I4">
    <cfRule type="cellIs" dxfId="10" priority="11" operator="equal">
      <formula>20</formula>
    </cfRule>
    <cfRule type="cellIs" dxfId="9" priority="12" operator="equal">
      <formula>1</formula>
    </cfRule>
  </conditionalFormatting>
  <conditionalFormatting sqref="I7">
    <cfRule type="cellIs" dxfId="8" priority="9" operator="equal">
      <formula>20</formula>
    </cfRule>
    <cfRule type="cellIs" dxfId="7" priority="10" operator="equal">
      <formula>1</formula>
    </cfRule>
  </conditionalFormatting>
  <conditionalFormatting sqref="I8">
    <cfRule type="cellIs" dxfId="6" priority="7" operator="equal">
      <formula>20</formula>
    </cfRule>
    <cfRule type="cellIs" dxfId="5" priority="8" operator="equal">
      <formula>1</formula>
    </cfRule>
  </conditionalFormatting>
  <conditionalFormatting sqref="I3">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showGridLines="0" workbookViewId="0"/>
  </sheetViews>
  <sheetFormatPr defaultColWidth="8.59765625" defaultRowHeight="15.6" x14ac:dyDescent="0.3"/>
  <cols>
    <col min="1" max="1" width="22.69921875" style="55" bestFit="1" customWidth="1"/>
    <col min="2" max="2" width="4.5" style="55" bestFit="1" customWidth="1"/>
    <col min="3" max="3" width="4.5" style="84" customWidth="1"/>
    <col min="4" max="5" width="23.19921875" style="50" customWidth="1"/>
    <col min="6" max="6" width="2.3984375" style="50" customWidth="1"/>
    <col min="7" max="7" width="5.8984375" style="50" bestFit="1" customWidth="1"/>
    <col min="8" max="16384" width="8.59765625" style="50"/>
  </cols>
  <sheetData>
    <row r="1" spans="1:8" ht="23.4" thickBot="1" x14ac:dyDescent="0.35">
      <c r="A1" s="48" t="s">
        <v>75</v>
      </c>
      <c r="B1" s="48"/>
      <c r="C1" s="49"/>
      <c r="D1" s="48"/>
      <c r="E1" s="48"/>
    </row>
    <row r="2" spans="1:8" s="55" customFormat="1" ht="16.8" thickTop="1" thickBot="1" x14ac:dyDescent="0.35">
      <c r="A2" s="51" t="s">
        <v>76</v>
      </c>
      <c r="B2" s="51" t="s">
        <v>6</v>
      </c>
      <c r="C2" s="52" t="s">
        <v>27</v>
      </c>
      <c r="D2" s="53" t="s">
        <v>77</v>
      </c>
      <c r="E2" s="54" t="s">
        <v>78</v>
      </c>
      <c r="G2" s="359" t="s">
        <v>244</v>
      </c>
    </row>
    <row r="3" spans="1:8" x14ac:dyDescent="0.3">
      <c r="A3" s="56" t="s">
        <v>174</v>
      </c>
      <c r="B3" s="57">
        <v>1</v>
      </c>
      <c r="C3" s="58">
        <v>1.25</v>
      </c>
      <c r="D3" s="59"/>
      <c r="E3" s="60"/>
      <c r="G3" s="405">
        <v>0</v>
      </c>
    </row>
    <row r="4" spans="1:8" x14ac:dyDescent="0.3">
      <c r="A4" s="61" t="s">
        <v>175</v>
      </c>
      <c r="B4" s="62">
        <v>1</v>
      </c>
      <c r="C4" s="63">
        <v>0.25</v>
      </c>
      <c r="D4" s="64"/>
      <c r="E4" s="65"/>
      <c r="G4" s="406">
        <v>0</v>
      </c>
    </row>
    <row r="5" spans="1:8" x14ac:dyDescent="0.3">
      <c r="A5" s="61" t="s">
        <v>310</v>
      </c>
      <c r="B5" s="62">
        <v>2</v>
      </c>
      <c r="C5" s="63">
        <v>2</v>
      </c>
      <c r="D5" s="376"/>
      <c r="E5" s="65"/>
      <c r="G5" s="406">
        <v>750</v>
      </c>
      <c r="H5" s="382"/>
    </row>
    <row r="6" spans="1:8" x14ac:dyDescent="0.3">
      <c r="A6" s="61" t="s">
        <v>173</v>
      </c>
      <c r="B6" s="62">
        <v>1</v>
      </c>
      <c r="C6" s="66">
        <f>0.25*B6</f>
        <v>0.25</v>
      </c>
      <c r="D6" s="64"/>
      <c r="E6" s="65"/>
      <c r="G6" s="407">
        <v>0</v>
      </c>
    </row>
    <row r="7" spans="1:8" ht="16.2" thickBot="1" x14ac:dyDescent="0.35">
      <c r="A7" s="67" t="s">
        <v>178</v>
      </c>
      <c r="B7" s="68">
        <v>1</v>
      </c>
      <c r="C7" s="69">
        <v>1</v>
      </c>
      <c r="D7" s="70"/>
      <c r="E7" s="71"/>
      <c r="G7" s="408">
        <v>2</v>
      </c>
    </row>
    <row r="8" spans="1:8" ht="24" thickTop="1" thickBot="1" x14ac:dyDescent="0.35">
      <c r="A8" s="48" t="s">
        <v>79</v>
      </c>
      <c r="B8" s="48"/>
      <c r="C8" s="72"/>
      <c r="D8" s="48"/>
      <c r="E8" s="73"/>
      <c r="G8" s="72"/>
    </row>
    <row r="9" spans="1:8" ht="16.8" thickTop="1" thickBot="1" x14ac:dyDescent="0.35">
      <c r="A9" s="51" t="s">
        <v>76</v>
      </c>
      <c r="B9" s="51" t="s">
        <v>6</v>
      </c>
      <c r="C9" s="52" t="s">
        <v>27</v>
      </c>
      <c r="D9" s="53" t="s">
        <v>77</v>
      </c>
      <c r="E9" s="54" t="s">
        <v>78</v>
      </c>
      <c r="G9" s="359" t="s">
        <v>244</v>
      </c>
    </row>
    <row r="10" spans="1:8" x14ac:dyDescent="0.3">
      <c r="A10" s="56" t="s">
        <v>128</v>
      </c>
      <c r="B10" s="74">
        <v>1</v>
      </c>
      <c r="C10" s="75">
        <v>0.5</v>
      </c>
      <c r="D10" s="76"/>
      <c r="E10" s="60"/>
      <c r="G10" s="409">
        <v>1</v>
      </c>
    </row>
    <row r="11" spans="1:8" x14ac:dyDescent="0.3">
      <c r="A11" s="78" t="s">
        <v>176</v>
      </c>
      <c r="B11" s="79">
        <v>1</v>
      </c>
      <c r="C11" s="80">
        <v>2</v>
      </c>
      <c r="D11" s="81" t="s">
        <v>177</v>
      </c>
      <c r="E11" s="82"/>
      <c r="G11" s="410">
        <v>150</v>
      </c>
    </row>
    <row r="12" spans="1:8" ht="16.2" thickBot="1" x14ac:dyDescent="0.35">
      <c r="A12" s="67"/>
      <c r="B12" s="68"/>
      <c r="C12" s="69"/>
      <c r="D12" s="70"/>
      <c r="E12" s="71"/>
      <c r="G12" s="408"/>
    </row>
    <row r="13" spans="1:8" ht="24" thickTop="1" thickBot="1" x14ac:dyDescent="0.35">
      <c r="A13" s="48" t="s">
        <v>316</v>
      </c>
      <c r="B13" s="48"/>
      <c r="C13" s="72"/>
      <c r="D13" s="48"/>
      <c r="E13" s="73"/>
      <c r="F13" s="435"/>
    </row>
    <row r="14" spans="1:8" ht="16.8" thickTop="1" thickBot="1" x14ac:dyDescent="0.35">
      <c r="A14" s="51" t="s">
        <v>76</v>
      </c>
      <c r="B14" s="51" t="s">
        <v>6</v>
      </c>
      <c r="C14" s="52" t="s">
        <v>27</v>
      </c>
      <c r="D14" s="53" t="s">
        <v>77</v>
      </c>
      <c r="E14" s="54" t="s">
        <v>78</v>
      </c>
      <c r="G14" s="359" t="s">
        <v>244</v>
      </c>
    </row>
    <row r="15" spans="1:8" x14ac:dyDescent="0.3">
      <c r="A15" s="78" t="s">
        <v>285</v>
      </c>
      <c r="B15" s="79">
        <v>1</v>
      </c>
      <c r="C15" s="80">
        <v>5</v>
      </c>
      <c r="D15" s="81"/>
      <c r="E15" s="82"/>
      <c r="G15" s="410">
        <v>10</v>
      </c>
    </row>
    <row r="16" spans="1:8" x14ac:dyDescent="0.3">
      <c r="A16" s="61" t="s">
        <v>135</v>
      </c>
      <c r="B16" s="77">
        <v>5</v>
      </c>
      <c r="C16" s="66">
        <f>B16/100</f>
        <v>0.05</v>
      </c>
      <c r="D16" s="81"/>
      <c r="E16" s="82"/>
      <c r="G16" s="410">
        <f>B16</f>
        <v>5</v>
      </c>
    </row>
    <row r="17" spans="1:7" x14ac:dyDescent="0.3">
      <c r="A17" s="78" t="s">
        <v>286</v>
      </c>
      <c r="B17" s="79">
        <v>1</v>
      </c>
      <c r="C17" s="80">
        <v>4</v>
      </c>
      <c r="D17" s="81"/>
      <c r="E17" s="82"/>
      <c r="G17" s="410">
        <v>1</v>
      </c>
    </row>
    <row r="18" spans="1:7" x14ac:dyDescent="0.3">
      <c r="A18" s="78" t="s">
        <v>127</v>
      </c>
      <c r="B18" s="79">
        <v>1</v>
      </c>
      <c r="C18" s="80">
        <v>0</v>
      </c>
      <c r="D18" s="81"/>
      <c r="E18" s="82"/>
      <c r="G18" s="410">
        <v>1</v>
      </c>
    </row>
    <row r="19" spans="1:7" ht="16.2" thickBot="1" x14ac:dyDescent="0.35">
      <c r="A19" s="67" t="s">
        <v>172</v>
      </c>
      <c r="B19" s="83">
        <v>4</v>
      </c>
      <c r="C19" s="69">
        <v>0</v>
      </c>
      <c r="D19" s="70"/>
      <c r="E19" s="71"/>
      <c r="G19" s="408">
        <v>0</v>
      </c>
    </row>
    <row r="20" spans="1:7" ht="16.2" thickTop="1" x14ac:dyDescent="0.3">
      <c r="B20" s="433" t="s">
        <v>318</v>
      </c>
      <c r="C20" s="434">
        <f>SUM(C15:C19)</f>
        <v>9.0500000000000007</v>
      </c>
    </row>
    <row r="21" spans="1:7" x14ac:dyDescent="0.3">
      <c r="E21" s="301" t="s">
        <v>317</v>
      </c>
      <c r="F21" s="382"/>
      <c r="G21" s="404">
        <v>2000</v>
      </c>
    </row>
    <row r="22" spans="1:7" x14ac:dyDescent="0.3">
      <c r="E22" s="301" t="s">
        <v>277</v>
      </c>
      <c r="F22" s="382"/>
      <c r="G22" s="404">
        <f>SUM(G3:G21)</f>
        <v>2920</v>
      </c>
    </row>
  </sheetData>
  <sortState xmlns:xlrd2="http://schemas.microsoft.com/office/spreadsheetml/2017/richdata2" ref="A39:D51">
    <sortCondition ref="A39:A51"/>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2022-11-23T11:51:54Z</dcterms:modified>
</cp:coreProperties>
</file>