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mc:AlternateContent xmlns:mc="http://schemas.openxmlformats.org/markup-compatibility/2006">
    <mc:Choice Requires="x15">
      <x15ac:absPath xmlns:x15ac="http://schemas.microsoft.com/office/spreadsheetml/2010/11/ac" url="C:\A\Juegos\HSC\PCs\"/>
    </mc:Choice>
  </mc:AlternateContent>
  <xr:revisionPtr revIDLastSave="0" documentId="13_ncr:1_{50B61166-DCD1-4EB6-B8F7-AB0518B524AC}"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Spellbook" sheetId="21" r:id="rId3"/>
    <sheet name="Spells" sheetId="22" r:id="rId4"/>
    <sheet name="Feats" sheetId="20" r:id="rId5"/>
    <sheet name="Martial" sheetId="6" r:id="rId6"/>
    <sheet name="Equipment" sheetId="19" r:id="rId7"/>
  </sheets>
  <externalReferences>
    <externalReference r:id="rId8"/>
  </externalReferences>
  <definedNames>
    <definedName name="NoShade">'[1]Spell Sheet'!$FH$1</definedName>
    <definedName name="OLE_LINK1" localSheetId="4">Feats!#REF!</definedName>
    <definedName name="OLE_LINK1" localSheetId="3">Spells!#REF!</definedName>
    <definedName name="_xlnm.Print_Area" localSheetId="6">Equipment!#REF!</definedName>
    <definedName name="_xlnm.Print_Area" localSheetId="4">Feats!#REF!</definedName>
    <definedName name="_xlnm.Print_Area" localSheetId="5">Martial!#REF!</definedName>
    <definedName name="_xlnm.Print_Area" localSheetId="0">'Personal File'!$A$1:$H$21</definedName>
    <definedName name="_xlnm.Print_Area" localSheetId="1">Skills!$A$1:$K$35</definedName>
    <definedName name="_xlnm.Print_Area" localSheetId="2">Spellbook!$A$1:$I$11</definedName>
    <definedName name="_xlnm.Print_Area" localSheetId="3">Spells!#REF!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4" l="1"/>
  <c r="E12" i="4"/>
  <c r="B7" i="4"/>
  <c r="B10" i="4" l="1"/>
  <c r="H16" i="15" l="1"/>
  <c r="E50" i="15"/>
  <c r="B9" i="4"/>
  <c r="M24" i="6" l="1"/>
  <c r="M29" i="6"/>
  <c r="M28" i="6"/>
  <c r="M27" i="6"/>
  <c r="G16" i="19" l="1"/>
  <c r="G22" i="19" s="1"/>
  <c r="C16" i="19"/>
  <c r="C20" i="19" s="1"/>
  <c r="M20" i="6" l="1"/>
  <c r="M26" i="6"/>
  <c r="M25" i="6"/>
  <c r="M32" i="6" l="1"/>
  <c r="H4" i="15" l="1"/>
  <c r="H3" i="15"/>
  <c r="I3" i="6" l="1"/>
  <c r="J7" i="22" l="1"/>
  <c r="H31" i="15" l="1"/>
  <c r="G10" i="22"/>
  <c r="K10" i="22" s="1"/>
  <c r="I7" i="22" l="1"/>
  <c r="H7" i="22" l="1"/>
  <c r="G7" i="22"/>
  <c r="H24" i="15" l="1"/>
  <c r="H5" i="15" l="1"/>
  <c r="H6" i="15"/>
  <c r="H7" i="15"/>
  <c r="H8" i="15"/>
  <c r="H9" i="15"/>
  <c r="H10" i="15"/>
  <c r="H11" i="15"/>
  <c r="H12" i="15"/>
  <c r="H13" i="15"/>
  <c r="H14" i="15"/>
  <c r="H15" i="15"/>
  <c r="I4" i="6" l="1"/>
  <c r="H44" i="15" l="1"/>
  <c r="H47" i="15" l="1"/>
  <c r="H46" i="15"/>
  <c r="H45" i="15"/>
  <c r="H43" i="15"/>
  <c r="H42" i="15"/>
  <c r="H41" i="15"/>
  <c r="H40" i="15"/>
  <c r="H39" i="15"/>
  <c r="H38" i="15"/>
  <c r="H37" i="15"/>
  <c r="H36" i="15"/>
  <c r="H35" i="15"/>
  <c r="H34" i="15"/>
  <c r="H33" i="15"/>
  <c r="H32" i="15"/>
  <c r="H30" i="15"/>
  <c r="H29" i="15"/>
  <c r="H28" i="15"/>
  <c r="H27" i="15"/>
  <c r="H26" i="15"/>
  <c r="H25" i="15"/>
  <c r="H23" i="15"/>
  <c r="H22" i="15"/>
  <c r="H21" i="15"/>
  <c r="H20" i="15"/>
  <c r="H19" i="15"/>
  <c r="H18" i="15"/>
  <c r="H17" i="15"/>
  <c r="C6" i="19" l="1"/>
  <c r="E10" i="4" s="1"/>
  <c r="I7" i="6" l="1"/>
  <c r="C9" i="4" l="1"/>
  <c r="H3" i="6" l="1"/>
  <c r="J3" i="6" s="1"/>
  <c r="D9" i="15"/>
  <c r="C4" i="6"/>
  <c r="H4" i="6"/>
  <c r="J4" i="6" s="1"/>
  <c r="E9" i="15" l="1"/>
  <c r="G9" i="15"/>
  <c r="I9" i="15" s="1"/>
  <c r="C11" i="4"/>
  <c r="D3" i="15" l="1"/>
  <c r="E11" i="4"/>
  <c r="D10" i="15"/>
  <c r="C10" i="4"/>
  <c r="C12" i="4"/>
  <c r="C13" i="4"/>
  <c r="D5" i="15" s="1"/>
  <c r="C14" i="4"/>
  <c r="D13" i="15" l="1"/>
  <c r="D8" i="15"/>
  <c r="D15" i="15"/>
  <c r="C16" i="22"/>
  <c r="C18" i="22"/>
  <c r="C20" i="22"/>
  <c r="C19" i="22"/>
  <c r="C17" i="22"/>
  <c r="C24" i="22"/>
  <c r="C25" i="22"/>
  <c r="C26" i="22"/>
  <c r="C27" i="22"/>
  <c r="C12" i="22"/>
  <c r="C11" i="22"/>
  <c r="C9" i="22"/>
  <c r="C8" i="22"/>
  <c r="C13" i="22"/>
  <c r="C15" i="22"/>
  <c r="C14" i="22"/>
  <c r="C5" i="22"/>
  <c r="C3" i="22"/>
  <c r="C10" i="22"/>
  <c r="C7" i="22"/>
  <c r="C6" i="22"/>
  <c r="C4" i="22"/>
  <c r="E10" i="15"/>
  <c r="G10" i="15"/>
  <c r="I10" i="15" s="1"/>
  <c r="G3" i="15"/>
  <c r="I3" i="15" s="1"/>
  <c r="E3" i="15"/>
  <c r="D4" i="15"/>
  <c r="H7" i="6"/>
  <c r="J7" i="6" s="1"/>
  <c r="D7" i="15"/>
  <c r="E5" i="15"/>
  <c r="G5" i="15"/>
  <c r="I5" i="15" s="1"/>
  <c r="D14" i="15"/>
  <c r="D6" i="15"/>
  <c r="D11" i="15"/>
  <c r="D12" i="15"/>
  <c r="B8" i="4"/>
  <c r="D29" i="15"/>
  <c r="D30" i="15"/>
  <c r="D25" i="15"/>
  <c r="D27" i="15"/>
  <c r="D32" i="15"/>
  <c r="D26" i="15"/>
  <c r="D31" i="15"/>
  <c r="H49" i="15"/>
  <c r="G15" i="15" l="1"/>
  <c r="I15" i="15" s="1"/>
  <c r="E15" i="15"/>
  <c r="E8" i="15"/>
  <c r="G8" i="15"/>
  <c r="I8" i="15" s="1"/>
  <c r="E13" i="15"/>
  <c r="G13" i="15"/>
  <c r="I13" i="15" s="1"/>
  <c r="E4" i="15"/>
  <c r="G4" i="15"/>
  <c r="I4" i="15" s="1"/>
  <c r="E7" i="15"/>
  <c r="G7" i="15"/>
  <c r="I7" i="15" s="1"/>
  <c r="E12" i="15"/>
  <c r="G12" i="15"/>
  <c r="I12" i="15" s="1"/>
  <c r="E6" i="15"/>
  <c r="G6" i="15"/>
  <c r="I6" i="15" s="1"/>
  <c r="G11" i="15"/>
  <c r="I11" i="15" s="1"/>
  <c r="E11" i="15"/>
  <c r="E14" i="15"/>
  <c r="G14" i="15"/>
  <c r="I14" i="15" s="1"/>
  <c r="E30" i="15"/>
  <c r="G30" i="15"/>
  <c r="I30" i="15" s="1"/>
  <c r="E29" i="15"/>
  <c r="G29" i="15"/>
  <c r="I29" i="15" s="1"/>
  <c r="E26" i="15"/>
  <c r="G26" i="15"/>
  <c r="E27" i="15"/>
  <c r="G27" i="15"/>
  <c r="E31" i="15"/>
  <c r="G31" i="15"/>
  <c r="E32" i="15"/>
  <c r="G32" i="15"/>
  <c r="E25" i="15"/>
  <c r="G25" i="15"/>
  <c r="H48" i="15"/>
  <c r="I25" i="15" l="1"/>
  <c r="I32" i="15"/>
  <c r="I31" i="15"/>
  <c r="I27" i="15"/>
  <c r="I26" i="15"/>
  <c r="D28" i="15" l="1"/>
  <c r="E28" i="15" l="1"/>
  <c r="G28" i="15"/>
  <c r="B50" i="15"/>
  <c r="I28" i="15" l="1"/>
  <c r="D37" i="15" l="1"/>
  <c r="E37" i="15" l="1"/>
  <c r="G37" i="15"/>
  <c r="D43" i="15"/>
  <c r="D19" i="15"/>
  <c r="D24" i="15"/>
  <c r="D45" i="15"/>
  <c r="D42" i="15"/>
  <c r="D47" i="15"/>
  <c r="D44" i="15"/>
  <c r="D46" i="15"/>
  <c r="D39" i="15"/>
  <c r="D48" i="15"/>
  <c r="D35" i="15"/>
  <c r="D41" i="15"/>
  <c r="D49" i="15"/>
  <c r="D40" i="15"/>
  <c r="D38" i="15"/>
  <c r="D36" i="15"/>
  <c r="D34" i="15"/>
  <c r="D33" i="15"/>
  <c r="D23" i="15"/>
  <c r="D22" i="15"/>
  <c r="D21" i="15"/>
  <c r="D20" i="15"/>
  <c r="D18" i="15"/>
  <c r="D17" i="15"/>
  <c r="D16" i="15"/>
  <c r="I37" i="15" l="1"/>
  <c r="E16" i="15"/>
  <c r="G16" i="15"/>
  <c r="E18" i="15"/>
  <c r="G18" i="15"/>
  <c r="E21" i="15"/>
  <c r="G21" i="15"/>
  <c r="E23" i="15"/>
  <c r="G23" i="15"/>
  <c r="E34" i="15"/>
  <c r="G34" i="15"/>
  <c r="E38" i="15"/>
  <c r="G38" i="15"/>
  <c r="E49" i="15"/>
  <c r="G49" i="15"/>
  <c r="E35" i="15"/>
  <c r="G35" i="15"/>
  <c r="E39" i="15"/>
  <c r="G39" i="15"/>
  <c r="E44" i="15"/>
  <c r="G44" i="15"/>
  <c r="E45" i="15"/>
  <c r="G45" i="15"/>
  <c r="E19" i="15"/>
  <c r="G19" i="15"/>
  <c r="E17" i="15"/>
  <c r="G17" i="15"/>
  <c r="E20" i="15"/>
  <c r="G20" i="15"/>
  <c r="E22" i="15"/>
  <c r="G22" i="15"/>
  <c r="E33" i="15"/>
  <c r="G33" i="15"/>
  <c r="E36" i="15"/>
  <c r="G36" i="15"/>
  <c r="E40" i="15"/>
  <c r="G40" i="15"/>
  <c r="E41" i="15"/>
  <c r="G41" i="15"/>
  <c r="E48" i="15"/>
  <c r="G48" i="15"/>
  <c r="E46" i="15"/>
  <c r="G46" i="15"/>
  <c r="E47" i="15"/>
  <c r="G47" i="15"/>
  <c r="E42" i="15"/>
  <c r="G42" i="15"/>
  <c r="E24" i="15"/>
  <c r="G24" i="15"/>
  <c r="E43" i="15"/>
  <c r="G43" i="15"/>
  <c r="I43" i="15" l="1"/>
  <c r="I24" i="15"/>
  <c r="I42" i="15"/>
  <c r="I47" i="15"/>
  <c r="I46" i="15"/>
  <c r="I48" i="15"/>
  <c r="I41" i="15"/>
  <c r="I40" i="15"/>
  <c r="I36" i="15"/>
  <c r="I33" i="15"/>
  <c r="I22" i="15"/>
  <c r="I20" i="15"/>
  <c r="I17" i="15"/>
  <c r="I19" i="15"/>
  <c r="I45" i="15"/>
  <c r="I44" i="15"/>
  <c r="I39" i="15"/>
  <c r="I35" i="15"/>
  <c r="I49" i="15"/>
  <c r="I38" i="15"/>
  <c r="I34" i="15"/>
  <c r="I23" i="15"/>
  <c r="I21" i="15"/>
  <c r="I18" i="15"/>
  <c r="I16" i="15"/>
  <c r="E1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4" authorId="0" shapeId="0" xr:uid="{00000000-0006-0000-0000-000001000000}">
      <text>
        <r>
          <rPr>
            <b/>
            <sz val="12"/>
            <color indexed="81"/>
            <rFont val="Times New Roman"/>
            <family val="1"/>
          </rPr>
          <t xml:space="preserve">Prohibited School:  </t>
        </r>
        <r>
          <rPr>
            <sz val="12"/>
            <color indexed="81"/>
            <rFont val="Times New Roman"/>
            <family val="1"/>
          </rPr>
          <t>Necromancy</t>
        </r>
      </text>
    </comment>
    <comment ref="E4" authorId="0" shapeId="0" xr:uid="{00000000-0006-0000-0000-000002000000}">
      <text>
        <r>
          <rPr>
            <b/>
            <sz val="12"/>
            <color indexed="81"/>
            <rFont val="Times New Roman"/>
            <family val="1"/>
          </rPr>
          <t xml:space="preserve">Effective Caster Level:  </t>
        </r>
        <r>
          <rPr>
            <sz val="12"/>
            <color indexed="81"/>
            <rFont val="Times New Roman"/>
            <family val="1"/>
          </rPr>
          <t>5
(Diviner + Unseen Seer)</t>
        </r>
      </text>
    </comment>
    <comment ref="C7" authorId="0" shapeId="0" xr:uid="{00000000-0006-0000-0000-000003000000}">
      <text>
        <r>
          <rPr>
            <sz val="12"/>
            <color indexed="81"/>
            <rFont val="Times New Roman"/>
            <family val="1"/>
          </rPr>
          <t xml:space="preserve">BAB 4 +1 Small +1 </t>
        </r>
        <r>
          <rPr>
            <i/>
            <sz val="12"/>
            <color indexed="81"/>
            <rFont val="Times New Roman"/>
            <family val="1"/>
          </rPr>
          <t>haste</t>
        </r>
      </text>
    </comment>
    <comment ref="B9" authorId="0" shapeId="0" xr:uid="{00000000-0006-0000-0000-000004000000}">
      <text>
        <r>
          <rPr>
            <sz val="12"/>
            <color indexed="81"/>
            <rFont val="Times New Roman"/>
            <family val="1"/>
          </rPr>
          <t xml:space="preserve">+4 </t>
        </r>
        <r>
          <rPr>
            <i/>
            <sz val="12"/>
            <color indexed="81"/>
            <rFont val="Times New Roman"/>
            <family val="1"/>
          </rPr>
          <t>bull’s strength</t>
        </r>
      </text>
    </comment>
    <comment ref="E9" authorId="0" shapeId="0" xr:uid="{00000000-0006-0000-0000-000005000000}">
      <text>
        <r>
          <rPr>
            <sz val="12"/>
            <color indexed="81"/>
            <rFont val="Times New Roman"/>
            <family val="1"/>
          </rPr>
          <t>See PHB 162</t>
        </r>
      </text>
    </comment>
    <comment ref="B10" authorId="0" shapeId="0" xr:uid="{00000000-0006-0000-0000-000006000000}">
      <text>
        <r>
          <rPr>
            <sz val="12"/>
            <color indexed="81"/>
            <rFont val="Times New Roman"/>
            <family val="1"/>
          </rPr>
          <t xml:space="preserve">+4 </t>
        </r>
        <r>
          <rPr>
            <i/>
            <sz val="12"/>
            <color indexed="81"/>
            <rFont val="Times New Roman"/>
            <family val="1"/>
          </rPr>
          <t>cat’s grace</t>
        </r>
      </text>
    </comment>
    <comment ref="E10" authorId="0" shapeId="0" xr:uid="{00000000-0006-0000-0000-000007000000}">
      <text>
        <r>
          <rPr>
            <sz val="12"/>
            <color indexed="81"/>
            <rFont val="Times New Roman"/>
            <family val="1"/>
          </rPr>
          <t>Haversack weighs 5 lbs.; included in the formula</t>
        </r>
      </text>
    </comment>
    <comment ref="E11" authorId="0" shapeId="0" xr:uid="{00000000-0006-0000-0000-000008000000}">
      <text>
        <r>
          <rPr>
            <sz val="12"/>
            <color indexed="81"/>
            <rFont val="Times New Roman"/>
            <family val="1"/>
          </rPr>
          <t>[(2 * 6 Rogue) * 75%] + [(3 * 4 Diviner) * 75%]
+ [(2 * 4 Unseen Seer) * 75%] + (7 * 2 Con)</t>
        </r>
      </text>
    </comment>
    <comment ref="E12" authorId="0" shapeId="0" xr:uid="{00000000-0006-0000-0000-000009000000}">
      <text>
        <r>
          <rPr>
            <sz val="12"/>
            <color indexed="81"/>
            <rFont val="Times New Roman"/>
            <family val="1"/>
          </rPr>
          <t xml:space="preserve">+4 </t>
        </r>
        <r>
          <rPr>
            <i/>
            <sz val="12"/>
            <color indexed="81"/>
            <rFont val="Times New Roman"/>
            <family val="1"/>
          </rPr>
          <t xml:space="preserve">mage armor
</t>
        </r>
        <r>
          <rPr>
            <sz val="12"/>
            <color indexed="81"/>
            <rFont val="Times New Roman"/>
            <family val="1"/>
          </rPr>
          <t xml:space="preserve">+4 </t>
        </r>
        <r>
          <rPr>
            <i/>
            <sz val="12"/>
            <color indexed="81"/>
            <rFont val="Times New Roman"/>
            <family val="1"/>
          </rPr>
          <t>shield
+1 haste</t>
        </r>
      </text>
    </comment>
    <comment ref="E13" authorId="0" shapeId="0" xr:uid="{00000000-0006-0000-0000-00000A000000}">
      <text>
        <r>
          <rPr>
            <i/>
            <sz val="12"/>
            <color indexed="81"/>
            <rFont val="Times New Roman"/>
            <family val="1"/>
          </rPr>
          <t>+3 dragonskin
+5 lizardfolk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14" authorId="0" shapeId="0" xr:uid="{00000000-0006-0000-0100-000001000000}">
      <text>
        <r>
          <rPr>
            <sz val="12"/>
            <color indexed="81"/>
            <rFont val="Times New Roman"/>
            <family val="1"/>
          </rPr>
          <t>MW toolkit +2</t>
        </r>
      </text>
    </comment>
    <comment ref="F21" authorId="0" shapeId="0" xr:uid="{00000000-0006-0000-0100-000002000000}">
      <text>
        <r>
          <rPr>
            <sz val="12"/>
            <color indexed="81"/>
            <rFont val="Times New Roman"/>
            <family val="1"/>
          </rPr>
          <t>Small +4
Whisper Gnome +4</t>
        </r>
      </text>
    </comment>
    <comment ref="F33" authorId="0" shapeId="0" xr:uid="{00000000-0006-0000-0100-000003000000}">
      <text>
        <r>
          <rPr>
            <sz val="12"/>
            <color indexed="81"/>
            <rFont val="Times New Roman"/>
            <family val="1"/>
          </rPr>
          <t>Gnome +2</t>
        </r>
      </text>
    </comment>
    <comment ref="F34" authorId="0" shapeId="0" xr:uid="{00000000-0006-0000-0100-000004000000}">
      <text>
        <r>
          <rPr>
            <sz val="12"/>
            <color indexed="81"/>
            <rFont val="Times New Roman"/>
            <family val="1"/>
          </rPr>
          <t>Gnome (Small) +4</t>
        </r>
      </text>
    </comment>
    <comment ref="F35" authorId="0" shapeId="0" xr:uid="{00000000-0006-0000-0100-000005000000}">
      <text>
        <r>
          <rPr>
            <sz val="12"/>
            <color indexed="81"/>
            <rFont val="Times New Roman"/>
            <family val="1"/>
          </rPr>
          <t>MW toolkit +2</t>
        </r>
      </text>
    </comment>
    <comment ref="F44" authorId="0" shapeId="0" xr:uid="{00000000-0006-0000-0100-000006000000}">
      <text>
        <r>
          <rPr>
            <sz val="12"/>
            <color indexed="81"/>
            <rFont val="Times New Roman"/>
            <family val="1"/>
          </rPr>
          <t>Gnome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8" authorId="0" shapeId="0" xr:uid="{00000000-0006-0000-0200-000001000000}">
      <text>
        <r>
          <rPr>
            <sz val="12"/>
            <color indexed="81"/>
            <rFont val="Times New Roman"/>
            <family val="1"/>
          </rPr>
          <t>Wool or fur</t>
        </r>
      </text>
    </comment>
    <comment ref="D13" authorId="0" shapeId="0" xr:uid="{00000000-0006-0000-0200-000002000000}">
      <text>
        <r>
          <rPr>
            <sz val="12"/>
            <color indexed="81"/>
            <rFont val="Times New Roman"/>
            <family val="1"/>
          </rPr>
          <t>Wool or wax</t>
        </r>
      </text>
    </comment>
    <comment ref="D14" authorId="0" shapeId="0" xr:uid="{00000000-0006-0000-0200-000003000000}">
      <text>
        <r>
          <rPr>
            <sz val="12"/>
            <color indexed="81"/>
            <rFont val="Times New Roman"/>
            <family val="1"/>
          </rPr>
          <t>Crossbow Bolt Imbued</t>
        </r>
      </text>
    </comment>
    <comment ref="D16" authorId="0" shapeId="0" xr:uid="{00000000-0006-0000-0200-000004000000}">
      <text>
        <r>
          <rPr>
            <sz val="12"/>
            <color indexed="81"/>
            <rFont val="Times New Roman"/>
            <family val="1"/>
          </rPr>
          <t>Phosphorescent moss</t>
        </r>
      </text>
    </comment>
    <comment ref="D19" authorId="0" shapeId="0" xr:uid="{00000000-0006-0000-0200-000005000000}">
      <text>
        <r>
          <rPr>
            <sz val="12"/>
            <color indexed="81"/>
            <rFont val="Times New Roman"/>
            <family val="1"/>
          </rPr>
          <t>Copper wire</t>
        </r>
      </text>
    </comment>
    <comment ref="D21" authorId="0" shapeId="0" xr:uid="{00000000-0006-0000-0200-000006000000}">
      <text>
        <r>
          <rPr>
            <sz val="12"/>
            <color indexed="81"/>
            <rFont val="Times New Roman"/>
            <family val="1"/>
          </rPr>
          <t>Brass key</t>
        </r>
      </text>
    </comment>
    <comment ref="D24" authorId="0" shapeId="0" xr:uid="{00000000-0006-0000-0200-000007000000}">
      <text>
        <r>
          <rPr>
            <sz val="12"/>
            <color indexed="81"/>
            <rFont val="Times New Roman"/>
            <family val="1"/>
          </rPr>
          <t>Prism, lens, or monocle</t>
        </r>
      </text>
    </comment>
    <comment ref="H25" authorId="0" shapeId="0" xr:uid="{00000000-0006-0000-0200-000008000000}">
      <text>
        <r>
          <rPr>
            <sz val="12"/>
            <color indexed="81"/>
            <rFont val="Times New Roman"/>
            <family val="1"/>
          </rPr>
          <t>also in Complete Arcane</t>
        </r>
      </text>
    </comment>
    <comment ref="D26" authorId="0" shapeId="0" xr:uid="{00000000-0006-0000-0200-000009000000}">
      <text>
        <r>
          <rPr>
            <sz val="12"/>
            <color indexed="81"/>
            <rFont val="Times New Roman"/>
            <family val="1"/>
          </rPr>
          <t>Miniature cloak</t>
        </r>
      </text>
    </comment>
    <comment ref="D29" authorId="0" shapeId="0" xr:uid="{00000000-0006-0000-0200-00000A000000}">
      <text>
        <r>
          <rPr>
            <sz val="12"/>
            <color indexed="81"/>
            <rFont val="Times New Roman"/>
            <family val="1"/>
          </rPr>
          <t>Dried glue</t>
        </r>
      </text>
    </comment>
    <comment ref="D31" authorId="0" shapeId="0" xr:uid="{00000000-0006-0000-0200-00000B000000}">
      <text>
        <r>
          <rPr>
            <sz val="12"/>
            <color indexed="81"/>
            <rFont val="Times New Roman"/>
            <family val="1"/>
          </rPr>
          <t>Soot &amp; Salt</t>
        </r>
      </text>
    </comment>
    <comment ref="D33" authorId="0" shapeId="0" xr:uid="{00000000-0006-0000-0200-00000C000000}">
      <text>
        <r>
          <rPr>
            <sz val="12"/>
            <color indexed="81"/>
            <rFont val="Times New Roman"/>
            <family val="1"/>
          </rPr>
          <t>Cured leather</t>
        </r>
      </text>
    </comment>
    <comment ref="D34" authorId="0" shapeId="0" xr:uid="{00000000-0006-0000-0200-00000D000000}">
      <text>
        <r>
          <rPr>
            <sz val="12"/>
            <color indexed="81"/>
            <rFont val="Times New Roman"/>
            <family val="1"/>
          </rPr>
          <t>Powdered silver</t>
        </r>
      </text>
    </comment>
    <comment ref="D35" authorId="0" shapeId="0" xr:uid="{00000000-0006-0000-0200-00000E000000}">
      <text>
        <r>
          <rPr>
            <sz val="12"/>
            <color indexed="81"/>
            <rFont val="Times New Roman"/>
            <family val="1"/>
          </rPr>
          <t>Powdered Iron</t>
        </r>
      </text>
    </comment>
    <comment ref="D37" authorId="0" shapeId="0" xr:uid="{00000000-0006-0000-0200-00000F000000}">
      <text>
        <r>
          <rPr>
            <sz val="12"/>
            <color indexed="81"/>
            <rFont val="Times New Roman"/>
            <family val="1"/>
          </rPr>
          <t>Sand, rose petals, or live cricket</t>
        </r>
      </text>
    </comment>
    <comment ref="D39" authorId="0" shapeId="0" xr:uid="{00000000-0006-0000-0200-000010000000}">
      <text>
        <r>
          <rPr>
            <sz val="12"/>
            <color indexed="81"/>
            <rFont val="Times New Roman"/>
            <family val="1"/>
          </rPr>
          <t>Prism, lens, or monocle</t>
        </r>
      </text>
    </comment>
    <comment ref="D42" authorId="0" shapeId="0" xr:uid="{00000000-0006-0000-0200-000012000000}">
      <text>
        <r>
          <rPr>
            <sz val="12"/>
            <color indexed="81"/>
            <rFont val="Times New Roman"/>
            <family val="1"/>
          </rPr>
          <t>Holy symbol</t>
        </r>
      </text>
    </comment>
    <comment ref="D46" authorId="0" shapeId="0" xr:uid="{00000000-0006-0000-0200-000013000000}">
      <text>
        <r>
          <rPr>
            <sz val="12"/>
            <color indexed="81"/>
            <rFont val="Times New Roman"/>
            <family val="1"/>
          </rPr>
          <t>Prism, lens, or monocle</t>
        </r>
      </text>
    </comment>
    <comment ref="D47" authorId="0" shapeId="0" xr:uid="{00000000-0006-0000-0200-000014000000}">
      <text>
        <r>
          <rPr>
            <sz val="12"/>
            <color indexed="81"/>
            <rFont val="Times New Roman"/>
            <family val="1"/>
          </rPr>
          <t>Roots</t>
        </r>
      </text>
    </comment>
    <comment ref="D48" authorId="0" shapeId="0" xr:uid="{4452259C-8AD9-4756-8A81-43A0014FDB2E}">
      <text>
        <r>
          <rPr>
            <sz val="12"/>
            <color indexed="81"/>
            <rFont val="Times New Roman"/>
            <family val="1"/>
          </rPr>
          <t>Bat guano &amp; sulfur</t>
        </r>
      </text>
    </comment>
    <comment ref="D49" authorId="0" shapeId="0" xr:uid="{00000000-0006-0000-0200-000015000000}">
      <text>
        <r>
          <rPr>
            <sz val="12"/>
            <color indexed="81"/>
            <rFont val="Times New Roman"/>
            <family val="1"/>
          </rPr>
          <t>dragon scale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400-000001000000}">
      <text>
        <r>
          <rPr>
            <sz val="12"/>
            <color indexed="81"/>
            <rFont val="Times New Roman"/>
            <family val="1"/>
          </rPr>
          <t xml:space="preserve">You have learned how to stalk and surprise creatures whose senses are very different from those of a humanoid.
</t>
        </r>
        <r>
          <rPr>
            <b/>
            <sz val="12"/>
            <color indexed="81"/>
            <rFont val="Times New Roman"/>
            <family val="1"/>
          </rPr>
          <t xml:space="preserve">Benefit: </t>
        </r>
        <r>
          <rPr>
            <sz val="12"/>
            <color indexed="81"/>
            <rFont val="Times New Roman"/>
            <family val="1"/>
          </rPr>
          <t xml:space="preserve"> When you hide, creatures with blindsense, blindsight, scent, or tremorsense must make a Listen check or a Spot check (whichever DC is higher) to notice you, just as sighted creatures would make Spot checks to detect you.  You cannot hide in plain sight unless you have that ability as a class feature.  In addition, you can flank creatures that have the all-around vision special quality.
</t>
        </r>
        <r>
          <rPr>
            <b/>
            <sz val="12"/>
            <color indexed="81"/>
            <rFont val="Times New Roman"/>
            <family val="1"/>
          </rPr>
          <t xml:space="preserve">Normal:  </t>
        </r>
        <r>
          <rPr>
            <sz val="12"/>
            <color indexed="81"/>
            <rFont val="Times New Roman"/>
            <family val="1"/>
          </rPr>
          <t>Creatures with these senses do not need to make Spot or Listen checks to notice other creatures within range.  Creatures with all-around vision can’t be flanked.
Lords of Madness 179</t>
        </r>
      </text>
    </comment>
    <comment ref="C2" authorId="0" shapeId="0" xr:uid="{00000000-0006-0000-0400-000002000000}">
      <text>
        <r>
          <rPr>
            <sz val="12"/>
            <color indexed="81"/>
            <rFont val="Times New Roman"/>
            <family val="1"/>
          </rPr>
          <t>At 2nd level and higher, a rogue can avoid even magical and unusual attacks with great agility. If she makes a successful Reflex saving throw against an attack that normally deals half damage on a successful save (such as a red dragon’s fiery breath or a fireball), she instead takes no damage. Evasion can be used only if the rogue is wearing light armor or no armor. A helpless rogue (such as one who is unconscious or paralysed) does not gain the benefit of evasion.
PHB 50</t>
        </r>
      </text>
    </comment>
    <comment ref="A3" authorId="0" shapeId="0" xr:uid="{00000000-0006-0000-0400-000003000000}">
      <text>
        <r>
          <rPr>
            <sz val="12"/>
            <color indexed="81"/>
            <rFont val="Times New Roman"/>
            <family val="1"/>
          </rPr>
          <t xml:space="preserve">You can fight with a weapon in each hand. You can make one extra attack each round with the second weapon.
</t>
        </r>
        <r>
          <rPr>
            <b/>
            <sz val="12"/>
            <color indexed="81"/>
            <rFont val="Times New Roman"/>
            <family val="1"/>
          </rPr>
          <t xml:space="preserve">Prerequisite:  </t>
        </r>
        <r>
          <rPr>
            <sz val="12"/>
            <color indexed="81"/>
            <rFont val="Times New Roman"/>
            <family val="1"/>
          </rPr>
          <t xml:space="preserve">Dex 15.
</t>
        </r>
        <r>
          <rPr>
            <b/>
            <sz val="12"/>
            <color indexed="81"/>
            <rFont val="Times New Roman"/>
            <family val="1"/>
          </rPr>
          <t xml:space="preserve">Benefit:  </t>
        </r>
        <r>
          <rPr>
            <sz val="12"/>
            <color indexed="81"/>
            <rFont val="Times New Roman"/>
            <family val="1"/>
          </rPr>
          <t xml:space="preserve">Your penalties on attack rolls for fighting with two weapons are reduced.  The penalty for your primary hand lessens by 2 and the one for your off hand lessens by 6.
</t>
        </r>
        <r>
          <rPr>
            <b/>
            <sz val="12"/>
            <color indexed="81"/>
            <rFont val="Times New Roman"/>
            <family val="1"/>
          </rPr>
          <t xml:space="preserve">Normal:  </t>
        </r>
        <r>
          <rPr>
            <sz val="12"/>
            <color indexed="81"/>
            <rFont val="Times New Roman"/>
            <family val="1"/>
          </rPr>
          <t xml:space="preserve">See Two-Weapon Fighting, page 160, and Table 8–10:  Two-Weapon Fighting Penalties, page 160.
</t>
        </r>
        <r>
          <rPr>
            <b/>
            <sz val="12"/>
            <color indexed="81"/>
            <rFont val="Times New Roman"/>
            <family val="1"/>
          </rPr>
          <t xml:space="preserve">Special:  </t>
        </r>
        <r>
          <rPr>
            <sz val="12"/>
            <color indexed="81"/>
            <rFont val="Times New Roman"/>
            <family val="1"/>
          </rPr>
          <t>A 2nd-level ranger who has chosen the two-weapon combat style is treated as having Two-Weapon Fighting, even if he does not have the prerequisite for it, but only when he is wearing light or no armor (see page 48).
A fighter may select Two-Weapon Fighting as one of his fighter bonus feats (see page 38).
PHB 102</t>
        </r>
      </text>
    </comment>
    <comment ref="C3" authorId="0" shapeId="0" xr:uid="{00000000-0006-0000-0400-000004000000}">
      <text>
        <r>
          <rPr>
            <b/>
            <sz val="12"/>
            <color indexed="81"/>
            <rFont val="Times New Roman"/>
            <family val="1"/>
          </rPr>
          <t>From Rogue and Unseen Seer levels...</t>
        </r>
        <r>
          <rPr>
            <sz val="12"/>
            <color indexed="81"/>
            <rFont val="Times New Roman"/>
            <family val="1"/>
          </rPr>
          <t xml:space="preserve">
If a rogue can catch an opponent when he is unable to defend himself effectively from her attack, she can strike a vital spot for extra damage.  Basically, the rogue’s attack deals extra damage any time her target would be denied a Dexterity bonus to AC (whether the target actually has a Dexterity bonus or not), or when the rogue flanks her target.  This extra damage is 1d6 at 1st level, and it increases by 1d6 every two rogue levels thereafter.  Should the rogue score a critical hit with a sneak attack, this extra damage is not multiplied.  (See Table 8–5:  Attack Roll Modifiers and Table 8–6:  Armor Class Modifiers, page 151, for combat situations in which the rogue flanks an opponent or the opponent loses his Dexterity bonus to AC.)
Ranged attacks can count as sneak attacks only if the target is within 30 feet.  A rogue can’t strike with deadly accuracy from beyond that range.
With a sap (blackjack) or an unarmed strike, a rogue can make a sneak attack that deals nonlethal damage instead of lethal damage. She cannot use a weapon that deals lethal damage to deal nonlethal damage in a sneak attack, not even with the usual –4 penalty, because she must make optimal use of her weapon in order to execute a sneak attack.  (See Nonlethal Damage, page 146.)
A rogue can sneak attack only living creatures with discernible anatomies—undead, constructs, oozes, plants, and incorporeal creatures lack vital areas to attack.  Any creature that is immune to critical hits is not vulnerable to sneak attacks.  The rogue must be able to see the target well enough to pick out a vital spot and must be able to reach such a spot.  A rogue cannot sneak attack while striking a creature with concealment (see page 152) or striking the limbs of a creature whose vitals are beyond reach.   
PHB 50</t>
        </r>
      </text>
    </comment>
    <comment ref="A4" authorId="0" shapeId="0" xr:uid="{00000000-0006-0000-0400-000005000000}">
      <text>
        <r>
          <rPr>
            <sz val="12"/>
            <color indexed="81"/>
            <rFont val="Times New Roman"/>
            <family val="1"/>
          </rPr>
          <t xml:space="preserve">You can create wands, which hold spells (see the Dungeon Master’s Guide for rules on wands).
</t>
        </r>
        <r>
          <rPr>
            <b/>
            <sz val="12"/>
            <color indexed="81"/>
            <rFont val="Times New Roman"/>
            <family val="1"/>
          </rPr>
          <t xml:space="preserve">Prerequisite:  </t>
        </r>
        <r>
          <rPr>
            <sz val="12"/>
            <color indexed="81"/>
            <rFont val="Times New Roman"/>
            <family val="1"/>
          </rPr>
          <t xml:space="preserve">Caster level 5th.
</t>
        </r>
        <r>
          <rPr>
            <b/>
            <sz val="12"/>
            <color indexed="81"/>
            <rFont val="Times New Roman"/>
            <family val="1"/>
          </rPr>
          <t xml:space="preserve">Benefit: </t>
        </r>
        <r>
          <rPr>
            <sz val="12"/>
            <color indexed="81"/>
            <rFont val="Times New Roman"/>
            <family val="1"/>
          </rPr>
          <t xml:space="preserve"> You can create a wand of any 4th-level or lower spell that you know. Crafting a wand takes one day for each 1,000 gp in its base price.  The base price of a wand is its caster level × the spell level × 750 gp.  To craft a wand, you must spend 1/25 of this base price in XP and use up raw materials costing one-half of this base price. A newly created wand has 50 charges.
Any wand that stores a spell with a costly material component or an XP cost also carries a commensurate cost. In addition to the cost derived from the base price, you must expend fifty copies of the material component or pay fifty times the XP cost.
PHB 92</t>
        </r>
      </text>
    </comment>
    <comment ref="C4" authorId="0" shapeId="0" xr:uid="{00000000-0006-0000-0400-000006000000}">
      <text>
        <r>
          <rPr>
            <sz val="12"/>
            <color indexed="81"/>
            <rFont val="Times New Roman"/>
            <family val="1"/>
          </rPr>
          <t>Rogues (and only rogues) can use the Search skill to locate traps when the task has a Difficulty Class higher than 20.
Finding a nonmagical trap has a DC of at least 20, or higher if it is well hidden.  Finding a magic trap has a DC of 25 + the level of the spell used to create it.
Rogues (and only rogues) can use the Disable Device skill to disarm magic traps. A magic trap generally has a DC of 25 + the level of the spell used to create it.  A rogue who beats a trap’s DC by 10 or more with a Disable Device check can study a trap, figure out how it works, and bypass it (with her party) without disarming it.
PHB 50</t>
        </r>
      </text>
    </comment>
    <comment ref="A7" authorId="0" shapeId="0" xr:uid="{00000000-0006-0000-0400-000007000000}">
      <text>
        <r>
          <rPr>
            <sz val="12"/>
            <color indexed="81"/>
            <rFont val="Times New Roman"/>
            <family val="1"/>
          </rPr>
          <t>Hand crossbow, rapier, sap, shortbow, and short sword.
PHB 50</t>
        </r>
      </text>
    </comment>
    <comment ref="C7" authorId="0" shapeId="0" xr:uid="{00000000-0006-0000-0400-000008000000}">
      <text>
        <r>
          <rPr>
            <sz val="12"/>
            <rFont val="Times New Roman"/>
            <family val="1"/>
          </rPr>
          <t xml:space="preserve">You can create scrolls, from which you or another spellcaster can cast the scribed spells.  See the Dungeon Master’s Guide for rules on scrolls.
</t>
        </r>
        <r>
          <rPr>
            <b/>
            <sz val="12"/>
            <color indexed="81"/>
            <rFont val="Times New Roman"/>
            <family val="1"/>
          </rPr>
          <t xml:space="preserve">Prerequisite:  </t>
        </r>
        <r>
          <rPr>
            <sz val="12"/>
            <rFont val="Times New Roman"/>
            <family val="1"/>
          </rPr>
          <t xml:space="preserve">Caster level 1st.
</t>
        </r>
        <r>
          <rPr>
            <b/>
            <sz val="12"/>
            <color indexed="81"/>
            <rFont val="Times New Roman"/>
            <family val="1"/>
          </rPr>
          <t xml:space="preserve">Benefit:  </t>
        </r>
        <r>
          <rPr>
            <sz val="12"/>
            <rFont val="Times New Roman"/>
            <family val="1"/>
          </rPr>
          <t>You can create a scroll of any spell that you know.
Scribing a scroll takes one day for each 1,000 gp in its base price.  The base price of a scroll is its spell level × its caster level × 25 gp.  To scribe a scroll, you must spend 1/25 of this base price in XP and use up raw materials costing one-half of this base price.
Any scroll that stores a spell with a costly material component or an XP cost also carries a commensurate cost.  In addition to the costs derived from the base price, you must expend the material component or pay the XP when scribing the scroll.
PHB 99 - 100</t>
        </r>
      </text>
    </comment>
    <comment ref="C8" authorId="0" shapeId="0" xr:uid="{00000000-0006-0000-0400-000009000000}">
      <text>
        <r>
          <rPr>
            <sz val="12"/>
            <color indexed="81"/>
            <rFont val="Times New Roman"/>
            <family val="1"/>
          </rPr>
          <t>A sorcerer can obtain a familiar.  Doing so takes 24 hours and uses up magical materials that cost 100 gp.  A familiar is a magical beast that resembles a small animal and is unusually tough and intelligent.  The creature serves as a companion and servant.
The sorcerer chooses the kind of familiar he gets.  As the sorcerer advances in level, his familiar also increases in power.
If the familiar dies or is dismissed by the sorcerer, the sorcerer must attempt a DC 15 Fortitude saving throw.  Failure means he loses 200 experience points per sorcerer level; success reduces the loss to one-half that amount.  However, a sorcerer’s experience point total can never go below 0 as the result of a familiar’s demise or dismissal.  For example, suppose that Hennet is a 3rd-level sorcerer with 3,230 XP when his owl familiar is killed by a bugbear.  Hennet makes a successful saving throw, so he loses 300 XP, dropping him below 3,000 XP and back to 2nd level (see the Dungeon Master’s Guide for rules for losing levels). A slain or dismissed familiar cannot be replaced for a year and day.  A slain familiar can be raised from the dead just as a character can be, and it does not lose a level or a Constitution point when this happy event occurs.
A character with more than one class that grants a familiar may have only one familiar at a time.</t>
        </r>
        <r>
          <rPr>
            <b/>
            <i/>
            <sz val="12"/>
            <color indexed="81"/>
            <rFont val="Times New Roman"/>
            <family val="1"/>
          </rPr>
          <t xml:space="preserve">
</t>
        </r>
        <r>
          <rPr>
            <sz val="12"/>
            <color indexed="81"/>
            <rFont val="Times New Roman"/>
            <family val="1"/>
          </rPr>
          <t>PHB 89</t>
        </r>
      </text>
    </comment>
    <comment ref="C11" authorId="0" shapeId="0" xr:uid="{00000000-0006-0000-0400-00000A000000}">
      <text>
        <r>
          <rPr>
            <sz val="12"/>
            <rFont val="Times New Roman"/>
            <family val="1"/>
          </rPr>
          <t>At 1st level, the extra damage you deal with your sneak attack, skirmish, or sudden strike ability increases by ld6.  If you have more than one of these abilities, only one ability gains this increase (choose each time you gain this benefit).
Your sneak attack, skirmish, or sudden strike damage increases by another ld6 at 4th level, 7th level, and 10th level.
Complete Mage 81</t>
        </r>
      </text>
    </comment>
    <comment ref="C12" authorId="0" shapeId="0" xr:uid="{00000000-0006-0000-0400-00000B000000}">
      <text>
        <r>
          <rPr>
            <sz val="12"/>
            <color indexed="81"/>
            <rFont val="Times New Roman"/>
            <family val="1"/>
          </rPr>
          <t>At 2nd, 5th, and 8th level, you can add a new spell to your spellbook or list of spells known, representing the result of personal study and experimentation.  The spell must be a divination spell of a level no higher than that of the highest-level arcane spell you already know.  The spell can be from any class’ spell list (arcane or divine).  Once a new spell is selected, it is forever added to your spell list and can be cast just like any other spell on your list.
Complete Mage 81</t>
        </r>
      </text>
    </comment>
    <comment ref="C13" authorId="0" shapeId="0" xr:uid="{00000000-0006-0000-0400-00000C000000}">
      <text>
        <r>
          <rPr>
            <sz val="12"/>
            <color indexed="81"/>
            <rFont val="Times New Roman"/>
            <family val="1"/>
          </rPr>
          <t>At 2nd level, you gain Silent Spell as a bonus feat.
Complete Mage 81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3" authorId="0" shapeId="0" xr:uid="{00000000-0006-0000-0500-000001000000}">
      <text>
        <r>
          <rPr>
            <sz val="12"/>
            <color indexed="81"/>
            <rFont val="Times New Roman"/>
            <family val="1"/>
          </rPr>
          <t xml:space="preserve">
DMG 22?</t>
        </r>
      </text>
    </comment>
    <comment ref="D10" authorId="0" shapeId="0" xr:uid="{00000000-0006-0000-0500-000002000000}">
      <text>
        <r>
          <rPr>
            <sz val="12"/>
            <color indexed="81"/>
            <rFont val="Times New Roman"/>
            <family val="1"/>
          </rPr>
          <t>Balance, Climb, Escape Artist, Hide, Jump, Move Silently, Sleight of Hand, Tumble.</t>
        </r>
      </text>
    </comment>
    <comment ref="F22" authorId="0" shapeId="0" xr:uid="{00000000-0006-0000-0500-000004000000}">
      <text>
        <r>
          <rPr>
            <sz val="12"/>
            <color indexed="81"/>
            <rFont val="Times New Roman"/>
            <family val="1"/>
          </rPr>
          <t xml:space="preserve">Price (Item Level):  3,000 gp (7th) (lesser); 11,000 gp (13th) (normal); 24,500 gp (15th) (greater)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17th
</t>
        </r>
        <r>
          <rPr>
            <b/>
            <sz val="12"/>
            <color indexed="81"/>
            <rFont val="Times New Roman"/>
            <family val="1"/>
          </rPr>
          <t xml:space="preserve">Aura:  </t>
        </r>
        <r>
          <rPr>
            <sz val="12"/>
            <color indexed="81"/>
            <rFont val="Times New Roman"/>
            <family val="1"/>
          </rPr>
          <t xml:space="preserve">Strong; (DC 23) no school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3 lb.
You can cast up to three spells per day whose areas are modified as though affected by the Sculpt Spell feat.
</t>
        </r>
        <r>
          <rPr>
            <b/>
            <sz val="12"/>
            <color indexed="81"/>
            <rFont val="Times New Roman"/>
            <family val="1"/>
          </rPr>
          <t xml:space="preserve">Prerequisites:  </t>
        </r>
        <r>
          <rPr>
            <sz val="12"/>
            <color indexed="81"/>
            <rFont val="Times New Roman"/>
            <family val="1"/>
          </rPr>
          <t>Craft Rod, Sculpt Spell (CAr 83).
Cost to Create: 1,500 gp, 120 XP, 3 days (lesser); 5,500 gp, 440 XP, 11 days (normal); 12,250 gp, 980 XP, 25 days (greater).
MIC 165</t>
        </r>
      </text>
    </comment>
    <comment ref="F23" authorId="0" shapeId="0" xr:uid="{00000000-0006-0000-0500-000005000000}">
      <text>
        <r>
          <rPr>
            <sz val="12"/>
            <color indexed="81"/>
            <rFont val="Times New Roman"/>
            <family val="1"/>
          </rPr>
          <t>The wielder can cast up to three spells per day without verbal components as though using the Silent Spell feat.
Strong (no school); CL 17th; Craft Rod, Silent Spell; Price 3,000 gp (lesser), 11,000 gp (normal), 24,500 gp (greater).
DMG 236</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5" authorId="0" shapeId="0" xr:uid="{00000000-0006-0000-0600-000001000000}">
      <text>
        <r>
          <rPr>
            <b/>
            <sz val="12"/>
            <color indexed="81"/>
            <rFont val="Times New Roman"/>
            <family val="1"/>
          </rPr>
          <t xml:space="preserve">Price (Item Level):  </t>
        </r>
        <r>
          <rPr>
            <sz val="12"/>
            <color indexed="81"/>
            <rFont val="Times New Roman"/>
            <family val="1"/>
          </rPr>
          <t xml:space="preserve">750 gp (3rd)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1 lb.
This broad leather belt is studded with three moonstones.
While wearing a healing belt, you gain a +2 competence bonus on Heal checks.
This is a continuous effect and requires no activation.
In addition, the belt has 3 charges, which are renewed each day at dawn.
Spending 1 or more charges allows you to channel positive energy and heal damage with a touch. (You can also use this ability to harm undead, dealing them an equivalent amount of damage instead.)
1 charge:  Heals 2d8 points of damage.
2 charges:  Heals 3d8 points of damage.
3 charges:  Heals 4d8 points of damage.
Prerequisites:  Craft Wondrous Item, cure moderate wounds.
Cost to Create:  500 gp, 40 XP, 1 day.
MIC 110</t>
        </r>
      </text>
    </comment>
  </commentList>
</comments>
</file>

<file path=xl/sharedStrings.xml><?xml version="1.0" encoding="utf-8"?>
<sst xmlns="http://schemas.openxmlformats.org/spreadsheetml/2006/main" count="771" uniqueCount="338">
  <si>
    <t>Race:</t>
  </si>
  <si>
    <t>Sex:</t>
  </si>
  <si>
    <t>Strength:</t>
  </si>
  <si>
    <t>Dexterity:</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</si>
  <si>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</si>
  <si>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</si>
  <si>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</si>
  <si>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</si>
  <si>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</si>
  <si>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</si>
  <si>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</si>
  <si>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</si>
  <si>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</si>
  <si>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</si>
  <si>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</si>
  <si>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</si>
  <si>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</si>
  <si>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</si>
  <si>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</si>
  <si>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</si>
  <si>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</si>
  <si>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</si>
  <si>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</si>
  <si>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</si>
  <si>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</si>
  <si>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</si>
  <si>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</si>
  <si>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</si>
  <si>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</si>
  <si>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</si>
  <si>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</si>
  <si>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</si>
  <si>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</si>
  <si>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</si>
  <si>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</si>
  <si>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</si>
  <si>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</si>
  <si>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</si>
  <si>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</si>
  <si>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</si>
  <si>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</si>
  <si>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</si>
  <si>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</si>
  <si>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</si>
  <si>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</si>
  <si>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</si>
  <si>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</si>
  <si>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</si>
  <si>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</si>
  <si>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</si>
  <si>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</si>
  <si>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</si>
  <si>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</si>
  <si>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</si>
  <si>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</si>
  <si>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</si>
  <si>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</si>
  <si>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</si>
  <si>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</si>
  <si>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</si>
  <si>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</si>
  <si>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</si>
  <si>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</si>
  <si>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Class:</t>
  </si>
  <si>
    <t>Level:</t>
  </si>
  <si>
    <t>Alignment:</t>
  </si>
  <si>
    <t>Total</t>
  </si>
  <si>
    <t>Critical</t>
  </si>
  <si>
    <t>Will</t>
  </si>
  <si>
    <t>Armor &amp; Shield</t>
  </si>
  <si>
    <t>Missiles</t>
  </si>
  <si>
    <t>Lb. Capacity:</t>
  </si>
  <si>
    <t>Lb. Carried:</t>
  </si>
  <si>
    <t>Base Speed:</t>
  </si>
  <si>
    <t>Languages</t>
  </si>
  <si>
    <t>Equipment Worn</t>
  </si>
  <si>
    <t>Item</t>
  </si>
  <si>
    <t>Effects/</t>
  </si>
  <si>
    <t>Notes</t>
  </si>
  <si>
    <t>Equipment Carried</t>
  </si>
  <si>
    <t>Check</t>
  </si>
  <si>
    <t>Arcane</t>
  </si>
  <si>
    <t>Speed</t>
  </si>
  <si>
    <t>Speak Language</t>
  </si>
  <si>
    <t>Knowledge:  Arcana</t>
  </si>
  <si>
    <t>Sleight of Hand</t>
  </si>
  <si>
    <t>Survival</t>
  </si>
  <si>
    <t>Attack Bonus:</t>
  </si>
  <si>
    <t>Touch AC:</t>
  </si>
  <si>
    <t>Weapon Proficiencies</t>
  </si>
  <si>
    <t>Atk</t>
  </si>
  <si>
    <t>Feats</t>
  </si>
  <si>
    <t>Knowledge:  Local</t>
  </si>
  <si>
    <t>Knowledge:  The Planes</t>
  </si>
  <si>
    <t>2</t>
  </si>
  <si>
    <t>Roll</t>
  </si>
  <si>
    <t>Perform:  (type)</t>
  </si>
  <si>
    <t>Spell</t>
  </si>
  <si>
    <t>-</t>
  </si>
  <si>
    <t>Gnome</t>
  </si>
  <si>
    <t>Level</t>
  </si>
  <si>
    <t>DC</t>
  </si>
  <si>
    <t>Cast?</t>
  </si>
  <si>
    <t>Knowledge:  Religion</t>
  </si>
  <si>
    <t>Knowledge:  Dungeoneering</t>
  </si>
  <si>
    <t>Skill/Save</t>
  </si>
  <si>
    <t xml:space="preserve">Common, Gnomish, </t>
  </si>
  <si>
    <t>1st</t>
  </si>
  <si>
    <t>2nd</t>
  </si>
  <si>
    <t>3rd</t>
  </si>
  <si>
    <t>4th</t>
  </si>
  <si>
    <t>5th</t>
  </si>
  <si>
    <t>6th</t>
  </si>
  <si>
    <t>7th</t>
  </si>
  <si>
    <t>Subrace:</t>
  </si>
  <si>
    <t>Daily Spells by Level</t>
  </si>
  <si>
    <t>0th</t>
  </si>
  <si>
    <t>Dancing Lights</t>
  </si>
  <si>
    <t>Ghost Sound</t>
  </si>
  <si>
    <t>Prestidigitation</t>
  </si>
  <si>
    <t>Intelligence Bonus</t>
  </si>
  <si>
    <t>Racial Abilities</t>
  </si>
  <si>
    <t>+1 vs. kobolds &amp; goblinoids</t>
  </si>
  <si>
    <t>+4 dodge vs. Giant type</t>
  </si>
  <si>
    <t>Total Daily Spells</t>
  </si>
  <si>
    <t>Knowledge:  Archit./Engin.</t>
  </si>
  <si>
    <t>Knowledge:  History</t>
  </si>
  <si>
    <t>Flint &amp; Steel</t>
  </si>
  <si>
    <t>Scroll Case</t>
  </si>
  <si>
    <t>Initiative:</t>
  </si>
  <si>
    <t>Bludgeon</t>
  </si>
  <si>
    <t>1d6</t>
  </si>
  <si>
    <t>Ranged Touch Spells</t>
  </si>
  <si>
    <t>Elven, Dwarven, Draconic</t>
  </si>
  <si>
    <t>1d3</t>
  </si>
  <si>
    <t>Gold Pieces</t>
  </si>
  <si>
    <t>Actual Speed:</t>
  </si>
  <si>
    <t>CLev</t>
  </si>
  <si>
    <t>Knowledge:  Nature</t>
  </si>
  <si>
    <t>Knowledge:  Nobility &amp; Royalty</t>
  </si>
  <si>
    <t>FF AC:</t>
  </si>
  <si>
    <t>Whisper</t>
  </si>
  <si>
    <t>Rogue</t>
  </si>
  <si>
    <t>Darkvision 60’</t>
  </si>
  <si>
    <t>Low-light Vision</t>
  </si>
  <si>
    <t>Faram</t>
  </si>
  <si>
    <t>Kithre</t>
  </si>
  <si>
    <t>Neutral Good</t>
  </si>
  <si>
    <t>Male</t>
  </si>
  <si>
    <t>30’</t>
  </si>
  <si>
    <t>Mage Hand</t>
  </si>
  <si>
    <t>Message</t>
  </si>
  <si>
    <t>Silence (on self)</t>
  </si>
  <si>
    <t>Trapfinding</t>
  </si>
  <si>
    <t>Rogue Features</t>
  </si>
  <si>
    <t>Scribe Scroll</t>
  </si>
  <si>
    <t>Summon Familiar</t>
  </si>
  <si>
    <t>Wizard Spells</t>
  </si>
  <si>
    <t>Memorized Spells</t>
  </si>
  <si>
    <t>Diviner</t>
  </si>
  <si>
    <t>Rogue 1</t>
  </si>
  <si>
    <t>Profession:  Locksmith</t>
  </si>
  <si>
    <t>Craft:  Locksmithing</t>
  </si>
  <si>
    <t>Gnome Hammer</t>
  </si>
  <si>
    <t>Simple Weapons, Rogue Weapons</t>
  </si>
  <si>
    <t>Light Armor and Shields (not Tower)</t>
  </si>
  <si>
    <t>Detect Magic</t>
  </si>
  <si>
    <t>Acid Splash</t>
  </si>
  <si>
    <t>Light</t>
  </si>
  <si>
    <t>True Strike</t>
  </si>
  <si>
    <t>Shield</t>
  </si>
  <si>
    <t>Mage Armor</t>
  </si>
  <si>
    <t>Empty Vials &amp; Stoppers</t>
  </si>
  <si>
    <t>Sack</t>
  </si>
  <si>
    <t>Traveller’s Outfit</t>
  </si>
  <si>
    <t>Belt Pouch</t>
  </si>
  <si>
    <t>Thieves’ Tools, Masterwork</t>
  </si>
  <si>
    <t>+2 to Disable Device &amp; Open Locks</t>
  </si>
  <si>
    <t>Backpack</t>
  </si>
  <si>
    <t>4</t>
  </si>
  <si>
    <t>8</t>
  </si>
  <si>
    <t>School</t>
  </si>
  <si>
    <t xml:space="preserve">Components </t>
  </si>
  <si>
    <t>Casting</t>
  </si>
  <si>
    <t>Range</t>
  </si>
  <si>
    <t>Duration</t>
  </si>
  <si>
    <t>Conjuration</t>
  </si>
  <si>
    <t>V S</t>
  </si>
  <si>
    <t>1 SA</t>
  </si>
  <si>
    <t>25’ + 2½’/lvl</t>
  </si>
  <si>
    <t>Instant</t>
  </si>
  <si>
    <t>Electric Jolt</t>
  </si>
  <si>
    <t>Evocation</t>
  </si>
  <si>
    <t>Transmutation</t>
  </si>
  <si>
    <t>Touch</t>
  </si>
  <si>
    <t>V S F</t>
  </si>
  <si>
    <t>100’ + 10’/lvl</t>
  </si>
  <si>
    <t>10 min/lvl</t>
  </si>
  <si>
    <t>Ray of Frost</t>
  </si>
  <si>
    <t>Abjuration</t>
  </si>
  <si>
    <t>1 minute</t>
  </si>
  <si>
    <t>V S M</t>
  </si>
  <si>
    <t>1 min/lvl</t>
  </si>
  <si>
    <t>1 rnd/lvl</t>
  </si>
  <si>
    <t>Spellbook</t>
  </si>
  <si>
    <t>Arcane Mark</t>
  </si>
  <si>
    <t>Universal</t>
  </si>
  <si>
    <t>1 rune</t>
  </si>
  <si>
    <t>Permanent</t>
  </si>
  <si>
    <t>Illusion</t>
  </si>
  <si>
    <t>Daze</t>
  </si>
  <si>
    <t>Enchantment</t>
  </si>
  <si>
    <t>1 round</t>
  </si>
  <si>
    <t>60’</t>
  </si>
  <si>
    <t>Detect Poison</t>
  </si>
  <si>
    <t>Divination</t>
  </si>
  <si>
    <t>Personal</t>
  </si>
  <si>
    <t>Flare</t>
  </si>
  <si>
    <t>V</t>
  </si>
  <si>
    <t>V M/DF</t>
  </si>
  <si>
    <t>special</t>
  </si>
  <si>
    <t>Mending</t>
  </si>
  <si>
    <t>10’</t>
  </si>
  <si>
    <t>Open/Close</t>
  </si>
  <si>
    <t>1 hour</t>
  </si>
  <si>
    <t>Read Magic</t>
  </si>
  <si>
    <t>Resistance</t>
  </si>
  <si>
    <t>V S M/DF</t>
  </si>
  <si>
    <t>Sonic Snap</t>
  </si>
  <si>
    <t>V F</t>
  </si>
  <si>
    <t>1 hr/lvl</t>
  </si>
  <si>
    <t>Sleep</t>
  </si>
  <si>
    <t>Detect Secret Doors</t>
  </si>
  <si>
    <t>Comprehend Languages</t>
  </si>
  <si>
    <t>Whisper Gnome Spells</t>
  </si>
  <si>
    <t>Piercing</t>
  </si>
  <si>
    <t>Diviner Bonus</t>
  </si>
  <si>
    <t>1st:  Darkstalker</t>
  </si>
  <si>
    <t>Rogue 2</t>
  </si>
  <si>
    <t>Wands, Scrolls and Potions</t>
  </si>
  <si>
    <t>Wand of Magic Missiles</t>
  </si>
  <si>
    <t>Grapple, Unarmed Strike</t>
  </si>
  <si>
    <t>x2</t>
  </si>
  <si>
    <r>
      <t>30</t>
    </r>
    <r>
      <rPr>
        <sz val="13"/>
        <rFont val="Times New Roman"/>
        <family val="1"/>
      </rPr>
      <t>/</t>
    </r>
    <r>
      <rPr>
        <sz val="13"/>
        <color indexed="51"/>
        <rFont val="Times New Roman"/>
        <family val="1"/>
      </rPr>
      <t>60</t>
    </r>
    <r>
      <rPr>
        <sz val="13"/>
        <rFont val="Times New Roman"/>
        <family val="1"/>
      </rPr>
      <t>/</t>
    </r>
    <r>
      <rPr>
        <sz val="13"/>
        <color indexed="10"/>
        <rFont val="Times New Roman"/>
        <family val="1"/>
      </rPr>
      <t>90</t>
    </r>
  </si>
  <si>
    <t>Value</t>
  </si>
  <si>
    <t>Reduce Person</t>
  </si>
  <si>
    <t>Protection from Evil</t>
  </si>
  <si>
    <t>Spells per Day</t>
  </si>
  <si>
    <t>See Invisibility</t>
  </si>
  <si>
    <t>PHB</t>
  </si>
  <si>
    <t>Reference</t>
  </si>
  <si>
    <t>Page</t>
  </si>
  <si>
    <t>249</t>
  </si>
  <si>
    <t>269</t>
  </si>
  <si>
    <t>212</t>
  </si>
  <si>
    <t>220</t>
  </si>
  <si>
    <t>280</t>
  </si>
  <si>
    <t>296</t>
  </si>
  <si>
    <t>Sonic Weapon</t>
  </si>
  <si>
    <t>Burning Sword</t>
  </si>
  <si>
    <t>Spell Compendium</t>
  </si>
  <si>
    <t>VS</t>
  </si>
  <si>
    <t>Unseen Seer</t>
  </si>
  <si>
    <t>Sneak Attack 2d6</t>
  </si>
  <si>
    <t>Effective Level</t>
  </si>
  <si>
    <t>Caster Class</t>
  </si>
  <si>
    <t>Unseen Seer 1</t>
  </si>
  <si>
    <t>Diviner 1</t>
  </si>
  <si>
    <t>Diviner 2</t>
  </si>
  <si>
    <t>Diviner 3</t>
  </si>
  <si>
    <t>6th:  Craft Wand</t>
  </si>
  <si>
    <t>3rd:  Two-weapon Fighting</t>
  </si>
  <si>
    <t>Gust of Wind</t>
  </si>
  <si>
    <t>Darkness</t>
  </si>
  <si>
    <t>Locate Object</t>
  </si>
  <si>
    <t>Knock</t>
  </si>
  <si>
    <t>Evasion</t>
  </si>
  <si>
    <t>Equity on this page:</t>
  </si>
  <si>
    <t>Diviner Features</t>
  </si>
  <si>
    <t>Unseen Seer Features</t>
  </si>
  <si>
    <t>Damage Bonus 1d6</t>
  </si>
  <si>
    <t>Advanced Learning</t>
  </si>
  <si>
    <t>Silent Spell</t>
  </si>
  <si>
    <t>Unluck</t>
  </si>
  <si>
    <t>Haste</t>
  </si>
  <si>
    <t>Silk Rope</t>
  </si>
  <si>
    <t>Grappling Hook</t>
  </si>
  <si>
    <t>longsword sized for gnomes</t>
  </si>
  <si>
    <t>1</t>
  </si>
  <si>
    <t>Amanuensis</t>
  </si>
  <si>
    <t>Caltrops</t>
  </si>
  <si>
    <t>Launch Bolt</t>
  </si>
  <si>
    <t>Launch Item</t>
  </si>
  <si>
    <t>S</t>
  </si>
  <si>
    <t>No Light</t>
  </si>
  <si>
    <t>Book of Vile Darkness</t>
  </si>
  <si>
    <t>Repair Minor Damage</t>
  </si>
  <si>
    <t>Tome &amp; Blood</t>
  </si>
  <si>
    <t>Silent Portal</t>
  </si>
  <si>
    <t>Stick</t>
  </si>
  <si>
    <t>Unnerving Gaze</t>
  </si>
  <si>
    <t>V S F/DF</t>
  </si>
  <si>
    <t>400’ + 40’/lvl</t>
  </si>
  <si>
    <t>Dragonskin</t>
  </si>
  <si>
    <t>S M</t>
  </si>
  <si>
    <t>Fortitude</t>
  </si>
  <si>
    <t>Reflex</t>
  </si>
  <si>
    <t>Potion of Fly</t>
  </si>
  <si>
    <t>Keen Rapier +1</t>
  </si>
  <si>
    <t>3 magic missiles, 1d4+1 dmg each</t>
  </si>
  <si>
    <t>Healing Belt</t>
  </si>
  <si>
    <t>Potion of Invisibility</t>
  </si>
  <si>
    <t>Potion of Mage Armor</t>
  </si>
  <si>
    <t>Potion of Haste</t>
  </si>
  <si>
    <t>Scroll of Summon Monster III</t>
  </si>
  <si>
    <t>15-20/x2</t>
  </si>
  <si>
    <t>Heward’s Handy Haversack</t>
  </si>
  <si>
    <t>Haversack Value</t>
  </si>
  <si>
    <t>% of 100-lb limit</t>
  </si>
  <si>
    <t>Base Level</t>
  </si>
  <si>
    <t>Scroll of Wind Wall</t>
  </si>
  <si>
    <t>Wand of Summon Monster II</t>
  </si>
  <si>
    <t>Metamagic Rod of Sculpt, Lesser</t>
  </si>
  <si>
    <t>Metamagic Rod of Silence, Lesser</t>
  </si>
  <si>
    <t>Cat’s Grace</t>
  </si>
  <si>
    <t>Invisibility</t>
  </si>
  <si>
    <t>Spider Climb</t>
  </si>
  <si>
    <t>Grease</t>
  </si>
  <si>
    <t>Fireball</t>
  </si>
  <si>
    <t>50 charges</t>
  </si>
  <si>
    <t>n.a.</t>
  </si>
  <si>
    <t>Limited to 3rd- or lower-level spells</t>
  </si>
  <si>
    <t>NPC</t>
  </si>
  <si>
    <t>q</t>
  </si>
  <si>
    <t>Potion of Cat’s Grace</t>
  </si>
  <si>
    <t>Potion of Bull’s Strength</t>
  </si>
  <si>
    <t>AC:</t>
  </si>
  <si>
    <t>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</si>
</sst>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5" x14ac:knownFonts="1">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b/>
      <i/>
      <sz val="13"/>
      <color indexed="53"/>
      <name val="Times New Roman"/>
      <family val="1"/>
    </font>
    <font>
      <b/>
      <i/>
      <sz val="13"/>
      <color indexed="57"/>
      <name val="Times New Roman"/>
      <family val="1"/>
    </font>
    <font>
      <sz val="12"/>
      <name val="Times New Roman"/>
      <family val="1"/>
      <charset val="1"/>
    </font>
    <font>
      <b/>
      <sz val="13"/>
      <color rgb="FF00CC00"/>
      <name val="Times New Roman"/>
      <family val="1"/>
    </font>
    <font>
      <sz val="13"/>
      <color rgb="FF0000FF"/>
      <name val="Times New Roman"/>
      <family val="1"/>
    </font>
    <font>
      <b/>
      <sz val="12"/>
      <color indexed="81"/>
      <name val="Times New Roman"/>
      <family val="1"/>
    </font>
    <font>
      <i/>
      <sz val="18"/>
      <color indexed="12"/>
      <name val="Times New Roman"/>
      <family val="1"/>
    </font>
    <font>
      <sz val="13"/>
      <name val="Wingdings"/>
      <charset val="2"/>
    </font>
    <font>
      <i/>
      <sz val="18"/>
      <color indexed="53"/>
      <name val="Times New Roman"/>
      <family val="1"/>
    </font>
    <font>
      <i/>
      <sz val="14"/>
      <color indexed="10"/>
      <name val="Times New Roman"/>
      <family val="1"/>
    </font>
    <font>
      <b/>
      <sz val="13"/>
      <color rgb="FF0000FF"/>
      <name val="Times New Roman"/>
      <family val="1"/>
    </font>
    <font>
      <i/>
      <sz val="22"/>
      <color rgb="FFFFC000"/>
      <name val="Times New Roman"/>
      <family val="1"/>
    </font>
    <font>
      <b/>
      <sz val="13"/>
      <color rgb="FFFFC000"/>
      <name val="Times New Roman"/>
      <family val="1"/>
    </font>
    <font>
      <sz val="13"/>
      <color rgb="FFFFC000"/>
      <name val="Times New Roman"/>
      <family val="1"/>
    </font>
    <font>
      <i/>
      <sz val="18"/>
      <color rgb="FF7030A0"/>
      <name val="Times New Roman"/>
      <family val="1"/>
    </font>
    <font>
      <b/>
      <sz val="12"/>
      <color theme="0"/>
      <name val="Times New Roman"/>
      <family val="1"/>
    </font>
    <font>
      <i/>
      <sz val="16"/>
      <color rgb="FFFFC000"/>
      <name val="Times New Roman"/>
      <family val="1"/>
    </font>
    <font>
      <b/>
      <sz val="12"/>
      <color rgb="FFFFC000"/>
      <name val="Times New Roman"/>
      <family val="1"/>
    </font>
    <font>
      <sz val="12"/>
      <color rgb="FFFFC000"/>
      <name val="Times New Roman"/>
      <family val="1"/>
    </font>
    <font>
      <b/>
      <sz val="13"/>
      <color rgb="FF00B050"/>
      <name val="Times New Roman"/>
      <family val="1"/>
    </font>
    <font>
      <sz val="13"/>
      <color rgb="FFFF0000"/>
      <name val="Times New Roman"/>
      <family val="1"/>
    </font>
    <font>
      <b/>
      <i/>
      <sz val="12"/>
      <color indexed="81"/>
      <name val="Times New Roman"/>
      <family val="1"/>
    </font>
    <font>
      <i/>
      <sz val="18"/>
      <color indexed="20"/>
      <name val="Times New Roman"/>
      <family val="1"/>
    </font>
    <font>
      <i/>
      <sz val="12"/>
      <color indexed="81"/>
      <name val="Times New Roman"/>
      <family val="1"/>
    </font>
    <font>
      <b/>
      <sz val="13"/>
      <color rgb="FFFF0000"/>
      <name val="Times New Roman"/>
      <family val="1"/>
    </font>
    <font>
      <b/>
      <sz val="13"/>
      <color rgb="FF7030A0"/>
      <name val="Times New Roman"/>
      <family val="1"/>
    </font>
    <font>
      <sz val="12"/>
      <color theme="0"/>
      <name val="Times New Roman"/>
      <family val="1"/>
    </font>
  </fonts>
  <fills count="18">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7030A0"/>
        <bgColor indexed="64"/>
      </patternFill>
    </fill>
    <fill>
      <patternFill patternType="solid">
        <fgColor theme="0" tint="-4.9989318521683403E-2"/>
        <bgColor indexed="64"/>
      </patternFill>
    </fill>
    <fill>
      <patternFill patternType="solid">
        <fgColor indexed="46"/>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rgb="FFFFC000"/>
        <bgColor indexed="64"/>
      </patternFill>
    </fill>
    <fill>
      <patternFill patternType="solid">
        <fgColor rgb="FF9900FF"/>
        <bgColor indexed="64"/>
      </patternFill>
    </fill>
  </fills>
  <borders count="136">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double">
        <color indexed="64"/>
      </left>
      <right style="thin">
        <color indexed="64"/>
      </right>
      <top style="thin">
        <color indexed="64"/>
      </top>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thin">
        <color indexed="64"/>
      </left>
      <right style="double">
        <color indexed="64"/>
      </right>
      <top style="thin">
        <color indexed="64"/>
      </top>
      <bottom/>
      <diagonal/>
    </border>
    <border>
      <left style="double">
        <color indexed="64"/>
      </left>
      <right style="hair">
        <color indexed="64"/>
      </right>
      <top style="hair">
        <color indexed="64"/>
      </top>
      <bottom style="hair">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double">
        <color indexed="64"/>
      </left>
      <right/>
      <top style="double">
        <color indexed="64"/>
      </top>
      <bottom style="thick">
        <color rgb="FF009900"/>
      </bottom>
      <diagonal/>
    </border>
    <border>
      <left/>
      <right/>
      <top style="double">
        <color indexed="64"/>
      </top>
      <bottom style="thick">
        <color rgb="FF009900"/>
      </bottom>
      <diagonal/>
    </border>
    <border>
      <left style="double">
        <color indexed="64"/>
      </left>
      <right style="double">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medium">
        <color auto="1"/>
      </right>
      <top style="double">
        <color auto="1"/>
      </top>
      <bottom style="thin">
        <color auto="1"/>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medium">
        <color indexed="64"/>
      </right>
      <top style="double">
        <color indexed="64"/>
      </top>
      <bottom style="thin">
        <color indexed="64"/>
      </bottom>
      <diagonal/>
    </border>
    <border>
      <left style="double">
        <color indexed="64"/>
      </left>
      <right/>
      <top style="thin">
        <color indexed="64"/>
      </top>
      <bottom/>
      <diagonal/>
    </border>
    <border>
      <left style="double">
        <color indexed="64"/>
      </left>
      <right style="double">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top style="double">
        <color indexed="64"/>
      </top>
      <bottom style="medium">
        <color indexed="64"/>
      </bottom>
      <diagonal/>
    </border>
    <border>
      <left/>
      <right/>
      <top style="thin">
        <color indexed="64"/>
      </top>
      <bottom/>
      <diagonal/>
    </border>
    <border>
      <left/>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hair">
        <color indexed="64"/>
      </right>
      <top style="medium">
        <color indexed="64"/>
      </top>
      <bottom style="hair">
        <color indexed="64"/>
      </bottom>
      <diagonal/>
    </border>
    <border>
      <left style="hair">
        <color indexed="64"/>
      </left>
      <right style="hair">
        <color indexed="64"/>
      </right>
      <top style="hair">
        <color indexed="64"/>
      </top>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auto="1"/>
      </left>
      <right style="thin">
        <color auto="1"/>
      </right>
      <top style="double">
        <color auto="1"/>
      </top>
      <bottom style="thin">
        <color indexed="64"/>
      </bottom>
      <diagonal/>
    </border>
    <border>
      <left/>
      <right style="medium">
        <color auto="1"/>
      </right>
      <top style="thin">
        <color indexed="64"/>
      </top>
      <bottom style="double">
        <color indexed="64"/>
      </bottom>
      <diagonal/>
    </border>
    <border>
      <left style="double">
        <color indexed="64"/>
      </left>
      <right style="hair">
        <color indexed="64"/>
      </right>
      <top style="hair">
        <color indexed="64"/>
      </top>
      <bottom/>
      <diagonal/>
    </border>
    <border>
      <left style="hair">
        <color indexed="64"/>
      </left>
      <right style="double">
        <color indexed="64"/>
      </right>
      <top style="hair">
        <color indexed="64"/>
      </top>
      <bottom/>
      <diagonal/>
    </border>
    <border>
      <left style="thin">
        <color indexed="64"/>
      </left>
      <right style="double">
        <color indexed="64"/>
      </right>
      <top style="hair">
        <color indexed="64"/>
      </top>
      <bottom style="double">
        <color indexed="64"/>
      </bottom>
      <diagonal/>
    </border>
    <border>
      <left/>
      <right style="double">
        <color indexed="64"/>
      </right>
      <top style="double">
        <color indexed="64"/>
      </top>
      <bottom style="thick">
        <color rgb="FF009900"/>
      </bottom>
      <diagonal/>
    </border>
    <border>
      <left style="double">
        <color indexed="64"/>
      </left>
      <right style="double">
        <color indexed="64"/>
      </right>
      <top style="thin">
        <color indexed="64"/>
      </top>
      <bottom/>
      <diagonal/>
    </border>
    <border>
      <left style="double">
        <color indexed="64"/>
      </left>
      <right/>
      <top style="hair">
        <color indexed="64"/>
      </top>
      <bottom/>
      <diagonal/>
    </border>
    <border>
      <left/>
      <right/>
      <top style="hair">
        <color indexed="64"/>
      </top>
      <bottom/>
      <diagonal/>
    </border>
    <border>
      <left style="thin">
        <color indexed="64"/>
      </left>
      <right/>
      <top style="hair">
        <color indexed="64"/>
      </top>
      <bottom/>
      <diagonal/>
    </border>
    <border>
      <left/>
      <right style="double">
        <color indexed="64"/>
      </right>
      <top style="hair">
        <color indexed="64"/>
      </top>
      <bottom/>
      <diagonal/>
    </border>
    <border>
      <left style="thick">
        <color indexed="64"/>
      </left>
      <right style="thick">
        <color indexed="64"/>
      </right>
      <top style="thick">
        <color indexed="64"/>
      </top>
      <bottom style="medium">
        <color indexed="64"/>
      </bottom>
      <diagonal/>
    </border>
    <border>
      <left style="thick">
        <color indexed="64"/>
      </left>
      <right style="thick">
        <color indexed="64"/>
      </right>
      <top style="medium">
        <color indexed="64"/>
      </top>
      <bottom style="hair">
        <color indexed="64"/>
      </bottom>
      <diagonal/>
    </border>
    <border>
      <left style="thick">
        <color indexed="64"/>
      </left>
      <right style="thick">
        <color indexed="64"/>
      </right>
      <top style="hair">
        <color indexed="64"/>
      </top>
      <bottom style="hair">
        <color indexed="64"/>
      </bottom>
      <diagonal/>
    </border>
    <border>
      <left style="thick">
        <color indexed="64"/>
      </left>
      <right style="thick">
        <color indexed="64"/>
      </right>
      <top style="hair">
        <color indexed="64"/>
      </top>
      <bottom style="thick">
        <color indexed="64"/>
      </bottom>
      <diagonal/>
    </border>
    <border>
      <left style="thick">
        <color indexed="64"/>
      </left>
      <right style="thick">
        <color indexed="64"/>
      </right>
      <top style="hair">
        <color indexed="64"/>
      </top>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double">
        <color indexed="64"/>
      </right>
      <top/>
      <bottom style="hair">
        <color indexed="64"/>
      </bottom>
      <diagonal/>
    </border>
  </borders>
  <cellStyleXfs count="11">
    <xf numFmtId="0" fontId="0" fillId="0" borderId="0"/>
    <xf numFmtId="0" fontId="34"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7" fillId="0" borderId="0"/>
    <xf numFmtId="0" fontId="2" fillId="0" borderId="0"/>
    <xf numFmtId="0" fontId="40" fillId="0" borderId="0"/>
    <xf numFmtId="0" fontId="1" fillId="0" borderId="0"/>
    <xf numFmtId="0" fontId="37" fillId="0" borderId="0" applyFill="0" applyBorder="0"/>
    <xf numFmtId="0" fontId="2" fillId="0" borderId="0"/>
    <xf numFmtId="9" fontId="2" fillId="0" borderId="0" applyFont="0" applyFill="0" applyBorder="0" applyAlignment="0" applyProtection="0"/>
  </cellStyleXfs>
  <cellXfs count="463">
    <xf numFmtId="0" fontId="0" fillId="0" borderId="0" xfId="0"/>
    <xf numFmtId="0" fontId="39" fillId="0" borderId="31" xfId="0" applyFont="1" applyBorder="1" applyAlignment="1">
      <alignment horizontal="centerContinuous" vertical="center" wrapText="1"/>
    </xf>
    <xf numFmtId="0" fontId="47" fillId="0" borderId="31" xfId="0" applyFont="1" applyBorder="1" applyAlignment="1">
      <alignment horizontal="centerContinuous" vertical="center" wrapText="1"/>
    </xf>
    <xf numFmtId="0" fontId="54" fillId="0" borderId="31" xfId="0" applyFont="1" applyBorder="1" applyAlignment="1">
      <alignment horizontal="centerContinuous" vertical="center" wrapText="1"/>
    </xf>
    <xf numFmtId="0" fontId="12" fillId="3" borderId="77" xfId="0" applyFont="1" applyFill="1" applyBorder="1" applyAlignment="1">
      <alignment horizontal="centerContinuous" vertical="center"/>
    </xf>
    <xf numFmtId="0" fontId="12" fillId="3" borderId="36" xfId="0" applyFont="1" applyFill="1" applyBorder="1" applyAlignment="1">
      <alignment horizontal="center" vertical="center"/>
    </xf>
    <xf numFmtId="0" fontId="12" fillId="3" borderId="36" xfId="0" applyFont="1" applyFill="1" applyBorder="1" applyAlignment="1">
      <alignment horizontal="center" vertical="center" wrapText="1"/>
    </xf>
    <xf numFmtId="0" fontId="50" fillId="10" borderId="35" xfId="0" applyFont="1" applyFill="1" applyBorder="1" applyAlignment="1">
      <alignment horizontal="center" vertical="center" wrapText="1"/>
    </xf>
    <xf numFmtId="0" fontId="12" fillId="3" borderId="78" xfId="0" applyFont="1" applyFill="1" applyBorder="1" applyAlignment="1">
      <alignment horizontal="center" vertical="center"/>
    </xf>
    <xf numFmtId="0" fontId="4" fillId="0" borderId="0" xfId="0" applyFont="1" applyAlignment="1">
      <alignment vertical="center"/>
    </xf>
    <xf numFmtId="0" fontId="2" fillId="8" borderId="84" xfId="0" applyFont="1" applyFill="1" applyBorder="1" applyAlignment="1">
      <alignment horizontal="center" vertical="center"/>
    </xf>
    <xf numFmtId="0" fontId="2" fillId="8" borderId="85" xfId="0" applyFont="1" applyFill="1" applyBorder="1" applyAlignment="1">
      <alignment horizontal="center" vertical="center"/>
    </xf>
    <xf numFmtId="0" fontId="2" fillId="8" borderId="85" xfId="0" quotePrefix="1" applyFont="1" applyFill="1" applyBorder="1" applyAlignment="1">
      <alignment horizontal="center" vertical="center" wrapText="1"/>
    </xf>
    <xf numFmtId="49" fontId="2" fillId="8" borderId="85" xfId="2" applyNumberFormat="1" applyFont="1" applyFill="1" applyBorder="1" applyAlignment="1">
      <alignment horizontal="center" vertical="center"/>
    </xf>
    <xf numFmtId="0" fontId="2" fillId="8" borderId="85" xfId="0" applyFont="1" applyFill="1" applyBorder="1" applyAlignment="1">
      <alignment horizontal="center" vertical="center" shrinkToFit="1"/>
    </xf>
    <xf numFmtId="164" fontId="2" fillId="8" borderId="85" xfId="0" applyNumberFormat="1" applyFont="1" applyFill="1" applyBorder="1" applyAlignment="1">
      <alignment horizontal="center" vertical="center"/>
    </xf>
    <xf numFmtId="0" fontId="5" fillId="8" borderId="87" xfId="0" applyFont="1" applyFill="1" applyBorder="1" applyAlignment="1">
      <alignment horizontal="center" vertical="center"/>
    </xf>
    <xf numFmtId="1" fontId="56" fillId="10" borderId="52" xfId="0" applyNumberFormat="1" applyFont="1" applyFill="1" applyBorder="1" applyAlignment="1">
      <alignment horizontal="center" vertical="center"/>
    </xf>
    <xf numFmtId="9" fontId="7" fillId="0" borderId="26" xfId="10" applyFont="1" applyFill="1" applyBorder="1" applyAlignment="1">
      <alignment horizontal="center" vertical="center" shrinkToFit="1"/>
    </xf>
    <xf numFmtId="9" fontId="7" fillId="0" borderId="26" xfId="2" applyFont="1" applyFill="1" applyBorder="1" applyAlignment="1">
      <alignment horizontal="center" vertical="center" shrinkToFit="1"/>
    </xf>
    <xf numFmtId="0" fontId="7" fillId="0" borderId="26" xfId="2" applyNumberFormat="1" applyFont="1" applyFill="1" applyBorder="1" applyAlignment="1">
      <alignment horizontal="center" vertical="center" shrinkToFit="1"/>
    </xf>
    <xf numFmtId="9" fontId="7" fillId="0" borderId="15" xfId="2" applyFont="1" applyFill="1" applyBorder="1" applyAlignment="1">
      <alignment horizontal="center" vertical="center" shrinkToFit="1"/>
    </xf>
    <xf numFmtId="0" fontId="7" fillId="0" borderId="13" xfId="0" applyFont="1" applyBorder="1" applyAlignment="1">
      <alignment horizontal="center" vertical="center" shrinkToFit="1"/>
    </xf>
    <xf numFmtId="9" fontId="7" fillId="0" borderId="52" xfId="2" applyFont="1" applyFill="1" applyBorder="1" applyAlignment="1">
      <alignment horizontal="center" vertical="center" shrinkToFit="1"/>
    </xf>
    <xf numFmtId="0" fontId="7" fillId="0" borderId="52" xfId="2" applyNumberFormat="1" applyFont="1" applyFill="1" applyBorder="1" applyAlignment="1">
      <alignment horizontal="center" vertical="center" shrinkToFit="1"/>
    </xf>
    <xf numFmtId="0" fontId="7" fillId="0" borderId="25" xfId="0" applyFont="1" applyBorder="1" applyAlignment="1">
      <alignment horizontal="center" vertical="center" shrinkToFit="1"/>
    </xf>
    <xf numFmtId="0" fontId="7" fillId="0" borderId="27" xfId="0" applyFont="1" applyBorder="1" applyAlignment="1">
      <alignment horizontal="center" vertical="center" wrapText="1"/>
    </xf>
    <xf numFmtId="0" fontId="7" fillId="14" borderId="25" xfId="0" applyFont="1" applyFill="1" applyBorder="1" applyAlignment="1">
      <alignment horizontal="center" vertical="center" wrapText="1"/>
    </xf>
    <xf numFmtId="9" fontId="7" fillId="0" borderId="25" xfId="2" applyFont="1" applyFill="1" applyBorder="1" applyAlignment="1">
      <alignment horizontal="center" vertical="center" shrinkToFit="1"/>
    </xf>
    <xf numFmtId="9" fontId="7" fillId="0" borderId="46" xfId="2" applyFont="1" applyFill="1" applyBorder="1" applyAlignment="1">
      <alignment horizontal="center" vertical="center" shrinkToFit="1"/>
    </xf>
    <xf numFmtId="0" fontId="7" fillId="0" borderId="44" xfId="0" applyFont="1" applyBorder="1" applyAlignment="1">
      <alignment horizontal="center" vertical="center" shrinkToFit="1"/>
    </xf>
    <xf numFmtId="0" fontId="7" fillId="0" borderId="46" xfId="2" applyNumberFormat="1" applyFont="1" applyBorder="1" applyAlignment="1">
      <alignment horizontal="center" vertical="center" shrinkToFit="1"/>
    </xf>
    <xf numFmtId="0" fontId="7" fillId="0" borderId="33" xfId="0" applyFont="1" applyBorder="1" applyAlignment="1">
      <alignment horizontal="center" vertical="center" wrapText="1"/>
    </xf>
    <xf numFmtId="0" fontId="2" fillId="0" borderId="85" xfId="0" applyFont="1" applyBorder="1" applyAlignment="1">
      <alignment horizontal="center" vertical="center"/>
    </xf>
    <xf numFmtId="0" fontId="2" fillId="0" borderId="85" xfId="0" quotePrefix="1" applyFont="1" applyBorder="1" applyAlignment="1">
      <alignment horizontal="center" vertical="center" wrapText="1"/>
    </xf>
    <xf numFmtId="49" fontId="2" fillId="0" borderId="85" xfId="2" applyNumberFormat="1" applyFont="1" applyFill="1" applyBorder="1" applyAlignment="1">
      <alignment horizontal="center" vertical="center"/>
    </xf>
    <xf numFmtId="0" fontId="2" fillId="0" borderId="85" xfId="0" applyFont="1" applyBorder="1" applyAlignment="1">
      <alignment horizontal="center" vertical="center" shrinkToFit="1"/>
    </xf>
    <xf numFmtId="164" fontId="2" fillId="0" borderId="85" xfId="0" applyNumberFormat="1" applyFont="1" applyBorder="1" applyAlignment="1">
      <alignment horizontal="center" vertical="center"/>
    </xf>
    <xf numFmtId="0" fontId="2" fillId="0" borderId="88" xfId="0" applyFont="1" applyBorder="1" applyAlignment="1">
      <alignment horizontal="center" vertical="center"/>
    </xf>
    <xf numFmtId="0" fontId="2" fillId="0" borderId="89" xfId="0" applyFont="1" applyBorder="1" applyAlignment="1">
      <alignment horizontal="center" vertical="center"/>
    </xf>
    <xf numFmtId="0" fontId="5" fillId="0" borderId="89" xfId="0" quotePrefix="1" applyFont="1" applyBorder="1" applyAlignment="1">
      <alignment horizontal="center" vertical="center" wrapText="1"/>
    </xf>
    <xf numFmtId="49" fontId="2" fillId="0" borderId="89" xfId="2" applyNumberFormat="1" applyFont="1" applyFill="1" applyBorder="1" applyAlignment="1">
      <alignment horizontal="center" vertical="center"/>
    </xf>
    <xf numFmtId="0" fontId="2" fillId="0" borderId="89" xfId="0" applyFont="1" applyBorder="1" applyAlignment="1">
      <alignment horizontal="center" vertical="center" shrinkToFit="1"/>
    </xf>
    <xf numFmtId="164" fontId="2" fillId="0" borderId="89" xfId="0" applyNumberFormat="1" applyFont="1" applyBorder="1" applyAlignment="1">
      <alignment horizontal="center" vertical="center"/>
    </xf>
    <xf numFmtId="0" fontId="2" fillId="0" borderId="87" xfId="0" quotePrefix="1" applyFont="1" applyBorder="1" applyAlignment="1">
      <alignment horizontal="center" vertical="center"/>
    </xf>
    <xf numFmtId="1" fontId="5" fillId="0" borderId="90" xfId="0" applyNumberFormat="1" applyFont="1" applyBorder="1" applyAlignment="1">
      <alignment horizontal="center" vertical="center"/>
    </xf>
    <xf numFmtId="0" fontId="2" fillId="0" borderId="114" xfId="0" quotePrefix="1" applyFont="1" applyBorder="1" applyAlignment="1">
      <alignment horizontal="center" vertical="center"/>
    </xf>
    <xf numFmtId="0" fontId="7" fillId="0" borderId="27" xfId="0" quotePrefix="1" applyFont="1" applyBorder="1" applyAlignment="1">
      <alignment horizontal="center" vertical="center" wrapText="1"/>
    </xf>
    <xf numFmtId="0" fontId="3" fillId="0" borderId="0" xfId="0" applyFont="1" applyAlignment="1">
      <alignment horizontal="centerContinuous" vertical="center"/>
    </xf>
    <xf numFmtId="164" fontId="3" fillId="0" borderId="0" xfId="0" applyNumberFormat="1" applyFont="1" applyAlignment="1">
      <alignment horizontal="centerContinuous" vertical="center"/>
    </xf>
    <xf numFmtId="0" fontId="5" fillId="0" borderId="0" xfId="0" applyFont="1" applyAlignment="1">
      <alignment vertical="center"/>
    </xf>
    <xf numFmtId="0" fontId="22" fillId="3" borderId="35" xfId="0" applyFont="1" applyFill="1" applyBorder="1" applyAlignment="1">
      <alignment horizontal="center" vertical="center"/>
    </xf>
    <xf numFmtId="164" fontId="22" fillId="3" borderId="36" xfId="0" applyNumberFormat="1" applyFont="1" applyFill="1" applyBorder="1" applyAlignment="1">
      <alignment horizontal="center" vertical="center"/>
    </xf>
    <xf numFmtId="0" fontId="22" fillId="3" borderId="35" xfId="0" applyFont="1" applyFill="1" applyBorder="1" applyAlignment="1">
      <alignment horizontal="right" vertical="center"/>
    </xf>
    <xf numFmtId="0" fontId="22" fillId="3" borderId="37" xfId="0" applyFont="1" applyFill="1" applyBorder="1" applyAlignment="1">
      <alignment vertical="center"/>
    </xf>
    <xf numFmtId="0" fontId="5" fillId="0" borderId="0" xfId="0" applyFont="1" applyAlignment="1">
      <alignment horizontal="center" vertical="center"/>
    </xf>
    <xf numFmtId="0" fontId="2" fillId="0" borderId="95" xfId="0" applyFont="1" applyBorder="1" applyAlignment="1">
      <alignment horizontal="center" vertical="center" shrinkToFit="1"/>
    </xf>
    <xf numFmtId="0" fontId="2" fillId="0" borderId="99" xfId="0" applyFont="1" applyBorder="1" applyAlignment="1">
      <alignment horizontal="center" vertical="center" shrinkToFit="1"/>
    </xf>
    <xf numFmtId="164" fontId="2" fillId="0" borderId="43" xfId="0" applyNumberFormat="1" applyFont="1" applyBorder="1" applyAlignment="1">
      <alignment horizontal="center" vertical="center" shrinkToFit="1"/>
    </xf>
    <xf numFmtId="0" fontId="5" fillId="0" borderId="43" xfId="0" applyFont="1" applyBorder="1" applyAlignment="1">
      <alignment horizontal="left" vertical="center"/>
    </xf>
    <xf numFmtId="0" fontId="5" fillId="0" borderId="42" xfId="0" applyFont="1" applyBorder="1" applyAlignment="1">
      <alignment horizontal="left" vertical="center" shrinkToFit="1"/>
    </xf>
    <xf numFmtId="0" fontId="2" fillId="0" borderId="57" xfId="0" applyFont="1" applyBorder="1" applyAlignment="1">
      <alignment horizontal="center" vertical="center" shrinkToFit="1"/>
    </xf>
    <xf numFmtId="0" fontId="2" fillId="0" borderId="71" xfId="0" applyFont="1" applyBorder="1" applyAlignment="1">
      <alignment horizontal="center" vertical="center" shrinkToFit="1"/>
    </xf>
    <xf numFmtId="164" fontId="2" fillId="0" borderId="38" xfId="0" applyNumberFormat="1" applyFont="1" applyBorder="1" applyAlignment="1">
      <alignment horizontal="center" vertical="center" shrinkToFit="1"/>
    </xf>
    <xf numFmtId="0" fontId="5" fillId="0" borderId="38" xfId="0" applyFont="1" applyBorder="1" applyAlignment="1">
      <alignment horizontal="left" vertical="center"/>
    </xf>
    <xf numFmtId="0" fontId="5" fillId="0" borderId="39" xfId="0" applyFont="1" applyBorder="1" applyAlignment="1">
      <alignment horizontal="left" vertical="center" shrinkToFit="1"/>
    </xf>
    <xf numFmtId="164" fontId="5" fillId="0" borderId="38" xfId="0" applyNumberFormat="1" applyFont="1" applyBorder="1" applyAlignment="1">
      <alignment horizontal="center" vertical="center" shrinkToFit="1"/>
    </xf>
    <xf numFmtId="0" fontId="2" fillId="0" borderId="96" xfId="0" applyFont="1" applyBorder="1" applyAlignment="1">
      <alignment horizontal="center" vertical="center" shrinkToFit="1"/>
    </xf>
    <xf numFmtId="0" fontId="2" fillId="0" borderId="72" xfId="0" applyFont="1" applyBorder="1" applyAlignment="1">
      <alignment horizontal="center" vertical="center" shrinkToFit="1"/>
    </xf>
    <xf numFmtId="164" fontId="5" fillId="0" borderId="40" xfId="0" applyNumberFormat="1" applyFont="1" applyBorder="1" applyAlignment="1">
      <alignment horizontal="center" vertical="center" shrinkToFit="1"/>
    </xf>
    <xf numFmtId="0" fontId="5" fillId="0" borderId="40" xfId="0" applyFont="1" applyBorder="1" applyAlignment="1">
      <alignment horizontal="left" vertical="center"/>
    </xf>
    <xf numFmtId="0" fontId="5" fillId="0" borderId="41" xfId="0" applyFont="1" applyBorder="1" applyAlignment="1">
      <alignment horizontal="left" vertical="center" shrinkToFit="1"/>
    </xf>
    <xf numFmtId="164" fontId="3" fillId="0" borderId="0" xfId="0" applyNumberFormat="1" applyFont="1" applyAlignment="1">
      <alignment horizontal="centerContinuous" vertical="center" shrinkToFit="1"/>
    </xf>
    <xf numFmtId="0" fontId="3" fillId="0" borderId="0" xfId="0" applyFont="1" applyAlignment="1">
      <alignment horizontal="centerContinuous" vertical="center" shrinkToFit="1"/>
    </xf>
    <xf numFmtId="0" fontId="2" fillId="0" borderId="43" xfId="0" applyFont="1" applyBorder="1" applyAlignment="1">
      <alignment horizontal="center" vertical="center" shrinkToFit="1"/>
    </xf>
    <xf numFmtId="164" fontId="5" fillId="0" borderId="43" xfId="0" applyNumberFormat="1" applyFont="1" applyBorder="1" applyAlignment="1">
      <alignment horizontal="center" vertical="center" shrinkToFit="1"/>
    </xf>
    <xf numFmtId="0" fontId="2" fillId="0" borderId="43" xfId="0" applyFont="1" applyBorder="1" applyAlignment="1">
      <alignment horizontal="left" vertical="center"/>
    </xf>
    <xf numFmtId="0" fontId="2" fillId="0" borderId="38" xfId="0" applyFont="1" applyBorder="1" applyAlignment="1">
      <alignment horizontal="center" vertical="center" shrinkToFit="1"/>
    </xf>
    <xf numFmtId="0" fontId="2" fillId="0" borderId="112" xfId="0" applyFont="1" applyBorder="1" applyAlignment="1">
      <alignment horizontal="center" vertical="center" shrinkToFit="1"/>
    </xf>
    <xf numFmtId="0" fontId="2" fillId="0" borderId="100" xfId="0" applyFont="1" applyBorder="1" applyAlignment="1">
      <alignment horizontal="center" vertical="center" shrinkToFit="1"/>
    </xf>
    <xf numFmtId="164" fontId="5" fillId="0" borderId="100" xfId="0" applyNumberFormat="1" applyFont="1" applyBorder="1" applyAlignment="1">
      <alignment horizontal="center" vertical="center" shrinkToFit="1"/>
    </xf>
    <xf numFmtId="0" fontId="5" fillId="0" borderId="100" xfId="0" applyFont="1" applyBorder="1" applyAlignment="1">
      <alignment horizontal="left" vertical="center"/>
    </xf>
    <xf numFmtId="0" fontId="2" fillId="0" borderId="113" xfId="0" applyFont="1" applyBorder="1" applyAlignment="1">
      <alignment horizontal="left" vertical="center" shrinkToFit="1"/>
    </xf>
    <xf numFmtId="0" fontId="2" fillId="0" borderId="40" xfId="0" applyFont="1" applyBorder="1" applyAlignment="1">
      <alignment horizontal="center" vertical="center" shrinkToFit="1"/>
    </xf>
    <xf numFmtId="164" fontId="5" fillId="0" borderId="0" xfId="0" applyNumberFormat="1" applyFont="1" applyAlignment="1">
      <alignment horizontal="center" vertical="center"/>
    </xf>
    <xf numFmtId="0" fontId="22" fillId="7" borderId="17" xfId="0" applyFont="1" applyFill="1" applyBorder="1" applyAlignment="1">
      <alignment horizontal="center" vertical="center"/>
    </xf>
    <xf numFmtId="0" fontId="22" fillId="7" borderId="18" xfId="0" applyFont="1" applyFill="1" applyBorder="1" applyAlignment="1">
      <alignment horizontal="center" vertical="center"/>
    </xf>
    <xf numFmtId="49" fontId="22" fillId="7" borderId="18" xfId="0" applyNumberFormat="1" applyFont="1" applyFill="1" applyBorder="1" applyAlignment="1">
      <alignment horizontal="center" vertical="center"/>
    </xf>
    <xf numFmtId="0" fontId="22" fillId="7" borderId="22" xfId="0" applyFont="1" applyFill="1" applyBorder="1" applyAlignment="1">
      <alignment horizontal="center" vertical="center"/>
    </xf>
    <xf numFmtId="0" fontId="55" fillId="10" borderId="22" xfId="0" applyFont="1" applyFill="1" applyBorder="1" applyAlignment="1">
      <alignment horizontal="center" vertical="center"/>
    </xf>
    <xf numFmtId="0" fontId="22" fillId="7" borderId="19" xfId="0" applyFont="1" applyFill="1" applyBorder="1" applyAlignment="1">
      <alignment horizontal="center" vertical="center"/>
    </xf>
    <xf numFmtId="1" fontId="56" fillId="10" borderId="90" xfId="0" applyNumberFormat="1" applyFont="1" applyFill="1" applyBorder="1" applyAlignment="1">
      <alignment horizontal="center" vertical="center"/>
    </xf>
    <xf numFmtId="1" fontId="2" fillId="0" borderId="90" xfId="0" applyNumberFormat="1" applyFont="1" applyBorder="1" applyAlignment="1">
      <alignment horizontal="center" vertical="center"/>
    </xf>
    <xf numFmtId="0" fontId="2" fillId="0" borderId="0" xfId="0" applyFont="1" applyAlignment="1">
      <alignment horizontal="center" vertical="center"/>
    </xf>
    <xf numFmtId="0" fontId="2" fillId="0" borderId="16" xfId="0" applyFont="1" applyBorder="1" applyAlignment="1">
      <alignment horizontal="center" vertical="center"/>
    </xf>
    <xf numFmtId="0" fontId="2" fillId="0" borderId="44" xfId="0" applyFont="1" applyBorder="1" applyAlignment="1">
      <alignment horizontal="center" vertical="center"/>
    </xf>
    <xf numFmtId="49" fontId="2" fillId="0" borderId="44" xfId="0" applyNumberFormat="1" applyFont="1" applyBorder="1" applyAlignment="1">
      <alignment horizontal="center" vertical="center"/>
    </xf>
    <xf numFmtId="164" fontId="2" fillId="0" borderId="44" xfId="0" applyNumberFormat="1" applyFont="1" applyBorder="1" applyAlignment="1">
      <alignment horizontal="center" vertical="center"/>
    </xf>
    <xf numFmtId="1" fontId="2" fillId="0" borderId="46" xfId="0" applyNumberFormat="1" applyFont="1" applyBorder="1" applyAlignment="1">
      <alignment horizontal="center" vertical="center"/>
    </xf>
    <xf numFmtId="1" fontId="56" fillId="10" borderId="24" xfId="0" applyNumberFormat="1" applyFont="1" applyFill="1" applyBorder="1" applyAlignment="1">
      <alignment horizontal="center" vertical="center"/>
    </xf>
    <xf numFmtId="0" fontId="5" fillId="0" borderId="33" xfId="0" applyFont="1" applyBorder="1" applyAlignment="1">
      <alignment horizontal="center" vertical="center"/>
    </xf>
    <xf numFmtId="0" fontId="5" fillId="0" borderId="0" xfId="0" applyFont="1" applyAlignment="1">
      <alignment horizontal="centerContinuous" vertical="center"/>
    </xf>
    <xf numFmtId="0" fontId="22" fillId="7" borderId="22" xfId="0" applyFont="1" applyFill="1" applyBorder="1" applyAlignment="1">
      <alignment horizontal="centerContinuous" vertical="center"/>
    </xf>
    <xf numFmtId="0" fontId="22" fillId="7" borderId="92" xfId="0" applyFont="1" applyFill="1" applyBorder="1" applyAlignment="1">
      <alignment horizontal="centerContinuous" vertical="center"/>
    </xf>
    <xf numFmtId="0" fontId="22" fillId="7" borderId="48" xfId="0" applyFont="1" applyFill="1" applyBorder="1" applyAlignment="1">
      <alignment horizontal="centerContinuous" vertical="center"/>
    </xf>
    <xf numFmtId="0" fontId="2" fillId="0" borderId="89" xfId="0" quotePrefix="1" applyFont="1" applyBorder="1" applyAlignment="1">
      <alignment horizontal="center" vertical="center"/>
    </xf>
    <xf numFmtId="9" fontId="5" fillId="0" borderId="89" xfId="0" applyNumberFormat="1" applyFont="1" applyBorder="1" applyAlignment="1">
      <alignment horizontal="center" vertical="center"/>
    </xf>
    <xf numFmtId="164" fontId="2" fillId="0" borderId="90" xfId="0" applyNumberFormat="1" applyFont="1" applyBorder="1" applyAlignment="1">
      <alignment horizontal="centerContinuous" vertical="center"/>
    </xf>
    <xf numFmtId="164" fontId="2" fillId="0" borderId="94" xfId="0" applyNumberFormat="1" applyFont="1" applyBorder="1" applyAlignment="1">
      <alignment horizontal="centerContinuous" vertical="center"/>
    </xf>
    <xf numFmtId="0" fontId="5" fillId="0" borderId="91" xfId="0" applyFont="1" applyBorder="1" applyAlignment="1">
      <alignment horizontal="centerContinuous" vertical="center"/>
    </xf>
    <xf numFmtId="0" fontId="19" fillId="0" borderId="0" xfId="0" applyFont="1" applyAlignment="1">
      <alignment horizontal="right" vertical="center"/>
    </xf>
    <xf numFmtId="0" fontId="22" fillId="7" borderId="20" xfId="0" applyFont="1" applyFill="1" applyBorder="1" applyAlignment="1">
      <alignment horizontal="centerContinuous" vertical="center"/>
    </xf>
    <xf numFmtId="0" fontId="22" fillId="7" borderId="21" xfId="0" applyFont="1" applyFill="1" applyBorder="1" applyAlignment="1">
      <alignment horizontal="centerContinuous" vertical="center"/>
    </xf>
    <xf numFmtId="0" fontId="2" fillId="0" borderId="101" xfId="0" applyFont="1" applyBorder="1" applyAlignment="1">
      <alignment horizontal="centerContinuous" vertical="center"/>
    </xf>
    <xf numFmtId="0" fontId="2" fillId="0" borderId="102" xfId="0" applyFont="1" applyBorder="1" applyAlignment="1">
      <alignment horizontal="centerContinuous" vertical="center"/>
    </xf>
    <xf numFmtId="0" fontId="2" fillId="0" borderId="86" xfId="0" applyFont="1" applyBorder="1" applyAlignment="1">
      <alignment horizontal="centerContinuous" vertical="center"/>
    </xf>
    <xf numFmtId="49" fontId="2" fillId="0" borderId="86" xfId="0" applyNumberFormat="1" applyFont="1" applyBorder="1" applyAlignment="1">
      <alignment horizontal="center" vertical="center"/>
    </xf>
    <xf numFmtId="49" fontId="2" fillId="0" borderId="86" xfId="0" applyNumberFormat="1" applyFont="1" applyBorder="1" applyAlignment="1">
      <alignment horizontal="centerContinuous" vertical="center"/>
    </xf>
    <xf numFmtId="49" fontId="2" fillId="0" borderId="103" xfId="0" applyNumberFormat="1" applyFont="1" applyBorder="1" applyAlignment="1">
      <alignment horizontal="centerContinuous" vertical="center"/>
    </xf>
    <xf numFmtId="0" fontId="2" fillId="0" borderId="104" xfId="0" applyFont="1" applyBorder="1" applyAlignment="1">
      <alignment horizontal="centerContinuous" vertical="center"/>
    </xf>
    <xf numFmtId="0" fontId="2" fillId="0" borderId="83" xfId="0" applyFont="1" applyBorder="1" applyAlignment="1">
      <alignment horizontal="centerContinuous" vertical="center"/>
    </xf>
    <xf numFmtId="0" fontId="2" fillId="0" borderId="107" xfId="0" applyFont="1" applyBorder="1" applyAlignment="1">
      <alignment horizontal="centerContinuous" vertical="center"/>
    </xf>
    <xf numFmtId="0" fontId="2" fillId="0" borderId="108" xfId="0" applyFont="1" applyBorder="1" applyAlignment="1">
      <alignment horizontal="centerContinuous" vertical="center"/>
    </xf>
    <xf numFmtId="0" fontId="5" fillId="0" borderId="109" xfId="0" applyFont="1" applyBorder="1" applyAlignment="1">
      <alignment horizontal="centerContinuous" vertical="center"/>
    </xf>
    <xf numFmtId="0" fontId="5" fillId="0" borderId="90" xfId="0" applyFont="1" applyBorder="1" applyAlignment="1">
      <alignment horizontal="centerContinuous" vertical="center"/>
    </xf>
    <xf numFmtId="49" fontId="2" fillId="0" borderId="89" xfId="0" applyNumberFormat="1" applyFont="1" applyBorder="1" applyAlignment="1">
      <alignment horizontal="center" vertical="center"/>
    </xf>
    <xf numFmtId="49" fontId="2" fillId="0" borderId="90" xfId="0" applyNumberFormat="1" applyFont="1" applyBorder="1" applyAlignment="1">
      <alignment horizontal="centerContinuous" vertical="center"/>
    </xf>
    <xf numFmtId="49" fontId="2" fillId="0" borderId="94" xfId="0" applyNumberFormat="1" applyFont="1" applyBorder="1" applyAlignment="1">
      <alignment horizontal="centerContinuous" vertical="center"/>
    </xf>
    <xf numFmtId="0" fontId="22" fillId="7" borderId="97" xfId="0" applyFont="1" applyFill="1" applyBorder="1" applyAlignment="1">
      <alignment horizontal="center" vertical="center"/>
    </xf>
    <xf numFmtId="0" fontId="22" fillId="7" borderId="98" xfId="0" applyFont="1" applyFill="1" applyBorder="1" applyAlignment="1">
      <alignment horizontal="centerContinuous" vertical="center"/>
    </xf>
    <xf numFmtId="0" fontId="2" fillId="0" borderId="101" xfId="0" applyFont="1" applyBorder="1" applyAlignment="1">
      <alignment horizontal="centerContinuous" vertical="center" shrinkToFit="1"/>
    </xf>
    <xf numFmtId="0" fontId="22" fillId="0" borderId="103" xfId="0" applyFont="1" applyBorder="1" applyAlignment="1">
      <alignment horizontal="centerContinuous" vertical="center"/>
    </xf>
    <xf numFmtId="0" fontId="38" fillId="0" borderId="31" xfId="0" applyFont="1" applyBorder="1" applyAlignment="1">
      <alignment horizontal="centerContinuous" vertical="center"/>
    </xf>
    <xf numFmtId="0" fontId="7" fillId="0" borderId="0" xfId="0" applyFont="1" applyAlignment="1">
      <alignment horizontal="center" vertical="center" wrapText="1"/>
    </xf>
    <xf numFmtId="0" fontId="52" fillId="0" borderId="31" xfId="0" applyFont="1" applyBorder="1" applyAlignment="1">
      <alignment horizontal="centerContinuous" vertical="center"/>
    </xf>
    <xf numFmtId="0" fontId="7" fillId="0" borderId="0" xfId="0" applyFont="1" applyAlignment="1">
      <alignment vertical="center" wrapText="1"/>
    </xf>
    <xf numFmtId="0" fontId="42" fillId="0" borderId="54" xfId="0" applyFont="1" applyBorder="1" applyAlignment="1">
      <alignment horizontal="center" vertical="center" shrinkToFit="1"/>
    </xf>
    <xf numFmtId="0" fontId="58" fillId="0" borderId="47" xfId="0" applyFont="1" applyBorder="1" applyAlignment="1">
      <alignment horizontal="center" vertical="center" shrinkToFit="1"/>
    </xf>
    <xf numFmtId="0" fontId="42" fillId="0" borderId="55" xfId="0" applyFont="1" applyBorder="1" applyAlignment="1">
      <alignment horizontal="center" vertical="center" shrinkToFit="1"/>
    </xf>
    <xf numFmtId="0" fontId="7" fillId="0" borderId="0" xfId="0" applyFont="1" applyAlignment="1">
      <alignment horizontal="left" vertical="center" wrapText="1"/>
    </xf>
    <xf numFmtId="0" fontId="7" fillId="0" borderId="34" xfId="0" applyFont="1" applyBorder="1" applyAlignment="1">
      <alignment horizontal="centerContinuous" vertical="center"/>
    </xf>
    <xf numFmtId="0" fontId="7" fillId="0" borderId="54" xfId="0" applyFont="1" applyBorder="1" applyAlignment="1">
      <alignment horizontal="centerContinuous" vertical="center"/>
    </xf>
    <xf numFmtId="0" fontId="7" fillId="0" borderId="81" xfId="0" applyFont="1" applyBorder="1" applyAlignment="1">
      <alignment horizontal="centerContinuous" vertical="center"/>
    </xf>
    <xf numFmtId="0" fontId="7" fillId="0" borderId="55" xfId="0" applyFont="1" applyBorder="1" applyAlignment="1">
      <alignment horizontal="centerContinuous" vertical="center"/>
    </xf>
    <xf numFmtId="0" fontId="7" fillId="0" borderId="47" xfId="0" applyFont="1" applyBorder="1" applyAlignment="1">
      <alignment horizontal="centerContinuous" vertical="center"/>
    </xf>
    <xf numFmtId="0" fontId="46" fillId="0" borderId="31" xfId="0" applyFont="1" applyBorder="1" applyAlignment="1">
      <alignment horizontal="centerContinuous" vertical="center"/>
    </xf>
    <xf numFmtId="0" fontId="58" fillId="0" borderId="34" xfId="0" applyFont="1" applyBorder="1" applyAlignment="1">
      <alignment horizontal="center" vertical="center" shrinkToFit="1"/>
    </xf>
    <xf numFmtId="0" fontId="7" fillId="0" borderId="81" xfId="0" quotePrefix="1" applyFont="1" applyBorder="1" applyAlignment="1">
      <alignment horizontal="centerContinuous" vertical="center"/>
    </xf>
    <xf numFmtId="0" fontId="17" fillId="0" borderId="55" xfId="0" applyFont="1" applyBorder="1" applyAlignment="1">
      <alignment horizontal="center" vertical="center" shrinkToFit="1"/>
    </xf>
    <xf numFmtId="0" fontId="7" fillId="0" borderId="55" xfId="0" quotePrefix="1" applyFont="1" applyBorder="1" applyAlignment="1">
      <alignment horizontal="centerContinuous" vertical="center"/>
    </xf>
    <xf numFmtId="0" fontId="52" fillId="0" borderId="60" xfId="0" applyFont="1" applyBorder="1" applyAlignment="1">
      <alignment horizontal="centerContinuous" vertical="center" wrapText="1"/>
    </xf>
    <xf numFmtId="0" fontId="16" fillId="0" borderId="61" xfId="0" applyFont="1" applyBorder="1" applyAlignment="1">
      <alignment horizontal="centerContinuous" vertical="center" wrapText="1"/>
    </xf>
    <xf numFmtId="0" fontId="16" fillId="0" borderId="62" xfId="0" applyFont="1" applyBorder="1" applyAlignment="1">
      <alignment horizontal="centerContinuous" vertical="center" wrapText="1"/>
    </xf>
    <xf numFmtId="0" fontId="2" fillId="0" borderId="0" xfId="0" applyFont="1" applyAlignment="1">
      <alignment vertical="center" wrapText="1"/>
    </xf>
    <xf numFmtId="0" fontId="52" fillId="0" borderId="0" xfId="0" applyFont="1" applyAlignment="1">
      <alignment horizontal="centerContinuous" vertical="center" wrapText="1"/>
    </xf>
    <xf numFmtId="0" fontId="16" fillId="0" borderId="0" xfId="0" applyFont="1" applyAlignment="1">
      <alignment horizontal="centerContinuous" vertical="center" wrapText="1"/>
    </xf>
    <xf numFmtId="0" fontId="44" fillId="0" borderId="0" xfId="0" applyFont="1" applyAlignment="1">
      <alignment horizontal="centerContinuous" vertical="center" wrapText="1"/>
    </xf>
    <xf numFmtId="0" fontId="12" fillId="10" borderId="58" xfId="0" applyFont="1" applyFill="1" applyBorder="1" applyAlignment="1">
      <alignment horizontal="centerContinuous" vertical="center" wrapText="1"/>
    </xf>
    <xf numFmtId="0" fontId="12" fillId="10" borderId="79" xfId="0" applyFont="1" applyFill="1" applyBorder="1" applyAlignment="1">
      <alignment horizontal="center" vertical="center" wrapText="1"/>
    </xf>
    <xf numFmtId="0" fontId="12" fillId="10" borderId="63" xfId="0" applyFont="1" applyFill="1" applyBorder="1" applyAlignment="1">
      <alignment horizontal="center" vertical="center" wrapText="1"/>
    </xf>
    <xf numFmtId="0" fontId="12" fillId="10" borderId="64" xfId="0" applyFont="1" applyFill="1" applyBorder="1" applyAlignment="1">
      <alignment horizontal="center" vertical="center" wrapText="1"/>
    </xf>
    <xf numFmtId="0" fontId="4" fillId="0" borderId="5" xfId="0" applyFont="1" applyBorder="1" applyAlignment="1">
      <alignment horizontal="centerContinuous" vertical="center"/>
    </xf>
    <xf numFmtId="0" fontId="4" fillId="0" borderId="6" xfId="0" applyFont="1" applyBorder="1" applyAlignment="1">
      <alignment horizontal="centerContinuous" vertical="center"/>
    </xf>
    <xf numFmtId="0" fontId="2" fillId="0" borderId="6" xfId="0" applyFont="1" applyBorder="1" applyAlignment="1">
      <alignment horizontal="centerContinuous" vertical="center" wrapText="1"/>
    </xf>
    <xf numFmtId="0" fontId="2" fillId="0" borderId="7" xfId="0" applyFont="1" applyBorder="1" applyAlignment="1">
      <alignment horizontal="centerContinuous" vertical="center" wrapText="1"/>
    </xf>
    <xf numFmtId="0" fontId="7" fillId="0" borderId="1" xfId="0" applyFont="1" applyBorder="1" applyAlignment="1">
      <alignment horizontal="center" vertical="center" shrinkToFit="1"/>
    </xf>
    <xf numFmtId="0" fontId="7" fillId="0" borderId="25" xfId="0" applyFont="1" applyBorder="1" applyAlignment="1">
      <alignment horizontal="center" vertical="center"/>
    </xf>
    <xf numFmtId="49" fontId="7" fillId="0" borderId="25" xfId="0" applyNumberFormat="1" applyFont="1" applyBorder="1" applyAlignment="1">
      <alignment horizontal="center" vertical="center"/>
    </xf>
    <xf numFmtId="0" fontId="45" fillId="5" borderId="27" xfId="2" applyNumberFormat="1" applyFont="1" applyFill="1" applyBorder="1" applyAlignment="1">
      <alignment horizontal="center" vertical="center" shrinkToFi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67" xfId="0" applyFont="1" applyBorder="1" applyAlignment="1">
      <alignment horizontal="right" vertical="center"/>
    </xf>
    <xf numFmtId="0" fontId="2" fillId="0" borderId="68" xfId="0" applyFont="1" applyBorder="1" applyAlignment="1">
      <alignment horizontal="center" vertical="center" wrapText="1"/>
    </xf>
    <xf numFmtId="0" fontId="2" fillId="0" borderId="69" xfId="0" applyFont="1" applyBorder="1" applyAlignment="1">
      <alignment horizontal="center" vertical="center" wrapText="1"/>
    </xf>
    <xf numFmtId="0" fontId="2" fillId="11" borderId="69" xfId="0" applyFont="1" applyFill="1" applyBorder="1" applyAlignment="1">
      <alignment horizontal="center" vertical="center" wrapText="1"/>
    </xf>
    <xf numFmtId="0" fontId="2" fillId="11" borderId="70" xfId="0" applyFont="1" applyFill="1" applyBorder="1" applyAlignment="1">
      <alignment horizontal="center" vertical="center" wrapText="1"/>
    </xf>
    <xf numFmtId="0" fontId="4" fillId="0" borderId="34" xfId="0" applyFont="1" applyBorder="1" applyAlignment="1">
      <alignment horizontal="right" vertical="center"/>
    </xf>
    <xf numFmtId="0" fontId="2" fillId="0" borderId="71" xfId="0" applyFont="1" applyBorder="1" applyAlignment="1">
      <alignment horizontal="center" vertical="center" wrapText="1"/>
    </xf>
    <xf numFmtId="0" fontId="2" fillId="11" borderId="38" xfId="0" applyFont="1" applyFill="1" applyBorder="1" applyAlignment="1">
      <alignment horizontal="center" vertical="center" wrapText="1"/>
    </xf>
    <xf numFmtId="0" fontId="2" fillId="11" borderId="39" xfId="0" applyFont="1" applyFill="1" applyBorder="1" applyAlignment="1">
      <alignment horizontal="center" vertical="center" wrapText="1"/>
    </xf>
    <xf numFmtId="0" fontId="7" fillId="0" borderId="58" xfId="0" applyFont="1" applyBorder="1" applyAlignment="1">
      <alignment horizontal="center" vertical="center" shrinkToFit="1"/>
    </xf>
    <xf numFmtId="0" fontId="7" fillId="0" borderId="59" xfId="0" applyFont="1" applyBorder="1" applyAlignment="1">
      <alignment horizontal="center" vertical="center"/>
    </xf>
    <xf numFmtId="49" fontId="7" fillId="0" borderId="59" xfId="0" applyNumberFormat="1" applyFont="1" applyBorder="1" applyAlignment="1">
      <alignment horizontal="center" vertical="center"/>
    </xf>
    <xf numFmtId="0" fontId="45" fillId="5" borderId="32" xfId="2" applyNumberFormat="1" applyFont="1" applyFill="1" applyBorder="1" applyAlignment="1">
      <alignment horizontal="center" vertical="center" shrinkToFit="1"/>
    </xf>
    <xf numFmtId="0" fontId="4" fillId="0" borderId="47" xfId="0" applyFont="1" applyBorder="1" applyAlignment="1">
      <alignment horizontal="right" vertical="center"/>
    </xf>
    <xf numFmtId="0" fontId="53" fillId="10" borderId="72" xfId="0" applyFont="1" applyFill="1" applyBorder="1" applyAlignment="1">
      <alignment horizontal="center" vertical="center" wrapText="1"/>
    </xf>
    <xf numFmtId="0" fontId="4" fillId="11" borderId="40" xfId="0" applyFont="1" applyFill="1" applyBorder="1" applyAlignment="1">
      <alignment horizontal="center" vertical="center" wrapText="1"/>
    </xf>
    <xf numFmtId="0" fontId="4" fillId="11" borderId="41" xfId="0" applyFont="1" applyFill="1" applyBorder="1" applyAlignment="1">
      <alignment horizontal="center" vertical="center" wrapText="1"/>
    </xf>
    <xf numFmtId="0" fontId="45" fillId="5" borderId="33" xfId="2" applyNumberFormat="1" applyFont="1" applyFill="1" applyBorder="1" applyAlignment="1">
      <alignment horizontal="center" vertical="center" shrinkToFit="1"/>
    </xf>
    <xf numFmtId="0" fontId="7" fillId="0" borderId="80" xfId="0" applyFont="1" applyBorder="1" applyAlignment="1">
      <alignment horizontal="center" vertical="center"/>
    </xf>
    <xf numFmtId="0" fontId="7" fillId="0" borderId="13" xfId="0" applyFont="1" applyBorder="1" applyAlignment="1">
      <alignment horizontal="center" vertical="center"/>
    </xf>
    <xf numFmtId="49" fontId="7" fillId="0" borderId="13" xfId="0" applyNumberFormat="1" applyFont="1" applyBorder="1" applyAlignment="1">
      <alignment horizontal="center" vertical="center"/>
    </xf>
    <xf numFmtId="0" fontId="45" fillId="5" borderId="56" xfId="2" applyNumberFormat="1" applyFont="1" applyFill="1" applyBorder="1" applyAlignment="1">
      <alignment horizontal="center" vertical="center" shrinkToFit="1"/>
    </xf>
    <xf numFmtId="0" fontId="7" fillId="0" borderId="1" xfId="0" applyFont="1" applyBorder="1" applyAlignment="1">
      <alignment horizontal="center" vertical="center"/>
    </xf>
    <xf numFmtId="0" fontId="7" fillId="0" borderId="8" xfId="0" applyFont="1" applyBorder="1" applyAlignment="1">
      <alignment horizontal="center" vertical="center"/>
    </xf>
    <xf numFmtId="0" fontId="7" fillId="0" borderId="44" xfId="0" applyFont="1" applyBorder="1" applyAlignment="1">
      <alignment horizontal="center" vertical="center"/>
    </xf>
    <xf numFmtId="49" fontId="7" fillId="0" borderId="44" xfId="0" applyNumberFormat="1" applyFont="1" applyBorder="1" applyAlignment="1">
      <alignment horizontal="center" vertical="center"/>
    </xf>
    <xf numFmtId="0" fontId="60" fillId="0" borderId="23" xfId="5" applyFont="1" applyBorder="1" applyAlignment="1">
      <alignment horizontal="centerContinuous" vertical="center" wrapText="1"/>
    </xf>
    <xf numFmtId="0" fontId="16" fillId="0" borderId="0" xfId="5" applyFont="1" applyAlignment="1">
      <alignment horizontal="centerContinuous" vertical="center" wrapText="1"/>
    </xf>
    <xf numFmtId="0" fontId="2" fillId="0" borderId="0" xfId="5" applyAlignment="1">
      <alignment vertical="center"/>
    </xf>
    <xf numFmtId="0" fontId="2" fillId="0" borderId="0" xfId="5" applyAlignment="1">
      <alignment vertical="center" wrapText="1"/>
    </xf>
    <xf numFmtId="0" fontId="12" fillId="12" borderId="77" xfId="5" applyFont="1" applyFill="1" applyBorder="1" applyAlignment="1">
      <alignment horizontal="centerContinuous" vertical="center" wrapText="1"/>
    </xf>
    <xf numFmtId="0" fontId="12" fillId="12" borderId="36" xfId="5" applyFont="1" applyFill="1" applyBorder="1" applyAlignment="1">
      <alignment horizontal="center" vertical="center" wrapText="1"/>
    </xf>
    <xf numFmtId="0" fontId="22" fillId="12" borderId="36" xfId="5" applyFont="1" applyFill="1" applyBorder="1" applyAlignment="1">
      <alignment horizontal="center" vertical="center" wrapText="1"/>
    </xf>
    <xf numFmtId="0" fontId="4" fillId="0" borderId="0" xfId="5" applyFont="1" applyAlignment="1">
      <alignment vertical="center" wrapText="1"/>
    </xf>
    <xf numFmtId="0" fontId="7" fillId="0" borderId="80" xfId="0" applyFont="1" applyBorder="1" applyAlignment="1">
      <alignment horizontal="center" vertical="center" shrinkToFit="1"/>
    </xf>
    <xf numFmtId="0" fontId="7" fillId="13" borderId="25" xfId="0" applyFont="1" applyFill="1" applyBorder="1" applyAlignment="1">
      <alignment horizontal="center" vertical="center" wrapText="1"/>
    </xf>
    <xf numFmtId="0" fontId="2" fillId="0" borderId="26" xfId="0" applyFont="1" applyBorder="1" applyAlignment="1">
      <alignment horizontal="center" vertical="center" shrinkToFit="1"/>
    </xf>
    <xf numFmtId="0" fontId="7" fillId="0" borderId="26" xfId="10" applyNumberFormat="1" applyFont="1" applyFill="1" applyBorder="1" applyAlignment="1">
      <alignment horizontal="center" vertical="center" shrinkToFit="1"/>
    </xf>
    <xf numFmtId="0" fontId="7" fillId="13" borderId="59" xfId="0" applyFont="1" applyFill="1" applyBorder="1" applyAlignment="1">
      <alignment horizontal="center" vertical="center" wrapText="1"/>
    </xf>
    <xf numFmtId="0" fontId="2" fillId="0" borderId="15" xfId="0" applyFont="1" applyBorder="1" applyAlignment="1">
      <alignment horizontal="center" vertical="center" shrinkToFit="1"/>
    </xf>
    <xf numFmtId="0" fontId="7" fillId="0" borderId="15" xfId="2" applyNumberFormat="1" applyFont="1" applyFill="1" applyBorder="1" applyAlignment="1">
      <alignment horizontal="center" vertical="center" shrinkToFit="1"/>
    </xf>
    <xf numFmtId="0" fontId="7" fillId="0" borderId="32" xfId="0" applyFont="1" applyBorder="1" applyAlignment="1">
      <alignment horizontal="center" vertical="center" wrapText="1"/>
    </xf>
    <xf numFmtId="0" fontId="7" fillId="0" borderId="8" xfId="0" applyFont="1" applyBorder="1" applyAlignment="1">
      <alignment horizontal="center" vertical="center" shrinkToFit="1"/>
    </xf>
    <xf numFmtId="0" fontId="2" fillId="0" borderId="46" xfId="0" applyFont="1" applyBorder="1" applyAlignment="1">
      <alignment horizontal="center" vertical="center" shrinkToFit="1"/>
    </xf>
    <xf numFmtId="0" fontId="4" fillId="0" borderId="0" xfId="5" applyFont="1" applyAlignment="1">
      <alignment horizontal="right" vertical="center" wrapText="1"/>
    </xf>
    <xf numFmtId="0" fontId="2" fillId="0" borderId="0" xfId="5" applyAlignment="1">
      <alignment horizontal="left" vertical="center" wrapText="1"/>
    </xf>
    <xf numFmtId="0" fontId="26" fillId="0" borderId="23" xfId="0" applyFont="1" applyBorder="1" applyAlignment="1">
      <alignment horizontal="centerContinuous" vertical="center"/>
    </xf>
    <xf numFmtId="0" fontId="16" fillId="0" borderId="0" xfId="0" applyFont="1" applyAlignment="1">
      <alignment horizontal="centerContinuous" vertical="center"/>
    </xf>
    <xf numFmtId="0" fontId="51" fillId="10" borderId="26" xfId="0" applyFont="1" applyFill="1" applyBorder="1" applyAlignment="1">
      <alignment horizontal="center" vertical="center"/>
    </xf>
    <xf numFmtId="0" fontId="13" fillId="0" borderId="26" xfId="0" applyFont="1" applyBorder="1" applyAlignment="1">
      <alignment horizontal="center" vertical="center"/>
    </xf>
    <xf numFmtId="0" fontId="48" fillId="0" borderId="58" xfId="0" applyFont="1" applyBorder="1" applyAlignment="1">
      <alignment vertical="center"/>
    </xf>
    <xf numFmtId="0" fontId="6" fillId="0" borderId="59" xfId="0" applyFont="1" applyBorder="1" applyAlignment="1">
      <alignment horizontal="center" vertical="center"/>
    </xf>
    <xf numFmtId="0" fontId="50" fillId="0" borderId="59" xfId="0" applyFont="1" applyBorder="1" applyAlignment="1">
      <alignment horizontal="center" vertical="center" wrapText="1"/>
    </xf>
    <xf numFmtId="0" fontId="7" fillId="0" borderId="59" xfId="0" applyFont="1" applyBorder="1" applyAlignment="1">
      <alignment horizontal="center" vertical="center" wrapText="1"/>
    </xf>
    <xf numFmtId="1" fontId="7" fillId="0" borderId="59" xfId="0" applyNumberFormat="1" applyFont="1" applyBorder="1" applyAlignment="1">
      <alignment horizontal="center" vertical="center" wrapText="1"/>
    </xf>
    <xf numFmtId="0" fontId="51" fillId="10" borderId="59" xfId="0" applyFont="1" applyFill="1" applyBorder="1" applyAlignment="1">
      <alignment horizontal="center" vertical="center"/>
    </xf>
    <xf numFmtId="49" fontId="7" fillId="0" borderId="59" xfId="0" applyNumberFormat="1" applyFont="1" applyBorder="1" applyAlignment="1">
      <alignment horizontal="center" vertical="center" wrapText="1"/>
    </xf>
    <xf numFmtId="0" fontId="11" fillId="6" borderId="1" xfId="0" applyFont="1" applyFill="1" applyBorder="1" applyAlignment="1">
      <alignment vertical="center"/>
    </xf>
    <xf numFmtId="0" fontId="7" fillId="6" borderId="25" xfId="0" applyFont="1" applyFill="1" applyBorder="1" applyAlignment="1">
      <alignment horizontal="center" vertical="center"/>
    </xf>
    <xf numFmtId="49" fontId="17" fillId="6" borderId="25" xfId="0" applyNumberFormat="1" applyFont="1" applyFill="1" applyBorder="1" applyAlignment="1">
      <alignment horizontal="center" vertical="center"/>
    </xf>
    <xf numFmtId="0" fontId="17" fillId="6" borderId="26" xfId="0" applyFont="1" applyFill="1" applyBorder="1" applyAlignment="1">
      <alignment horizontal="center" vertical="center"/>
    </xf>
    <xf numFmtId="0" fontId="11" fillId="6" borderId="26" xfId="0" applyFont="1" applyFill="1" applyBorder="1" applyAlignment="1">
      <alignment horizontal="center" vertical="center"/>
    </xf>
    <xf numFmtId="49" fontId="7" fillId="6" borderId="26" xfId="0" applyNumberFormat="1" applyFont="1" applyFill="1" applyBorder="1" applyAlignment="1">
      <alignment horizontal="center" vertical="center"/>
    </xf>
    <xf numFmtId="0" fontId="7" fillId="6" borderId="27" xfId="0" applyFont="1" applyFill="1" applyBorder="1" applyAlignment="1">
      <alignment horizontal="center" vertical="center"/>
    </xf>
    <xf numFmtId="0" fontId="20" fillId="0" borderId="0" xfId="0" applyFont="1" applyAlignment="1">
      <alignment vertical="center"/>
    </xf>
    <xf numFmtId="0" fontId="13" fillId="6" borderId="1" xfId="0" applyFont="1" applyFill="1" applyBorder="1" applyAlignment="1">
      <alignment vertical="center"/>
    </xf>
    <xf numFmtId="49" fontId="25" fillId="6" borderId="25" xfId="0" applyNumberFormat="1" applyFont="1" applyFill="1" applyBorder="1" applyAlignment="1">
      <alignment horizontal="center" vertical="center"/>
    </xf>
    <xf numFmtId="0" fontId="25" fillId="6" borderId="26" xfId="0" applyFont="1" applyFill="1" applyBorder="1" applyAlignment="1">
      <alignment horizontal="center" vertical="center"/>
    </xf>
    <xf numFmtId="0" fontId="13" fillId="6" borderId="26" xfId="0" applyFont="1" applyFill="1" applyBorder="1" applyAlignment="1">
      <alignment horizontal="center" vertical="center"/>
    </xf>
    <xf numFmtId="0" fontId="33" fillId="0" borderId="0" xfId="0" applyFont="1" applyAlignment="1">
      <alignment vertical="center"/>
    </xf>
    <xf numFmtId="0" fontId="14" fillId="0" borderId="1" xfId="0" applyFont="1" applyBorder="1" applyAlignment="1">
      <alignment vertical="center"/>
    </xf>
    <xf numFmtId="49" fontId="24" fillId="0" borderId="25" xfId="0" applyNumberFormat="1" applyFont="1" applyBorder="1" applyAlignment="1">
      <alignment horizontal="center" vertical="center"/>
    </xf>
    <xf numFmtId="0" fontId="24" fillId="0" borderId="26" xfId="0" applyFont="1" applyBorder="1" applyAlignment="1">
      <alignment horizontal="center" vertical="center"/>
    </xf>
    <xf numFmtId="0" fontId="14" fillId="0" borderId="26" xfId="0" applyFont="1" applyBorder="1" applyAlignment="1">
      <alignment horizontal="center" vertical="center"/>
    </xf>
    <xf numFmtId="49" fontId="7" fillId="0" borderId="26" xfId="0" applyNumberFormat="1" applyFont="1" applyBorder="1" applyAlignment="1">
      <alignment horizontal="center" vertical="center"/>
    </xf>
    <xf numFmtId="0" fontId="7" fillId="0" borderId="27" xfId="0" applyFont="1" applyBorder="1" applyAlignment="1">
      <alignment horizontal="center" vertical="center"/>
    </xf>
    <xf numFmtId="0" fontId="31" fillId="0" borderId="0" xfId="0" applyFont="1" applyAlignment="1">
      <alignment vertical="center"/>
    </xf>
    <xf numFmtId="0" fontId="8" fillId="6" borderId="1" xfId="0" applyFont="1" applyFill="1" applyBorder="1" applyAlignment="1">
      <alignment vertical="center"/>
    </xf>
    <xf numFmtId="49" fontId="18" fillId="6" borderId="25" xfId="0" applyNumberFormat="1" applyFont="1" applyFill="1" applyBorder="1" applyAlignment="1">
      <alignment horizontal="center" vertical="center"/>
    </xf>
    <xf numFmtId="0" fontId="18" fillId="6" borderId="26" xfId="0" applyFont="1" applyFill="1" applyBorder="1" applyAlignment="1">
      <alignment horizontal="center" vertical="center"/>
    </xf>
    <xf numFmtId="0" fontId="8" fillId="6" borderId="26" xfId="0" applyFont="1" applyFill="1" applyBorder="1" applyAlignment="1">
      <alignment horizontal="center" vertical="center"/>
    </xf>
    <xf numFmtId="0" fontId="30" fillId="0" borderId="0" xfId="0" applyFont="1" applyAlignment="1">
      <alignment vertical="center"/>
    </xf>
    <xf numFmtId="0" fontId="10" fillId="6" borderId="1" xfId="0" applyFont="1" applyFill="1" applyBorder="1" applyAlignment="1">
      <alignment vertical="center"/>
    </xf>
    <xf numFmtId="49" fontId="28" fillId="6" borderId="25" xfId="0" applyNumberFormat="1" applyFont="1" applyFill="1" applyBorder="1" applyAlignment="1">
      <alignment horizontal="center" vertical="center"/>
    </xf>
    <xf numFmtId="0" fontId="28" fillId="6" borderId="26" xfId="0" applyFont="1" applyFill="1" applyBorder="1" applyAlignment="1">
      <alignment horizontal="center" vertical="center"/>
    </xf>
    <xf numFmtId="0" fontId="10" fillId="6" borderId="26" xfId="0" applyFont="1" applyFill="1" applyBorder="1" applyAlignment="1">
      <alignment horizontal="center" vertical="center"/>
    </xf>
    <xf numFmtId="49" fontId="7" fillId="6" borderId="25" xfId="0" applyNumberFormat="1" applyFont="1" applyFill="1" applyBorder="1" applyAlignment="1">
      <alignment horizontal="center" vertical="center"/>
    </xf>
    <xf numFmtId="0" fontId="7" fillId="6" borderId="27" xfId="0" quotePrefix="1" applyFont="1" applyFill="1" applyBorder="1" applyAlignment="1">
      <alignment horizontal="center" vertical="center"/>
    </xf>
    <xf numFmtId="0" fontId="32" fillId="0" borderId="0" xfId="0" applyFont="1" applyAlignment="1">
      <alignment vertical="center"/>
    </xf>
    <xf numFmtId="0" fontId="13" fillId="0" borderId="1" xfId="0" applyFont="1" applyBorder="1" applyAlignment="1">
      <alignment vertical="center"/>
    </xf>
    <xf numFmtId="49" fontId="25" fillId="0" borderId="25" xfId="0" applyNumberFormat="1" applyFont="1" applyBorder="1" applyAlignment="1">
      <alignment horizontal="center" vertical="center"/>
    </xf>
    <xf numFmtId="0" fontId="25" fillId="0" borderId="26" xfId="0" applyFont="1" applyBorder="1" applyAlignment="1">
      <alignment horizontal="center" vertical="center"/>
    </xf>
    <xf numFmtId="0" fontId="11" fillId="0" borderId="1" xfId="0" applyFont="1" applyBorder="1" applyAlignment="1">
      <alignment vertical="center"/>
    </xf>
    <xf numFmtId="49" fontId="17" fillId="0" borderId="25" xfId="0" applyNumberFormat="1" applyFont="1" applyBorder="1" applyAlignment="1">
      <alignment horizontal="center" vertical="center"/>
    </xf>
    <xf numFmtId="0" fontId="17" fillId="0" borderId="26" xfId="0" applyFont="1" applyBorder="1" applyAlignment="1">
      <alignment horizontal="center" vertical="center"/>
    </xf>
    <xf numFmtId="0" fontId="11" fillId="0" borderId="26" xfId="0" applyFont="1" applyBorder="1" applyAlignment="1">
      <alignment horizontal="center" vertical="center"/>
    </xf>
    <xf numFmtId="0" fontId="14" fillId="9" borderId="1" xfId="0" applyFont="1" applyFill="1" applyBorder="1" applyAlignment="1">
      <alignment vertical="center"/>
    </xf>
    <xf numFmtId="0" fontId="7" fillId="9" borderId="25" xfId="0" applyFont="1" applyFill="1" applyBorder="1" applyAlignment="1">
      <alignment horizontal="center" vertical="center"/>
    </xf>
    <xf numFmtId="49" fontId="24" fillId="9" borderId="25" xfId="0" applyNumberFormat="1" applyFont="1" applyFill="1" applyBorder="1" applyAlignment="1">
      <alignment horizontal="center" vertical="center"/>
    </xf>
    <xf numFmtId="0" fontId="24" fillId="9" borderId="26" xfId="0" applyFont="1" applyFill="1" applyBorder="1" applyAlignment="1">
      <alignment horizontal="center" vertical="center"/>
    </xf>
    <xf numFmtId="0" fontId="14" fillId="9" borderId="26" xfId="0" applyFont="1" applyFill="1" applyBorder="1" applyAlignment="1">
      <alignment horizontal="center" vertical="center"/>
    </xf>
    <xf numFmtId="49" fontId="7" fillId="9" borderId="26" xfId="0" applyNumberFormat="1" applyFont="1" applyFill="1" applyBorder="1" applyAlignment="1">
      <alignment horizontal="center" vertical="center"/>
    </xf>
    <xf numFmtId="0" fontId="7" fillId="9" borderId="27" xfId="0" applyFont="1" applyFill="1" applyBorder="1" applyAlignment="1">
      <alignment horizontal="center" vertical="center"/>
    </xf>
    <xf numFmtId="0" fontId="23" fillId="0" borderId="1" xfId="0" applyFont="1" applyBorder="1" applyAlignment="1">
      <alignment vertical="center"/>
    </xf>
    <xf numFmtId="49" fontId="29" fillId="0" borderId="25" xfId="0" applyNumberFormat="1" applyFont="1" applyBorder="1" applyAlignment="1">
      <alignment horizontal="center" vertical="center"/>
    </xf>
    <xf numFmtId="0" fontId="29" fillId="0" borderId="26" xfId="0" applyFont="1" applyBorder="1" applyAlignment="1">
      <alignment horizontal="center" vertical="center"/>
    </xf>
    <xf numFmtId="0" fontId="23" fillId="0" borderId="26" xfId="0" applyFont="1" applyBorder="1" applyAlignment="1">
      <alignment horizontal="center" vertical="center"/>
    </xf>
    <xf numFmtId="0" fontId="8" fillId="0" borderId="1" xfId="0" applyFont="1" applyBorder="1" applyAlignment="1">
      <alignment vertical="center"/>
    </xf>
    <xf numFmtId="49" fontId="18" fillId="0" borderId="25" xfId="0" applyNumberFormat="1" applyFont="1" applyBorder="1" applyAlignment="1">
      <alignment horizontal="center" vertical="center"/>
    </xf>
    <xf numFmtId="0" fontId="18" fillId="0" borderId="26" xfId="0" applyFont="1" applyBorder="1" applyAlignment="1">
      <alignment horizontal="center" vertical="center"/>
    </xf>
    <xf numFmtId="0" fontId="8" fillId="0" borderId="26" xfId="0" applyFont="1" applyBorder="1" applyAlignment="1">
      <alignment horizontal="center" vertical="center"/>
    </xf>
    <xf numFmtId="0" fontId="11" fillId="9" borderId="1" xfId="0" applyFont="1" applyFill="1" applyBorder="1" applyAlignment="1">
      <alignment vertical="center"/>
    </xf>
    <xf numFmtId="49" fontId="17" fillId="9" borderId="25" xfId="0" applyNumberFormat="1" applyFont="1" applyFill="1" applyBorder="1" applyAlignment="1">
      <alignment horizontal="center" vertical="center"/>
    </xf>
    <xf numFmtId="0" fontId="17" fillId="9" borderId="26" xfId="0" applyFont="1" applyFill="1" applyBorder="1" applyAlignment="1">
      <alignment horizontal="center" vertical="center"/>
    </xf>
    <xf numFmtId="0" fontId="11" fillId="9" borderId="26" xfId="0" applyFont="1" applyFill="1" applyBorder="1" applyAlignment="1">
      <alignment horizontal="center" vertical="center"/>
    </xf>
    <xf numFmtId="0" fontId="23" fillId="6" borderId="1" xfId="0" applyFont="1" applyFill="1" applyBorder="1" applyAlignment="1">
      <alignment vertical="center"/>
    </xf>
    <xf numFmtId="49" fontId="29" fillId="6" borderId="25" xfId="0" applyNumberFormat="1" applyFont="1" applyFill="1" applyBorder="1" applyAlignment="1">
      <alignment horizontal="center" vertical="center"/>
    </xf>
    <xf numFmtId="0" fontId="29" fillId="6" borderId="26" xfId="0" applyFont="1" applyFill="1" applyBorder="1" applyAlignment="1">
      <alignment horizontal="center" vertical="center"/>
    </xf>
    <xf numFmtId="0" fontId="23" fillId="6" borderId="26" xfId="0" applyFont="1" applyFill="1" applyBorder="1" applyAlignment="1">
      <alignment horizontal="center" vertical="center"/>
    </xf>
    <xf numFmtId="0" fontId="14" fillId="6" borderId="1" xfId="0" applyFont="1" applyFill="1" applyBorder="1" applyAlignment="1">
      <alignment vertical="center"/>
    </xf>
    <xf numFmtId="0" fontId="7" fillId="9" borderId="27" xfId="0" quotePrefix="1" applyFont="1" applyFill="1" applyBorder="1" applyAlignment="1">
      <alignment horizontal="center" vertical="center"/>
    </xf>
    <xf numFmtId="0" fontId="7" fillId="0" borderId="27" xfId="0" quotePrefix="1" applyFont="1" applyBorder="1" applyAlignment="1">
      <alignment horizontal="center" vertical="center"/>
    </xf>
    <xf numFmtId="0" fontId="13" fillId="0" borderId="8" xfId="0" applyFont="1" applyBorder="1" applyAlignment="1">
      <alignment vertical="center"/>
    </xf>
    <xf numFmtId="49" fontId="25" fillId="0" borderId="44" xfId="0" applyNumberFormat="1" applyFont="1" applyBorder="1" applyAlignment="1">
      <alignment horizontal="center" vertical="center"/>
    </xf>
    <xf numFmtId="0" fontId="25" fillId="0" borderId="46" xfId="0" applyFont="1" applyBorder="1" applyAlignment="1">
      <alignment horizontal="center" vertical="center"/>
    </xf>
    <xf numFmtId="0" fontId="13" fillId="0" borderId="46" xfId="0" applyFont="1" applyBorder="1" applyAlignment="1">
      <alignment horizontal="center" vertical="center"/>
    </xf>
    <xf numFmtId="49" fontId="7" fillId="0" borderId="46" xfId="0" applyNumberFormat="1" applyFont="1" applyBorder="1" applyAlignment="1">
      <alignment horizontal="center" vertical="center"/>
    </xf>
    <xf numFmtId="0" fontId="51" fillId="10" borderId="44" xfId="0" applyFont="1" applyFill="1" applyBorder="1" applyAlignment="1">
      <alignment horizontal="center" vertical="center"/>
    </xf>
    <xf numFmtId="0" fontId="7" fillId="0" borderId="33"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left" vertical="center"/>
    </xf>
    <xf numFmtId="0" fontId="49" fillId="2" borderId="65" xfId="0" applyFont="1" applyFill="1" applyBorder="1" applyAlignment="1">
      <alignment horizontal="right" vertical="center"/>
    </xf>
    <xf numFmtId="0" fontId="49" fillId="2" borderId="66" xfId="0" applyFont="1" applyFill="1" applyBorder="1" applyAlignment="1">
      <alignment horizontal="left" vertical="center"/>
    </xf>
    <xf numFmtId="0" fontId="21" fillId="2" borderId="66" xfId="0" applyFont="1" applyFill="1" applyBorder="1" applyAlignment="1">
      <alignment horizontal="left" vertical="center"/>
    </xf>
    <xf numFmtId="0" fontId="4" fillId="2" borderId="66" xfId="0" applyFont="1" applyFill="1" applyBorder="1" applyAlignment="1">
      <alignment horizontal="centerContinuous" vertical="center"/>
    </xf>
    <xf numFmtId="0" fontId="5" fillId="2" borderId="66" xfId="0" applyFont="1" applyFill="1" applyBorder="1" applyAlignment="1">
      <alignment horizontal="centerContinuous" vertical="center"/>
    </xf>
    <xf numFmtId="0" fontId="36" fillId="2" borderId="115" xfId="1" applyFont="1" applyFill="1" applyBorder="1" applyAlignment="1" applyProtection="1">
      <alignment horizontal="right" vertical="center"/>
    </xf>
    <xf numFmtId="0" fontId="6" fillId="0" borderId="1" xfId="0" applyFont="1" applyBorder="1" applyAlignment="1">
      <alignment horizontal="right" vertical="center"/>
    </xf>
    <xf numFmtId="0" fontId="7" fillId="0" borderId="0" xfId="0" applyFont="1" applyAlignment="1">
      <alignment horizontal="centerContinuous" vertical="center"/>
    </xf>
    <xf numFmtId="0" fontId="6" fillId="0" borderId="0" xfId="0" applyFont="1" applyAlignment="1">
      <alignment horizontal="right" vertical="center"/>
    </xf>
    <xf numFmtId="0" fontId="7" fillId="0" borderId="0" xfId="0" applyFont="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73" xfId="0" applyFont="1" applyFill="1" applyBorder="1" applyAlignment="1">
      <alignment horizontal="right" vertical="center"/>
    </xf>
    <xf numFmtId="0" fontId="6" fillId="4" borderId="110" xfId="0" applyFont="1" applyFill="1" applyBorder="1" applyAlignment="1">
      <alignment horizontal="right" vertical="center"/>
    </xf>
    <xf numFmtId="49" fontId="7" fillId="0" borderId="75" xfId="0" applyNumberFormat="1" applyFont="1" applyBorder="1" applyAlignment="1">
      <alignment horizontal="center" vertical="center"/>
    </xf>
    <xf numFmtId="0" fontId="7" fillId="0" borderId="0" xfId="0" applyFont="1" applyAlignment="1">
      <alignment horizontal="left" vertical="center"/>
    </xf>
    <xf numFmtId="0" fontId="6" fillId="4" borderId="11" xfId="0" applyFont="1" applyFill="1" applyBorder="1" applyAlignment="1">
      <alignment horizontal="right" vertical="center"/>
    </xf>
    <xf numFmtId="49" fontId="7" fillId="0" borderId="24" xfId="0" applyNumberFormat="1" applyFont="1" applyBorder="1" applyAlignment="1">
      <alignment horizontal="centerContinuous" vertical="center"/>
    </xf>
    <xf numFmtId="0" fontId="2" fillId="0" borderId="111" xfId="0" applyFont="1" applyBorder="1" applyAlignment="1">
      <alignment horizontal="centerContinuous" vertical="center"/>
    </xf>
    <xf numFmtId="0" fontId="57" fillId="4" borderId="30" xfId="0" applyFont="1" applyFill="1" applyBorder="1" applyAlignment="1">
      <alignment horizontal="right" vertical="center"/>
    </xf>
    <xf numFmtId="0" fontId="7" fillId="0" borderId="12" xfId="0" applyFont="1" applyBorder="1" applyAlignment="1">
      <alignment horizontal="center" vertical="center"/>
    </xf>
    <xf numFmtId="0" fontId="8" fillId="2" borderId="14" xfId="0" applyFont="1" applyFill="1" applyBorder="1" applyAlignment="1">
      <alignment horizontal="right" vertical="center"/>
    </xf>
    <xf numFmtId="0" fontId="27" fillId="0" borderId="15" xfId="0" applyFont="1" applyBorder="1" applyAlignment="1">
      <alignment horizontal="center" vertical="center"/>
    </xf>
    <xf numFmtId="0" fontId="8" fillId="4" borderId="51" xfId="0" applyFont="1" applyFill="1" applyBorder="1" applyAlignment="1">
      <alignment horizontal="right" vertical="center"/>
    </xf>
    <xf numFmtId="49" fontId="17" fillId="0" borderId="32" xfId="0" applyNumberFormat="1" applyFont="1" applyBorder="1" applyAlignment="1">
      <alignment horizontal="center" vertical="center" shrinkToFit="1"/>
    </xf>
    <xf numFmtId="0" fontId="13" fillId="2" borderId="4" xfId="0" applyFont="1" applyFill="1" applyBorder="1" applyAlignment="1">
      <alignment horizontal="right" vertical="center"/>
    </xf>
    <xf numFmtId="49" fontId="27" fillId="0" borderId="15" xfId="0" applyNumberFormat="1" applyFont="1" applyBorder="1" applyAlignment="1">
      <alignment horizontal="center" vertical="center"/>
    </xf>
    <xf numFmtId="0" fontId="8" fillId="4" borderId="49" xfId="0" applyFont="1" applyFill="1" applyBorder="1" applyAlignment="1">
      <alignment horizontal="right" vertical="center"/>
    </xf>
    <xf numFmtId="164" fontId="6" fillId="5" borderId="29"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49" fontId="27" fillId="0" borderId="3" xfId="0" applyNumberFormat="1" applyFont="1" applyBorder="1" applyAlignment="1">
      <alignment horizontal="center" vertical="center"/>
    </xf>
    <xf numFmtId="0" fontId="6" fillId="0" borderId="28" xfId="0" applyFont="1" applyBorder="1" applyAlignment="1">
      <alignment horizontal="center" vertical="center"/>
    </xf>
    <xf numFmtId="0" fontId="41" fillId="2" borderId="4" xfId="0" applyFont="1" applyFill="1" applyBorder="1" applyAlignment="1">
      <alignment horizontal="right" vertical="center"/>
    </xf>
    <xf numFmtId="0" fontId="11" fillId="4" borderId="49" xfId="0" applyFont="1" applyFill="1" applyBorder="1" applyAlignment="1">
      <alignment horizontal="right" vertical="center"/>
    </xf>
    <xf numFmtId="0" fontId="23" fillId="2" borderId="4" xfId="0" applyFont="1" applyFill="1" applyBorder="1" applyAlignment="1">
      <alignment horizontal="right" vertical="center"/>
    </xf>
    <xf numFmtId="0" fontId="14" fillId="2" borderId="16" xfId="0" applyFont="1" applyFill="1" applyBorder="1" applyAlignment="1">
      <alignment horizontal="right" vertical="center"/>
    </xf>
    <xf numFmtId="0" fontId="7" fillId="0" borderId="24" xfId="0" quotePrefix="1" applyFont="1" applyBorder="1" applyAlignment="1">
      <alignment horizontal="center" vertical="center"/>
    </xf>
    <xf numFmtId="49" fontId="27" fillId="0" borderId="24" xfId="0" applyNumberFormat="1" applyFont="1" applyBorder="1" applyAlignment="1">
      <alignment horizontal="center" vertical="center"/>
    </xf>
    <xf numFmtId="0" fontId="11" fillId="4" borderId="50" xfId="0" applyFont="1" applyFill="1" applyBorder="1" applyAlignment="1">
      <alignment horizontal="right" vertical="center"/>
    </xf>
    <xf numFmtId="49" fontId="7" fillId="0" borderId="12" xfId="0" applyNumberFormat="1" applyFont="1" applyBorder="1" applyAlignment="1">
      <alignment horizontal="center" vertical="center"/>
    </xf>
    <xf numFmtId="0" fontId="3" fillId="0" borderId="1" xfId="0" applyFont="1" applyBorder="1" applyAlignment="1">
      <alignment vertical="center"/>
    </xf>
    <xf numFmtId="0" fontId="15" fillId="0" borderId="0" xfId="0" applyFont="1" applyAlignment="1">
      <alignment vertical="center"/>
    </xf>
    <xf numFmtId="0" fontId="16" fillId="0" borderId="0" xfId="0" applyFont="1" applyAlignment="1">
      <alignment vertical="center"/>
    </xf>
    <xf numFmtId="0" fontId="16" fillId="0" borderId="2"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164" fontId="22" fillId="3" borderId="121" xfId="0" applyNumberFormat="1" applyFont="1" applyFill="1" applyBorder="1" applyAlignment="1">
      <alignment horizontal="center" vertical="center"/>
    </xf>
    <xf numFmtId="0" fontId="12" fillId="12" borderId="126" xfId="0" applyFont="1" applyFill="1" applyBorder="1" applyAlignment="1">
      <alignment horizontal="center" vertical="center" wrapText="1"/>
    </xf>
    <xf numFmtId="0" fontId="12" fillId="12" borderId="127" xfId="0" applyFont="1" applyFill="1" applyBorder="1" applyAlignment="1">
      <alignment horizontal="centerContinuous" vertical="center" wrapText="1"/>
    </xf>
    <xf numFmtId="0" fontId="7" fillId="0" borderId="56" xfId="0" applyFont="1" applyBorder="1" applyAlignment="1">
      <alignment horizontal="center" vertical="center" wrapText="1"/>
    </xf>
    <xf numFmtId="0" fontId="7" fillId="0" borderId="27" xfId="0" applyFont="1" applyBorder="1" applyAlignment="1">
      <alignment horizontal="center" vertical="center" shrinkToFit="1"/>
    </xf>
    <xf numFmtId="0" fontId="7" fillId="15" borderId="25" xfId="0" applyFont="1" applyFill="1" applyBorder="1" applyAlignment="1">
      <alignment horizontal="center" vertical="center" wrapText="1"/>
    </xf>
    <xf numFmtId="0" fontId="7" fillId="14" borderId="59" xfId="0" applyFont="1" applyFill="1" applyBorder="1" applyAlignment="1">
      <alignment horizontal="center" vertical="center" wrapText="1"/>
    </xf>
    <xf numFmtId="0" fontId="7" fillId="0" borderId="59" xfId="0" applyFont="1" applyBorder="1" applyAlignment="1">
      <alignment horizontal="center" vertical="center" shrinkToFit="1"/>
    </xf>
    <xf numFmtId="0" fontId="7" fillId="0" borderId="15" xfId="2" applyNumberFormat="1" applyFont="1" applyBorder="1" applyAlignment="1">
      <alignment horizontal="center" vertical="center" shrinkToFit="1"/>
    </xf>
    <xf numFmtId="0" fontId="4" fillId="0" borderId="16" xfId="0" applyFont="1" applyBorder="1" applyAlignment="1">
      <alignment horizontal="right"/>
    </xf>
    <xf numFmtId="0" fontId="2" fillId="0" borderId="9" xfId="0" applyFont="1" applyBorder="1" applyAlignment="1">
      <alignment horizontal="centerContinuous" wrapText="1"/>
    </xf>
    <xf numFmtId="0" fontId="2" fillId="0" borderId="46" xfId="0" applyFont="1" applyBorder="1" applyAlignment="1">
      <alignment horizontal="centerContinuous" wrapText="1"/>
    </xf>
    <xf numFmtId="0" fontId="2" fillId="0" borderId="10" xfId="0" applyFont="1" applyBorder="1" applyAlignment="1">
      <alignment horizontal="centerContinuous" wrapText="1"/>
    </xf>
    <xf numFmtId="0" fontId="53" fillId="10" borderId="73" xfId="0" applyFont="1" applyFill="1" applyBorder="1" applyAlignment="1">
      <alignment horizontal="right"/>
    </xf>
    <xf numFmtId="0" fontId="53" fillId="10" borderId="128" xfId="0" applyFont="1" applyFill="1" applyBorder="1" applyAlignment="1">
      <alignment horizontal="centerContinuous"/>
    </xf>
    <xf numFmtId="0" fontId="53" fillId="10" borderId="129" xfId="0" applyFont="1" applyFill="1" applyBorder="1" applyAlignment="1">
      <alignment horizontal="centerContinuous"/>
    </xf>
    <xf numFmtId="0" fontId="53" fillId="10" borderId="130" xfId="0" applyFont="1" applyFill="1" applyBorder="1" applyAlignment="1">
      <alignment horizontal="centerContinuous"/>
    </xf>
    <xf numFmtId="0" fontId="2" fillId="0" borderId="38" xfId="0" applyFont="1" applyBorder="1" applyAlignment="1">
      <alignment horizontal="left" vertical="center"/>
    </xf>
    <xf numFmtId="0" fontId="2" fillId="0" borderId="131" xfId="0" applyFont="1" applyBorder="1" applyAlignment="1">
      <alignment horizontal="centerContinuous" vertical="center" shrinkToFit="1"/>
    </xf>
    <xf numFmtId="0" fontId="22" fillId="0" borderId="132" xfId="0" applyFont="1" applyBorder="1" applyAlignment="1">
      <alignment horizontal="centerContinuous" vertical="center"/>
    </xf>
    <xf numFmtId="0" fontId="2" fillId="0" borderId="133" xfId="0" applyFont="1" applyBorder="1" applyAlignment="1">
      <alignment horizontal="center" vertical="center"/>
    </xf>
    <xf numFmtId="0" fontId="2" fillId="0" borderId="134" xfId="0" applyFont="1" applyBorder="1" applyAlignment="1">
      <alignment horizontal="centerContinuous" vertical="center"/>
    </xf>
    <xf numFmtId="0" fontId="2" fillId="0" borderId="135" xfId="0" applyFont="1" applyBorder="1" applyAlignment="1">
      <alignment horizontal="centerContinuous" vertical="center"/>
    </xf>
    <xf numFmtId="0" fontId="2" fillId="0" borderId="0" xfId="0" applyFont="1" applyAlignment="1">
      <alignment vertical="center"/>
    </xf>
    <xf numFmtId="0" fontId="58" fillId="0" borderId="54" xfId="0" applyFont="1" applyBorder="1" applyAlignment="1">
      <alignment horizontal="center" vertical="center" shrinkToFit="1"/>
    </xf>
    <xf numFmtId="0" fontId="42" fillId="0" borderId="34" xfId="0" applyFont="1" applyBorder="1" applyAlignment="1">
      <alignment horizontal="center" vertical="center" shrinkToFit="1"/>
    </xf>
    <xf numFmtId="0" fontId="7" fillId="15" borderId="59" xfId="0" applyFont="1" applyFill="1" applyBorder="1" applyAlignment="1">
      <alignment horizontal="center" vertical="center" wrapText="1"/>
    </xf>
    <xf numFmtId="0" fontId="2" fillId="0" borderId="108" xfId="0" applyFont="1" applyBorder="1" applyAlignment="1">
      <alignment horizontal="centerContinuous" vertical="center" shrinkToFit="1"/>
    </xf>
    <xf numFmtId="0" fontId="22" fillId="0" borderId="94" xfId="0" applyFont="1" applyBorder="1" applyAlignment="1">
      <alignment horizontal="centerContinuous" vertical="center"/>
    </xf>
    <xf numFmtId="0" fontId="2" fillId="0" borderId="90" xfId="0" applyFont="1" applyBorder="1" applyAlignment="1">
      <alignment horizontal="centerContinuous" vertical="center"/>
    </xf>
    <xf numFmtId="0" fontId="2" fillId="0" borderId="91" xfId="0" applyFont="1" applyBorder="1" applyAlignment="1">
      <alignment horizontal="centerContinuous" vertical="center"/>
    </xf>
    <xf numFmtId="1" fontId="5" fillId="0" borderId="134" xfId="0" applyNumberFormat="1" applyFont="1" applyBorder="1" applyAlignment="1">
      <alignment horizontal="center" vertical="center"/>
    </xf>
    <xf numFmtId="1" fontId="56" fillId="10" borderId="134" xfId="0" applyNumberFormat="1" applyFont="1" applyFill="1" applyBorder="1" applyAlignment="1">
      <alignment horizontal="center" vertical="center"/>
    </xf>
    <xf numFmtId="1" fontId="2" fillId="0" borderId="134" xfId="0" applyNumberFormat="1" applyFont="1" applyBorder="1" applyAlignment="1">
      <alignment horizontal="center" vertical="center"/>
    </xf>
    <xf numFmtId="1" fontId="5" fillId="0" borderId="0" xfId="0" applyNumberFormat="1" applyFont="1" applyAlignment="1">
      <alignment vertical="center"/>
    </xf>
    <xf numFmtId="1" fontId="22" fillId="7" borderId="31" xfId="0" applyNumberFormat="1" applyFont="1" applyFill="1" applyBorder="1" applyAlignment="1">
      <alignment horizontal="center" vertical="center"/>
    </xf>
    <xf numFmtId="1" fontId="2" fillId="0" borderId="54" xfId="0" applyNumberFormat="1" applyFont="1" applyBorder="1" applyAlignment="1">
      <alignment horizontal="center" vertical="center"/>
    </xf>
    <xf numFmtId="1" fontId="2" fillId="0" borderId="81" xfId="0" applyNumberFormat="1" applyFont="1" applyBorder="1" applyAlignment="1">
      <alignment horizontal="center" vertical="center"/>
    </xf>
    <xf numFmtId="1" fontId="2" fillId="0" borderId="47" xfId="0" applyNumberFormat="1" applyFont="1" applyBorder="1" applyAlignment="1">
      <alignment horizontal="center" vertical="center"/>
    </xf>
    <xf numFmtId="1" fontId="5" fillId="0" borderId="0" xfId="0" applyNumberFormat="1" applyFont="1" applyAlignment="1">
      <alignment horizontal="center" vertical="center"/>
    </xf>
    <xf numFmtId="1" fontId="2" fillId="8" borderId="54" xfId="0" applyNumberFormat="1" applyFont="1" applyFill="1" applyBorder="1" applyAlignment="1">
      <alignment horizontal="center" vertical="center"/>
    </xf>
    <xf numFmtId="1" fontId="2" fillId="0" borderId="55" xfId="0" applyNumberFormat="1" applyFont="1" applyBorder="1" applyAlignment="1">
      <alignment horizontal="center" vertical="center"/>
    </xf>
    <xf numFmtId="1" fontId="2" fillId="0" borderId="34" xfId="0" applyNumberFormat="1" applyFont="1" applyBorder="1" applyAlignment="1">
      <alignment horizontal="center" vertical="center"/>
    </xf>
    <xf numFmtId="0" fontId="58" fillId="0" borderId="34" xfId="0" applyFont="1" applyBorder="1" applyAlignment="1">
      <alignment horizontal="centerContinuous" vertical="center"/>
    </xf>
    <xf numFmtId="0" fontId="2" fillId="0" borderId="84" xfId="0" applyFont="1" applyBorder="1" applyAlignment="1">
      <alignment horizontal="center" vertical="center"/>
    </xf>
    <xf numFmtId="1" fontId="2" fillId="0" borderId="0" xfId="0" applyNumberFormat="1" applyFont="1" applyAlignment="1">
      <alignment horizontal="center" vertical="center"/>
    </xf>
    <xf numFmtId="1" fontId="2" fillId="0" borderId="122" xfId="0" applyNumberFormat="1" applyFont="1" applyBorder="1" applyAlignment="1">
      <alignment horizontal="center" vertical="center" shrinkToFit="1"/>
    </xf>
    <xf numFmtId="1" fontId="2" fillId="0" borderId="123" xfId="0" applyNumberFormat="1" applyFont="1" applyBorder="1" applyAlignment="1">
      <alignment horizontal="center" vertical="center" shrinkToFit="1"/>
    </xf>
    <xf numFmtId="1" fontId="5" fillId="0" borderId="123" xfId="0" applyNumberFormat="1" applyFont="1" applyBorder="1" applyAlignment="1">
      <alignment horizontal="center" vertical="center" shrinkToFit="1"/>
    </xf>
    <xf numFmtId="1" fontId="5" fillId="0" borderId="124" xfId="0" applyNumberFormat="1" applyFont="1" applyBorder="1" applyAlignment="1">
      <alignment horizontal="center" vertical="center" shrinkToFit="1"/>
    </xf>
    <xf numFmtId="1" fontId="5" fillId="0" borderId="122" xfId="0" applyNumberFormat="1" applyFont="1" applyBorder="1" applyAlignment="1">
      <alignment horizontal="center" vertical="center" shrinkToFit="1"/>
    </xf>
    <xf numFmtId="1" fontId="5" fillId="0" borderId="125" xfId="0" applyNumberFormat="1" applyFont="1" applyBorder="1" applyAlignment="1">
      <alignment horizontal="center" vertical="center" shrinkToFit="1"/>
    </xf>
    <xf numFmtId="1" fontId="2" fillId="8" borderId="86" xfId="0" applyNumberFormat="1" applyFont="1" applyFill="1" applyBorder="1" applyAlignment="1">
      <alignment horizontal="center" vertical="center"/>
    </xf>
    <xf numFmtId="0" fontId="7" fillId="0" borderId="52" xfId="0" applyFont="1" applyBorder="1" applyAlignment="1">
      <alignment horizontal="center" vertical="center" shrinkToFit="1"/>
    </xf>
    <xf numFmtId="0" fontId="7" fillId="0" borderId="1" xfId="5" applyFont="1" applyBorder="1" applyAlignment="1">
      <alignment horizontal="center" vertical="center" shrinkToFit="1"/>
    </xf>
    <xf numFmtId="0" fontId="7" fillId="0" borderId="25" xfId="5" applyFont="1" applyBorder="1" applyAlignment="1">
      <alignment horizontal="center" vertical="center" shrinkToFit="1"/>
    </xf>
    <xf numFmtId="9" fontId="7" fillId="0" borderId="26" xfId="2" applyFont="1" applyBorder="1" applyAlignment="1">
      <alignment horizontal="center" vertical="center" shrinkToFit="1"/>
    </xf>
    <xf numFmtId="0" fontId="7" fillId="0" borderId="26" xfId="2" applyNumberFormat="1" applyFont="1" applyBorder="1" applyAlignment="1">
      <alignment horizontal="center" vertical="center" shrinkToFit="1"/>
    </xf>
    <xf numFmtId="0" fontId="7" fillId="0" borderId="26" xfId="0" applyFont="1" applyBorder="1" applyAlignment="1">
      <alignment horizontal="center" vertical="center" shrinkToFit="1"/>
    </xf>
    <xf numFmtId="0" fontId="7" fillId="0" borderId="27" xfId="5" applyFont="1" applyBorder="1" applyAlignment="1">
      <alignment horizontal="center" vertical="center" wrapText="1"/>
    </xf>
    <xf numFmtId="0" fontId="7" fillId="0" borderId="26" xfId="0" applyFont="1" applyBorder="1" applyAlignment="1">
      <alignment horizontal="center" vertical="center" wrapText="1"/>
    </xf>
    <xf numFmtId="9" fontId="7" fillId="0" borderId="59" xfId="2" applyFont="1" applyFill="1" applyBorder="1" applyAlignment="1">
      <alignment horizontal="center" vertical="center" shrinkToFit="1"/>
    </xf>
    <xf numFmtId="0" fontId="7" fillId="0" borderId="15" xfId="0" applyFont="1" applyBorder="1" applyAlignment="1">
      <alignment horizontal="center" vertical="center" shrinkToFit="1"/>
    </xf>
    <xf numFmtId="0" fontId="7" fillId="16" borderId="25" xfId="0" applyFont="1" applyFill="1" applyBorder="1" applyAlignment="1">
      <alignment horizontal="center" vertical="center" wrapText="1"/>
    </xf>
    <xf numFmtId="0" fontId="62" fillId="0" borderId="1" xfId="0" applyFont="1" applyBorder="1" applyAlignment="1">
      <alignment vertical="center"/>
    </xf>
    <xf numFmtId="0" fontId="6" fillId="0" borderId="25" xfId="0" applyFont="1" applyBorder="1" applyAlignment="1">
      <alignment horizontal="center" vertical="center"/>
    </xf>
    <xf numFmtId="0" fontId="7" fillId="0" borderId="25" xfId="0" applyFont="1" applyBorder="1" applyAlignment="1">
      <alignment horizontal="center" vertical="center" wrapText="1"/>
    </xf>
    <xf numFmtId="1" fontId="7" fillId="0" borderId="25"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0" fontId="63" fillId="0" borderId="1" xfId="0" applyFont="1" applyBorder="1" applyAlignment="1">
      <alignment vertical="center"/>
    </xf>
    <xf numFmtId="0" fontId="12" fillId="0" borderId="2" xfId="0" applyFont="1" applyBorder="1" applyAlignment="1">
      <alignment horizontal="center" vertical="center"/>
    </xf>
    <xf numFmtId="0" fontId="7" fillId="0" borderId="64" xfId="0" quotePrefix="1" applyFont="1" applyBorder="1" applyAlignment="1">
      <alignment horizontal="center" vertical="center"/>
    </xf>
    <xf numFmtId="0" fontId="10" fillId="0" borderId="26" xfId="0" applyFont="1" applyBorder="1" applyAlignment="1">
      <alignment horizontal="center" vertical="center"/>
    </xf>
    <xf numFmtId="1" fontId="2" fillId="9" borderId="47" xfId="0" applyNumberFormat="1" applyFont="1" applyFill="1" applyBorder="1" applyAlignment="1">
      <alignment horizontal="center" vertical="center"/>
    </xf>
    <xf numFmtId="0" fontId="4" fillId="0" borderId="0" xfId="0" applyFont="1" applyAlignment="1">
      <alignment horizontal="right"/>
    </xf>
    <xf numFmtId="164" fontId="2" fillId="0" borderId="0" xfId="0" applyNumberFormat="1" applyFont="1" applyAlignment="1">
      <alignment horizontal="center"/>
    </xf>
    <xf numFmtId="0" fontId="2" fillId="0" borderId="0" xfId="0" applyFont="1"/>
    <xf numFmtId="1" fontId="2" fillId="8" borderId="85" xfId="0" applyNumberFormat="1" applyFont="1" applyFill="1" applyBorder="1" applyAlignment="1">
      <alignment horizontal="center" vertical="center"/>
    </xf>
    <xf numFmtId="0" fontId="4" fillId="0" borderId="46" xfId="0" applyFont="1" applyBorder="1" applyAlignment="1">
      <alignment horizontal="centerContinuous" wrapText="1"/>
    </xf>
    <xf numFmtId="0" fontId="2" fillId="0" borderId="105" xfId="0" applyFont="1" applyBorder="1" applyAlignment="1">
      <alignment horizontal="centerContinuous" vertical="center" shrinkToFit="1"/>
    </xf>
    <xf numFmtId="0" fontId="22" fillId="0" borderId="106" xfId="0" applyFont="1" applyBorder="1" applyAlignment="1">
      <alignment horizontal="centerContinuous" vertical="center"/>
    </xf>
    <xf numFmtId="0" fontId="2" fillId="0" borderId="82" xfId="0" applyFont="1" applyBorder="1" applyAlignment="1">
      <alignment horizontal="center" vertical="center"/>
    </xf>
    <xf numFmtId="0" fontId="2" fillId="0" borderId="117" xfId="0" applyFont="1" applyBorder="1" applyAlignment="1">
      <alignment horizontal="centerContinuous" vertical="center" shrinkToFit="1"/>
    </xf>
    <xf numFmtId="0" fontId="22" fillId="0" borderId="118" xfId="0" applyFont="1" applyBorder="1" applyAlignment="1">
      <alignment horizontal="centerContinuous" vertical="center"/>
    </xf>
    <xf numFmtId="0" fontId="2" fillId="0" borderId="119" xfId="0" applyFont="1" applyBorder="1" applyAlignment="1">
      <alignment horizontal="centerContinuous" vertical="center"/>
    </xf>
    <xf numFmtId="0" fontId="2" fillId="0" borderId="120" xfId="0" applyFont="1" applyBorder="1" applyAlignment="1">
      <alignment horizontal="centerContinuous" vertical="center"/>
    </xf>
    <xf numFmtId="0" fontId="7" fillId="0" borderId="15" xfId="0" applyFont="1" applyBorder="1" applyAlignment="1">
      <alignment horizontal="center" vertical="center"/>
    </xf>
    <xf numFmtId="49" fontId="7" fillId="0" borderId="28" xfId="0" applyNumberFormat="1" applyFont="1" applyBorder="1" applyAlignment="1">
      <alignment horizontal="center" vertical="center"/>
    </xf>
    <xf numFmtId="0" fontId="2" fillId="15" borderId="89" xfId="0" applyFont="1" applyFill="1" applyBorder="1" applyAlignment="1">
      <alignment horizontal="center" vertical="center"/>
    </xf>
    <xf numFmtId="0" fontId="9" fillId="15" borderId="3" xfId="0" quotePrefix="1" applyFont="1" applyFill="1" applyBorder="1" applyAlignment="1">
      <alignment horizontal="center" vertical="center"/>
    </xf>
    <xf numFmtId="0" fontId="6" fillId="0" borderId="1" xfId="0" applyFont="1" applyBorder="1" applyAlignment="1">
      <alignment horizontal="center" vertical="center" shrinkToFit="1"/>
    </xf>
    <xf numFmtId="0" fontId="7" fillId="0" borderId="74" xfId="0" applyFont="1" applyBorder="1" applyAlignment="1">
      <alignment horizontal="centerContinuous" vertical="center"/>
    </xf>
    <xf numFmtId="0" fontId="2" fillId="0" borderId="76" xfId="0" applyFont="1" applyBorder="1" applyAlignment="1">
      <alignment horizontal="centerContinuous" vertical="center"/>
    </xf>
    <xf numFmtId="0" fontId="53" fillId="17" borderId="45" xfId="0" applyFont="1" applyFill="1" applyBorder="1" applyAlignment="1">
      <alignment horizontal="center" vertical="center" shrinkToFit="1"/>
    </xf>
    <xf numFmtId="0" fontId="64" fillId="17" borderId="13" xfId="0" applyFont="1" applyFill="1" applyBorder="1" applyAlignment="1">
      <alignment horizontal="center" vertical="center"/>
    </xf>
    <xf numFmtId="0" fontId="64" fillId="17" borderId="13" xfId="0" quotePrefix="1" applyFont="1" applyFill="1" applyBorder="1" applyAlignment="1">
      <alignment horizontal="center" vertical="center"/>
    </xf>
    <xf numFmtId="9" fontId="64" fillId="17" borderId="13" xfId="0" applyNumberFormat="1" applyFont="1" applyFill="1" applyBorder="1" applyAlignment="1">
      <alignment horizontal="center" vertical="center"/>
    </xf>
    <xf numFmtId="49" fontId="64" fillId="17" borderId="13" xfId="0" quotePrefix="1" applyNumberFormat="1" applyFont="1" applyFill="1" applyBorder="1" applyAlignment="1">
      <alignment horizontal="center" vertical="center"/>
    </xf>
    <xf numFmtId="164" fontId="64" fillId="17" borderId="13" xfId="0" applyNumberFormat="1" applyFont="1" applyFill="1" applyBorder="1" applyAlignment="1">
      <alignment horizontal="center" vertical="center"/>
    </xf>
    <xf numFmtId="164" fontId="64" fillId="17" borderId="52" xfId="0" applyNumberFormat="1" applyFont="1" applyFill="1" applyBorder="1" applyAlignment="1">
      <alignment horizontal="centerContinuous" vertical="center"/>
    </xf>
    <xf numFmtId="164" fontId="64" fillId="17" borderId="93" xfId="0" applyNumberFormat="1" applyFont="1" applyFill="1" applyBorder="1" applyAlignment="1">
      <alignment horizontal="centerContinuous" vertical="center"/>
    </xf>
    <xf numFmtId="0" fontId="64" fillId="17" borderId="53" xfId="0" quotePrefix="1" applyFont="1" applyFill="1" applyBorder="1" applyAlignment="1">
      <alignment horizontal="centerContinuous" vertical="center"/>
    </xf>
    <xf numFmtId="1" fontId="64" fillId="17" borderId="116" xfId="0" applyNumberFormat="1" applyFont="1" applyFill="1" applyBorder="1" applyAlignment="1">
      <alignment horizontal="center" vertical="center"/>
    </xf>
    <xf numFmtId="49" fontId="7" fillId="15" borderId="28" xfId="0" applyNumberFormat="1" applyFont="1" applyFill="1" applyBorder="1" applyAlignment="1">
      <alignment horizontal="center" vertical="center"/>
    </xf>
  </cellXfs>
  <cellStyles count="11">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3" xfId="8" xr:uid="{00000000-0005-0000-0000-000005000000}"/>
    <cellStyle name="Normal 4" xfId="9" xr:uid="{00000000-0005-0000-0000-000006000000}"/>
    <cellStyle name="Normal 5" xfId="7" xr:uid="{00000000-0005-0000-0000-000007000000}"/>
    <cellStyle name="Percent" xfId="2" builtinId="5"/>
    <cellStyle name="Percent 2" xfId="3" xr:uid="{00000000-0005-0000-0000-000009000000}"/>
    <cellStyle name="Percent 2 2" xfId="10" xr:uid="{00000000-0005-0000-0000-00000A000000}"/>
  </cellStyles>
  <dxfs count="882">
    <dxf>
      <fill>
        <patternFill>
          <bgColor rgb="FF00FF00"/>
        </patternFill>
      </fill>
    </dxf>
    <dxf>
      <fill>
        <patternFill>
          <bgColor rgb="FFFFC000"/>
        </patternFill>
      </fill>
    </dxf>
    <dxf>
      <fill>
        <patternFill>
          <bgColor rgb="FFFF00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9900FF"/>
      <color rgb="FFCCFFCC"/>
      <color rgb="FF00FF00"/>
      <color rgb="FF009900"/>
      <color rgb="FF0000FF"/>
      <color rgb="FF00CC66"/>
      <color rgb="FF00FF99"/>
      <color rgb="FF66FF99"/>
      <color rgb="FFCC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57150</xdr:colOff>
      <xdr:row>15</xdr:row>
      <xdr:rowOff>87629</xdr:rowOff>
    </xdr:from>
    <xdr:to>
      <xdr:col>6</xdr:col>
      <xdr:colOff>1247775</xdr:colOff>
      <xdr:row>20</xdr:row>
      <xdr:rowOff>144780</xdr:rowOff>
    </xdr:to>
    <xdr:sp macro="" textlink="">
      <xdr:nvSpPr>
        <xdr:cNvPr id="1084" name="Text Box 60">
          <a:extLst>
            <a:ext uri="{FF2B5EF4-FFF2-40B4-BE49-F238E27FC236}">
              <a16:creationId xmlns:a16="http://schemas.microsoft.com/office/drawing/2014/main" id="{00000000-0008-0000-0000-00003C040000}"/>
            </a:ext>
          </a:extLst>
        </xdr:cNvPr>
        <xdr:cNvSpPr txBox="1">
          <a:spLocks noChangeArrowheads="1"/>
        </xdr:cNvSpPr>
      </xdr:nvSpPr>
      <xdr:spPr bwMode="auto">
        <a:xfrm>
          <a:off x="57150" y="3585209"/>
          <a:ext cx="6433185" cy="1131571"/>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panose="02020603050405020304" pitchFamily="18" charset="0"/>
              <a:cs typeface="Times New Roman" panose="02020603050405020304" pitchFamily="18" charset="0"/>
            </a:rPr>
            <a:t>Current Status:  </a:t>
          </a:r>
          <a:r>
            <a:rPr lang="en-US" sz="1200" b="0" i="0" baseline="0">
              <a:effectLst/>
              <a:latin typeface="Times New Roman" panose="02020603050405020304" pitchFamily="18" charset="0"/>
              <a:ea typeface="+mn-ea"/>
              <a:cs typeface="Times New Roman" panose="02020603050405020304" pitchFamily="18" charset="0"/>
            </a:rPr>
            <a:t>Cat’s Graced (+4 to Dexterity), Mage Armored (+4 to Touch AC), Hastened (base speed 60’; +1 attack per round; +1 to attack and touch AC).</a:t>
          </a:r>
          <a:endParaRPr lang="en-US" sz="1200" b="0" i="0" u="none" strike="noStrike" baseline="0">
            <a:solidFill>
              <a:srgbClr val="000000"/>
            </a:solidFill>
            <a:latin typeface="Times New Roman" panose="02020603050405020304" pitchFamily="18" charset="0"/>
            <a:cs typeface="Times New Roman" panose="02020603050405020304" pitchFamily="18" charset="0"/>
          </a:endParaRPr>
        </a:p>
        <a:p>
          <a:pPr algn="just" rtl="0">
            <a:defRPr sz="1000"/>
          </a:pPr>
          <a:endParaRPr lang="en-US" sz="1200" b="1" i="0" u="none" strike="noStrike" baseline="0">
            <a:solidFill>
              <a:srgbClr val="000000"/>
            </a:solidFill>
            <a:latin typeface="Times New Roman" panose="02020603050405020304" pitchFamily="18" charset="0"/>
            <a:cs typeface="Times New Roman" panose="02020603050405020304" pitchFamily="18" charset="0"/>
          </a:endParaRPr>
        </a:p>
        <a:p>
          <a:pPr algn="just" rtl="0">
            <a:defRPr sz="1000"/>
          </a:pPr>
          <a:r>
            <a:rPr lang="en-US" sz="1200" b="1" i="0" u="none" strike="noStrike" baseline="0">
              <a:solidFill>
                <a:srgbClr val="000000"/>
              </a:solidFill>
              <a:latin typeface="Times New Roman" panose="02020603050405020304" pitchFamily="18" charset="0"/>
              <a:cs typeface="Times New Roman" panose="02020603050405020304" pitchFamily="18" charset="0"/>
            </a:rPr>
            <a:t>Previous Status:  </a:t>
          </a:r>
          <a:r>
            <a:rPr lang="en-US" sz="1200" b="0" i="0" u="none" strike="noStrike" baseline="0">
              <a:solidFill>
                <a:srgbClr val="000000"/>
              </a:solidFill>
              <a:latin typeface="Times New Roman" panose="02020603050405020304" pitchFamily="18" charset="0"/>
              <a:cs typeface="Times New Roman" panose="02020603050405020304" pitchFamily="18" charset="0"/>
            </a:rPr>
            <a:t>Invisible, Flying (60’), Bull’s Strengthened (+4 to Strength), Dragonskinned (+4 to AC); in lizardfolk form (+5 to AC).</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6324600" y="0"/>
          <a:ext cx="18954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92297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9460" name="Rectangle 1">
          <a:extLst>
            <a:ext uri="{FF2B5EF4-FFF2-40B4-BE49-F238E27FC236}">
              <a16:creationId xmlns:a16="http://schemas.microsoft.com/office/drawing/2014/main" id="{00000000-0008-0000-04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276225</xdr:colOff>
      <xdr:row>1</xdr:row>
      <xdr:rowOff>123825</xdr:rowOff>
    </xdr:from>
    <xdr:to>
      <xdr:col>4</xdr:col>
      <xdr:colOff>123825</xdr:colOff>
      <xdr:row>2</xdr:row>
      <xdr:rowOff>66675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2"/>
  <sheetViews>
    <sheetView showGridLines="0" tabSelected="1" zoomScaleNormal="100" workbookViewId="0"/>
  </sheetViews>
  <sheetFormatPr defaultColWidth="13" defaultRowHeight="15.6" x14ac:dyDescent="0.3"/>
  <cols>
    <col min="1" max="1" width="15.796875" style="301" customWidth="1"/>
    <col min="2" max="2" width="10" style="303" customWidth="1"/>
    <col min="3" max="3" width="5.5" style="303" customWidth="1"/>
    <col min="4" max="4" width="13.69921875" style="301" bestFit="1" customWidth="1"/>
    <col min="5" max="5" width="8.69921875" style="303" bestFit="1" customWidth="1"/>
    <col min="6" max="6" width="14.69921875" style="301" customWidth="1"/>
    <col min="7" max="7" width="17.09765625" style="303" customWidth="1"/>
    <col min="8" max="16384" width="13" style="50"/>
  </cols>
  <sheetData>
    <row r="1" spans="1:7" ht="29.4" thickTop="1" thickBot="1" x14ac:dyDescent="0.35">
      <c r="A1" s="305" t="s">
        <v>145</v>
      </c>
      <c r="B1" s="306" t="s">
        <v>146</v>
      </c>
      <c r="C1" s="307"/>
      <c r="D1" s="308"/>
      <c r="E1" s="309"/>
      <c r="F1" s="308"/>
      <c r="G1" s="310" t="s">
        <v>332</v>
      </c>
    </row>
    <row r="2" spans="1:7" ht="17.399999999999999" thickTop="1" x14ac:dyDescent="0.3">
      <c r="A2" s="311" t="s">
        <v>0</v>
      </c>
      <c r="B2" s="312" t="s">
        <v>99</v>
      </c>
      <c r="C2" s="312"/>
      <c r="D2" s="313" t="s">
        <v>114</v>
      </c>
      <c r="E2" s="314" t="s">
        <v>141</v>
      </c>
      <c r="F2" s="315"/>
      <c r="G2" s="316"/>
    </row>
    <row r="3" spans="1:7" ht="16.8" x14ac:dyDescent="0.3">
      <c r="A3" s="311" t="s">
        <v>63</v>
      </c>
      <c r="B3" s="312" t="s">
        <v>142</v>
      </c>
      <c r="C3" s="312"/>
      <c r="D3" s="313" t="s">
        <v>64</v>
      </c>
      <c r="E3" s="314">
        <v>2</v>
      </c>
      <c r="F3" s="313"/>
      <c r="G3" s="316"/>
    </row>
    <row r="4" spans="1:7" ht="16.8" x14ac:dyDescent="0.3">
      <c r="A4" s="311" t="s">
        <v>63</v>
      </c>
      <c r="B4" s="312" t="s">
        <v>159</v>
      </c>
      <c r="C4" s="312"/>
      <c r="D4" s="313" t="s">
        <v>64</v>
      </c>
      <c r="E4" s="314">
        <v>3</v>
      </c>
      <c r="F4" s="313"/>
      <c r="G4" s="316"/>
    </row>
    <row r="5" spans="1:7" ht="16.8" x14ac:dyDescent="0.3">
      <c r="A5" s="311" t="s">
        <v>63</v>
      </c>
      <c r="B5" s="312" t="s">
        <v>262</v>
      </c>
      <c r="C5" s="312"/>
      <c r="D5" s="313" t="s">
        <v>64</v>
      </c>
      <c r="E5" s="314">
        <v>3</v>
      </c>
      <c r="F5" s="313"/>
      <c r="G5" s="316"/>
    </row>
    <row r="6" spans="1:7" ht="17.399999999999999" thickBot="1" x14ac:dyDescent="0.35">
      <c r="A6" s="311" t="s">
        <v>65</v>
      </c>
      <c r="B6" s="312" t="s">
        <v>147</v>
      </c>
      <c r="C6" s="312"/>
      <c r="D6" s="313" t="s">
        <v>1</v>
      </c>
      <c r="E6" s="314" t="s">
        <v>148</v>
      </c>
      <c r="F6" s="313"/>
      <c r="G6" s="316"/>
    </row>
    <row r="7" spans="1:7" ht="17.399999999999999" thickTop="1" x14ac:dyDescent="0.3">
      <c r="A7" s="317" t="s">
        <v>87</v>
      </c>
      <c r="B7" s="450">
        <f>5</f>
        <v>5</v>
      </c>
      <c r="C7" s="451"/>
      <c r="D7" s="318" t="s">
        <v>73</v>
      </c>
      <c r="E7" s="319" t="s">
        <v>149</v>
      </c>
      <c r="F7" s="320"/>
      <c r="G7" s="316"/>
    </row>
    <row r="8" spans="1:7" ht="17.399999999999999" thickBot="1" x14ac:dyDescent="0.35">
      <c r="A8" s="321" t="s">
        <v>129</v>
      </c>
      <c r="B8" s="322" t="str">
        <f>C10</f>
        <v>+5</v>
      </c>
      <c r="C8" s="323"/>
      <c r="D8" s="324" t="s">
        <v>136</v>
      </c>
      <c r="E8" s="325" t="s">
        <v>149</v>
      </c>
      <c r="F8" s="320"/>
      <c r="G8" s="316"/>
    </row>
    <row r="9" spans="1:7" ht="17.399999999999999" thickTop="1" x14ac:dyDescent="0.3">
      <c r="A9" s="326" t="s">
        <v>2</v>
      </c>
      <c r="B9" s="445">
        <f>10</f>
        <v>10</v>
      </c>
      <c r="C9" s="327" t="str">
        <f>IF(B9&gt;9.9,CONCATENATE("+",ROUNDDOWN((B9-10)/2,0)),ROUNDUP((B9-10)/2,0))</f>
        <v>+0</v>
      </c>
      <c r="D9" s="328" t="s">
        <v>71</v>
      </c>
      <c r="E9" s="329" t="s">
        <v>243</v>
      </c>
      <c r="F9" s="320"/>
      <c r="G9" s="316"/>
    </row>
    <row r="10" spans="1:7" ht="16.8" x14ac:dyDescent="0.3">
      <c r="A10" s="330" t="s">
        <v>3</v>
      </c>
      <c r="B10" s="448">
        <f>16+4</f>
        <v>20</v>
      </c>
      <c r="C10" s="331" t="str">
        <f t="shared" ref="C10:C14" si="0">IF(B10&gt;9.9,CONCATENATE("+",ROUNDDOWN((B10-10)/2,0)),ROUNDUP((B10-10)/2,0))</f>
        <v>+5</v>
      </c>
      <c r="D10" s="332" t="s">
        <v>72</v>
      </c>
      <c r="E10" s="333">
        <f>SUM(Martial!G4:G16)+SUM(Equipment!C3:C12)+5</f>
        <v>12.25</v>
      </c>
      <c r="F10" s="320"/>
      <c r="G10" s="316"/>
    </row>
    <row r="11" spans="1:7" ht="16.8" x14ac:dyDescent="0.3">
      <c r="A11" s="334" t="s">
        <v>12</v>
      </c>
      <c r="B11" s="335">
        <v>14</v>
      </c>
      <c r="C11" s="336" t="str">
        <f t="shared" si="0"/>
        <v>+2</v>
      </c>
      <c r="D11" s="332" t="s">
        <v>14</v>
      </c>
      <c r="E11" s="337">
        <f>ROUNDUP(((E3*6)*0.75)+((E4*4)*0.75)+((E5*4)*0.75)+((E3+E4+E5)*C11),0)</f>
        <v>43</v>
      </c>
      <c r="F11" s="320"/>
      <c r="G11" s="316"/>
    </row>
    <row r="12" spans="1:7" ht="16.8" x14ac:dyDescent="0.3">
      <c r="A12" s="338" t="s">
        <v>13</v>
      </c>
      <c r="B12" s="335">
        <v>17</v>
      </c>
      <c r="C12" s="331" t="str">
        <f t="shared" si="0"/>
        <v>+3</v>
      </c>
      <c r="D12" s="339" t="s">
        <v>88</v>
      </c>
      <c r="E12" s="462">
        <f>11+C10+4</f>
        <v>20</v>
      </c>
      <c r="F12" s="311"/>
      <c r="G12" s="316"/>
    </row>
    <row r="13" spans="1:7" ht="16.8" x14ac:dyDescent="0.3">
      <c r="A13" s="340" t="s">
        <v>15</v>
      </c>
      <c r="B13" s="335">
        <v>10</v>
      </c>
      <c r="C13" s="331" t="str">
        <f t="shared" si="0"/>
        <v>+0</v>
      </c>
      <c r="D13" s="339" t="s">
        <v>140</v>
      </c>
      <c r="E13" s="446">
        <f>E14-C10</f>
        <v>19</v>
      </c>
      <c r="F13" s="320"/>
      <c r="G13" s="316"/>
    </row>
    <row r="14" spans="1:7" ht="17.399999999999999" thickBot="1" x14ac:dyDescent="0.35">
      <c r="A14" s="341" t="s">
        <v>11</v>
      </c>
      <c r="B14" s="342">
        <v>10</v>
      </c>
      <c r="C14" s="343" t="str">
        <f t="shared" si="0"/>
        <v>+0</v>
      </c>
      <c r="D14" s="344" t="s">
        <v>336</v>
      </c>
      <c r="E14" s="345">
        <f>E12+SUM(Martial!B11:B12)</f>
        <v>24</v>
      </c>
      <c r="F14" s="320"/>
      <c r="G14" s="316"/>
    </row>
    <row r="15" spans="1:7" ht="24" thickTop="1" thickBot="1" x14ac:dyDescent="0.35">
      <c r="A15" s="346" t="s">
        <v>78</v>
      </c>
      <c r="B15" s="347"/>
      <c r="C15" s="347"/>
      <c r="D15" s="348"/>
      <c r="E15" s="348"/>
      <c r="F15" s="348"/>
      <c r="G15" s="349"/>
    </row>
    <row r="16" spans="1:7" s="9" customFormat="1" ht="17.399999999999999" thickTop="1" x14ac:dyDescent="0.3">
      <c r="A16" s="350"/>
      <c r="B16" s="351"/>
      <c r="C16" s="351"/>
      <c r="D16" s="351"/>
      <c r="E16" s="351"/>
      <c r="F16" s="351"/>
      <c r="G16" s="352"/>
    </row>
    <row r="17" spans="1:7" s="9" customFormat="1" ht="16.8" x14ac:dyDescent="0.3">
      <c r="A17" s="353"/>
      <c r="B17" s="354"/>
      <c r="C17" s="354"/>
      <c r="D17" s="354"/>
      <c r="E17" s="354"/>
      <c r="F17" s="354"/>
      <c r="G17" s="355"/>
    </row>
    <row r="18" spans="1:7" s="9" customFormat="1" ht="16.8" x14ac:dyDescent="0.3">
      <c r="A18" s="353"/>
      <c r="B18" s="354"/>
      <c r="C18" s="354"/>
      <c r="D18" s="354"/>
      <c r="E18" s="354"/>
      <c r="F18" s="354"/>
      <c r="G18" s="355"/>
    </row>
    <row r="19" spans="1:7" s="9" customFormat="1" ht="16.8" x14ac:dyDescent="0.3">
      <c r="A19" s="353"/>
      <c r="B19" s="354"/>
      <c r="C19" s="354"/>
      <c r="D19" s="354"/>
      <c r="E19" s="354"/>
      <c r="F19" s="354"/>
      <c r="G19" s="355"/>
    </row>
    <row r="20" spans="1:7" s="9" customFormat="1" ht="16.8" x14ac:dyDescent="0.3">
      <c r="A20" s="353"/>
      <c r="B20" s="354"/>
      <c r="C20" s="354"/>
      <c r="D20" s="354"/>
      <c r="E20" s="354"/>
      <c r="F20" s="354"/>
      <c r="G20" s="355"/>
    </row>
    <row r="21" spans="1:7" ht="17.399999999999999" thickBot="1" x14ac:dyDescent="0.35">
      <c r="A21" s="356"/>
      <c r="B21" s="357"/>
      <c r="C21" s="357"/>
      <c r="D21" s="357"/>
      <c r="E21" s="357"/>
      <c r="F21" s="357"/>
      <c r="G21" s="358"/>
    </row>
    <row r="22" spans="1:7" ht="16.2" thickTop="1" x14ac:dyDescent="0.3"/>
  </sheetData>
  <phoneticPr fontId="0" type="noConversion"/>
  <conditionalFormatting sqref="E10">
    <cfRule type="cellIs" dxfId="881" priority="1" stopIfTrue="1" operator="greaterThan">
      <formula>50</formula>
    </cfRule>
    <cfRule type="cellIs" dxfId="880" priority="2" stopIfTrue="1" operator="between">
      <formula>25</formula>
      <formula>50</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7"/>
  <sheetViews>
    <sheetView showGridLines="0" workbookViewId="0">
      <pane ySplit="2" topLeftCell="A3" activePane="bottomLeft" state="frozen"/>
      <selection pane="bottomLeft" activeCell="A3" sqref="A3"/>
    </sheetView>
  </sheetViews>
  <sheetFormatPr defaultColWidth="13" defaultRowHeight="15.6" x14ac:dyDescent="0.3"/>
  <cols>
    <col min="1" max="1" width="31.5" style="301" bestFit="1" customWidth="1"/>
    <col min="2" max="2" width="5.8984375" style="301" bestFit="1" customWidth="1"/>
    <col min="3" max="3" width="7.59765625" style="303" hidden="1" customWidth="1"/>
    <col min="4" max="4" width="7.19921875" style="303" hidden="1" customWidth="1"/>
    <col min="5" max="5" width="9.19921875" style="303" bestFit="1" customWidth="1"/>
    <col min="6" max="6" width="7.3984375" style="303" customWidth="1"/>
    <col min="7" max="7" width="6" style="303" bestFit="1" customWidth="1"/>
    <col min="8" max="8" width="5.19921875" style="303" bestFit="1" customWidth="1"/>
    <col min="9" max="9" width="7.5" style="303" customWidth="1"/>
    <col min="10" max="10" width="26.59765625" style="301" customWidth="1"/>
    <col min="11" max="16384" width="13" style="50"/>
  </cols>
  <sheetData>
    <row r="1" spans="1:10" ht="23.4" thickBot="1" x14ac:dyDescent="0.35">
      <c r="A1" s="218" t="s">
        <v>10</v>
      </c>
      <c r="B1" s="219"/>
      <c r="C1" s="219"/>
      <c r="D1" s="219"/>
      <c r="E1" s="219"/>
      <c r="F1" s="219"/>
      <c r="G1" s="219"/>
      <c r="H1" s="219"/>
      <c r="I1" s="219"/>
      <c r="J1" s="219"/>
    </row>
    <row r="2" spans="1:10" s="9" customFormat="1" ht="34.200000000000003" thickBot="1" x14ac:dyDescent="0.35">
      <c r="A2" s="4" t="s">
        <v>105</v>
      </c>
      <c r="B2" s="5" t="s">
        <v>29</v>
      </c>
      <c r="C2" s="5" t="s">
        <v>36</v>
      </c>
      <c r="D2" s="5" t="s">
        <v>28</v>
      </c>
      <c r="E2" s="6" t="s">
        <v>61</v>
      </c>
      <c r="F2" s="6" t="s">
        <v>37</v>
      </c>
      <c r="G2" s="6" t="s">
        <v>66</v>
      </c>
      <c r="H2" s="7" t="s">
        <v>95</v>
      </c>
      <c r="I2" s="6" t="s">
        <v>80</v>
      </c>
      <c r="J2" s="8" t="s">
        <v>78</v>
      </c>
    </row>
    <row r="3" spans="1:10" s="9" customFormat="1" ht="16.8" x14ac:dyDescent="0.3">
      <c r="A3" s="423" t="s">
        <v>305</v>
      </c>
      <c r="B3" s="424">
        <v>2</v>
      </c>
      <c r="C3" s="166" t="s">
        <v>31</v>
      </c>
      <c r="D3" s="166" t="str">
        <f>IF(C3="Str",'Personal File'!$C$9,IF(C3="Dex",'Personal File'!$C$10,IF(C3="Con",'Personal File'!$C$11,IF(C3="Int",'Personal File'!$C$12,IF(C3="Wis",'Personal File'!$C$13,IF(C3="Cha",'Personal File'!$C$14))))))</f>
        <v>+2</v>
      </c>
      <c r="E3" s="431" t="str">
        <f t="shared" ref="E3" si="0">CONCATENATE(C3," (",D3,")")</f>
        <v>Con (+2)</v>
      </c>
      <c r="F3" s="425">
        <v>0</v>
      </c>
      <c r="G3" s="426">
        <f t="shared" ref="G3:G4" si="1">B3+D3+F3</f>
        <v>4</v>
      </c>
      <c r="H3" s="220">
        <f t="shared" ref="H3:H47" ca="1" si="2">RANDBETWEEN(1,20)</f>
        <v>19</v>
      </c>
      <c r="I3" s="427">
        <f t="shared" ref="I3:I4" ca="1" si="3">SUM(G3:H3)</f>
        <v>23</v>
      </c>
      <c r="J3" s="429"/>
    </row>
    <row r="4" spans="1:10" s="9" customFormat="1" ht="16.8" x14ac:dyDescent="0.3">
      <c r="A4" s="428" t="s">
        <v>306</v>
      </c>
      <c r="B4" s="424">
        <v>5</v>
      </c>
      <c r="C4" s="166" t="s">
        <v>34</v>
      </c>
      <c r="D4" s="166" t="str">
        <f>IF(C4="Str",'Personal File'!$C$9,IF(C4="Dex",'Personal File'!$C$10,IF(C4="Con",'Personal File'!$C$11,IF(C4="Int",'Personal File'!$C$12,IF(C4="Wis",'Personal File'!$C$13,IF(C4="Cha",'Personal File'!$C$14))))))</f>
        <v>+5</v>
      </c>
      <c r="E4" s="221" t="str">
        <f t="shared" ref="E4" si="4">CONCATENATE(C4," (",D4,")")</f>
        <v>Dex (+5)</v>
      </c>
      <c r="F4" s="425">
        <v>0</v>
      </c>
      <c r="G4" s="426">
        <f t="shared" si="1"/>
        <v>10</v>
      </c>
      <c r="H4" s="220">
        <f t="shared" ca="1" si="2"/>
        <v>15</v>
      </c>
      <c r="I4" s="427">
        <f t="shared" ca="1" si="3"/>
        <v>25</v>
      </c>
      <c r="J4" s="429"/>
    </row>
    <row r="5" spans="1:10" s="9" customFormat="1" ht="16.8" x14ac:dyDescent="0.3">
      <c r="A5" s="222" t="s">
        <v>68</v>
      </c>
      <c r="B5" s="223">
        <v>7</v>
      </c>
      <c r="C5" s="182" t="s">
        <v>33</v>
      </c>
      <c r="D5" s="182" t="str">
        <f>IF(C5="Str",'Personal File'!$C$9,IF(C5="Dex",'Personal File'!$C$10,IF(C5="Con",'Personal File'!$C$11,IF(C5="Int",'Personal File'!$C$12,IF(C5="Wis",'Personal File'!$C$13,IF(C5="Cha",'Personal File'!$C$14))))))</f>
        <v>+0</v>
      </c>
      <c r="E5" s="224" t="str">
        <f t="shared" ref="E5:E6" si="5">CONCATENATE(C5," (",D5,")")</f>
        <v>Wis (+0)</v>
      </c>
      <c r="F5" s="225">
        <v>0</v>
      </c>
      <c r="G5" s="226">
        <f t="shared" ref="G5:G49" si="6">B5+D5+F5</f>
        <v>7</v>
      </c>
      <c r="H5" s="227">
        <f t="shared" ca="1" si="2"/>
        <v>8</v>
      </c>
      <c r="I5" s="228">
        <f t="shared" ref="I5" ca="1" si="7">SUM(G5:H5)</f>
        <v>15</v>
      </c>
      <c r="J5" s="430"/>
    </row>
    <row r="6" spans="1:10" s="236" customFormat="1" ht="16.8" x14ac:dyDescent="0.3">
      <c r="A6" s="229" t="s">
        <v>38</v>
      </c>
      <c r="B6" s="230">
        <v>1</v>
      </c>
      <c r="C6" s="231" t="s">
        <v>32</v>
      </c>
      <c r="D6" s="232" t="str">
        <f>IF(C6="Str",'Personal File'!$C$9,IF(C6="Dex",'Personal File'!$C$10,IF(C6="Con",'Personal File'!$C$11,IF(C6="Int",'Personal File'!$C$12,IF(C6="Wis",'Personal File'!$C$13,IF(C6="Cha",'Personal File'!$C$14))))))</f>
        <v>+3</v>
      </c>
      <c r="E6" s="233" t="str">
        <f t="shared" si="5"/>
        <v>Int (+3)</v>
      </c>
      <c r="F6" s="234" t="s">
        <v>62</v>
      </c>
      <c r="G6" s="234">
        <f t="shared" si="6"/>
        <v>4</v>
      </c>
      <c r="H6" s="220">
        <f t="shared" ca="1" si="2"/>
        <v>8</v>
      </c>
      <c r="I6" s="234">
        <f ca="1">SUM(G6:H6)</f>
        <v>12</v>
      </c>
      <c r="J6" s="235"/>
    </row>
    <row r="7" spans="1:10" s="241" customFormat="1" ht="16.8" x14ac:dyDescent="0.3">
      <c r="A7" s="237" t="s">
        <v>39</v>
      </c>
      <c r="B7" s="230">
        <v>2</v>
      </c>
      <c r="C7" s="238" t="s">
        <v>34</v>
      </c>
      <c r="D7" s="239" t="str">
        <f>IF(C7="Str",'Personal File'!$C$9,IF(C7="Dex",'Personal File'!$C$10,IF(C7="Con",'Personal File'!$C$11,IF(C7="Int",'Personal File'!$C$12,IF(C7="Wis",'Personal File'!$C$13,IF(C7="Cha",'Personal File'!$C$14))))))</f>
        <v>+5</v>
      </c>
      <c r="E7" s="240" t="str">
        <f t="shared" ref="E7:E49" si="8">CONCATENATE(C7," (",D7,")")</f>
        <v>Dex (+5)</v>
      </c>
      <c r="F7" s="234" t="s">
        <v>62</v>
      </c>
      <c r="G7" s="234">
        <f t="shared" si="6"/>
        <v>7</v>
      </c>
      <c r="H7" s="220">
        <f t="shared" ca="1" si="2"/>
        <v>7</v>
      </c>
      <c r="I7" s="234">
        <f t="shared" ref="I7" ca="1" si="9">SUM(G7:H7)</f>
        <v>14</v>
      </c>
      <c r="J7" s="235"/>
    </row>
    <row r="8" spans="1:10" s="248" customFormat="1" ht="16.8" x14ac:dyDescent="0.3">
      <c r="A8" s="242" t="s">
        <v>40</v>
      </c>
      <c r="B8" s="166">
        <v>0</v>
      </c>
      <c r="C8" s="243" t="s">
        <v>30</v>
      </c>
      <c r="D8" s="244" t="str">
        <f>IF(C8="Str",'Personal File'!$C$9,IF(C8="Dex",'Personal File'!$C$10,IF(C8="Con",'Personal File'!$C$11,IF(C8="Int",'Personal File'!$C$12,IF(C8="Wis",'Personal File'!$C$13,IF(C8="Cha",'Personal File'!$C$14))))))</f>
        <v>+0</v>
      </c>
      <c r="E8" s="245" t="str">
        <f t="shared" si="8"/>
        <v>Cha (+0)</v>
      </c>
      <c r="F8" s="246" t="s">
        <v>62</v>
      </c>
      <c r="G8" s="246">
        <f t="shared" si="6"/>
        <v>0</v>
      </c>
      <c r="H8" s="220">
        <f t="shared" ca="1" si="2"/>
        <v>13</v>
      </c>
      <c r="I8" s="246">
        <f t="shared" ref="I8:I49" ca="1" si="10">SUM(G8:H8)</f>
        <v>13</v>
      </c>
      <c r="J8" s="247"/>
    </row>
    <row r="9" spans="1:10" s="253" customFormat="1" ht="16.8" x14ac:dyDescent="0.3">
      <c r="A9" s="249" t="s">
        <v>41</v>
      </c>
      <c r="B9" s="230">
        <v>4</v>
      </c>
      <c r="C9" s="250" t="s">
        <v>35</v>
      </c>
      <c r="D9" s="251" t="str">
        <f>IF(C9="Str",'Personal File'!$C$9,IF(C9="Dex",'Personal File'!$C$10,IF(C9="Con",'Personal File'!$C$11,IF(C9="Int",'Personal File'!$C$12,IF(C9="Wis",'Personal File'!$C$13,IF(C9="Cha",'Personal File'!$C$14))))))</f>
        <v>+0</v>
      </c>
      <c r="E9" s="252" t="str">
        <f t="shared" si="8"/>
        <v>Str (+0)</v>
      </c>
      <c r="F9" s="234" t="s">
        <v>62</v>
      </c>
      <c r="G9" s="234">
        <f t="shared" si="6"/>
        <v>4</v>
      </c>
      <c r="H9" s="220">
        <f t="shared" ca="1" si="2"/>
        <v>1</v>
      </c>
      <c r="I9" s="234">
        <f t="shared" ca="1" si="10"/>
        <v>5</v>
      </c>
      <c r="J9" s="235"/>
    </row>
    <row r="10" spans="1:10" s="253" customFormat="1" ht="16.8" x14ac:dyDescent="0.3">
      <c r="A10" s="254" t="s">
        <v>16</v>
      </c>
      <c r="B10" s="230">
        <v>3</v>
      </c>
      <c r="C10" s="255" t="s">
        <v>31</v>
      </c>
      <c r="D10" s="256" t="str">
        <f>IF(C10="Str",'Personal File'!$C$9,IF(C10="Dex",'Personal File'!$C$10,IF(C10="Con",'Personal File'!$C$11,IF(C10="Int",'Personal File'!$C$12,IF(C10="Wis",'Personal File'!$C$13,IF(C10="Cha",'Personal File'!$C$14))))))</f>
        <v>+2</v>
      </c>
      <c r="E10" s="257" t="str">
        <f t="shared" si="8"/>
        <v>Con (+2)</v>
      </c>
      <c r="F10" s="234" t="s">
        <v>62</v>
      </c>
      <c r="G10" s="234">
        <f t="shared" si="6"/>
        <v>5</v>
      </c>
      <c r="H10" s="220">
        <f t="shared" ca="1" si="2"/>
        <v>7</v>
      </c>
      <c r="I10" s="234">
        <f t="shared" ca="1" si="10"/>
        <v>12</v>
      </c>
      <c r="J10" s="235"/>
    </row>
    <row r="11" spans="1:10" s="236" customFormat="1" ht="16.8" x14ac:dyDescent="0.3">
      <c r="A11" s="229" t="s">
        <v>162</v>
      </c>
      <c r="B11" s="230">
        <v>1</v>
      </c>
      <c r="C11" s="231" t="s">
        <v>32</v>
      </c>
      <c r="D11" s="232" t="str">
        <f>IF(C11="Str",'Personal File'!$C$9,IF(C11="Dex",'Personal File'!$C$10,IF(C11="Con",'Personal File'!$C$11,IF(C11="Int",'Personal File'!$C$12,IF(C11="Wis",'Personal File'!$C$13,IF(C11="Cha",'Personal File'!$C$14))))))</f>
        <v>+3</v>
      </c>
      <c r="E11" s="233" t="str">
        <f t="shared" si="8"/>
        <v>Int (+3)</v>
      </c>
      <c r="F11" s="234" t="s">
        <v>62</v>
      </c>
      <c r="G11" s="234">
        <f t="shared" si="6"/>
        <v>4</v>
      </c>
      <c r="H11" s="220">
        <f t="shared" ca="1" si="2"/>
        <v>12</v>
      </c>
      <c r="I11" s="258">
        <f t="shared" ca="1" si="10"/>
        <v>16</v>
      </c>
      <c r="J11" s="259"/>
    </row>
    <row r="12" spans="1:10" s="260" customFormat="1" ht="16.8" x14ac:dyDescent="0.3">
      <c r="A12" s="229" t="s">
        <v>42</v>
      </c>
      <c r="B12" s="230">
        <v>1</v>
      </c>
      <c r="C12" s="231" t="s">
        <v>32</v>
      </c>
      <c r="D12" s="232" t="str">
        <f>IF(C12="Str",'Personal File'!$C$9,IF(C12="Dex",'Personal File'!$C$10,IF(C12="Con",'Personal File'!$C$11,IF(C12="Int",'Personal File'!$C$12,IF(C12="Wis",'Personal File'!$C$13,IF(C12="Cha",'Personal File'!$C$14))))))</f>
        <v>+3</v>
      </c>
      <c r="E12" s="233" t="str">
        <f t="shared" si="8"/>
        <v>Int (+3)</v>
      </c>
      <c r="F12" s="234" t="s">
        <v>62</v>
      </c>
      <c r="G12" s="234">
        <f t="shared" si="6"/>
        <v>4</v>
      </c>
      <c r="H12" s="220">
        <f t="shared" ca="1" si="2"/>
        <v>11</v>
      </c>
      <c r="I12" s="234">
        <f t="shared" ca="1" si="10"/>
        <v>15</v>
      </c>
      <c r="J12" s="235"/>
    </row>
    <row r="13" spans="1:10" s="241" customFormat="1" ht="16.8" x14ac:dyDescent="0.3">
      <c r="A13" s="242" t="s">
        <v>43</v>
      </c>
      <c r="B13" s="166">
        <v>0</v>
      </c>
      <c r="C13" s="243" t="s">
        <v>30</v>
      </c>
      <c r="D13" s="244" t="str">
        <f>IF(C13="Str",'Personal File'!$C$9,IF(C13="Dex",'Personal File'!$C$10,IF(C13="Con",'Personal File'!$C$11,IF(C13="Int",'Personal File'!$C$12,IF(C13="Wis",'Personal File'!$C$13,IF(C13="Cha",'Personal File'!$C$14))))))</f>
        <v>+0</v>
      </c>
      <c r="E13" s="245" t="str">
        <f t="shared" si="8"/>
        <v>Cha (+0)</v>
      </c>
      <c r="F13" s="246" t="s">
        <v>62</v>
      </c>
      <c r="G13" s="246">
        <f t="shared" si="6"/>
        <v>0</v>
      </c>
      <c r="H13" s="220">
        <f t="shared" ca="1" si="2"/>
        <v>17</v>
      </c>
      <c r="I13" s="246">
        <f t="shared" ca="1" si="10"/>
        <v>17</v>
      </c>
      <c r="J13" s="247"/>
    </row>
    <row r="14" spans="1:10" s="241" customFormat="1" ht="16.8" x14ac:dyDescent="0.3">
      <c r="A14" s="229" t="s">
        <v>44</v>
      </c>
      <c r="B14" s="230">
        <v>5</v>
      </c>
      <c r="C14" s="231" t="s">
        <v>32</v>
      </c>
      <c r="D14" s="232" t="str">
        <f>IF(C14="Str",'Personal File'!$C$9,IF(C14="Dex",'Personal File'!$C$10,IF(C14="Con",'Personal File'!$C$11,IF(C14="Int",'Personal File'!$C$12,IF(C14="Wis",'Personal File'!$C$13,IF(C14="Cha",'Personal File'!$C$14))))))</f>
        <v>+3</v>
      </c>
      <c r="E14" s="233" t="str">
        <f t="shared" si="8"/>
        <v>Int (+3)</v>
      </c>
      <c r="F14" s="234" t="s">
        <v>94</v>
      </c>
      <c r="G14" s="234">
        <f t="shared" si="6"/>
        <v>10</v>
      </c>
      <c r="H14" s="220">
        <f t="shared" ca="1" si="2"/>
        <v>13</v>
      </c>
      <c r="I14" s="234">
        <f t="shared" ca="1" si="10"/>
        <v>23</v>
      </c>
      <c r="J14" s="235"/>
    </row>
    <row r="15" spans="1:10" s="241" customFormat="1" ht="16.8" x14ac:dyDescent="0.3">
      <c r="A15" s="242" t="s">
        <v>45</v>
      </c>
      <c r="B15" s="166">
        <v>0</v>
      </c>
      <c r="C15" s="243" t="s">
        <v>30</v>
      </c>
      <c r="D15" s="244" t="str">
        <f>IF(C15="Str",'Personal File'!$C$9,IF(C15="Dex",'Personal File'!$C$10,IF(C15="Con",'Personal File'!$C$11,IF(C15="Int",'Personal File'!$C$12,IF(C15="Wis",'Personal File'!$C$13,IF(C15="Cha",'Personal File'!$C$14))))))</f>
        <v>+0</v>
      </c>
      <c r="E15" s="245" t="str">
        <f t="shared" si="8"/>
        <v>Cha (+0)</v>
      </c>
      <c r="F15" s="246" t="s">
        <v>62</v>
      </c>
      <c r="G15" s="246">
        <f t="shared" si="6"/>
        <v>0</v>
      </c>
      <c r="H15" s="220">
        <f t="shared" ca="1" si="2"/>
        <v>13</v>
      </c>
      <c r="I15" s="246">
        <f t="shared" ca="1" si="10"/>
        <v>13</v>
      </c>
      <c r="J15" s="247"/>
    </row>
    <row r="16" spans="1:10" s="241" customFormat="1" ht="16.8" x14ac:dyDescent="0.3">
      <c r="A16" s="237" t="s">
        <v>46</v>
      </c>
      <c r="B16" s="230">
        <v>3</v>
      </c>
      <c r="C16" s="238" t="s">
        <v>34</v>
      </c>
      <c r="D16" s="239" t="str">
        <f>IF(C16="Str",'Personal File'!$C$9,IF(C16="Dex",'Personal File'!$C$10,IF(C16="Con",'Personal File'!$C$11,IF(C16="Int",'Personal File'!$C$12,IF(C16="Wis",'Personal File'!$C$13,IF(C16="Cha",'Personal File'!$C$14))))))</f>
        <v>+5</v>
      </c>
      <c r="E16" s="240" t="str">
        <f t="shared" si="8"/>
        <v>Dex (+5)</v>
      </c>
      <c r="F16" s="234" t="s">
        <v>62</v>
      </c>
      <c r="G16" s="234">
        <f t="shared" si="6"/>
        <v>8</v>
      </c>
      <c r="H16" s="220">
        <f t="shared" ca="1" si="2"/>
        <v>9</v>
      </c>
      <c r="I16" s="234">
        <f t="shared" ca="1" si="10"/>
        <v>17</v>
      </c>
      <c r="J16" s="235"/>
    </row>
    <row r="17" spans="1:10" s="241" customFormat="1" ht="16.8" x14ac:dyDescent="0.3">
      <c r="A17" s="264" t="s">
        <v>47</v>
      </c>
      <c r="B17" s="166">
        <v>0</v>
      </c>
      <c r="C17" s="265" t="s">
        <v>32</v>
      </c>
      <c r="D17" s="266" t="str">
        <f>IF(C17="Str",'Personal File'!$C$9,IF(C17="Dex",'Personal File'!$C$10,IF(C17="Con",'Personal File'!$C$11,IF(C17="Int",'Personal File'!$C$12,IF(C17="Wis",'Personal File'!$C$13,IF(C17="Cha",'Personal File'!$C$14))))))</f>
        <v>+3</v>
      </c>
      <c r="E17" s="267" t="str">
        <f t="shared" si="8"/>
        <v>Int (+3)</v>
      </c>
      <c r="F17" s="246" t="s">
        <v>62</v>
      </c>
      <c r="G17" s="246">
        <f t="shared" si="6"/>
        <v>3</v>
      </c>
      <c r="H17" s="220">
        <f t="shared" ca="1" si="2"/>
        <v>2</v>
      </c>
      <c r="I17" s="246">
        <f t="shared" ca="1" si="10"/>
        <v>5</v>
      </c>
      <c r="J17" s="247"/>
    </row>
    <row r="18" spans="1:10" s="241" customFormat="1" ht="16.8" x14ac:dyDescent="0.3">
      <c r="A18" s="242" t="s">
        <v>48</v>
      </c>
      <c r="B18" s="166">
        <v>0</v>
      </c>
      <c r="C18" s="243" t="s">
        <v>30</v>
      </c>
      <c r="D18" s="244" t="str">
        <f>IF(C18="Str",'Personal File'!$C$9,IF(C18="Dex",'Personal File'!$C$10,IF(C18="Con",'Personal File'!$C$11,IF(C18="Int",'Personal File'!$C$12,IF(C18="Wis",'Personal File'!$C$13,IF(C18="Cha",'Personal File'!$C$14))))))</f>
        <v>+0</v>
      </c>
      <c r="E18" s="245" t="str">
        <f t="shared" si="8"/>
        <v>Cha (+0)</v>
      </c>
      <c r="F18" s="246" t="s">
        <v>62</v>
      </c>
      <c r="G18" s="246">
        <f t="shared" si="6"/>
        <v>0</v>
      </c>
      <c r="H18" s="220">
        <f t="shared" ca="1" si="2"/>
        <v>8</v>
      </c>
      <c r="I18" s="246">
        <f t="shared" ca="1" si="10"/>
        <v>8</v>
      </c>
      <c r="J18" s="247"/>
    </row>
    <row r="19" spans="1:10" s="241" customFormat="1" ht="16.8" x14ac:dyDescent="0.3">
      <c r="A19" s="268" t="s">
        <v>18</v>
      </c>
      <c r="B19" s="269">
        <v>0</v>
      </c>
      <c r="C19" s="270" t="s">
        <v>30</v>
      </c>
      <c r="D19" s="271" t="str">
        <f>IF(C19="Str",'Personal File'!$C$9,IF(C19="Dex",'Personal File'!$C$10,IF(C19="Con",'Personal File'!$C$11,IF(C19="Int",'Personal File'!$C$12,IF(C19="Wis",'Personal File'!$C$13,IF(C19="Cha",'Personal File'!$C$14))))))</f>
        <v>+0</v>
      </c>
      <c r="E19" s="272" t="str">
        <f t="shared" si="8"/>
        <v>Cha (+0)</v>
      </c>
      <c r="F19" s="273" t="s">
        <v>62</v>
      </c>
      <c r="G19" s="273">
        <f t="shared" si="6"/>
        <v>0</v>
      </c>
      <c r="H19" s="220">
        <f t="shared" ca="1" si="2"/>
        <v>9</v>
      </c>
      <c r="I19" s="273">
        <f t="shared" ca="1" si="10"/>
        <v>9</v>
      </c>
      <c r="J19" s="274"/>
    </row>
    <row r="20" spans="1:10" s="241" customFormat="1" ht="16.8" x14ac:dyDescent="0.3">
      <c r="A20" s="275" t="s">
        <v>49</v>
      </c>
      <c r="B20" s="166">
        <v>0</v>
      </c>
      <c r="C20" s="276" t="s">
        <v>33</v>
      </c>
      <c r="D20" s="277" t="str">
        <f>IF(C20="Str",'Personal File'!$C$9,IF(C20="Dex",'Personal File'!$C$10,IF(C20="Con",'Personal File'!$C$11,IF(C20="Int",'Personal File'!$C$12,IF(C20="Wis",'Personal File'!$C$13,IF(C20="Cha",'Personal File'!$C$14))))))</f>
        <v>+0</v>
      </c>
      <c r="E20" s="278" t="str">
        <f t="shared" si="8"/>
        <v>Wis (+0)</v>
      </c>
      <c r="F20" s="246" t="s">
        <v>62</v>
      </c>
      <c r="G20" s="246">
        <f t="shared" si="6"/>
        <v>0</v>
      </c>
      <c r="H20" s="220">
        <f t="shared" ca="1" si="2"/>
        <v>17</v>
      </c>
      <c r="I20" s="246">
        <f t="shared" ca="1" si="10"/>
        <v>17</v>
      </c>
      <c r="J20" s="247"/>
    </row>
    <row r="21" spans="1:10" s="241" customFormat="1" ht="16.8" x14ac:dyDescent="0.3">
      <c r="A21" s="237" t="s">
        <v>50</v>
      </c>
      <c r="B21" s="230">
        <v>8</v>
      </c>
      <c r="C21" s="238" t="s">
        <v>34</v>
      </c>
      <c r="D21" s="239" t="str">
        <f>IF(C21="Str",'Personal File'!$C$9,IF(C21="Dex",'Personal File'!$C$10,IF(C21="Con",'Personal File'!$C$11,IF(C21="Int",'Personal File'!$C$12,IF(C21="Wis",'Personal File'!$C$13,IF(C21="Cha",'Personal File'!$C$14))))))</f>
        <v>+5</v>
      </c>
      <c r="E21" s="240" t="str">
        <f t="shared" si="8"/>
        <v>Dex (+5)</v>
      </c>
      <c r="F21" s="234" t="s">
        <v>180</v>
      </c>
      <c r="G21" s="234">
        <f t="shared" si="6"/>
        <v>21</v>
      </c>
      <c r="H21" s="220">
        <f t="shared" ca="1" si="2"/>
        <v>18</v>
      </c>
      <c r="I21" s="234">
        <f t="shared" ca="1" si="10"/>
        <v>39</v>
      </c>
      <c r="J21" s="235"/>
    </row>
    <row r="22" spans="1:10" s="241" customFormat="1" ht="16.8" x14ac:dyDescent="0.3">
      <c r="A22" s="242" t="s">
        <v>51</v>
      </c>
      <c r="B22" s="166">
        <v>0</v>
      </c>
      <c r="C22" s="243" t="s">
        <v>30</v>
      </c>
      <c r="D22" s="244" t="str">
        <f>IF(C22="Str",'Personal File'!$C$9,IF(C22="Dex",'Personal File'!$C$10,IF(C22="Con",'Personal File'!$C$11,IF(C22="Int",'Personal File'!$C$12,IF(C22="Wis",'Personal File'!$C$13,IF(C22="Cha",'Personal File'!$C$14))))))</f>
        <v>+0</v>
      </c>
      <c r="E22" s="245" t="str">
        <f t="shared" si="8"/>
        <v>Cha (+0)</v>
      </c>
      <c r="F22" s="246" t="s">
        <v>62</v>
      </c>
      <c r="G22" s="246">
        <f t="shared" si="6"/>
        <v>0</v>
      </c>
      <c r="H22" s="220">
        <f t="shared" ca="1" si="2"/>
        <v>17</v>
      </c>
      <c r="I22" s="246">
        <f t="shared" ca="1" si="10"/>
        <v>17</v>
      </c>
      <c r="J22" s="247"/>
    </row>
    <row r="23" spans="1:10" s="241" customFormat="1" ht="16.8" x14ac:dyDescent="0.3">
      <c r="A23" s="279" t="s">
        <v>52</v>
      </c>
      <c r="B23" s="166">
        <v>0</v>
      </c>
      <c r="C23" s="280" t="s">
        <v>35</v>
      </c>
      <c r="D23" s="281" t="str">
        <f>IF(C23="Str",'Personal File'!$C$9,IF(C23="Dex",'Personal File'!$C$10,IF(C23="Con",'Personal File'!$C$11,IF(C23="Int",'Personal File'!$C$12,IF(C23="Wis",'Personal File'!$C$13,IF(C23="Cha",'Personal File'!$C$14))))))</f>
        <v>+0</v>
      </c>
      <c r="E23" s="282" t="str">
        <f t="shared" si="8"/>
        <v>Str (+0)</v>
      </c>
      <c r="F23" s="246" t="s">
        <v>62</v>
      </c>
      <c r="G23" s="246">
        <f t="shared" si="6"/>
        <v>0</v>
      </c>
      <c r="H23" s="220">
        <f t="shared" ca="1" si="2"/>
        <v>11</v>
      </c>
      <c r="I23" s="246">
        <f t="shared" ca="1" si="10"/>
        <v>11</v>
      </c>
      <c r="J23" s="247"/>
    </row>
    <row r="24" spans="1:10" s="241" customFormat="1" ht="16.8" x14ac:dyDescent="0.3">
      <c r="A24" s="229" t="s">
        <v>84</v>
      </c>
      <c r="B24" s="230">
        <v>1</v>
      </c>
      <c r="C24" s="231" t="s">
        <v>32</v>
      </c>
      <c r="D24" s="232" t="str">
        <f>IF(C24="Str",'Personal File'!$C$9,IF(C24="Dex",'Personal File'!$C$10,IF(C24="Con",'Personal File'!$C$11,IF(C24="Int",'Personal File'!$C$12,IF(C24="Wis",'Personal File'!$C$13,IF(C24="Cha",'Personal File'!$C$14))))))</f>
        <v>+3</v>
      </c>
      <c r="E24" s="233" t="str">
        <f t="shared" si="8"/>
        <v>Int (+3)</v>
      </c>
      <c r="F24" s="234" t="s">
        <v>62</v>
      </c>
      <c r="G24" s="234">
        <f t="shared" si="6"/>
        <v>4</v>
      </c>
      <c r="H24" s="220">
        <f t="shared" ca="1" si="2"/>
        <v>6</v>
      </c>
      <c r="I24" s="234">
        <f t="shared" ca="1" si="10"/>
        <v>10</v>
      </c>
      <c r="J24" s="235"/>
    </row>
    <row r="25" spans="1:10" s="241" customFormat="1" ht="16.8" x14ac:dyDescent="0.3">
      <c r="A25" s="283" t="s">
        <v>125</v>
      </c>
      <c r="B25" s="269">
        <v>0</v>
      </c>
      <c r="C25" s="284" t="s">
        <v>32</v>
      </c>
      <c r="D25" s="285" t="str">
        <f>IF(C25="Str",'Personal File'!$C$9,IF(C25="Dex",'Personal File'!$C$10,IF(C25="Con",'Personal File'!$C$11,IF(C25="Int",'Personal File'!$C$12,IF(C25="Wis",'Personal File'!$C$13,IF(C25="Cha",'Personal File'!$C$14))))))</f>
        <v>+3</v>
      </c>
      <c r="E25" s="286" t="str">
        <f t="shared" si="8"/>
        <v>Int (+3)</v>
      </c>
      <c r="F25" s="273" t="s">
        <v>62</v>
      </c>
      <c r="G25" s="273">
        <f t="shared" si="6"/>
        <v>3</v>
      </c>
      <c r="H25" s="220">
        <f t="shared" ca="1" si="2"/>
        <v>19</v>
      </c>
      <c r="I25" s="273">
        <f t="shared" ref="I25" ca="1" si="11">SUM(G25:H25)</f>
        <v>22</v>
      </c>
      <c r="J25" s="274"/>
    </row>
    <row r="26" spans="1:10" s="241" customFormat="1" ht="16.8" x14ac:dyDescent="0.3">
      <c r="A26" s="283" t="s">
        <v>104</v>
      </c>
      <c r="B26" s="269">
        <v>0</v>
      </c>
      <c r="C26" s="284" t="s">
        <v>32</v>
      </c>
      <c r="D26" s="285" t="str">
        <f>IF(C26="Str",'Personal File'!$C$9,IF(C26="Dex",'Personal File'!$C$10,IF(C26="Con",'Personal File'!$C$11,IF(C26="Int",'Personal File'!$C$12,IF(C26="Wis",'Personal File'!$C$13,IF(C26="Cha",'Personal File'!$C$14))))))</f>
        <v>+3</v>
      </c>
      <c r="E26" s="286" t="str">
        <f t="shared" ref="E26:E27" si="12">CONCATENATE(C26," (",D26,")")</f>
        <v>Int (+3)</v>
      </c>
      <c r="F26" s="273" t="s">
        <v>62</v>
      </c>
      <c r="G26" s="273">
        <f t="shared" si="6"/>
        <v>3</v>
      </c>
      <c r="H26" s="220">
        <f t="shared" ca="1" si="2"/>
        <v>1</v>
      </c>
      <c r="I26" s="273">
        <f t="shared" ref="I26" ca="1" si="13">SUM(G26:H26)</f>
        <v>4</v>
      </c>
      <c r="J26" s="274"/>
    </row>
    <row r="27" spans="1:10" s="241" customFormat="1" ht="16.8" x14ac:dyDescent="0.3">
      <c r="A27" s="283" t="s">
        <v>126</v>
      </c>
      <c r="B27" s="269">
        <v>0</v>
      </c>
      <c r="C27" s="284" t="s">
        <v>32</v>
      </c>
      <c r="D27" s="285" t="str">
        <f>IF(C27="Str",'Personal File'!$C$9,IF(C27="Dex",'Personal File'!$C$10,IF(C27="Con",'Personal File'!$C$11,IF(C27="Int",'Personal File'!$C$12,IF(C27="Wis",'Personal File'!$C$13,IF(C27="Cha",'Personal File'!$C$14))))))</f>
        <v>+3</v>
      </c>
      <c r="E27" s="286" t="str">
        <f t="shared" si="12"/>
        <v>Int (+3)</v>
      </c>
      <c r="F27" s="273" t="s">
        <v>62</v>
      </c>
      <c r="G27" s="273">
        <f t="shared" si="6"/>
        <v>3</v>
      </c>
      <c r="H27" s="220">
        <f t="shared" ca="1" si="2"/>
        <v>9</v>
      </c>
      <c r="I27" s="273">
        <f t="shared" ref="I27" ca="1" si="14">SUM(G27:H27)</f>
        <v>12</v>
      </c>
      <c r="J27" s="274"/>
    </row>
    <row r="28" spans="1:10" s="241" customFormat="1" ht="16.8" x14ac:dyDescent="0.3">
      <c r="A28" s="283" t="s">
        <v>92</v>
      </c>
      <c r="B28" s="269">
        <v>0</v>
      </c>
      <c r="C28" s="284" t="s">
        <v>32</v>
      </c>
      <c r="D28" s="285" t="str">
        <f>IF(C28="Str",'Personal File'!$C$9,IF(C28="Dex",'Personal File'!$C$10,IF(C28="Con",'Personal File'!$C$11,IF(C28="Int",'Personal File'!$C$12,IF(C28="Wis",'Personal File'!$C$13,IF(C28="Cha",'Personal File'!$C$14))))))</f>
        <v>+3</v>
      </c>
      <c r="E28" s="286" t="str">
        <f t="shared" ref="E28:E32" si="15">CONCATENATE(C28," (",D28,")")</f>
        <v>Int (+3)</v>
      </c>
      <c r="F28" s="273" t="s">
        <v>62</v>
      </c>
      <c r="G28" s="273">
        <f t="shared" si="6"/>
        <v>3</v>
      </c>
      <c r="H28" s="220">
        <f t="shared" ca="1" si="2"/>
        <v>12</v>
      </c>
      <c r="I28" s="273">
        <f t="shared" ca="1" si="10"/>
        <v>15</v>
      </c>
      <c r="J28" s="274"/>
    </row>
    <row r="29" spans="1:10" s="241" customFormat="1" ht="16.8" x14ac:dyDescent="0.3">
      <c r="A29" s="283" t="s">
        <v>139</v>
      </c>
      <c r="B29" s="269">
        <v>0</v>
      </c>
      <c r="C29" s="284" t="s">
        <v>32</v>
      </c>
      <c r="D29" s="285" t="str">
        <f>IF(C29="Str",'Personal File'!$C$9,IF(C29="Dex",'Personal File'!$C$10,IF(C29="Con",'Personal File'!$C$11,IF(C29="Int",'Personal File'!$C$12,IF(C29="Wis",'Personal File'!$C$13,IF(C29="Cha",'Personal File'!$C$14))))))</f>
        <v>+3</v>
      </c>
      <c r="E29" s="286" t="str">
        <f t="shared" ref="E29:E30" si="16">CONCATENATE(C29," (",D29,")")</f>
        <v>Int (+3)</v>
      </c>
      <c r="F29" s="273" t="s">
        <v>62</v>
      </c>
      <c r="G29" s="273">
        <f t="shared" si="6"/>
        <v>3</v>
      </c>
      <c r="H29" s="220">
        <f t="shared" ca="1" si="2"/>
        <v>17</v>
      </c>
      <c r="I29" s="273">
        <f t="shared" ref="I29:I30" ca="1" si="17">SUM(G29:H29)</f>
        <v>20</v>
      </c>
      <c r="J29" s="274"/>
    </row>
    <row r="30" spans="1:10" s="241" customFormat="1" ht="16.8" x14ac:dyDescent="0.3">
      <c r="A30" s="283" t="s">
        <v>138</v>
      </c>
      <c r="B30" s="269">
        <v>0</v>
      </c>
      <c r="C30" s="284" t="s">
        <v>32</v>
      </c>
      <c r="D30" s="285" t="str">
        <f>IF(C30="Str",'Personal File'!$C$9,IF(C30="Dex",'Personal File'!$C$10,IF(C30="Con",'Personal File'!$C$11,IF(C30="Int",'Personal File'!$C$12,IF(C30="Wis",'Personal File'!$C$13,IF(C30="Cha",'Personal File'!$C$14))))))</f>
        <v>+3</v>
      </c>
      <c r="E30" s="286" t="str">
        <f t="shared" si="16"/>
        <v>Int (+3)</v>
      </c>
      <c r="F30" s="273" t="s">
        <v>62</v>
      </c>
      <c r="G30" s="273">
        <f t="shared" si="6"/>
        <v>3</v>
      </c>
      <c r="H30" s="220">
        <f t="shared" ca="1" si="2"/>
        <v>5</v>
      </c>
      <c r="I30" s="273">
        <f t="shared" ca="1" si="17"/>
        <v>8</v>
      </c>
      <c r="J30" s="274"/>
    </row>
    <row r="31" spans="1:10" s="241" customFormat="1" ht="16.8" x14ac:dyDescent="0.3">
      <c r="A31" s="229" t="s">
        <v>93</v>
      </c>
      <c r="B31" s="230">
        <v>1</v>
      </c>
      <c r="C31" s="231" t="s">
        <v>32</v>
      </c>
      <c r="D31" s="232" t="str">
        <f>IF(C31="Str",'Personal File'!$C$9,IF(C31="Dex",'Personal File'!$C$10,IF(C31="Con",'Personal File'!$C$11,IF(C31="Int",'Personal File'!$C$12,IF(C31="Wis",'Personal File'!$C$13,IF(C31="Cha",'Personal File'!$C$14))))))</f>
        <v>+3</v>
      </c>
      <c r="E31" s="233" t="str">
        <f t="shared" ref="E31" si="18">CONCATENATE(C31," (",D31,")")</f>
        <v>Int (+3)</v>
      </c>
      <c r="F31" s="234" t="s">
        <v>62</v>
      </c>
      <c r="G31" s="234">
        <f t="shared" si="6"/>
        <v>4</v>
      </c>
      <c r="H31" s="220">
        <f t="shared" ca="1" si="2"/>
        <v>3</v>
      </c>
      <c r="I31" s="234">
        <f t="shared" ref="I31" ca="1" si="19">SUM(G31:H31)</f>
        <v>7</v>
      </c>
      <c r="J31" s="235"/>
    </row>
    <row r="32" spans="1:10" s="241" customFormat="1" ht="16.8" x14ac:dyDescent="0.3">
      <c r="A32" s="283" t="s">
        <v>103</v>
      </c>
      <c r="B32" s="269">
        <v>0</v>
      </c>
      <c r="C32" s="284" t="s">
        <v>32</v>
      </c>
      <c r="D32" s="285" t="str">
        <f>IF(C32="Str",'Personal File'!$C$9,IF(C32="Dex",'Personal File'!$C$10,IF(C32="Con",'Personal File'!$C$11,IF(C32="Int",'Personal File'!$C$12,IF(C32="Wis",'Personal File'!$C$13,IF(C32="Cha",'Personal File'!$C$14))))))</f>
        <v>+3</v>
      </c>
      <c r="E32" s="286" t="str">
        <f t="shared" si="15"/>
        <v>Int (+3)</v>
      </c>
      <c r="F32" s="273" t="s">
        <v>62</v>
      </c>
      <c r="G32" s="273">
        <f t="shared" si="6"/>
        <v>3</v>
      </c>
      <c r="H32" s="220">
        <f t="shared" ca="1" si="2"/>
        <v>20</v>
      </c>
      <c r="I32" s="273">
        <f t="shared" ca="1" si="10"/>
        <v>23</v>
      </c>
      <c r="J32" s="274"/>
    </row>
    <row r="33" spans="1:10" s="241" customFormat="1" ht="16.8" x14ac:dyDescent="0.3">
      <c r="A33" s="287" t="s">
        <v>53</v>
      </c>
      <c r="B33" s="230">
        <v>9</v>
      </c>
      <c r="C33" s="288" t="s">
        <v>33</v>
      </c>
      <c r="D33" s="289" t="str">
        <f>IF(C33="Str",'Personal File'!$C$9,IF(C33="Dex",'Personal File'!$C$10,IF(C33="Con",'Personal File'!$C$11,IF(C33="Int",'Personal File'!$C$12,IF(C33="Wis",'Personal File'!$C$13,IF(C33="Cha",'Personal File'!$C$14))))))</f>
        <v>+0</v>
      </c>
      <c r="E33" s="290" t="str">
        <f t="shared" si="8"/>
        <v>Wis (+0)</v>
      </c>
      <c r="F33" s="234" t="s">
        <v>94</v>
      </c>
      <c r="G33" s="234">
        <f t="shared" si="6"/>
        <v>11</v>
      </c>
      <c r="H33" s="220">
        <f t="shared" ca="1" si="2"/>
        <v>3</v>
      </c>
      <c r="I33" s="234">
        <f t="shared" ca="1" si="10"/>
        <v>14</v>
      </c>
      <c r="J33" s="235"/>
    </row>
    <row r="34" spans="1:10" s="241" customFormat="1" ht="16.8" x14ac:dyDescent="0.3">
      <c r="A34" s="237" t="s">
        <v>19</v>
      </c>
      <c r="B34" s="230">
        <v>6</v>
      </c>
      <c r="C34" s="238" t="s">
        <v>34</v>
      </c>
      <c r="D34" s="239" t="str">
        <f>IF(C34="Str",'Personal File'!$C$9,IF(C34="Dex",'Personal File'!$C$10,IF(C34="Con",'Personal File'!$C$11,IF(C34="Int",'Personal File'!$C$12,IF(C34="Wis",'Personal File'!$C$13,IF(C34="Cha",'Personal File'!$C$14))))))</f>
        <v>+5</v>
      </c>
      <c r="E34" s="240" t="str">
        <f t="shared" si="8"/>
        <v>Dex (+5)</v>
      </c>
      <c r="F34" s="234" t="s">
        <v>179</v>
      </c>
      <c r="G34" s="234">
        <f t="shared" si="6"/>
        <v>15</v>
      </c>
      <c r="H34" s="220">
        <f t="shared" ca="1" si="2"/>
        <v>20</v>
      </c>
      <c r="I34" s="234">
        <f t="shared" ca="1" si="10"/>
        <v>35</v>
      </c>
      <c r="J34" s="235"/>
    </row>
    <row r="35" spans="1:10" s="241" customFormat="1" ht="16.8" x14ac:dyDescent="0.3">
      <c r="A35" s="237" t="s">
        <v>54</v>
      </c>
      <c r="B35" s="230">
        <v>5</v>
      </c>
      <c r="C35" s="238" t="s">
        <v>34</v>
      </c>
      <c r="D35" s="239" t="str">
        <f>IF(C35="Str",'Personal File'!$C$9,IF(C35="Dex",'Personal File'!$C$10,IF(C35="Con",'Personal File'!$C$11,IF(C35="Int",'Personal File'!$C$12,IF(C35="Wis",'Personal File'!$C$13,IF(C35="Cha",'Personal File'!$C$14))))))</f>
        <v>+5</v>
      </c>
      <c r="E35" s="240" t="str">
        <f t="shared" si="8"/>
        <v>Dex (+5)</v>
      </c>
      <c r="F35" s="234" t="s">
        <v>94</v>
      </c>
      <c r="G35" s="234">
        <f t="shared" si="6"/>
        <v>12</v>
      </c>
      <c r="H35" s="220">
        <f t="shared" ca="1" si="2"/>
        <v>13</v>
      </c>
      <c r="I35" s="234">
        <f t="shared" ca="1" si="10"/>
        <v>25</v>
      </c>
      <c r="J35" s="235"/>
    </row>
    <row r="36" spans="1:10" ht="16.8" x14ac:dyDescent="0.3">
      <c r="A36" s="242" t="s">
        <v>96</v>
      </c>
      <c r="B36" s="166">
        <v>0</v>
      </c>
      <c r="C36" s="243" t="s">
        <v>30</v>
      </c>
      <c r="D36" s="244" t="str">
        <f>IF(C36="Str",'Personal File'!$C$9,IF(C36="Dex",'Personal File'!$C$10,IF(C36="Con",'Personal File'!$C$11,IF(C36="Int",'Personal File'!$C$12,IF(C36="Wis",'Personal File'!$C$13,IF(C36="Cha",'Personal File'!$C$14))))))</f>
        <v>+0</v>
      </c>
      <c r="E36" s="245" t="str">
        <f t="shared" si="8"/>
        <v>Cha (+0)</v>
      </c>
      <c r="F36" s="246" t="s">
        <v>62</v>
      </c>
      <c r="G36" s="246">
        <f t="shared" si="6"/>
        <v>0</v>
      </c>
      <c r="H36" s="220">
        <f t="shared" ca="1" si="2"/>
        <v>20</v>
      </c>
      <c r="I36" s="246">
        <f t="shared" ca="1" si="10"/>
        <v>20</v>
      </c>
      <c r="J36" s="247"/>
    </row>
    <row r="37" spans="1:10" ht="16.8" x14ac:dyDescent="0.3">
      <c r="A37" s="291" t="s">
        <v>161</v>
      </c>
      <c r="B37" s="230">
        <v>1</v>
      </c>
      <c r="C37" s="288" t="s">
        <v>33</v>
      </c>
      <c r="D37" s="289" t="str">
        <f>IF(C37="Str",'Personal File'!$C$9,IF(C37="Dex",'Personal File'!$C$10,IF(C37="Con",'Personal File'!$C$11,IF(C37="Int",'Personal File'!$C$12,IF(C37="Wis",'Personal File'!$C$13,IF(C37="Cha",'Personal File'!$C$14))))))</f>
        <v>+0</v>
      </c>
      <c r="E37" s="290" t="str">
        <f t="shared" ref="E37" si="20">CONCATENATE(C37," (",D37,")")</f>
        <v>Wis (+0)</v>
      </c>
      <c r="F37" s="234" t="s">
        <v>62</v>
      </c>
      <c r="G37" s="234">
        <f t="shared" si="6"/>
        <v>1</v>
      </c>
      <c r="H37" s="220">
        <f t="shared" ca="1" si="2"/>
        <v>9</v>
      </c>
      <c r="I37" s="234">
        <f t="shared" ca="1" si="10"/>
        <v>10</v>
      </c>
      <c r="J37" s="235"/>
    </row>
    <row r="38" spans="1:10" ht="16.8" x14ac:dyDescent="0.3">
      <c r="A38" s="261" t="s">
        <v>20</v>
      </c>
      <c r="B38" s="166">
        <v>0</v>
      </c>
      <c r="C38" s="262" t="s">
        <v>34</v>
      </c>
      <c r="D38" s="263" t="str">
        <f>IF(C38="Str",'Personal File'!$C$9,IF(C38="Dex",'Personal File'!$C$10,IF(C38="Con",'Personal File'!$C$11,IF(C38="Int",'Personal File'!$C$12,IF(C38="Wis",'Personal File'!$C$13,IF(C38="Cha",'Personal File'!$C$14))))))</f>
        <v>+5</v>
      </c>
      <c r="E38" s="221" t="str">
        <f t="shared" si="8"/>
        <v>Dex (+5)</v>
      </c>
      <c r="F38" s="246" t="s">
        <v>62</v>
      </c>
      <c r="G38" s="246">
        <f t="shared" si="6"/>
        <v>5</v>
      </c>
      <c r="H38" s="220">
        <f t="shared" ca="1" si="2"/>
        <v>1</v>
      </c>
      <c r="I38" s="246">
        <f t="shared" ca="1" si="10"/>
        <v>6</v>
      </c>
      <c r="J38" s="247"/>
    </row>
    <row r="39" spans="1:10" ht="16.8" x14ac:dyDescent="0.3">
      <c r="A39" s="229" t="s">
        <v>21</v>
      </c>
      <c r="B39" s="230">
        <v>9</v>
      </c>
      <c r="C39" s="231" t="s">
        <v>32</v>
      </c>
      <c r="D39" s="232" t="str">
        <f>IF(C39="Str",'Personal File'!$C$9,IF(C39="Dex",'Personal File'!$C$10,IF(C39="Con",'Personal File'!$C$11,IF(C39="Int",'Personal File'!$C$12,IF(C39="Wis",'Personal File'!$C$13,IF(C39="Cha",'Personal File'!$C$14))))))</f>
        <v>+3</v>
      </c>
      <c r="E39" s="233" t="str">
        <f t="shared" si="8"/>
        <v>Int (+3)</v>
      </c>
      <c r="F39" s="234" t="s">
        <v>62</v>
      </c>
      <c r="G39" s="234">
        <f t="shared" si="6"/>
        <v>12</v>
      </c>
      <c r="H39" s="220">
        <f t="shared" ca="1" si="2"/>
        <v>9</v>
      </c>
      <c r="I39" s="234">
        <f t="shared" ca="1" si="10"/>
        <v>21</v>
      </c>
      <c r="J39" s="235"/>
    </row>
    <row r="40" spans="1:10" ht="16.8" x14ac:dyDescent="0.3">
      <c r="A40" s="287" t="s">
        <v>55</v>
      </c>
      <c r="B40" s="230">
        <v>4</v>
      </c>
      <c r="C40" s="288" t="s">
        <v>33</v>
      </c>
      <c r="D40" s="289" t="str">
        <f>IF(C40="Str",'Personal File'!$C$9,IF(C40="Dex",'Personal File'!$C$10,IF(C40="Con",'Personal File'!$C$11,IF(C40="Int",'Personal File'!$C$12,IF(C40="Wis",'Personal File'!$C$13,IF(C40="Cha",'Personal File'!$C$14))))))</f>
        <v>+0</v>
      </c>
      <c r="E40" s="290" t="str">
        <f t="shared" si="8"/>
        <v>Wis (+0)</v>
      </c>
      <c r="F40" s="234" t="s">
        <v>62</v>
      </c>
      <c r="G40" s="234">
        <f t="shared" si="6"/>
        <v>4</v>
      </c>
      <c r="H40" s="220">
        <f t="shared" ca="1" si="2"/>
        <v>10</v>
      </c>
      <c r="I40" s="234">
        <f t="shared" ca="1" si="10"/>
        <v>14</v>
      </c>
      <c r="J40" s="235"/>
    </row>
    <row r="41" spans="1:10" ht="16.8" x14ac:dyDescent="0.3">
      <c r="A41" s="237" t="s">
        <v>85</v>
      </c>
      <c r="B41" s="230">
        <v>1</v>
      </c>
      <c r="C41" s="238" t="s">
        <v>34</v>
      </c>
      <c r="D41" s="239" t="str">
        <f>IF(C41="Str",'Personal File'!$C$9,IF(C41="Dex",'Personal File'!$C$10,IF(C41="Con",'Personal File'!$C$11,IF(C41="Int",'Personal File'!$C$12,IF(C41="Wis",'Personal File'!$C$13,IF(C41="Cha",'Personal File'!$C$14))))))</f>
        <v>+5</v>
      </c>
      <c r="E41" s="240" t="str">
        <f t="shared" si="8"/>
        <v>Dex (+5)</v>
      </c>
      <c r="F41" s="234" t="s">
        <v>62</v>
      </c>
      <c r="G41" s="234">
        <f t="shared" si="6"/>
        <v>6</v>
      </c>
      <c r="H41" s="220">
        <f t="shared" ca="1" si="2"/>
        <v>14</v>
      </c>
      <c r="I41" s="234">
        <f t="shared" ca="1" si="10"/>
        <v>20</v>
      </c>
      <c r="J41" s="235"/>
    </row>
    <row r="42" spans="1:10" ht="16.8" x14ac:dyDescent="0.3">
      <c r="A42" s="283" t="s">
        <v>83</v>
      </c>
      <c r="B42" s="269">
        <v>0</v>
      </c>
      <c r="C42" s="284" t="s">
        <v>32</v>
      </c>
      <c r="D42" s="285" t="str">
        <f>IF(C42="Str",'Personal File'!$C$9,IF(C42="Dex",'Personal File'!$C$10,IF(C42="Con",'Personal File'!$C$11,IF(C42="Int",'Personal File'!$C$12,IF(C42="Wis",'Personal File'!$C$13,IF(C42="Cha",'Personal File'!$C$14))))))</f>
        <v>+3</v>
      </c>
      <c r="E42" s="286" t="str">
        <f t="shared" si="8"/>
        <v>Int (+3)</v>
      </c>
      <c r="F42" s="273" t="s">
        <v>62</v>
      </c>
      <c r="G42" s="273">
        <f t="shared" si="6"/>
        <v>3</v>
      </c>
      <c r="H42" s="220">
        <f t="shared" ca="1" si="2"/>
        <v>12</v>
      </c>
      <c r="I42" s="273">
        <f t="shared" ca="1" si="10"/>
        <v>15</v>
      </c>
      <c r="J42" s="292"/>
    </row>
    <row r="43" spans="1:10" ht="16.8" x14ac:dyDescent="0.3">
      <c r="A43" s="229" t="s">
        <v>56</v>
      </c>
      <c r="B43" s="230">
        <v>8</v>
      </c>
      <c r="C43" s="231" t="s">
        <v>32</v>
      </c>
      <c r="D43" s="232" t="str">
        <f>IF(C43="Str",'Personal File'!$C$9,IF(C43="Dex",'Personal File'!$C$10,IF(C43="Con",'Personal File'!$C$11,IF(C43="Int",'Personal File'!$C$12,IF(C43="Wis",'Personal File'!$C$13,IF(C43="Cha",'Personal File'!$C$14))))))</f>
        <v>+3</v>
      </c>
      <c r="E43" s="233" t="str">
        <f t="shared" si="8"/>
        <v>Int (+3)</v>
      </c>
      <c r="F43" s="234" t="s">
        <v>62</v>
      </c>
      <c r="G43" s="234">
        <f t="shared" si="6"/>
        <v>11</v>
      </c>
      <c r="H43" s="220">
        <f t="shared" ca="1" si="2"/>
        <v>14</v>
      </c>
      <c r="I43" s="234">
        <f t="shared" ca="1" si="10"/>
        <v>25</v>
      </c>
      <c r="J43" s="259"/>
    </row>
    <row r="44" spans="1:10" ht="16.8" x14ac:dyDescent="0.3">
      <c r="A44" s="287" t="s">
        <v>57</v>
      </c>
      <c r="B44" s="230">
        <v>9</v>
      </c>
      <c r="C44" s="288" t="s">
        <v>33</v>
      </c>
      <c r="D44" s="289" t="str">
        <f>IF(C44="Str",'Personal File'!$C$9,IF(C44="Dex",'Personal File'!$C$10,IF(C44="Con",'Personal File'!$C$11,IF(C44="Int",'Personal File'!$C$12,IF(C44="Wis",'Personal File'!$C$13,IF(C44="Cha",'Personal File'!$C$14))))))</f>
        <v>+0</v>
      </c>
      <c r="E44" s="290" t="str">
        <f t="shared" si="8"/>
        <v>Wis (+0)</v>
      </c>
      <c r="F44" s="234" t="s">
        <v>94</v>
      </c>
      <c r="G44" s="234">
        <f t="shared" si="6"/>
        <v>11</v>
      </c>
      <c r="H44" s="220">
        <f t="shared" ca="1" si="2"/>
        <v>9</v>
      </c>
      <c r="I44" s="234">
        <f t="shared" ca="1" si="10"/>
        <v>20</v>
      </c>
      <c r="J44" s="235"/>
    </row>
    <row r="45" spans="1:10" ht="16.8" x14ac:dyDescent="0.3">
      <c r="A45" s="275" t="s">
        <v>86</v>
      </c>
      <c r="B45" s="166">
        <v>0</v>
      </c>
      <c r="C45" s="276" t="s">
        <v>33</v>
      </c>
      <c r="D45" s="277" t="str">
        <f>IF(C45="Str",'Personal File'!$C$9,IF(C45="Dex",'Personal File'!$C$10,IF(C45="Con",'Personal File'!$C$11,IF(C45="Int",'Personal File'!$C$12,IF(C45="Wis",'Personal File'!$C$13,IF(C45="Cha",'Personal File'!$C$14))))))</f>
        <v>+0</v>
      </c>
      <c r="E45" s="278" t="str">
        <f t="shared" si="8"/>
        <v>Wis (+0)</v>
      </c>
      <c r="F45" s="246" t="s">
        <v>62</v>
      </c>
      <c r="G45" s="246">
        <f t="shared" si="6"/>
        <v>0</v>
      </c>
      <c r="H45" s="220">
        <f t="shared" ca="1" si="2"/>
        <v>14</v>
      </c>
      <c r="I45" s="246">
        <f t="shared" ca="1" si="10"/>
        <v>14</v>
      </c>
      <c r="J45" s="293"/>
    </row>
    <row r="46" spans="1:10" ht="16.8" x14ac:dyDescent="0.3">
      <c r="A46" s="279" t="s">
        <v>22</v>
      </c>
      <c r="B46" s="166">
        <v>0</v>
      </c>
      <c r="C46" s="280" t="s">
        <v>35</v>
      </c>
      <c r="D46" s="281" t="str">
        <f>IF(C46="Str",'Personal File'!$C$9,IF(C46="Dex",'Personal File'!$C$10,IF(C46="Con",'Personal File'!$C$11,IF(C46="Int",'Personal File'!$C$12,IF(C46="Wis",'Personal File'!$C$13,IF(C46="Cha",'Personal File'!$C$14))))))</f>
        <v>+0</v>
      </c>
      <c r="E46" s="282" t="str">
        <f t="shared" si="8"/>
        <v>Str (+0)</v>
      </c>
      <c r="F46" s="246" t="s">
        <v>62</v>
      </c>
      <c r="G46" s="246">
        <f t="shared" si="6"/>
        <v>0</v>
      </c>
      <c r="H46" s="220">
        <f t="shared" ca="1" si="2"/>
        <v>3</v>
      </c>
      <c r="I46" s="246">
        <f t="shared" ca="1" si="10"/>
        <v>3</v>
      </c>
      <c r="J46" s="247"/>
    </row>
    <row r="47" spans="1:10" ht="16.8" x14ac:dyDescent="0.3">
      <c r="A47" s="237" t="s">
        <v>58</v>
      </c>
      <c r="B47" s="230">
        <v>6</v>
      </c>
      <c r="C47" s="238" t="s">
        <v>34</v>
      </c>
      <c r="D47" s="239" t="str">
        <f>IF(C47="Str",'Personal File'!$C$9,IF(C47="Dex",'Personal File'!$C$10,IF(C47="Con",'Personal File'!$C$11,IF(C47="Int",'Personal File'!$C$12,IF(C47="Wis",'Personal File'!$C$13,IF(C47="Cha",'Personal File'!$C$14))))))</f>
        <v>+5</v>
      </c>
      <c r="E47" s="240" t="str">
        <f t="shared" si="8"/>
        <v>Dex (+5)</v>
      </c>
      <c r="F47" s="234" t="s">
        <v>62</v>
      </c>
      <c r="G47" s="234">
        <f t="shared" si="6"/>
        <v>11</v>
      </c>
      <c r="H47" s="220">
        <f t="shared" ca="1" si="2"/>
        <v>2</v>
      </c>
      <c r="I47" s="234">
        <f t="shared" ca="1" si="10"/>
        <v>13</v>
      </c>
      <c r="J47" s="235"/>
    </row>
    <row r="48" spans="1:10" ht="16.8" x14ac:dyDescent="0.3">
      <c r="A48" s="268" t="s">
        <v>59</v>
      </c>
      <c r="B48" s="269">
        <v>0</v>
      </c>
      <c r="C48" s="270" t="s">
        <v>30</v>
      </c>
      <c r="D48" s="271" t="str">
        <f>IF(C48="Str",'Personal File'!$C$9,IF(C48="Dex",'Personal File'!$C$10,IF(C48="Con",'Personal File'!$C$11,IF(C48="Int",'Personal File'!$C$12,IF(C48="Wis",'Personal File'!$C$13,IF(C48="Cha",'Personal File'!$C$14))))))</f>
        <v>+0</v>
      </c>
      <c r="E48" s="272" t="str">
        <f t="shared" si="8"/>
        <v>Cha (+0)</v>
      </c>
      <c r="F48" s="273" t="s">
        <v>62</v>
      </c>
      <c r="G48" s="273">
        <f t="shared" si="6"/>
        <v>0</v>
      </c>
      <c r="H48" s="220">
        <f t="shared" ref="H48:H49" ca="1" si="21">RANDBETWEEN(1,20)</f>
        <v>10</v>
      </c>
      <c r="I48" s="273">
        <f t="shared" ca="1" si="10"/>
        <v>10</v>
      </c>
      <c r="J48" s="274"/>
    </row>
    <row r="49" spans="1:10" ht="17.399999999999999" thickBot="1" x14ac:dyDescent="0.35">
      <c r="A49" s="294" t="s">
        <v>60</v>
      </c>
      <c r="B49" s="196">
        <v>0</v>
      </c>
      <c r="C49" s="295" t="s">
        <v>34</v>
      </c>
      <c r="D49" s="296" t="str">
        <f>IF(C49="Str",'Personal File'!$C$9,IF(C49="Dex",'Personal File'!$C$10,IF(C49="Con",'Personal File'!$C$11,IF(C49="Int",'Personal File'!$C$12,IF(C49="Wis",'Personal File'!$C$13,IF(C49="Cha",'Personal File'!$C$14))))))</f>
        <v>+5</v>
      </c>
      <c r="E49" s="297" t="str">
        <f t="shared" si="8"/>
        <v>Dex (+5)</v>
      </c>
      <c r="F49" s="298" t="s">
        <v>62</v>
      </c>
      <c r="G49" s="298">
        <f t="shared" si="6"/>
        <v>5</v>
      </c>
      <c r="H49" s="299">
        <f t="shared" ca="1" si="21"/>
        <v>12</v>
      </c>
      <c r="I49" s="298">
        <f t="shared" ca="1" si="10"/>
        <v>17</v>
      </c>
      <c r="J49" s="300"/>
    </row>
    <row r="50" spans="1:10" ht="16.2" thickTop="1" x14ac:dyDescent="0.3">
      <c r="B50" s="302">
        <f>SUM(B6:B49)</f>
        <v>88</v>
      </c>
      <c r="E50" s="302">
        <f>SUM(E51:E57)</f>
        <v>88</v>
      </c>
    </row>
    <row r="51" spans="1:10" x14ac:dyDescent="0.3">
      <c r="B51" s="302"/>
      <c r="E51" s="55">
        <v>44</v>
      </c>
      <c r="F51" s="304" t="s">
        <v>160</v>
      </c>
    </row>
    <row r="52" spans="1:10" x14ac:dyDescent="0.3">
      <c r="E52" s="55">
        <v>5</v>
      </c>
      <c r="F52" s="304" t="s">
        <v>267</v>
      </c>
    </row>
    <row r="53" spans="1:10" x14ac:dyDescent="0.3">
      <c r="E53" s="55">
        <v>11</v>
      </c>
      <c r="F53" s="304" t="s">
        <v>238</v>
      </c>
    </row>
    <row r="54" spans="1:10" x14ac:dyDescent="0.3">
      <c r="E54" s="55">
        <v>5</v>
      </c>
      <c r="F54" s="304" t="s">
        <v>268</v>
      </c>
    </row>
    <row r="55" spans="1:10" x14ac:dyDescent="0.3">
      <c r="E55" s="55">
        <v>5</v>
      </c>
      <c r="F55" s="304" t="s">
        <v>269</v>
      </c>
    </row>
    <row r="56" spans="1:10" x14ac:dyDescent="0.3">
      <c r="E56" s="55">
        <v>9</v>
      </c>
      <c r="F56" s="304" t="s">
        <v>266</v>
      </c>
    </row>
    <row r="57" spans="1:10" x14ac:dyDescent="0.3">
      <c r="E57" s="55">
        <v>9</v>
      </c>
      <c r="F57" s="304" t="s">
        <v>266</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0"/>
  <sheetViews>
    <sheetView showGridLines="0" workbookViewId="0">
      <pane ySplit="2" topLeftCell="A3" activePane="bottomLeft" state="frozen"/>
      <selection pane="bottomLeft" activeCell="A3" sqref="A3"/>
    </sheetView>
  </sheetViews>
  <sheetFormatPr defaultColWidth="13" defaultRowHeight="15.6" x14ac:dyDescent="0.3"/>
  <cols>
    <col min="1" max="1" width="21.69921875" style="216" bestFit="1" customWidth="1"/>
    <col min="2" max="2" width="6.19921875" style="216" bestFit="1" customWidth="1"/>
    <col min="3" max="3" width="13.3984375" style="217" bestFit="1" customWidth="1"/>
    <col min="4" max="4" width="11.19921875" style="217" bestFit="1" customWidth="1"/>
    <col min="5" max="5" width="7.19921875" style="217" bestFit="1" customWidth="1"/>
    <col min="6" max="6" width="13" style="217" bestFit="1" customWidth="1"/>
    <col min="7" max="7" width="13.3984375" style="217" bestFit="1" customWidth="1"/>
    <col min="8" max="8" width="20.8984375" style="216" bestFit="1" customWidth="1"/>
    <col min="9" max="9" width="5.59765625" style="200" bestFit="1" customWidth="1"/>
    <col min="10" max="16384" width="13" style="201"/>
  </cols>
  <sheetData>
    <row r="1" spans="1:9" ht="23.4" thickBot="1" x14ac:dyDescent="0.35">
      <c r="A1" s="198" t="s">
        <v>204</v>
      </c>
      <c r="B1" s="199"/>
      <c r="C1" s="199"/>
      <c r="D1" s="199"/>
      <c r="E1" s="199"/>
      <c r="F1" s="199"/>
      <c r="G1" s="199"/>
      <c r="H1" s="199"/>
    </row>
    <row r="2" spans="1:9" s="205" customFormat="1" ht="31.8" thickBot="1" x14ac:dyDescent="0.35">
      <c r="A2" s="202" t="s">
        <v>97</v>
      </c>
      <c r="B2" s="203" t="s">
        <v>100</v>
      </c>
      <c r="C2" s="203" t="s">
        <v>181</v>
      </c>
      <c r="D2" s="204" t="s">
        <v>182</v>
      </c>
      <c r="E2" s="204" t="s">
        <v>183</v>
      </c>
      <c r="F2" s="203" t="s">
        <v>184</v>
      </c>
      <c r="G2" s="203" t="s">
        <v>185</v>
      </c>
      <c r="H2" s="360" t="s">
        <v>250</v>
      </c>
      <c r="I2" s="361" t="s">
        <v>251</v>
      </c>
    </row>
    <row r="3" spans="1:9" ht="16.8" x14ac:dyDescent="0.3">
      <c r="A3" s="206" t="s">
        <v>167</v>
      </c>
      <c r="B3" s="207">
        <v>0</v>
      </c>
      <c r="C3" s="22" t="s">
        <v>186</v>
      </c>
      <c r="D3" s="23" t="s">
        <v>187</v>
      </c>
      <c r="E3" s="412" t="s">
        <v>188</v>
      </c>
      <c r="F3" s="24" t="s">
        <v>189</v>
      </c>
      <c r="G3" s="24" t="s">
        <v>190</v>
      </c>
      <c r="H3" s="20" t="s">
        <v>249</v>
      </c>
      <c r="I3" s="362">
        <v>196</v>
      </c>
    </row>
    <row r="4" spans="1:9" ht="16.8" x14ac:dyDescent="0.3">
      <c r="A4" s="413" t="s">
        <v>289</v>
      </c>
      <c r="B4" s="207">
        <v>0</v>
      </c>
      <c r="C4" s="414" t="s">
        <v>193</v>
      </c>
      <c r="D4" s="415" t="s">
        <v>187</v>
      </c>
      <c r="E4" s="416" t="s">
        <v>188</v>
      </c>
      <c r="F4" s="416" t="s">
        <v>189</v>
      </c>
      <c r="G4" s="416" t="s">
        <v>197</v>
      </c>
      <c r="H4" s="416" t="s">
        <v>260</v>
      </c>
      <c r="I4" s="26">
        <v>9</v>
      </c>
    </row>
    <row r="5" spans="1:9" ht="16.8" x14ac:dyDescent="0.3">
      <c r="A5" s="165" t="s">
        <v>205</v>
      </c>
      <c r="B5" s="207">
        <v>0</v>
      </c>
      <c r="C5" s="25" t="s">
        <v>206</v>
      </c>
      <c r="D5" s="19" t="s">
        <v>187</v>
      </c>
      <c r="E5" s="417" t="s">
        <v>188</v>
      </c>
      <c r="F5" s="20" t="s">
        <v>207</v>
      </c>
      <c r="G5" s="20" t="s">
        <v>208</v>
      </c>
      <c r="H5" s="20" t="s">
        <v>249</v>
      </c>
      <c r="I5" s="26">
        <v>201</v>
      </c>
    </row>
    <row r="6" spans="1:9" ht="16.8" x14ac:dyDescent="0.3">
      <c r="A6" s="413" t="s">
        <v>290</v>
      </c>
      <c r="B6" s="207">
        <v>0</v>
      </c>
      <c r="C6" s="414" t="s">
        <v>186</v>
      </c>
      <c r="D6" s="415" t="s">
        <v>187</v>
      </c>
      <c r="E6" s="416" t="s">
        <v>188</v>
      </c>
      <c r="F6" s="416" t="s">
        <v>189</v>
      </c>
      <c r="G6" s="416" t="s">
        <v>203</v>
      </c>
      <c r="H6" s="416" t="s">
        <v>260</v>
      </c>
      <c r="I6" s="418">
        <v>42</v>
      </c>
    </row>
    <row r="7" spans="1:9" ht="16.8" x14ac:dyDescent="0.3">
      <c r="A7" s="165" t="s">
        <v>117</v>
      </c>
      <c r="B7" s="207">
        <v>0</v>
      </c>
      <c r="C7" s="25" t="s">
        <v>209</v>
      </c>
      <c r="D7" s="19" t="s">
        <v>187</v>
      </c>
      <c r="E7" s="20" t="s">
        <v>188</v>
      </c>
      <c r="F7" s="20" t="s">
        <v>196</v>
      </c>
      <c r="G7" s="20" t="s">
        <v>200</v>
      </c>
      <c r="H7" s="20" t="s">
        <v>249</v>
      </c>
      <c r="I7" s="26">
        <v>216</v>
      </c>
    </row>
    <row r="8" spans="1:9" ht="16.8" x14ac:dyDescent="0.3">
      <c r="A8" s="165" t="s">
        <v>210</v>
      </c>
      <c r="B8" s="207">
        <v>0</v>
      </c>
      <c r="C8" s="25" t="s">
        <v>211</v>
      </c>
      <c r="D8" s="19" t="s">
        <v>201</v>
      </c>
      <c r="E8" s="417" t="s">
        <v>188</v>
      </c>
      <c r="F8" s="20" t="s">
        <v>189</v>
      </c>
      <c r="G8" s="20" t="s">
        <v>212</v>
      </c>
      <c r="H8" s="20" t="s">
        <v>249</v>
      </c>
      <c r="I8" s="26">
        <v>217</v>
      </c>
    </row>
    <row r="9" spans="1:9" ht="16.8" x14ac:dyDescent="0.3">
      <c r="A9" s="165" t="s">
        <v>166</v>
      </c>
      <c r="B9" s="207">
        <v>0</v>
      </c>
      <c r="C9" s="25" t="s">
        <v>206</v>
      </c>
      <c r="D9" s="19" t="s">
        <v>187</v>
      </c>
      <c r="E9" s="20" t="s">
        <v>188</v>
      </c>
      <c r="F9" s="20" t="s">
        <v>213</v>
      </c>
      <c r="G9" s="20" t="s">
        <v>202</v>
      </c>
      <c r="H9" s="20" t="s">
        <v>249</v>
      </c>
      <c r="I9" s="26">
        <v>219</v>
      </c>
    </row>
    <row r="10" spans="1:9" ht="16.8" x14ac:dyDescent="0.3">
      <c r="A10" s="165" t="s">
        <v>214</v>
      </c>
      <c r="B10" s="207">
        <v>0</v>
      </c>
      <c r="C10" s="28" t="s">
        <v>215</v>
      </c>
      <c r="D10" s="19" t="s">
        <v>187</v>
      </c>
      <c r="E10" s="417" t="s">
        <v>188</v>
      </c>
      <c r="F10" s="20" t="s">
        <v>189</v>
      </c>
      <c r="G10" s="20" t="s">
        <v>190</v>
      </c>
      <c r="H10" s="20" t="s">
        <v>249</v>
      </c>
      <c r="I10" s="26">
        <v>219</v>
      </c>
    </row>
    <row r="11" spans="1:9" ht="16.8" x14ac:dyDescent="0.3">
      <c r="A11" s="165" t="s">
        <v>191</v>
      </c>
      <c r="B11" s="207">
        <v>0</v>
      </c>
      <c r="C11" s="25" t="s">
        <v>192</v>
      </c>
      <c r="D11" s="18" t="s">
        <v>187</v>
      </c>
      <c r="E11" s="419" t="s">
        <v>188</v>
      </c>
      <c r="F11" s="209" t="s">
        <v>189</v>
      </c>
      <c r="G11" s="209" t="s">
        <v>190</v>
      </c>
      <c r="H11" s="209" t="s">
        <v>260</v>
      </c>
      <c r="I11" s="26">
        <v>78</v>
      </c>
    </row>
    <row r="12" spans="1:9" ht="16.8" x14ac:dyDescent="0.3">
      <c r="A12" s="165" t="s">
        <v>217</v>
      </c>
      <c r="B12" s="207">
        <v>0</v>
      </c>
      <c r="C12" s="28" t="s">
        <v>192</v>
      </c>
      <c r="D12" s="19" t="s">
        <v>218</v>
      </c>
      <c r="E12" s="417" t="s">
        <v>188</v>
      </c>
      <c r="F12" s="20" t="s">
        <v>189</v>
      </c>
      <c r="G12" s="20" t="s">
        <v>190</v>
      </c>
      <c r="H12" s="20" t="s">
        <v>249</v>
      </c>
      <c r="I12" s="26">
        <v>232</v>
      </c>
    </row>
    <row r="13" spans="1:9" s="200" customFormat="1" ht="16.8" x14ac:dyDescent="0.3">
      <c r="A13" s="165" t="s">
        <v>118</v>
      </c>
      <c r="B13" s="207">
        <v>0</v>
      </c>
      <c r="C13" s="25" t="s">
        <v>209</v>
      </c>
      <c r="D13" s="19" t="s">
        <v>201</v>
      </c>
      <c r="E13" s="417" t="s">
        <v>188</v>
      </c>
      <c r="F13" s="20" t="s">
        <v>189</v>
      </c>
      <c r="G13" s="20" t="s">
        <v>203</v>
      </c>
      <c r="H13" s="20" t="s">
        <v>249</v>
      </c>
      <c r="I13" s="26">
        <v>235</v>
      </c>
    </row>
    <row r="14" spans="1:9" s="200" customFormat="1" ht="16.8" x14ac:dyDescent="0.3">
      <c r="A14" s="413" t="s">
        <v>291</v>
      </c>
      <c r="B14" s="207">
        <v>0</v>
      </c>
      <c r="C14" s="414" t="s">
        <v>193</v>
      </c>
      <c r="D14" s="415" t="s">
        <v>201</v>
      </c>
      <c r="E14" s="416" t="s">
        <v>188</v>
      </c>
      <c r="F14" s="416" t="s">
        <v>194</v>
      </c>
      <c r="G14" s="416" t="s">
        <v>190</v>
      </c>
      <c r="H14" s="416" t="s">
        <v>260</v>
      </c>
      <c r="I14" s="418">
        <v>130</v>
      </c>
    </row>
    <row r="15" spans="1:9" ht="16.8" x14ac:dyDescent="0.3">
      <c r="A15" s="413" t="s">
        <v>292</v>
      </c>
      <c r="B15" s="207">
        <v>0</v>
      </c>
      <c r="C15" s="414" t="s">
        <v>193</v>
      </c>
      <c r="D15" s="415" t="s">
        <v>293</v>
      </c>
      <c r="E15" s="416" t="s">
        <v>188</v>
      </c>
      <c r="F15" s="416" t="s">
        <v>194</v>
      </c>
      <c r="G15" s="416" t="s">
        <v>190</v>
      </c>
      <c r="H15" s="416" t="s">
        <v>260</v>
      </c>
      <c r="I15" s="418">
        <v>130</v>
      </c>
    </row>
    <row r="16" spans="1:9" ht="16.8" x14ac:dyDescent="0.3">
      <c r="A16" s="165" t="s">
        <v>168</v>
      </c>
      <c r="B16" s="207">
        <v>0</v>
      </c>
      <c r="C16" s="28" t="s">
        <v>192</v>
      </c>
      <c r="D16" s="19" t="s">
        <v>219</v>
      </c>
      <c r="E16" s="417" t="s">
        <v>188</v>
      </c>
      <c r="F16" s="20" t="s">
        <v>194</v>
      </c>
      <c r="G16" s="20" t="s">
        <v>197</v>
      </c>
      <c r="H16" s="20" t="s">
        <v>249</v>
      </c>
      <c r="I16" s="26">
        <v>248</v>
      </c>
    </row>
    <row r="17" spans="1:9" ht="16.8" x14ac:dyDescent="0.3">
      <c r="A17" s="165" t="s">
        <v>150</v>
      </c>
      <c r="B17" s="207">
        <v>0</v>
      </c>
      <c r="C17" s="25" t="s">
        <v>193</v>
      </c>
      <c r="D17" s="19" t="s">
        <v>187</v>
      </c>
      <c r="E17" s="417" t="s">
        <v>188</v>
      </c>
      <c r="F17" s="20" t="s">
        <v>189</v>
      </c>
      <c r="G17" s="20" t="s">
        <v>16</v>
      </c>
      <c r="H17" s="20" t="s">
        <v>249</v>
      </c>
      <c r="I17" s="26">
        <v>249</v>
      </c>
    </row>
    <row r="18" spans="1:9" ht="16.8" x14ac:dyDescent="0.3">
      <c r="A18" s="165" t="s">
        <v>221</v>
      </c>
      <c r="B18" s="207">
        <v>0</v>
      </c>
      <c r="C18" s="28" t="s">
        <v>193</v>
      </c>
      <c r="D18" s="19" t="s">
        <v>187</v>
      </c>
      <c r="E18" s="417" t="s">
        <v>188</v>
      </c>
      <c r="F18" s="20" t="s">
        <v>222</v>
      </c>
      <c r="G18" s="20" t="s">
        <v>190</v>
      </c>
      <c r="H18" s="20" t="s">
        <v>249</v>
      </c>
      <c r="I18" s="26">
        <v>253</v>
      </c>
    </row>
    <row r="19" spans="1:9" ht="16.8" x14ac:dyDescent="0.3">
      <c r="A19" s="165" t="s">
        <v>151</v>
      </c>
      <c r="B19" s="207">
        <v>0</v>
      </c>
      <c r="C19" s="25" t="s">
        <v>193</v>
      </c>
      <c r="D19" s="19" t="s">
        <v>195</v>
      </c>
      <c r="E19" s="417" t="s">
        <v>188</v>
      </c>
      <c r="F19" s="20" t="s">
        <v>196</v>
      </c>
      <c r="G19" s="20" t="s">
        <v>197</v>
      </c>
      <c r="H19" s="20" t="s">
        <v>249</v>
      </c>
      <c r="I19" s="26">
        <v>253</v>
      </c>
    </row>
    <row r="20" spans="1:9" ht="16.8" x14ac:dyDescent="0.3">
      <c r="A20" s="165" t="s">
        <v>294</v>
      </c>
      <c r="B20" s="207">
        <v>0</v>
      </c>
      <c r="C20" s="414" t="s">
        <v>193</v>
      </c>
      <c r="D20" s="415" t="s">
        <v>187</v>
      </c>
      <c r="E20" s="416" t="s">
        <v>188</v>
      </c>
      <c r="F20" s="416" t="s">
        <v>189</v>
      </c>
      <c r="G20" s="416" t="s">
        <v>202</v>
      </c>
      <c r="H20" s="416" t="s">
        <v>295</v>
      </c>
      <c r="I20" s="418">
        <v>100</v>
      </c>
    </row>
    <row r="21" spans="1:9" ht="16.8" x14ac:dyDescent="0.3">
      <c r="A21" s="165" t="s">
        <v>223</v>
      </c>
      <c r="B21" s="207">
        <v>0</v>
      </c>
      <c r="C21" s="25" t="s">
        <v>193</v>
      </c>
      <c r="D21" s="19" t="s">
        <v>195</v>
      </c>
      <c r="E21" s="417" t="s">
        <v>188</v>
      </c>
      <c r="F21" s="20" t="s">
        <v>189</v>
      </c>
      <c r="G21" s="20" t="s">
        <v>190</v>
      </c>
      <c r="H21" s="20" t="s">
        <v>249</v>
      </c>
      <c r="I21" s="26">
        <v>258</v>
      </c>
    </row>
    <row r="22" spans="1:9" ht="16.8" x14ac:dyDescent="0.3">
      <c r="A22" s="165" t="s">
        <v>119</v>
      </c>
      <c r="B22" s="207">
        <v>0</v>
      </c>
      <c r="C22" s="25" t="s">
        <v>206</v>
      </c>
      <c r="D22" s="19" t="s">
        <v>187</v>
      </c>
      <c r="E22" s="417" t="s">
        <v>188</v>
      </c>
      <c r="F22" s="20" t="s">
        <v>222</v>
      </c>
      <c r="G22" s="20" t="s">
        <v>224</v>
      </c>
      <c r="H22" s="20" t="s">
        <v>249</v>
      </c>
      <c r="I22" s="26">
        <v>264</v>
      </c>
    </row>
    <row r="23" spans="1:9" ht="16.8" x14ac:dyDescent="0.3">
      <c r="A23" s="165" t="s">
        <v>198</v>
      </c>
      <c r="B23" s="207">
        <v>0</v>
      </c>
      <c r="C23" s="25" t="s">
        <v>186</v>
      </c>
      <c r="D23" s="19" t="s">
        <v>187</v>
      </c>
      <c r="E23" s="417" t="s">
        <v>188</v>
      </c>
      <c r="F23" s="20" t="s">
        <v>189</v>
      </c>
      <c r="G23" s="20" t="s">
        <v>190</v>
      </c>
      <c r="H23" s="20" t="s">
        <v>249</v>
      </c>
      <c r="I23" s="26">
        <v>269</v>
      </c>
    </row>
    <row r="24" spans="1:9" ht="16.8" x14ac:dyDescent="0.3">
      <c r="A24" s="165" t="s">
        <v>225</v>
      </c>
      <c r="B24" s="207">
        <v>0</v>
      </c>
      <c r="C24" s="28" t="s">
        <v>206</v>
      </c>
      <c r="D24" s="19" t="s">
        <v>195</v>
      </c>
      <c r="E24" s="417" t="s">
        <v>188</v>
      </c>
      <c r="F24" s="20" t="s">
        <v>216</v>
      </c>
      <c r="G24" s="20" t="s">
        <v>197</v>
      </c>
      <c r="H24" s="20" t="s">
        <v>249</v>
      </c>
      <c r="I24" s="26">
        <v>269</v>
      </c>
    </row>
    <row r="25" spans="1:9" ht="16.8" x14ac:dyDescent="0.3">
      <c r="A25" s="165" t="s">
        <v>296</v>
      </c>
      <c r="B25" s="207">
        <v>0</v>
      </c>
      <c r="C25" s="28" t="s">
        <v>193</v>
      </c>
      <c r="D25" s="19" t="s">
        <v>187</v>
      </c>
      <c r="E25" s="417" t="s">
        <v>188</v>
      </c>
      <c r="F25" s="20" t="s">
        <v>194</v>
      </c>
      <c r="G25" s="20" t="s">
        <v>190</v>
      </c>
      <c r="H25" s="20" t="s">
        <v>297</v>
      </c>
      <c r="I25" s="26">
        <v>96</v>
      </c>
    </row>
    <row r="26" spans="1:9" ht="16.8" x14ac:dyDescent="0.3">
      <c r="A26" s="165" t="s">
        <v>226</v>
      </c>
      <c r="B26" s="207">
        <v>0</v>
      </c>
      <c r="C26" s="25" t="s">
        <v>199</v>
      </c>
      <c r="D26" s="19" t="s">
        <v>227</v>
      </c>
      <c r="E26" s="417" t="s">
        <v>188</v>
      </c>
      <c r="F26" s="20" t="s">
        <v>194</v>
      </c>
      <c r="G26" s="20" t="s">
        <v>200</v>
      </c>
      <c r="H26" s="20" t="s">
        <v>249</v>
      </c>
      <c r="I26" s="26">
        <v>272</v>
      </c>
    </row>
    <row r="27" spans="1:9" ht="16.8" x14ac:dyDescent="0.3">
      <c r="A27" s="413" t="s">
        <v>298</v>
      </c>
      <c r="B27" s="207">
        <v>0</v>
      </c>
      <c r="C27" s="414" t="s">
        <v>209</v>
      </c>
      <c r="D27" s="415" t="s">
        <v>293</v>
      </c>
      <c r="E27" s="416" t="s">
        <v>188</v>
      </c>
      <c r="F27" s="416" t="s">
        <v>189</v>
      </c>
      <c r="G27" s="416" t="s">
        <v>202</v>
      </c>
      <c r="H27" s="416" t="s">
        <v>260</v>
      </c>
      <c r="I27" s="418">
        <v>190</v>
      </c>
    </row>
    <row r="28" spans="1:9" ht="16.8" x14ac:dyDescent="0.3">
      <c r="A28" s="165" t="s">
        <v>228</v>
      </c>
      <c r="B28" s="207">
        <v>0</v>
      </c>
      <c r="C28" s="25" t="s">
        <v>192</v>
      </c>
      <c r="D28" s="19" t="s">
        <v>187</v>
      </c>
      <c r="E28" s="417" t="s">
        <v>188</v>
      </c>
      <c r="F28" s="20" t="s">
        <v>189</v>
      </c>
      <c r="G28" s="20" t="s">
        <v>190</v>
      </c>
      <c r="H28" s="20" t="s">
        <v>260</v>
      </c>
      <c r="I28" s="26">
        <v>195</v>
      </c>
    </row>
    <row r="29" spans="1:9" ht="16.8" x14ac:dyDescent="0.3">
      <c r="A29" s="413" t="s">
        <v>299</v>
      </c>
      <c r="B29" s="207">
        <v>0</v>
      </c>
      <c r="C29" s="414" t="s">
        <v>193</v>
      </c>
      <c r="D29" s="19" t="s">
        <v>201</v>
      </c>
      <c r="E29" s="416" t="s">
        <v>188</v>
      </c>
      <c r="F29" s="416" t="s">
        <v>194</v>
      </c>
      <c r="G29" s="416" t="s">
        <v>190</v>
      </c>
      <c r="H29" s="416" t="s">
        <v>260</v>
      </c>
      <c r="I29" s="418">
        <v>206</v>
      </c>
    </row>
    <row r="30" spans="1:9" ht="16.8" x14ac:dyDescent="0.3">
      <c r="A30" s="181" t="s">
        <v>300</v>
      </c>
      <c r="B30" s="210">
        <v>0</v>
      </c>
      <c r="C30" s="420" t="s">
        <v>209</v>
      </c>
      <c r="D30" s="21" t="s">
        <v>187</v>
      </c>
      <c r="E30" s="421" t="s">
        <v>188</v>
      </c>
      <c r="F30" s="212" t="s">
        <v>189</v>
      </c>
      <c r="G30" s="212" t="s">
        <v>203</v>
      </c>
      <c r="H30" s="212" t="s">
        <v>295</v>
      </c>
      <c r="I30" s="213">
        <v>108</v>
      </c>
    </row>
    <row r="31" spans="1:9" ht="16.8" x14ac:dyDescent="0.3">
      <c r="A31" s="165" t="s">
        <v>233</v>
      </c>
      <c r="B31" s="27">
        <v>1</v>
      </c>
      <c r="C31" s="28" t="s">
        <v>215</v>
      </c>
      <c r="D31" s="19" t="s">
        <v>227</v>
      </c>
      <c r="E31" s="208" t="s">
        <v>188</v>
      </c>
      <c r="F31" s="20" t="s">
        <v>216</v>
      </c>
      <c r="G31" s="20" t="s">
        <v>197</v>
      </c>
      <c r="H31" s="20" t="s">
        <v>249</v>
      </c>
      <c r="I31" s="26" t="s">
        <v>254</v>
      </c>
    </row>
    <row r="32" spans="1:9" ht="16.8" x14ac:dyDescent="0.3">
      <c r="A32" s="165" t="s">
        <v>232</v>
      </c>
      <c r="B32" s="27">
        <v>1</v>
      </c>
      <c r="C32" s="28" t="s">
        <v>215</v>
      </c>
      <c r="D32" s="19" t="s">
        <v>187</v>
      </c>
      <c r="E32" s="208" t="s">
        <v>188</v>
      </c>
      <c r="F32" s="20" t="s">
        <v>213</v>
      </c>
      <c r="G32" s="20" t="s">
        <v>202</v>
      </c>
      <c r="H32" s="20" t="s">
        <v>249</v>
      </c>
      <c r="I32" s="26" t="s">
        <v>255</v>
      </c>
    </row>
    <row r="33" spans="1:9" ht="16.8" x14ac:dyDescent="0.3">
      <c r="A33" s="165" t="s">
        <v>171</v>
      </c>
      <c r="B33" s="27">
        <v>1</v>
      </c>
      <c r="C33" s="28" t="s">
        <v>186</v>
      </c>
      <c r="D33" s="19" t="s">
        <v>195</v>
      </c>
      <c r="E33" s="208" t="s">
        <v>188</v>
      </c>
      <c r="F33" s="20" t="s">
        <v>194</v>
      </c>
      <c r="G33" s="20" t="s">
        <v>230</v>
      </c>
      <c r="H33" s="20" t="s">
        <v>249</v>
      </c>
      <c r="I33" s="26" t="s">
        <v>252</v>
      </c>
    </row>
    <row r="34" spans="1:9" ht="16.8" x14ac:dyDescent="0.3">
      <c r="A34" s="165" t="s">
        <v>246</v>
      </c>
      <c r="B34" s="27">
        <v>1</v>
      </c>
      <c r="C34" s="28" t="s">
        <v>199</v>
      </c>
      <c r="D34" s="19" t="s">
        <v>227</v>
      </c>
      <c r="E34" s="417" t="s">
        <v>188</v>
      </c>
      <c r="F34" s="20" t="s">
        <v>194</v>
      </c>
      <c r="G34" s="20" t="s">
        <v>202</v>
      </c>
      <c r="H34" s="20" t="s">
        <v>249</v>
      </c>
      <c r="I34" s="47">
        <v>266</v>
      </c>
    </row>
    <row r="35" spans="1:9" ht="16.8" x14ac:dyDescent="0.3">
      <c r="A35" s="165" t="s">
        <v>245</v>
      </c>
      <c r="B35" s="27">
        <v>1</v>
      </c>
      <c r="C35" s="28" t="s">
        <v>193</v>
      </c>
      <c r="D35" s="19" t="s">
        <v>201</v>
      </c>
      <c r="E35" s="208" t="s">
        <v>188</v>
      </c>
      <c r="F35" s="20" t="s">
        <v>189</v>
      </c>
      <c r="G35" s="20" t="s">
        <v>202</v>
      </c>
      <c r="H35" s="20" t="s">
        <v>249</v>
      </c>
      <c r="I35" s="26" t="s">
        <v>253</v>
      </c>
    </row>
    <row r="36" spans="1:9" ht="16.8" x14ac:dyDescent="0.3">
      <c r="A36" s="165" t="s">
        <v>170</v>
      </c>
      <c r="B36" s="27">
        <v>1</v>
      </c>
      <c r="C36" s="28" t="s">
        <v>199</v>
      </c>
      <c r="D36" s="19" t="s">
        <v>187</v>
      </c>
      <c r="E36" s="417" t="s">
        <v>188</v>
      </c>
      <c r="F36" s="20" t="s">
        <v>216</v>
      </c>
      <c r="G36" s="20" t="s">
        <v>202</v>
      </c>
      <c r="H36" s="20" t="s">
        <v>249</v>
      </c>
      <c r="I36" s="363">
        <v>278</v>
      </c>
    </row>
    <row r="37" spans="1:9" ht="16.8" x14ac:dyDescent="0.3">
      <c r="A37" s="165" t="s">
        <v>231</v>
      </c>
      <c r="B37" s="27">
        <v>1</v>
      </c>
      <c r="C37" s="28" t="s">
        <v>211</v>
      </c>
      <c r="D37" s="19" t="s">
        <v>227</v>
      </c>
      <c r="E37" s="208" t="s">
        <v>188</v>
      </c>
      <c r="F37" s="20" t="s">
        <v>196</v>
      </c>
      <c r="G37" s="20" t="s">
        <v>202</v>
      </c>
      <c r="H37" s="20" t="s">
        <v>249</v>
      </c>
      <c r="I37" s="26" t="s">
        <v>256</v>
      </c>
    </row>
    <row r="38" spans="1:9" ht="16.8" x14ac:dyDescent="0.3">
      <c r="A38" s="181" t="s">
        <v>169</v>
      </c>
      <c r="B38" s="365">
        <v>1</v>
      </c>
      <c r="C38" s="366" t="s">
        <v>215</v>
      </c>
      <c r="D38" s="21" t="s">
        <v>229</v>
      </c>
      <c r="E38" s="211" t="s">
        <v>188</v>
      </c>
      <c r="F38" s="367" t="s">
        <v>216</v>
      </c>
      <c r="G38" s="367" t="s">
        <v>220</v>
      </c>
      <c r="H38" s="367" t="s">
        <v>249</v>
      </c>
      <c r="I38" s="213" t="s">
        <v>257</v>
      </c>
    </row>
    <row r="39" spans="1:9" ht="16.8" x14ac:dyDescent="0.3">
      <c r="A39" s="165" t="s">
        <v>248</v>
      </c>
      <c r="B39" s="364">
        <v>2</v>
      </c>
      <c r="C39" s="28" t="s">
        <v>215</v>
      </c>
      <c r="D39" s="19" t="s">
        <v>201</v>
      </c>
      <c r="E39" s="208" t="s">
        <v>188</v>
      </c>
      <c r="F39" s="20" t="s">
        <v>196</v>
      </c>
      <c r="G39" s="20" t="s">
        <v>197</v>
      </c>
      <c r="H39" s="20" t="s">
        <v>249</v>
      </c>
      <c r="I39" s="363">
        <v>275</v>
      </c>
    </row>
    <row r="40" spans="1:9" ht="16.8" x14ac:dyDescent="0.3">
      <c r="A40" s="165" t="s">
        <v>272</v>
      </c>
      <c r="B40" s="364">
        <v>2</v>
      </c>
      <c r="C40" s="28" t="s">
        <v>192</v>
      </c>
      <c r="D40" s="18" t="s">
        <v>187</v>
      </c>
      <c r="E40" s="417" t="s">
        <v>188</v>
      </c>
      <c r="F40" s="20" t="s">
        <v>213</v>
      </c>
      <c r="G40" s="20" t="s">
        <v>212</v>
      </c>
      <c r="H40" s="20" t="s">
        <v>249</v>
      </c>
      <c r="I40" s="26">
        <v>238</v>
      </c>
    </row>
    <row r="41" spans="1:9" ht="16.8" x14ac:dyDescent="0.3">
      <c r="A41" s="165" t="s">
        <v>273</v>
      </c>
      <c r="B41" s="364">
        <v>2</v>
      </c>
      <c r="C41" s="28" t="s">
        <v>192</v>
      </c>
      <c r="D41" s="19" t="s">
        <v>219</v>
      </c>
      <c r="E41" s="417" t="s">
        <v>188</v>
      </c>
      <c r="F41" s="20" t="s">
        <v>194</v>
      </c>
      <c r="G41" s="20" t="s">
        <v>197</v>
      </c>
      <c r="H41" s="20" t="s">
        <v>249</v>
      </c>
      <c r="I41" s="26">
        <v>216</v>
      </c>
    </row>
    <row r="42" spans="1:9" ht="16.8" x14ac:dyDescent="0.3">
      <c r="A42" s="165" t="s">
        <v>274</v>
      </c>
      <c r="B42" s="364">
        <v>2</v>
      </c>
      <c r="C42" s="28" t="s">
        <v>215</v>
      </c>
      <c r="D42" s="19" t="s">
        <v>301</v>
      </c>
      <c r="E42" s="417" t="s">
        <v>188</v>
      </c>
      <c r="F42" s="20" t="s">
        <v>302</v>
      </c>
      <c r="G42" s="20" t="s">
        <v>202</v>
      </c>
      <c r="H42" s="20" t="s">
        <v>249</v>
      </c>
      <c r="I42" s="26">
        <v>249</v>
      </c>
    </row>
    <row r="43" spans="1:9" ht="16.8" x14ac:dyDescent="0.3">
      <c r="A43" s="165" t="s">
        <v>275</v>
      </c>
      <c r="B43" s="364">
        <v>2</v>
      </c>
      <c r="C43" s="28" t="s">
        <v>193</v>
      </c>
      <c r="D43" s="19" t="s">
        <v>218</v>
      </c>
      <c r="E43" s="417" t="s">
        <v>188</v>
      </c>
      <c r="F43" s="20" t="s">
        <v>196</v>
      </c>
      <c r="G43" s="20" t="s">
        <v>190</v>
      </c>
      <c r="H43" s="20" t="s">
        <v>249</v>
      </c>
      <c r="I43" s="26">
        <v>246</v>
      </c>
    </row>
    <row r="44" spans="1:9" ht="16.8" x14ac:dyDescent="0.3">
      <c r="A44" s="165" t="s">
        <v>258</v>
      </c>
      <c r="B44" s="364">
        <v>2</v>
      </c>
      <c r="C44" s="28" t="s">
        <v>193</v>
      </c>
      <c r="D44" s="19" t="s">
        <v>218</v>
      </c>
      <c r="E44" s="208" t="s">
        <v>188</v>
      </c>
      <c r="F44" s="20" t="s">
        <v>194</v>
      </c>
      <c r="G44" s="20" t="s">
        <v>202</v>
      </c>
      <c r="H44" s="20" t="s">
        <v>260</v>
      </c>
      <c r="I44" s="26">
        <v>195</v>
      </c>
    </row>
    <row r="45" spans="1:9" ht="16.8" x14ac:dyDescent="0.3">
      <c r="A45" s="181" t="s">
        <v>259</v>
      </c>
      <c r="B45" s="385">
        <v>2</v>
      </c>
      <c r="C45" s="366" t="s">
        <v>192</v>
      </c>
      <c r="D45" s="21" t="s">
        <v>261</v>
      </c>
      <c r="E45" s="211" t="s">
        <v>188</v>
      </c>
      <c r="F45" s="367" t="s">
        <v>194</v>
      </c>
      <c r="G45" s="367" t="s">
        <v>202</v>
      </c>
      <c r="H45" s="367" t="s">
        <v>260</v>
      </c>
      <c r="I45" s="213">
        <v>41</v>
      </c>
    </row>
    <row r="46" spans="1:9" ht="16.8" x14ac:dyDescent="0.3">
      <c r="A46" s="165" t="s">
        <v>283</v>
      </c>
      <c r="B46" s="422">
        <v>3</v>
      </c>
      <c r="C46" s="28" t="s">
        <v>215</v>
      </c>
      <c r="D46" s="19" t="s">
        <v>201</v>
      </c>
      <c r="E46" s="208" t="s">
        <v>188</v>
      </c>
      <c r="F46" s="20" t="s">
        <v>189</v>
      </c>
      <c r="G46" s="20" t="s">
        <v>203</v>
      </c>
      <c r="H46" s="20" t="s">
        <v>260</v>
      </c>
      <c r="I46" s="26">
        <v>227</v>
      </c>
    </row>
    <row r="47" spans="1:9" ht="16.8" x14ac:dyDescent="0.3">
      <c r="A47" s="165" t="s">
        <v>284</v>
      </c>
      <c r="B47" s="422">
        <v>3</v>
      </c>
      <c r="C47" s="28" t="s">
        <v>193</v>
      </c>
      <c r="D47" s="19" t="s">
        <v>201</v>
      </c>
      <c r="E47" s="417" t="s">
        <v>188</v>
      </c>
      <c r="F47" s="209" t="s">
        <v>189</v>
      </c>
      <c r="G47" s="20" t="s">
        <v>203</v>
      </c>
      <c r="H47" s="20" t="s">
        <v>249</v>
      </c>
      <c r="I47" s="47">
        <v>239</v>
      </c>
    </row>
    <row r="48" spans="1:9" ht="16.8" x14ac:dyDescent="0.3">
      <c r="A48" s="165" t="s">
        <v>328</v>
      </c>
      <c r="B48" s="422">
        <v>3</v>
      </c>
      <c r="C48" s="28" t="s">
        <v>192</v>
      </c>
      <c r="D48" s="19" t="s">
        <v>201</v>
      </c>
      <c r="E48" s="417" t="s">
        <v>188</v>
      </c>
      <c r="F48" s="20" t="s">
        <v>302</v>
      </c>
      <c r="G48" s="20" t="s">
        <v>190</v>
      </c>
      <c r="H48" s="20" t="s">
        <v>249</v>
      </c>
      <c r="I48" s="363">
        <v>231</v>
      </c>
    </row>
    <row r="49" spans="1:9" ht="17.399999999999999" thickBot="1" x14ac:dyDescent="0.35">
      <c r="A49" s="214" t="s">
        <v>303</v>
      </c>
      <c r="B49" s="196">
        <v>3</v>
      </c>
      <c r="C49" s="30" t="s">
        <v>193</v>
      </c>
      <c r="D49" s="29" t="s">
        <v>304</v>
      </c>
      <c r="E49" s="215" t="s">
        <v>188</v>
      </c>
      <c r="F49" s="31" t="s">
        <v>216</v>
      </c>
      <c r="G49" s="31" t="s">
        <v>197</v>
      </c>
      <c r="H49" s="31" t="s">
        <v>260</v>
      </c>
      <c r="I49" s="32">
        <v>73</v>
      </c>
    </row>
    <row r="50" spans="1:9" ht="16.2" thickTop="1" x14ac:dyDescent="0.3"/>
  </sheetData>
  <sortState xmlns:xlrd2="http://schemas.microsoft.com/office/spreadsheetml/2017/richdata2" ref="A3:H32">
    <sortCondition ref="B3:B32"/>
    <sortCondition ref="A3:A32"/>
  </sortState>
  <conditionalFormatting sqref="B49">
    <cfRule type="cellIs" dxfId="879" priority="1" operator="equal">
      <formula>9</formula>
    </cfRule>
    <cfRule type="cellIs" dxfId="878" priority="2" operator="equal">
      <formula>8</formula>
    </cfRule>
    <cfRule type="cellIs" dxfId="877" priority="3" operator="equal">
      <formula>7</formula>
    </cfRule>
    <cfRule type="cellIs" dxfId="876" priority="4" operator="equal">
      <formula>6</formula>
    </cfRule>
    <cfRule type="cellIs" dxfId="875" priority="5" operator="equal">
      <formula>5</formula>
    </cfRule>
    <cfRule type="cellIs" dxfId="874" priority="6" operator="equal">
      <formula>4</formula>
    </cfRule>
    <cfRule type="cellIs" dxfId="873" priority="7" operator="equal">
      <formula>3</formula>
    </cfRule>
    <cfRule type="cellIs" dxfId="872" priority="8" operator="equal">
      <formula>2</formula>
    </cfRule>
    <cfRule type="cellIs" dxfId="871" priority="9" operator="equal">
      <formula>1</formula>
    </cfRule>
    <cfRule type="containsBlanks" dxfId="870" priority="10">
      <formula>LEN(TRIM(B49))=0</formula>
    </cfRule>
    <cfRule type="cellIs" dxfId="869" priority="11" operator="equal">
      <formula>0</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8"/>
  <sheetViews>
    <sheetView showGridLines="0" workbookViewId="0"/>
  </sheetViews>
  <sheetFormatPr defaultColWidth="10.59765625" defaultRowHeight="16.8" x14ac:dyDescent="0.3"/>
  <cols>
    <col min="1" max="1" width="22.59765625" style="135" bestFit="1" customWidth="1"/>
    <col min="2" max="2" width="6.19921875" style="135" bestFit="1" customWidth="1"/>
    <col min="3" max="3" width="4.09765625" style="135" bestFit="1" customWidth="1"/>
    <col min="4" max="4" width="6.3984375" style="135" bestFit="1" customWidth="1"/>
    <col min="5" max="5" width="1.8984375" style="135" customWidth="1"/>
    <col min="6" max="6" width="16.5" style="135" bestFit="1" customWidth="1"/>
    <col min="7" max="7" width="3.5" style="135" bestFit="1" customWidth="1"/>
    <col min="8" max="8" width="3.3984375" style="135" bestFit="1" customWidth="1"/>
    <col min="9" max="9" width="3.8984375" style="135" bestFit="1" customWidth="1"/>
    <col min="10" max="10" width="3.59765625" style="135" bestFit="1" customWidth="1"/>
    <col min="11" max="14" width="3.5" style="135" bestFit="1" customWidth="1"/>
    <col min="15" max="16384" width="10.59765625" style="135"/>
  </cols>
  <sheetData>
    <row r="1" spans="1:14" ht="24" thickTop="1" thickBot="1" x14ac:dyDescent="0.35">
      <c r="A1" s="150" t="s">
        <v>158</v>
      </c>
      <c r="B1" s="151"/>
      <c r="C1" s="151"/>
      <c r="D1" s="152"/>
      <c r="F1" s="153"/>
      <c r="G1" s="154" t="s">
        <v>247</v>
      </c>
      <c r="H1" s="154"/>
      <c r="I1" s="155"/>
      <c r="J1" s="156"/>
      <c r="K1" s="155"/>
      <c r="L1" s="155"/>
      <c r="M1" s="155"/>
      <c r="N1" s="156"/>
    </row>
    <row r="2" spans="1:14" ht="17.399999999999999" thickTop="1" x14ac:dyDescent="0.3">
      <c r="A2" s="157" t="s">
        <v>97</v>
      </c>
      <c r="B2" s="158" t="s">
        <v>100</v>
      </c>
      <c r="C2" s="159" t="s">
        <v>101</v>
      </c>
      <c r="D2" s="160" t="s">
        <v>102</v>
      </c>
      <c r="F2" s="153"/>
      <c r="G2" s="161" t="s">
        <v>115</v>
      </c>
      <c r="H2" s="162"/>
      <c r="I2" s="163"/>
      <c r="J2" s="163"/>
      <c r="K2" s="163"/>
      <c r="L2" s="163"/>
      <c r="M2" s="163"/>
      <c r="N2" s="164"/>
    </row>
    <row r="3" spans="1:14" ht="17.399999999999999" thickBot="1" x14ac:dyDescent="0.35">
      <c r="A3" s="165" t="s">
        <v>117</v>
      </c>
      <c r="B3" s="166">
        <v>0</v>
      </c>
      <c r="C3" s="167">
        <f>10+B3+'Personal File'!$C$12</f>
        <v>13</v>
      </c>
      <c r="D3" s="168" t="s">
        <v>333</v>
      </c>
      <c r="F3" s="153"/>
      <c r="G3" s="169" t="s">
        <v>116</v>
      </c>
      <c r="H3" s="170" t="s">
        <v>107</v>
      </c>
      <c r="I3" s="170" t="s">
        <v>108</v>
      </c>
      <c r="J3" s="170" t="s">
        <v>109</v>
      </c>
      <c r="K3" s="170" t="s">
        <v>110</v>
      </c>
      <c r="L3" s="170" t="s">
        <v>111</v>
      </c>
      <c r="M3" s="170" t="s">
        <v>112</v>
      </c>
      <c r="N3" s="171" t="s">
        <v>113</v>
      </c>
    </row>
    <row r="4" spans="1:14" ht="17.399999999999999" thickTop="1" x14ac:dyDescent="0.3">
      <c r="A4" s="165" t="s">
        <v>166</v>
      </c>
      <c r="B4" s="166">
        <v>0</v>
      </c>
      <c r="C4" s="167">
        <f>10+B4+'Personal File'!$C$12</f>
        <v>13</v>
      </c>
      <c r="D4" s="168" t="s">
        <v>333</v>
      </c>
      <c r="F4" s="172" t="s">
        <v>157</v>
      </c>
      <c r="G4" s="173">
        <v>4</v>
      </c>
      <c r="H4" s="174">
        <v>3</v>
      </c>
      <c r="I4" s="174">
        <v>3</v>
      </c>
      <c r="J4" s="174">
        <v>2</v>
      </c>
      <c r="K4" s="175">
        <v>0</v>
      </c>
      <c r="L4" s="175">
        <v>0</v>
      </c>
      <c r="M4" s="175">
        <v>0</v>
      </c>
      <c r="N4" s="176">
        <v>0</v>
      </c>
    </row>
    <row r="5" spans="1:14" x14ac:dyDescent="0.3">
      <c r="A5" s="165" t="s">
        <v>168</v>
      </c>
      <c r="B5" s="166">
        <v>0</v>
      </c>
      <c r="C5" s="167">
        <f>10+B5+'Personal File'!$C$12</f>
        <v>13</v>
      </c>
      <c r="D5" s="168" t="s">
        <v>333</v>
      </c>
      <c r="F5" s="177" t="s">
        <v>236</v>
      </c>
      <c r="G5" s="178">
        <v>0</v>
      </c>
      <c r="H5" s="178">
        <v>1</v>
      </c>
      <c r="I5" s="178">
        <v>1</v>
      </c>
      <c r="J5" s="178">
        <v>1</v>
      </c>
      <c r="K5" s="179">
        <v>0</v>
      </c>
      <c r="L5" s="179">
        <v>0</v>
      </c>
      <c r="M5" s="179">
        <v>0</v>
      </c>
      <c r="N5" s="180">
        <v>0</v>
      </c>
    </row>
    <row r="6" spans="1:14" x14ac:dyDescent="0.3">
      <c r="A6" s="181" t="s">
        <v>225</v>
      </c>
      <c r="B6" s="182">
        <v>0</v>
      </c>
      <c r="C6" s="183">
        <f>10+B6+'Personal File'!$C$12</f>
        <v>13</v>
      </c>
      <c r="D6" s="184" t="s">
        <v>333</v>
      </c>
      <c r="F6" s="177" t="s">
        <v>120</v>
      </c>
      <c r="G6" s="178">
        <v>0</v>
      </c>
      <c r="H6" s="178">
        <v>1</v>
      </c>
      <c r="I6" s="178">
        <v>1</v>
      </c>
      <c r="J6" s="178">
        <v>1</v>
      </c>
      <c r="K6" s="179">
        <v>0</v>
      </c>
      <c r="L6" s="179">
        <v>0</v>
      </c>
      <c r="M6" s="179">
        <v>0</v>
      </c>
      <c r="N6" s="180">
        <v>0</v>
      </c>
    </row>
    <row r="7" spans="1:14" ht="17.399999999999999" thickBot="1" x14ac:dyDescent="0.35">
      <c r="A7" s="165" t="s">
        <v>327</v>
      </c>
      <c r="B7" s="166">
        <v>1</v>
      </c>
      <c r="C7" s="167">
        <f>10+B7+'Personal File'!$C$12</f>
        <v>14</v>
      </c>
      <c r="D7" s="168" t="s">
        <v>333</v>
      </c>
      <c r="F7" s="185" t="s">
        <v>124</v>
      </c>
      <c r="G7" s="186">
        <f t="shared" ref="G7:H7" si="0">SUM(G4:G6)</f>
        <v>4</v>
      </c>
      <c r="H7" s="186">
        <f t="shared" si="0"/>
        <v>5</v>
      </c>
      <c r="I7" s="186">
        <f t="shared" ref="I7" si="1">SUM(I4:I6)</f>
        <v>5</v>
      </c>
      <c r="J7" s="186">
        <f t="shared" ref="J7" si="2">SUM(J4:J6)</f>
        <v>4</v>
      </c>
      <c r="K7" s="187">
        <v>0</v>
      </c>
      <c r="L7" s="187">
        <v>0</v>
      </c>
      <c r="M7" s="187">
        <v>0</v>
      </c>
      <c r="N7" s="188">
        <v>0</v>
      </c>
    </row>
    <row r="8" spans="1:14" ht="18" thickTop="1" thickBot="1" x14ac:dyDescent="0.35">
      <c r="A8" s="165" t="s">
        <v>171</v>
      </c>
      <c r="B8" s="166">
        <v>1</v>
      </c>
      <c r="C8" s="167">
        <f>10+B8+'Personal File'!$C$12</f>
        <v>14</v>
      </c>
      <c r="D8" s="168" t="s">
        <v>337</v>
      </c>
    </row>
    <row r="9" spans="1:14" ht="17.399999999999999" thickTop="1" x14ac:dyDescent="0.3">
      <c r="A9" s="165" t="s">
        <v>170</v>
      </c>
      <c r="B9" s="166">
        <v>1</v>
      </c>
      <c r="C9" s="167">
        <f>10+B9+'Personal File'!$C$12</f>
        <v>14</v>
      </c>
      <c r="D9" s="168" t="s">
        <v>333</v>
      </c>
      <c r="F9" s="372" t="s">
        <v>265</v>
      </c>
      <c r="G9" s="373" t="s">
        <v>319</v>
      </c>
      <c r="H9" s="373"/>
      <c r="I9" s="373"/>
      <c r="J9" s="373"/>
      <c r="K9" s="374" t="s">
        <v>264</v>
      </c>
      <c r="L9" s="374"/>
      <c r="M9" s="373"/>
      <c r="N9" s="375"/>
    </row>
    <row r="10" spans="1:14" ht="17.399999999999999" thickBot="1" x14ac:dyDescent="0.35">
      <c r="A10" s="449" t="s">
        <v>169</v>
      </c>
      <c r="B10" s="166">
        <v>1</v>
      </c>
      <c r="C10" s="167">
        <f>10+B10+'Personal File'!$C$12</f>
        <v>14</v>
      </c>
      <c r="D10" s="168" t="s">
        <v>333</v>
      </c>
      <c r="F10" s="368" t="s">
        <v>159</v>
      </c>
      <c r="G10" s="369">
        <f>'Personal File'!E4</f>
        <v>3</v>
      </c>
      <c r="H10" s="369"/>
      <c r="I10" s="369"/>
      <c r="J10" s="369"/>
      <c r="K10" s="437">
        <f>G10+'Personal File'!E5</f>
        <v>6</v>
      </c>
      <c r="L10" s="370"/>
      <c r="M10" s="369"/>
      <c r="N10" s="371"/>
    </row>
    <row r="11" spans="1:14" ht="17.399999999999999" thickTop="1" x14ac:dyDescent="0.3">
      <c r="A11" s="181" t="s">
        <v>231</v>
      </c>
      <c r="B11" s="182">
        <v>1</v>
      </c>
      <c r="C11" s="183">
        <f>10+B11+'Personal File'!$C$12</f>
        <v>14</v>
      </c>
      <c r="D11" s="184" t="s">
        <v>333</v>
      </c>
    </row>
    <row r="12" spans="1:14" x14ac:dyDescent="0.3">
      <c r="A12" s="165" t="s">
        <v>324</v>
      </c>
      <c r="B12" s="166">
        <v>2</v>
      </c>
      <c r="C12" s="167">
        <f>10+B12+'Personal File'!$C$12</f>
        <v>15</v>
      </c>
      <c r="D12" s="168" t="s">
        <v>333</v>
      </c>
    </row>
    <row r="13" spans="1:14" x14ac:dyDescent="0.3">
      <c r="A13" s="165" t="s">
        <v>325</v>
      </c>
      <c r="B13" s="166">
        <v>2</v>
      </c>
      <c r="C13" s="167">
        <f>10+B13+'Personal File'!$C$12</f>
        <v>15</v>
      </c>
      <c r="D13" s="168" t="s">
        <v>337</v>
      </c>
    </row>
    <row r="14" spans="1:14" x14ac:dyDescent="0.3">
      <c r="A14" s="165" t="s">
        <v>325</v>
      </c>
      <c r="B14" s="166">
        <v>2</v>
      </c>
      <c r="C14" s="167">
        <f>10+B14+'Personal File'!$C$12</f>
        <v>15</v>
      </c>
      <c r="D14" s="168" t="s">
        <v>333</v>
      </c>
    </row>
    <row r="15" spans="1:14" x14ac:dyDescent="0.3">
      <c r="A15" s="449" t="s">
        <v>248</v>
      </c>
      <c r="B15" s="166">
        <v>2</v>
      </c>
      <c r="C15" s="167">
        <f>10+B15+'Personal File'!$C$12</f>
        <v>15</v>
      </c>
      <c r="D15" s="168" t="s">
        <v>337</v>
      </c>
    </row>
    <row r="16" spans="1:14" x14ac:dyDescent="0.3">
      <c r="A16" s="181" t="s">
        <v>326</v>
      </c>
      <c r="B16" s="182">
        <v>2</v>
      </c>
      <c r="C16" s="183">
        <f>10+B16+'Personal File'!$C$12</f>
        <v>15</v>
      </c>
      <c r="D16" s="184" t="s">
        <v>333</v>
      </c>
    </row>
    <row r="17" spans="1:4" x14ac:dyDescent="0.3">
      <c r="A17" s="449" t="s">
        <v>283</v>
      </c>
      <c r="B17" s="166">
        <v>3</v>
      </c>
      <c r="C17" s="167">
        <f>10+B17+'Personal File'!$C$12</f>
        <v>16</v>
      </c>
      <c r="D17" s="168" t="s">
        <v>333</v>
      </c>
    </row>
    <row r="18" spans="1:4" x14ac:dyDescent="0.3">
      <c r="A18" s="165" t="s">
        <v>328</v>
      </c>
      <c r="B18" s="166">
        <v>3</v>
      </c>
      <c r="C18" s="167">
        <f>10+B18+'Personal File'!$C$12</f>
        <v>16</v>
      </c>
      <c r="D18" s="168" t="s">
        <v>337</v>
      </c>
    </row>
    <row r="19" spans="1:4" x14ac:dyDescent="0.3">
      <c r="A19" s="165" t="s">
        <v>328</v>
      </c>
      <c r="B19" s="166">
        <v>3</v>
      </c>
      <c r="C19" s="167">
        <f>10+B19+'Personal File'!$C$12</f>
        <v>16</v>
      </c>
      <c r="D19" s="168" t="s">
        <v>333</v>
      </c>
    </row>
    <row r="20" spans="1:4" ht="17.399999999999999" thickBot="1" x14ac:dyDescent="0.35">
      <c r="A20" s="214" t="s">
        <v>284</v>
      </c>
      <c r="B20" s="196">
        <v>3</v>
      </c>
      <c r="C20" s="197">
        <f>10+B20+'Personal File'!$C$12</f>
        <v>16</v>
      </c>
      <c r="D20" s="189" t="s">
        <v>337</v>
      </c>
    </row>
    <row r="21" spans="1:4" ht="18" thickTop="1" thickBot="1" x14ac:dyDescent="0.35"/>
    <row r="22" spans="1:4" ht="24" thickTop="1" thickBot="1" x14ac:dyDescent="0.35">
      <c r="A22" s="150" t="s">
        <v>234</v>
      </c>
      <c r="B22" s="151"/>
      <c r="C22" s="151"/>
      <c r="D22" s="152"/>
    </row>
    <row r="23" spans="1:4" ht="17.399999999999999" thickTop="1" x14ac:dyDescent="0.3">
      <c r="A23" s="157" t="s">
        <v>97</v>
      </c>
      <c r="B23" s="158" t="s">
        <v>100</v>
      </c>
      <c r="C23" s="159" t="s">
        <v>101</v>
      </c>
      <c r="D23" s="160" t="s">
        <v>102</v>
      </c>
    </row>
    <row r="24" spans="1:4" x14ac:dyDescent="0.3">
      <c r="A24" s="190" t="s">
        <v>118</v>
      </c>
      <c r="B24" s="191">
        <v>0</v>
      </c>
      <c r="C24" s="192">
        <f>10+B24+'Personal File'!$C$12+1</f>
        <v>14</v>
      </c>
      <c r="D24" s="193" t="s">
        <v>333</v>
      </c>
    </row>
    <row r="25" spans="1:4" x14ac:dyDescent="0.3">
      <c r="A25" s="194" t="s">
        <v>150</v>
      </c>
      <c r="B25" s="166">
        <v>0</v>
      </c>
      <c r="C25" s="166">
        <f>10+B25+'Personal File'!$C$12+1</f>
        <v>14</v>
      </c>
      <c r="D25" s="168" t="s">
        <v>333</v>
      </c>
    </row>
    <row r="26" spans="1:4" x14ac:dyDescent="0.3">
      <c r="A26" s="194" t="s">
        <v>151</v>
      </c>
      <c r="B26" s="166">
        <v>0</v>
      </c>
      <c r="C26" s="166">
        <f>10+B26+'Personal File'!$C$12+1</f>
        <v>14</v>
      </c>
      <c r="D26" s="168" t="s">
        <v>333</v>
      </c>
    </row>
    <row r="27" spans="1:4" ht="17.399999999999999" thickBot="1" x14ac:dyDescent="0.35">
      <c r="A27" s="195" t="s">
        <v>152</v>
      </c>
      <c r="B27" s="196">
        <v>0</v>
      </c>
      <c r="C27" s="197">
        <f>10+B27+'Personal File'!$C$12+1</f>
        <v>14</v>
      </c>
      <c r="D27" s="189" t="s">
        <v>333</v>
      </c>
    </row>
    <row r="28" spans="1:4" ht="17.399999999999999" thickTop="1" x14ac:dyDescent="0.3"/>
  </sheetData>
  <sortState xmlns:xlrd2="http://schemas.microsoft.com/office/spreadsheetml/2017/richdata2" ref="A3:D20">
    <sortCondition ref="B3:B20"/>
    <sortCondition ref="A3:A20"/>
  </sortState>
  <conditionalFormatting sqref="D15:D16 D3:D13">
    <cfRule type="cellIs" dxfId="868" priority="873" stopIfTrue="1" operator="equal">
      <formula>"þ"</formula>
    </cfRule>
  </conditionalFormatting>
  <conditionalFormatting sqref="B16">
    <cfRule type="cellIs" dxfId="867" priority="872" stopIfTrue="1" operator="greaterThanOrEqual">
      <formula>#REF!</formula>
    </cfRule>
  </conditionalFormatting>
  <conditionalFormatting sqref="B13 B19:B25 B15:B17">
    <cfRule type="cellIs" dxfId="866" priority="871" stopIfTrue="1" operator="equal">
      <formula>"þ"</formula>
    </cfRule>
  </conditionalFormatting>
  <conditionalFormatting sqref="C13 C19:C25 C15:C17">
    <cfRule type="cellIs" dxfId="865" priority="870" stopIfTrue="1" operator="equal">
      <formula>"þ"</formula>
    </cfRule>
  </conditionalFormatting>
  <conditionalFormatting sqref="C13 C19:C25 C15:C17">
    <cfRule type="cellIs" dxfId="864" priority="869" stopIfTrue="1" operator="equal">
      <formula>"þ"</formula>
    </cfRule>
  </conditionalFormatting>
  <conditionalFormatting sqref="D13 D20:D25 D15:D17">
    <cfRule type="cellIs" dxfId="863" priority="868" stopIfTrue="1" operator="equal">
      <formula>"þ"</formula>
    </cfRule>
  </conditionalFormatting>
  <conditionalFormatting sqref="B17:D17">
    <cfRule type="cellIs" dxfId="862" priority="867" stopIfTrue="1" operator="equal">
      <formula>"þ"</formula>
    </cfRule>
  </conditionalFormatting>
  <conditionalFormatting sqref="B16">
    <cfRule type="cellIs" dxfId="861" priority="866" stopIfTrue="1" operator="equal">
      <formula>"þ"</formula>
    </cfRule>
  </conditionalFormatting>
  <conditionalFormatting sqref="C16">
    <cfRule type="cellIs" dxfId="860" priority="865" stopIfTrue="1" operator="equal">
      <formula>"þ"</formula>
    </cfRule>
  </conditionalFormatting>
  <conditionalFormatting sqref="C16">
    <cfRule type="cellIs" dxfId="859" priority="864" stopIfTrue="1" operator="equal">
      <formula>"þ"</formula>
    </cfRule>
  </conditionalFormatting>
  <conditionalFormatting sqref="D16">
    <cfRule type="cellIs" dxfId="858" priority="863" stopIfTrue="1" operator="equal">
      <formula>"þ"</formula>
    </cfRule>
  </conditionalFormatting>
  <conditionalFormatting sqref="B17">
    <cfRule type="cellIs" dxfId="857" priority="862" stopIfTrue="1" operator="greaterThanOrEqual">
      <formula>#REF!</formula>
    </cfRule>
  </conditionalFormatting>
  <conditionalFormatting sqref="B19:C19">
    <cfRule type="cellIs" dxfId="856" priority="861" stopIfTrue="1" operator="equal">
      <formula>"þ"</formula>
    </cfRule>
  </conditionalFormatting>
  <conditionalFormatting sqref="B17">
    <cfRule type="cellIs" dxfId="855" priority="860" stopIfTrue="1" operator="equal">
      <formula>"þ"</formula>
    </cfRule>
  </conditionalFormatting>
  <conditionalFormatting sqref="C17">
    <cfRule type="cellIs" dxfId="854" priority="859" stopIfTrue="1" operator="equal">
      <formula>"þ"</formula>
    </cfRule>
  </conditionalFormatting>
  <conditionalFormatting sqref="C17">
    <cfRule type="cellIs" dxfId="853" priority="858" stopIfTrue="1" operator="equal">
      <formula>"þ"</formula>
    </cfRule>
  </conditionalFormatting>
  <conditionalFormatting sqref="D17">
    <cfRule type="cellIs" dxfId="852" priority="857" stopIfTrue="1" operator="equal">
      <formula>"þ"</formula>
    </cfRule>
  </conditionalFormatting>
  <conditionalFormatting sqref="B17">
    <cfRule type="cellIs" dxfId="851" priority="856" stopIfTrue="1" operator="greaterThanOrEqual">
      <formula>#REF!</formula>
    </cfRule>
  </conditionalFormatting>
  <conditionalFormatting sqref="B19:C19">
    <cfRule type="cellIs" dxfId="850" priority="855" stopIfTrue="1" operator="equal">
      <formula>"þ"</formula>
    </cfRule>
  </conditionalFormatting>
  <conditionalFormatting sqref="B17">
    <cfRule type="cellIs" dxfId="849" priority="854" stopIfTrue="1" operator="equal">
      <formula>"þ"</formula>
    </cfRule>
  </conditionalFormatting>
  <conditionalFormatting sqref="C17">
    <cfRule type="cellIs" dxfId="848" priority="853" stopIfTrue="1" operator="equal">
      <formula>"þ"</formula>
    </cfRule>
  </conditionalFormatting>
  <conditionalFormatting sqref="C17">
    <cfRule type="cellIs" dxfId="847" priority="852" stopIfTrue="1" operator="equal">
      <formula>"þ"</formula>
    </cfRule>
  </conditionalFormatting>
  <conditionalFormatting sqref="D17">
    <cfRule type="cellIs" dxfId="846" priority="851" stopIfTrue="1" operator="equal">
      <formula>"þ"</formula>
    </cfRule>
  </conditionalFormatting>
  <conditionalFormatting sqref="B19">
    <cfRule type="cellIs" dxfId="845" priority="850" stopIfTrue="1" operator="greaterThanOrEqual">
      <formula>#REF!</formula>
    </cfRule>
  </conditionalFormatting>
  <conditionalFormatting sqref="B20:D20">
    <cfRule type="cellIs" dxfId="844" priority="849" stopIfTrue="1" operator="equal">
      <formula>"þ"</formula>
    </cfRule>
  </conditionalFormatting>
  <conditionalFormatting sqref="B19">
    <cfRule type="cellIs" dxfId="843" priority="848" stopIfTrue="1" operator="equal">
      <formula>"þ"</formula>
    </cfRule>
  </conditionalFormatting>
  <conditionalFormatting sqref="C19">
    <cfRule type="cellIs" dxfId="842" priority="847" stopIfTrue="1" operator="equal">
      <formula>"þ"</formula>
    </cfRule>
  </conditionalFormatting>
  <conditionalFormatting sqref="C19">
    <cfRule type="cellIs" dxfId="841" priority="846" stopIfTrue="1" operator="equal">
      <formula>"þ"</formula>
    </cfRule>
  </conditionalFormatting>
  <conditionalFormatting sqref="B17">
    <cfRule type="cellIs" dxfId="840" priority="844" stopIfTrue="1" operator="greaterThanOrEqual">
      <formula>#REF!</formula>
    </cfRule>
  </conditionalFormatting>
  <conditionalFormatting sqref="B19:C19">
    <cfRule type="cellIs" dxfId="839" priority="843" stopIfTrue="1" operator="equal">
      <formula>"þ"</formula>
    </cfRule>
  </conditionalFormatting>
  <conditionalFormatting sqref="B17">
    <cfRule type="cellIs" dxfId="838" priority="842" stopIfTrue="1" operator="equal">
      <formula>"þ"</formula>
    </cfRule>
  </conditionalFormatting>
  <conditionalFormatting sqref="C17">
    <cfRule type="cellIs" dxfId="837" priority="841" stopIfTrue="1" operator="equal">
      <formula>"þ"</formula>
    </cfRule>
  </conditionalFormatting>
  <conditionalFormatting sqref="C17">
    <cfRule type="cellIs" dxfId="836" priority="840" stopIfTrue="1" operator="equal">
      <formula>"þ"</formula>
    </cfRule>
  </conditionalFormatting>
  <conditionalFormatting sqref="D17">
    <cfRule type="cellIs" dxfId="835" priority="839" stopIfTrue="1" operator="equal">
      <formula>"þ"</formula>
    </cfRule>
  </conditionalFormatting>
  <conditionalFormatting sqref="B19">
    <cfRule type="cellIs" dxfId="834" priority="838" stopIfTrue="1" operator="greaterThanOrEqual">
      <formula>#REF!</formula>
    </cfRule>
  </conditionalFormatting>
  <conditionalFormatting sqref="B20:D20">
    <cfRule type="cellIs" dxfId="833" priority="837" stopIfTrue="1" operator="equal">
      <formula>"þ"</formula>
    </cfRule>
  </conditionalFormatting>
  <conditionalFormatting sqref="B19">
    <cfRule type="cellIs" dxfId="832" priority="836" stopIfTrue="1" operator="equal">
      <formula>"þ"</formula>
    </cfRule>
  </conditionalFormatting>
  <conditionalFormatting sqref="C19">
    <cfRule type="cellIs" dxfId="831" priority="835" stopIfTrue="1" operator="equal">
      <formula>"þ"</formula>
    </cfRule>
  </conditionalFormatting>
  <conditionalFormatting sqref="C19">
    <cfRule type="cellIs" dxfId="830" priority="834" stopIfTrue="1" operator="equal">
      <formula>"þ"</formula>
    </cfRule>
  </conditionalFormatting>
  <conditionalFormatting sqref="B19">
    <cfRule type="cellIs" dxfId="829" priority="832" stopIfTrue="1" operator="greaterThanOrEqual">
      <formula>#REF!</formula>
    </cfRule>
  </conditionalFormatting>
  <conditionalFormatting sqref="B20:D20">
    <cfRule type="cellIs" dxfId="828" priority="831" stopIfTrue="1" operator="equal">
      <formula>"þ"</formula>
    </cfRule>
  </conditionalFormatting>
  <conditionalFormatting sqref="B19">
    <cfRule type="cellIs" dxfId="827" priority="830" stopIfTrue="1" operator="equal">
      <formula>"þ"</formula>
    </cfRule>
  </conditionalFormatting>
  <conditionalFormatting sqref="C19">
    <cfRule type="cellIs" dxfId="826" priority="829" stopIfTrue="1" operator="equal">
      <formula>"þ"</formula>
    </cfRule>
  </conditionalFormatting>
  <conditionalFormatting sqref="C19">
    <cfRule type="cellIs" dxfId="825" priority="828" stopIfTrue="1" operator="equal">
      <formula>"þ"</formula>
    </cfRule>
  </conditionalFormatting>
  <conditionalFormatting sqref="B20">
    <cfRule type="cellIs" dxfId="824" priority="826" stopIfTrue="1" operator="greaterThanOrEqual">
      <formula>#REF!</formula>
    </cfRule>
  </conditionalFormatting>
  <conditionalFormatting sqref="B21:D21">
    <cfRule type="cellIs" dxfId="823" priority="825" stopIfTrue="1" operator="equal">
      <formula>"þ"</formula>
    </cfRule>
  </conditionalFormatting>
  <conditionalFormatting sqref="B20">
    <cfRule type="cellIs" dxfId="822" priority="824" stopIfTrue="1" operator="equal">
      <formula>"þ"</formula>
    </cfRule>
  </conditionalFormatting>
  <conditionalFormatting sqref="C20">
    <cfRule type="cellIs" dxfId="821" priority="823" stopIfTrue="1" operator="equal">
      <formula>"þ"</formula>
    </cfRule>
  </conditionalFormatting>
  <conditionalFormatting sqref="C20">
    <cfRule type="cellIs" dxfId="820" priority="822" stopIfTrue="1" operator="equal">
      <formula>"þ"</formula>
    </cfRule>
  </conditionalFormatting>
  <conditionalFormatting sqref="D20">
    <cfRule type="cellIs" dxfId="819" priority="821" stopIfTrue="1" operator="equal">
      <formula>"þ"</formula>
    </cfRule>
  </conditionalFormatting>
  <conditionalFormatting sqref="B17">
    <cfRule type="cellIs" dxfId="818" priority="820" stopIfTrue="1" operator="greaterThanOrEqual">
      <formula>#REF!</formula>
    </cfRule>
  </conditionalFormatting>
  <conditionalFormatting sqref="B19:C19">
    <cfRule type="cellIs" dxfId="817" priority="819" stopIfTrue="1" operator="equal">
      <formula>"þ"</formula>
    </cfRule>
  </conditionalFormatting>
  <conditionalFormatting sqref="B17">
    <cfRule type="cellIs" dxfId="816" priority="818" stopIfTrue="1" operator="equal">
      <formula>"þ"</formula>
    </cfRule>
  </conditionalFormatting>
  <conditionalFormatting sqref="C17">
    <cfRule type="cellIs" dxfId="815" priority="817" stopIfTrue="1" operator="equal">
      <formula>"þ"</formula>
    </cfRule>
  </conditionalFormatting>
  <conditionalFormatting sqref="C17">
    <cfRule type="cellIs" dxfId="814" priority="816" stopIfTrue="1" operator="equal">
      <formula>"þ"</formula>
    </cfRule>
  </conditionalFormatting>
  <conditionalFormatting sqref="D17">
    <cfRule type="cellIs" dxfId="813" priority="815" stopIfTrue="1" operator="equal">
      <formula>"þ"</formula>
    </cfRule>
  </conditionalFormatting>
  <conditionalFormatting sqref="B19">
    <cfRule type="cellIs" dxfId="812" priority="814" stopIfTrue="1" operator="greaterThanOrEqual">
      <formula>#REF!</formula>
    </cfRule>
  </conditionalFormatting>
  <conditionalFormatting sqref="B20:D20">
    <cfRule type="cellIs" dxfId="811" priority="813" stopIfTrue="1" operator="equal">
      <formula>"þ"</formula>
    </cfRule>
  </conditionalFormatting>
  <conditionalFormatting sqref="B19">
    <cfRule type="cellIs" dxfId="810" priority="812" stopIfTrue="1" operator="equal">
      <formula>"þ"</formula>
    </cfRule>
  </conditionalFormatting>
  <conditionalFormatting sqref="C19">
    <cfRule type="cellIs" dxfId="809" priority="811" stopIfTrue="1" operator="equal">
      <formula>"þ"</formula>
    </cfRule>
  </conditionalFormatting>
  <conditionalFormatting sqref="C19">
    <cfRule type="cellIs" dxfId="808" priority="810" stopIfTrue="1" operator="equal">
      <formula>"þ"</formula>
    </cfRule>
  </conditionalFormatting>
  <conditionalFormatting sqref="B19">
    <cfRule type="cellIs" dxfId="807" priority="808" stopIfTrue="1" operator="greaterThanOrEqual">
      <formula>#REF!</formula>
    </cfRule>
  </conditionalFormatting>
  <conditionalFormatting sqref="B20:D20">
    <cfRule type="cellIs" dxfId="806" priority="807" stopIfTrue="1" operator="equal">
      <formula>"þ"</formula>
    </cfRule>
  </conditionalFormatting>
  <conditionalFormatting sqref="B19">
    <cfRule type="cellIs" dxfId="805" priority="806" stopIfTrue="1" operator="equal">
      <formula>"þ"</formula>
    </cfRule>
  </conditionalFormatting>
  <conditionalFormatting sqref="C19">
    <cfRule type="cellIs" dxfId="804" priority="805" stopIfTrue="1" operator="equal">
      <formula>"þ"</formula>
    </cfRule>
  </conditionalFormatting>
  <conditionalFormatting sqref="C19">
    <cfRule type="cellIs" dxfId="803" priority="804" stopIfTrue="1" operator="equal">
      <formula>"þ"</formula>
    </cfRule>
  </conditionalFormatting>
  <conditionalFormatting sqref="B20">
    <cfRule type="cellIs" dxfId="802" priority="802" stopIfTrue="1" operator="greaterThanOrEqual">
      <formula>#REF!</formula>
    </cfRule>
  </conditionalFormatting>
  <conditionalFormatting sqref="B21:D21">
    <cfRule type="cellIs" dxfId="801" priority="801" stopIfTrue="1" operator="equal">
      <formula>"þ"</formula>
    </cfRule>
  </conditionalFormatting>
  <conditionalFormatting sqref="B20">
    <cfRule type="cellIs" dxfId="800" priority="800" stopIfTrue="1" operator="equal">
      <formula>"þ"</formula>
    </cfRule>
  </conditionalFormatting>
  <conditionalFormatting sqref="C20">
    <cfRule type="cellIs" dxfId="799" priority="799" stopIfTrue="1" operator="equal">
      <formula>"þ"</formula>
    </cfRule>
  </conditionalFormatting>
  <conditionalFormatting sqref="C20">
    <cfRule type="cellIs" dxfId="798" priority="798" stopIfTrue="1" operator="equal">
      <formula>"þ"</formula>
    </cfRule>
  </conditionalFormatting>
  <conditionalFormatting sqref="D20">
    <cfRule type="cellIs" dxfId="797" priority="797" stopIfTrue="1" operator="equal">
      <formula>"þ"</formula>
    </cfRule>
  </conditionalFormatting>
  <conditionalFormatting sqref="B19">
    <cfRule type="cellIs" dxfId="796" priority="796" stopIfTrue="1" operator="greaterThanOrEqual">
      <formula>#REF!</formula>
    </cfRule>
  </conditionalFormatting>
  <conditionalFormatting sqref="B20:D20">
    <cfRule type="cellIs" dxfId="795" priority="795" stopIfTrue="1" operator="equal">
      <formula>"þ"</formula>
    </cfRule>
  </conditionalFormatting>
  <conditionalFormatting sqref="B19">
    <cfRule type="cellIs" dxfId="794" priority="794" stopIfTrue="1" operator="equal">
      <formula>"þ"</formula>
    </cfRule>
  </conditionalFormatting>
  <conditionalFormatting sqref="C19">
    <cfRule type="cellIs" dxfId="793" priority="793" stopIfTrue="1" operator="equal">
      <formula>"þ"</formula>
    </cfRule>
  </conditionalFormatting>
  <conditionalFormatting sqref="C19">
    <cfRule type="cellIs" dxfId="792" priority="792" stopIfTrue="1" operator="equal">
      <formula>"þ"</formula>
    </cfRule>
  </conditionalFormatting>
  <conditionalFormatting sqref="B20">
    <cfRule type="cellIs" dxfId="791" priority="790" stopIfTrue="1" operator="greaterThanOrEqual">
      <formula>#REF!</formula>
    </cfRule>
  </conditionalFormatting>
  <conditionalFormatting sqref="B21:D21">
    <cfRule type="cellIs" dxfId="790" priority="789" stopIfTrue="1" operator="equal">
      <formula>"þ"</formula>
    </cfRule>
  </conditionalFormatting>
  <conditionalFormatting sqref="B20">
    <cfRule type="cellIs" dxfId="789" priority="788" stopIfTrue="1" operator="equal">
      <formula>"þ"</formula>
    </cfRule>
  </conditionalFormatting>
  <conditionalFormatting sqref="C20">
    <cfRule type="cellIs" dxfId="788" priority="787" stopIfTrue="1" operator="equal">
      <formula>"þ"</formula>
    </cfRule>
  </conditionalFormatting>
  <conditionalFormatting sqref="C20">
    <cfRule type="cellIs" dxfId="787" priority="786" stopIfTrue="1" operator="equal">
      <formula>"þ"</formula>
    </cfRule>
  </conditionalFormatting>
  <conditionalFormatting sqref="D20">
    <cfRule type="cellIs" dxfId="786" priority="785" stopIfTrue="1" operator="equal">
      <formula>"þ"</formula>
    </cfRule>
  </conditionalFormatting>
  <conditionalFormatting sqref="B20">
    <cfRule type="cellIs" dxfId="785" priority="784" stopIfTrue="1" operator="greaterThanOrEqual">
      <formula>#REF!</formula>
    </cfRule>
  </conditionalFormatting>
  <conditionalFormatting sqref="B21:D21">
    <cfRule type="cellIs" dxfId="784" priority="783" stopIfTrue="1" operator="equal">
      <formula>"þ"</formula>
    </cfRule>
  </conditionalFormatting>
  <conditionalFormatting sqref="B20">
    <cfRule type="cellIs" dxfId="783" priority="782" stopIfTrue="1" operator="equal">
      <formula>"þ"</formula>
    </cfRule>
  </conditionalFormatting>
  <conditionalFormatting sqref="C20">
    <cfRule type="cellIs" dxfId="782" priority="781" stopIfTrue="1" operator="equal">
      <formula>"þ"</formula>
    </cfRule>
  </conditionalFormatting>
  <conditionalFormatting sqref="C20">
    <cfRule type="cellIs" dxfId="781" priority="780" stopIfTrue="1" operator="equal">
      <formula>"þ"</formula>
    </cfRule>
  </conditionalFormatting>
  <conditionalFormatting sqref="D20">
    <cfRule type="cellIs" dxfId="780" priority="779" stopIfTrue="1" operator="equal">
      <formula>"þ"</formula>
    </cfRule>
  </conditionalFormatting>
  <conditionalFormatting sqref="B21">
    <cfRule type="cellIs" dxfId="779" priority="778" stopIfTrue="1" operator="greaterThanOrEqual">
      <formula>#REF!</formula>
    </cfRule>
  </conditionalFormatting>
  <conditionalFormatting sqref="B22:D22">
    <cfRule type="cellIs" dxfId="778" priority="777" stopIfTrue="1" operator="equal">
      <formula>"þ"</formula>
    </cfRule>
  </conditionalFormatting>
  <conditionalFormatting sqref="B21">
    <cfRule type="cellIs" dxfId="777" priority="776" stopIfTrue="1" operator="equal">
      <formula>"þ"</formula>
    </cfRule>
  </conditionalFormatting>
  <conditionalFormatting sqref="C21">
    <cfRule type="cellIs" dxfId="776" priority="775" stopIfTrue="1" operator="equal">
      <formula>"þ"</formula>
    </cfRule>
  </conditionalFormatting>
  <conditionalFormatting sqref="C21">
    <cfRule type="cellIs" dxfId="775" priority="774" stopIfTrue="1" operator="equal">
      <formula>"þ"</formula>
    </cfRule>
  </conditionalFormatting>
  <conditionalFormatting sqref="D21">
    <cfRule type="cellIs" dxfId="774" priority="773" stopIfTrue="1" operator="equal">
      <formula>"þ"</formula>
    </cfRule>
  </conditionalFormatting>
  <conditionalFormatting sqref="B17">
    <cfRule type="cellIs" dxfId="773" priority="772" stopIfTrue="1" operator="greaterThanOrEqual">
      <formula>#REF!</formula>
    </cfRule>
  </conditionalFormatting>
  <conditionalFormatting sqref="B19:C19">
    <cfRule type="cellIs" dxfId="772" priority="771" stopIfTrue="1" operator="equal">
      <formula>"þ"</formula>
    </cfRule>
  </conditionalFormatting>
  <conditionalFormatting sqref="B17">
    <cfRule type="cellIs" dxfId="771" priority="770" stopIfTrue="1" operator="equal">
      <formula>"þ"</formula>
    </cfRule>
  </conditionalFormatting>
  <conditionalFormatting sqref="C17">
    <cfRule type="cellIs" dxfId="770" priority="769" stopIfTrue="1" operator="equal">
      <formula>"þ"</formula>
    </cfRule>
  </conditionalFormatting>
  <conditionalFormatting sqref="C17">
    <cfRule type="cellIs" dxfId="769" priority="768" stopIfTrue="1" operator="equal">
      <formula>"þ"</formula>
    </cfRule>
  </conditionalFormatting>
  <conditionalFormatting sqref="D17">
    <cfRule type="cellIs" dxfId="768" priority="767" stopIfTrue="1" operator="equal">
      <formula>"þ"</formula>
    </cfRule>
  </conditionalFormatting>
  <conditionalFormatting sqref="B19">
    <cfRule type="cellIs" dxfId="767" priority="766" stopIfTrue="1" operator="greaterThanOrEqual">
      <formula>#REF!</formula>
    </cfRule>
  </conditionalFormatting>
  <conditionalFormatting sqref="B20:D20">
    <cfRule type="cellIs" dxfId="766" priority="765" stopIfTrue="1" operator="equal">
      <formula>"þ"</formula>
    </cfRule>
  </conditionalFormatting>
  <conditionalFormatting sqref="B19">
    <cfRule type="cellIs" dxfId="765" priority="764" stopIfTrue="1" operator="equal">
      <formula>"þ"</formula>
    </cfRule>
  </conditionalFormatting>
  <conditionalFormatting sqref="C19">
    <cfRule type="cellIs" dxfId="764" priority="763" stopIfTrue="1" operator="equal">
      <formula>"þ"</formula>
    </cfRule>
  </conditionalFormatting>
  <conditionalFormatting sqref="C19">
    <cfRule type="cellIs" dxfId="763" priority="762" stopIfTrue="1" operator="equal">
      <formula>"þ"</formula>
    </cfRule>
  </conditionalFormatting>
  <conditionalFormatting sqref="B19">
    <cfRule type="cellIs" dxfId="762" priority="760" stopIfTrue="1" operator="greaterThanOrEqual">
      <formula>#REF!</formula>
    </cfRule>
  </conditionalFormatting>
  <conditionalFormatting sqref="B20:D20">
    <cfRule type="cellIs" dxfId="761" priority="759" stopIfTrue="1" operator="equal">
      <formula>"þ"</formula>
    </cfRule>
  </conditionalFormatting>
  <conditionalFormatting sqref="B19">
    <cfRule type="cellIs" dxfId="760" priority="758" stopIfTrue="1" operator="equal">
      <formula>"þ"</formula>
    </cfRule>
  </conditionalFormatting>
  <conditionalFormatting sqref="C19">
    <cfRule type="cellIs" dxfId="759" priority="757" stopIfTrue="1" operator="equal">
      <formula>"þ"</formula>
    </cfRule>
  </conditionalFormatting>
  <conditionalFormatting sqref="C19">
    <cfRule type="cellIs" dxfId="758" priority="756" stopIfTrue="1" operator="equal">
      <formula>"þ"</formula>
    </cfRule>
  </conditionalFormatting>
  <conditionalFormatting sqref="B20">
    <cfRule type="cellIs" dxfId="757" priority="754" stopIfTrue="1" operator="greaterThanOrEqual">
      <formula>#REF!</formula>
    </cfRule>
  </conditionalFormatting>
  <conditionalFormatting sqref="B21:D21">
    <cfRule type="cellIs" dxfId="756" priority="753" stopIfTrue="1" operator="equal">
      <formula>"þ"</formula>
    </cfRule>
  </conditionalFormatting>
  <conditionalFormatting sqref="B20">
    <cfRule type="cellIs" dxfId="755" priority="752" stopIfTrue="1" operator="equal">
      <formula>"þ"</formula>
    </cfRule>
  </conditionalFormatting>
  <conditionalFormatting sqref="C20">
    <cfRule type="cellIs" dxfId="754" priority="751" stopIfTrue="1" operator="equal">
      <formula>"þ"</formula>
    </cfRule>
  </conditionalFormatting>
  <conditionalFormatting sqref="C20">
    <cfRule type="cellIs" dxfId="753" priority="750" stopIfTrue="1" operator="equal">
      <formula>"þ"</formula>
    </cfRule>
  </conditionalFormatting>
  <conditionalFormatting sqref="D20">
    <cfRule type="cellIs" dxfId="752" priority="749" stopIfTrue="1" operator="equal">
      <formula>"þ"</formula>
    </cfRule>
  </conditionalFormatting>
  <conditionalFormatting sqref="B19">
    <cfRule type="cellIs" dxfId="751" priority="748" stopIfTrue="1" operator="greaterThanOrEqual">
      <formula>#REF!</formula>
    </cfRule>
  </conditionalFormatting>
  <conditionalFormatting sqref="B20:D20">
    <cfRule type="cellIs" dxfId="750" priority="747" stopIfTrue="1" operator="equal">
      <formula>"þ"</formula>
    </cfRule>
  </conditionalFormatting>
  <conditionalFormatting sqref="B19">
    <cfRule type="cellIs" dxfId="749" priority="746" stopIfTrue="1" operator="equal">
      <formula>"þ"</formula>
    </cfRule>
  </conditionalFormatting>
  <conditionalFormatting sqref="C19">
    <cfRule type="cellIs" dxfId="748" priority="745" stopIfTrue="1" operator="equal">
      <formula>"þ"</formula>
    </cfRule>
  </conditionalFormatting>
  <conditionalFormatting sqref="C19">
    <cfRule type="cellIs" dxfId="747" priority="744" stopIfTrue="1" operator="equal">
      <formula>"þ"</formula>
    </cfRule>
  </conditionalFormatting>
  <conditionalFormatting sqref="B20">
    <cfRule type="cellIs" dxfId="746" priority="742" stopIfTrue="1" operator="greaterThanOrEqual">
      <formula>#REF!</formula>
    </cfRule>
  </conditionalFormatting>
  <conditionalFormatting sqref="B21:D21">
    <cfRule type="cellIs" dxfId="745" priority="741" stopIfTrue="1" operator="equal">
      <formula>"þ"</formula>
    </cfRule>
  </conditionalFormatting>
  <conditionalFormatting sqref="B20">
    <cfRule type="cellIs" dxfId="744" priority="740" stopIfTrue="1" operator="equal">
      <formula>"þ"</formula>
    </cfRule>
  </conditionalFormatting>
  <conditionalFormatting sqref="C20">
    <cfRule type="cellIs" dxfId="743" priority="739" stopIfTrue="1" operator="equal">
      <formula>"þ"</formula>
    </cfRule>
  </conditionalFormatting>
  <conditionalFormatting sqref="C20">
    <cfRule type="cellIs" dxfId="742" priority="738" stopIfTrue="1" operator="equal">
      <formula>"þ"</formula>
    </cfRule>
  </conditionalFormatting>
  <conditionalFormatting sqref="D20">
    <cfRule type="cellIs" dxfId="741" priority="737" stopIfTrue="1" operator="equal">
      <formula>"þ"</formula>
    </cfRule>
  </conditionalFormatting>
  <conditionalFormatting sqref="B20">
    <cfRule type="cellIs" dxfId="740" priority="736" stopIfTrue="1" operator="greaterThanOrEqual">
      <formula>#REF!</formula>
    </cfRule>
  </conditionalFormatting>
  <conditionalFormatting sqref="B21:D21">
    <cfRule type="cellIs" dxfId="739" priority="735" stopIfTrue="1" operator="equal">
      <formula>"þ"</formula>
    </cfRule>
  </conditionalFormatting>
  <conditionalFormatting sqref="B20">
    <cfRule type="cellIs" dxfId="738" priority="734" stopIfTrue="1" operator="equal">
      <formula>"þ"</formula>
    </cfRule>
  </conditionalFormatting>
  <conditionalFormatting sqref="C20">
    <cfRule type="cellIs" dxfId="737" priority="733" stopIfTrue="1" operator="equal">
      <formula>"þ"</formula>
    </cfRule>
  </conditionalFormatting>
  <conditionalFormatting sqref="C20">
    <cfRule type="cellIs" dxfId="736" priority="732" stopIfTrue="1" operator="equal">
      <formula>"þ"</formula>
    </cfRule>
  </conditionalFormatting>
  <conditionalFormatting sqref="D20">
    <cfRule type="cellIs" dxfId="735" priority="731" stopIfTrue="1" operator="equal">
      <formula>"þ"</formula>
    </cfRule>
  </conditionalFormatting>
  <conditionalFormatting sqref="B21">
    <cfRule type="cellIs" dxfId="734" priority="730" stopIfTrue="1" operator="greaterThanOrEqual">
      <formula>#REF!</formula>
    </cfRule>
  </conditionalFormatting>
  <conditionalFormatting sqref="B22:D22">
    <cfRule type="cellIs" dxfId="733" priority="729" stopIfTrue="1" operator="equal">
      <formula>"þ"</formula>
    </cfRule>
  </conditionalFormatting>
  <conditionalFormatting sqref="B21">
    <cfRule type="cellIs" dxfId="732" priority="728" stopIfTrue="1" operator="equal">
      <formula>"þ"</formula>
    </cfRule>
  </conditionalFormatting>
  <conditionalFormatting sqref="C21">
    <cfRule type="cellIs" dxfId="731" priority="727" stopIfTrue="1" operator="equal">
      <formula>"þ"</formula>
    </cfRule>
  </conditionalFormatting>
  <conditionalFormatting sqref="C21">
    <cfRule type="cellIs" dxfId="730" priority="726" stopIfTrue="1" operator="equal">
      <formula>"þ"</formula>
    </cfRule>
  </conditionalFormatting>
  <conditionalFormatting sqref="D21">
    <cfRule type="cellIs" dxfId="729" priority="725" stopIfTrue="1" operator="equal">
      <formula>"þ"</formula>
    </cfRule>
  </conditionalFormatting>
  <conditionalFormatting sqref="B19">
    <cfRule type="cellIs" dxfId="728" priority="724" stopIfTrue="1" operator="greaterThanOrEqual">
      <formula>#REF!</formula>
    </cfRule>
  </conditionalFormatting>
  <conditionalFormatting sqref="B20:D20">
    <cfRule type="cellIs" dxfId="727" priority="723" stopIfTrue="1" operator="equal">
      <formula>"þ"</formula>
    </cfRule>
  </conditionalFormatting>
  <conditionalFormatting sqref="B19">
    <cfRule type="cellIs" dxfId="726" priority="722" stopIfTrue="1" operator="equal">
      <formula>"þ"</formula>
    </cfRule>
  </conditionalFormatting>
  <conditionalFormatting sqref="C19">
    <cfRule type="cellIs" dxfId="725" priority="721" stopIfTrue="1" operator="equal">
      <formula>"þ"</formula>
    </cfRule>
  </conditionalFormatting>
  <conditionalFormatting sqref="C19">
    <cfRule type="cellIs" dxfId="724" priority="720" stopIfTrue="1" operator="equal">
      <formula>"þ"</formula>
    </cfRule>
  </conditionalFormatting>
  <conditionalFormatting sqref="B20">
    <cfRule type="cellIs" dxfId="723" priority="718" stopIfTrue="1" operator="greaterThanOrEqual">
      <formula>#REF!</formula>
    </cfRule>
  </conditionalFormatting>
  <conditionalFormatting sqref="B21:D21">
    <cfRule type="cellIs" dxfId="722" priority="717" stopIfTrue="1" operator="equal">
      <formula>"þ"</formula>
    </cfRule>
  </conditionalFormatting>
  <conditionalFormatting sqref="B20">
    <cfRule type="cellIs" dxfId="721" priority="716" stopIfTrue="1" operator="equal">
      <formula>"þ"</formula>
    </cfRule>
  </conditionalFormatting>
  <conditionalFormatting sqref="C20">
    <cfRule type="cellIs" dxfId="720" priority="715" stopIfTrue="1" operator="equal">
      <formula>"þ"</formula>
    </cfRule>
  </conditionalFormatting>
  <conditionalFormatting sqref="C20">
    <cfRule type="cellIs" dxfId="719" priority="714" stopIfTrue="1" operator="equal">
      <formula>"þ"</formula>
    </cfRule>
  </conditionalFormatting>
  <conditionalFormatting sqref="D20">
    <cfRule type="cellIs" dxfId="718" priority="713" stopIfTrue="1" operator="equal">
      <formula>"þ"</formula>
    </cfRule>
  </conditionalFormatting>
  <conditionalFormatting sqref="B20">
    <cfRule type="cellIs" dxfId="717" priority="712" stopIfTrue="1" operator="greaterThanOrEqual">
      <formula>#REF!</formula>
    </cfRule>
  </conditionalFormatting>
  <conditionalFormatting sqref="B21:D21">
    <cfRule type="cellIs" dxfId="716" priority="711" stopIfTrue="1" operator="equal">
      <formula>"þ"</formula>
    </cfRule>
  </conditionalFormatting>
  <conditionalFormatting sqref="B20">
    <cfRule type="cellIs" dxfId="715" priority="710" stopIfTrue="1" operator="equal">
      <formula>"þ"</formula>
    </cfRule>
  </conditionalFormatting>
  <conditionalFormatting sqref="C20">
    <cfRule type="cellIs" dxfId="714" priority="709" stopIfTrue="1" operator="equal">
      <formula>"þ"</formula>
    </cfRule>
  </conditionalFormatting>
  <conditionalFormatting sqref="C20">
    <cfRule type="cellIs" dxfId="713" priority="708" stopIfTrue="1" operator="equal">
      <formula>"þ"</formula>
    </cfRule>
  </conditionalFormatting>
  <conditionalFormatting sqref="D20">
    <cfRule type="cellIs" dxfId="712" priority="707" stopIfTrue="1" operator="equal">
      <formula>"þ"</formula>
    </cfRule>
  </conditionalFormatting>
  <conditionalFormatting sqref="B21">
    <cfRule type="cellIs" dxfId="711" priority="706" stopIfTrue="1" operator="greaterThanOrEqual">
      <formula>#REF!</formula>
    </cfRule>
  </conditionalFormatting>
  <conditionalFormatting sqref="B22:D22">
    <cfRule type="cellIs" dxfId="710" priority="705" stopIfTrue="1" operator="equal">
      <formula>"þ"</formula>
    </cfRule>
  </conditionalFormatting>
  <conditionalFormatting sqref="B21">
    <cfRule type="cellIs" dxfId="709" priority="704" stopIfTrue="1" operator="equal">
      <formula>"þ"</formula>
    </cfRule>
  </conditionalFormatting>
  <conditionalFormatting sqref="C21">
    <cfRule type="cellIs" dxfId="708" priority="703" stopIfTrue="1" operator="equal">
      <formula>"þ"</formula>
    </cfRule>
  </conditionalFormatting>
  <conditionalFormatting sqref="C21">
    <cfRule type="cellIs" dxfId="707" priority="702" stopIfTrue="1" operator="equal">
      <formula>"þ"</formula>
    </cfRule>
  </conditionalFormatting>
  <conditionalFormatting sqref="D21">
    <cfRule type="cellIs" dxfId="706" priority="701" stopIfTrue="1" operator="equal">
      <formula>"þ"</formula>
    </cfRule>
  </conditionalFormatting>
  <conditionalFormatting sqref="B20">
    <cfRule type="cellIs" dxfId="705" priority="700" stopIfTrue="1" operator="greaterThanOrEqual">
      <formula>#REF!</formula>
    </cfRule>
  </conditionalFormatting>
  <conditionalFormatting sqref="B21:D21">
    <cfRule type="cellIs" dxfId="704" priority="699" stopIfTrue="1" operator="equal">
      <formula>"þ"</formula>
    </cfRule>
  </conditionalFormatting>
  <conditionalFormatting sqref="B20">
    <cfRule type="cellIs" dxfId="703" priority="698" stopIfTrue="1" operator="equal">
      <formula>"þ"</formula>
    </cfRule>
  </conditionalFormatting>
  <conditionalFormatting sqref="C20">
    <cfRule type="cellIs" dxfId="702" priority="697" stopIfTrue="1" operator="equal">
      <formula>"þ"</formula>
    </cfRule>
  </conditionalFormatting>
  <conditionalFormatting sqref="C20">
    <cfRule type="cellIs" dxfId="701" priority="696" stopIfTrue="1" operator="equal">
      <formula>"þ"</formula>
    </cfRule>
  </conditionalFormatting>
  <conditionalFormatting sqref="D20">
    <cfRule type="cellIs" dxfId="700" priority="695" stopIfTrue="1" operator="equal">
      <formula>"þ"</formula>
    </cfRule>
  </conditionalFormatting>
  <conditionalFormatting sqref="B21">
    <cfRule type="cellIs" dxfId="699" priority="694" stopIfTrue="1" operator="greaterThanOrEqual">
      <formula>#REF!</formula>
    </cfRule>
  </conditionalFormatting>
  <conditionalFormatting sqref="B22:D22">
    <cfRule type="cellIs" dxfId="698" priority="693" stopIfTrue="1" operator="equal">
      <formula>"þ"</formula>
    </cfRule>
  </conditionalFormatting>
  <conditionalFormatting sqref="B21">
    <cfRule type="cellIs" dxfId="697" priority="692" stopIfTrue="1" operator="equal">
      <formula>"þ"</formula>
    </cfRule>
  </conditionalFormatting>
  <conditionalFormatting sqref="C21">
    <cfRule type="cellIs" dxfId="696" priority="691" stopIfTrue="1" operator="equal">
      <formula>"þ"</formula>
    </cfRule>
  </conditionalFormatting>
  <conditionalFormatting sqref="C21">
    <cfRule type="cellIs" dxfId="695" priority="690" stopIfTrue="1" operator="equal">
      <formula>"þ"</formula>
    </cfRule>
  </conditionalFormatting>
  <conditionalFormatting sqref="D21">
    <cfRule type="cellIs" dxfId="694" priority="689" stopIfTrue="1" operator="equal">
      <formula>"þ"</formula>
    </cfRule>
  </conditionalFormatting>
  <conditionalFormatting sqref="B21">
    <cfRule type="cellIs" dxfId="693" priority="688" stopIfTrue="1" operator="greaterThanOrEqual">
      <formula>#REF!</formula>
    </cfRule>
  </conditionalFormatting>
  <conditionalFormatting sqref="B22:D22">
    <cfRule type="cellIs" dxfId="692" priority="687" stopIfTrue="1" operator="equal">
      <formula>"þ"</formula>
    </cfRule>
  </conditionalFormatting>
  <conditionalFormatting sqref="B21">
    <cfRule type="cellIs" dxfId="691" priority="686" stopIfTrue="1" operator="equal">
      <formula>"þ"</formula>
    </cfRule>
  </conditionalFormatting>
  <conditionalFormatting sqref="C21">
    <cfRule type="cellIs" dxfId="690" priority="685" stopIfTrue="1" operator="equal">
      <formula>"þ"</formula>
    </cfRule>
  </conditionalFormatting>
  <conditionalFormatting sqref="C21">
    <cfRule type="cellIs" dxfId="689" priority="684" stopIfTrue="1" operator="equal">
      <formula>"þ"</formula>
    </cfRule>
  </conditionalFormatting>
  <conditionalFormatting sqref="D21">
    <cfRule type="cellIs" dxfId="688" priority="683" stopIfTrue="1" operator="equal">
      <formula>"þ"</formula>
    </cfRule>
  </conditionalFormatting>
  <conditionalFormatting sqref="B22">
    <cfRule type="cellIs" dxfId="687" priority="682" stopIfTrue="1" operator="greaterThanOrEqual">
      <formula>#REF!</formula>
    </cfRule>
  </conditionalFormatting>
  <conditionalFormatting sqref="B23:D23">
    <cfRule type="cellIs" dxfId="686" priority="681" stopIfTrue="1" operator="equal">
      <formula>"þ"</formula>
    </cfRule>
  </conditionalFormatting>
  <conditionalFormatting sqref="B22">
    <cfRule type="cellIs" dxfId="685" priority="680" stopIfTrue="1" operator="equal">
      <formula>"þ"</formula>
    </cfRule>
  </conditionalFormatting>
  <conditionalFormatting sqref="C22">
    <cfRule type="cellIs" dxfId="684" priority="679" stopIfTrue="1" operator="equal">
      <formula>"þ"</formula>
    </cfRule>
  </conditionalFormatting>
  <conditionalFormatting sqref="C22">
    <cfRule type="cellIs" dxfId="683" priority="678" stopIfTrue="1" operator="equal">
      <formula>"þ"</formula>
    </cfRule>
  </conditionalFormatting>
  <conditionalFormatting sqref="D22">
    <cfRule type="cellIs" dxfId="682" priority="677" stopIfTrue="1" operator="equal">
      <formula>"þ"</formula>
    </cfRule>
  </conditionalFormatting>
  <conditionalFormatting sqref="B17">
    <cfRule type="cellIs" dxfId="681" priority="676" stopIfTrue="1" operator="greaterThanOrEqual">
      <formula>#REF!</formula>
    </cfRule>
  </conditionalFormatting>
  <conditionalFormatting sqref="B19:C19">
    <cfRule type="cellIs" dxfId="680" priority="675" stopIfTrue="1" operator="equal">
      <formula>"þ"</formula>
    </cfRule>
  </conditionalFormatting>
  <conditionalFormatting sqref="B17">
    <cfRule type="cellIs" dxfId="679" priority="674" stopIfTrue="1" operator="equal">
      <formula>"þ"</formula>
    </cfRule>
  </conditionalFormatting>
  <conditionalFormatting sqref="C17">
    <cfRule type="cellIs" dxfId="678" priority="673" stopIfTrue="1" operator="equal">
      <formula>"þ"</formula>
    </cfRule>
  </conditionalFormatting>
  <conditionalFormatting sqref="C17">
    <cfRule type="cellIs" dxfId="677" priority="672" stopIfTrue="1" operator="equal">
      <formula>"þ"</formula>
    </cfRule>
  </conditionalFormatting>
  <conditionalFormatting sqref="D17">
    <cfRule type="cellIs" dxfId="676" priority="671" stopIfTrue="1" operator="equal">
      <formula>"þ"</formula>
    </cfRule>
  </conditionalFormatting>
  <conditionalFormatting sqref="B19">
    <cfRule type="cellIs" dxfId="675" priority="670" stopIfTrue="1" operator="greaterThanOrEqual">
      <formula>#REF!</formula>
    </cfRule>
  </conditionalFormatting>
  <conditionalFormatting sqref="B20:D20">
    <cfRule type="cellIs" dxfId="674" priority="669" stopIfTrue="1" operator="equal">
      <formula>"þ"</formula>
    </cfRule>
  </conditionalFormatting>
  <conditionalFormatting sqref="B19">
    <cfRule type="cellIs" dxfId="673" priority="668" stopIfTrue="1" operator="equal">
      <formula>"þ"</formula>
    </cfRule>
  </conditionalFormatting>
  <conditionalFormatting sqref="C19">
    <cfRule type="cellIs" dxfId="672" priority="667" stopIfTrue="1" operator="equal">
      <formula>"þ"</formula>
    </cfRule>
  </conditionalFormatting>
  <conditionalFormatting sqref="C19">
    <cfRule type="cellIs" dxfId="671" priority="666" stopIfTrue="1" operator="equal">
      <formula>"þ"</formula>
    </cfRule>
  </conditionalFormatting>
  <conditionalFormatting sqref="B19">
    <cfRule type="cellIs" dxfId="670" priority="664" stopIfTrue="1" operator="greaterThanOrEqual">
      <formula>#REF!</formula>
    </cfRule>
  </conditionalFormatting>
  <conditionalFormatting sqref="B20:D20">
    <cfRule type="cellIs" dxfId="669" priority="663" stopIfTrue="1" operator="equal">
      <formula>"þ"</formula>
    </cfRule>
  </conditionalFormatting>
  <conditionalFormatting sqref="B19">
    <cfRule type="cellIs" dxfId="668" priority="662" stopIfTrue="1" operator="equal">
      <formula>"þ"</formula>
    </cfRule>
  </conditionalFormatting>
  <conditionalFormatting sqref="C19">
    <cfRule type="cellIs" dxfId="667" priority="661" stopIfTrue="1" operator="equal">
      <formula>"þ"</formula>
    </cfRule>
  </conditionalFormatting>
  <conditionalFormatting sqref="C19">
    <cfRule type="cellIs" dxfId="666" priority="660" stopIfTrue="1" operator="equal">
      <formula>"þ"</formula>
    </cfRule>
  </conditionalFormatting>
  <conditionalFormatting sqref="B20">
    <cfRule type="cellIs" dxfId="665" priority="658" stopIfTrue="1" operator="greaterThanOrEqual">
      <formula>#REF!</formula>
    </cfRule>
  </conditionalFormatting>
  <conditionalFormatting sqref="B21:D21">
    <cfRule type="cellIs" dxfId="664" priority="657" stopIfTrue="1" operator="equal">
      <formula>"þ"</formula>
    </cfRule>
  </conditionalFormatting>
  <conditionalFormatting sqref="B20">
    <cfRule type="cellIs" dxfId="663" priority="656" stopIfTrue="1" operator="equal">
      <formula>"þ"</formula>
    </cfRule>
  </conditionalFormatting>
  <conditionalFormatting sqref="C20">
    <cfRule type="cellIs" dxfId="662" priority="655" stopIfTrue="1" operator="equal">
      <formula>"þ"</formula>
    </cfRule>
  </conditionalFormatting>
  <conditionalFormatting sqref="C20">
    <cfRule type="cellIs" dxfId="661" priority="654" stopIfTrue="1" operator="equal">
      <formula>"þ"</formula>
    </cfRule>
  </conditionalFormatting>
  <conditionalFormatting sqref="D20">
    <cfRule type="cellIs" dxfId="660" priority="653" stopIfTrue="1" operator="equal">
      <formula>"þ"</formula>
    </cfRule>
  </conditionalFormatting>
  <conditionalFormatting sqref="B19">
    <cfRule type="cellIs" dxfId="659" priority="652" stopIfTrue="1" operator="greaterThanOrEqual">
      <formula>#REF!</formula>
    </cfRule>
  </conditionalFormatting>
  <conditionalFormatting sqref="B20:D20">
    <cfRule type="cellIs" dxfId="658" priority="651" stopIfTrue="1" operator="equal">
      <formula>"þ"</formula>
    </cfRule>
  </conditionalFormatting>
  <conditionalFormatting sqref="B19">
    <cfRule type="cellIs" dxfId="657" priority="650" stopIfTrue="1" operator="equal">
      <formula>"þ"</formula>
    </cfRule>
  </conditionalFormatting>
  <conditionalFormatting sqref="C19">
    <cfRule type="cellIs" dxfId="656" priority="649" stopIfTrue="1" operator="equal">
      <formula>"þ"</formula>
    </cfRule>
  </conditionalFormatting>
  <conditionalFormatting sqref="C19">
    <cfRule type="cellIs" dxfId="655" priority="648" stopIfTrue="1" operator="equal">
      <formula>"þ"</formula>
    </cfRule>
  </conditionalFormatting>
  <conditionalFormatting sqref="B20">
    <cfRule type="cellIs" dxfId="654" priority="646" stopIfTrue="1" operator="greaterThanOrEqual">
      <formula>#REF!</formula>
    </cfRule>
  </conditionalFormatting>
  <conditionalFormatting sqref="B21:D21">
    <cfRule type="cellIs" dxfId="653" priority="645" stopIfTrue="1" operator="equal">
      <formula>"þ"</formula>
    </cfRule>
  </conditionalFormatting>
  <conditionalFormatting sqref="B20">
    <cfRule type="cellIs" dxfId="652" priority="644" stopIfTrue="1" operator="equal">
      <formula>"þ"</formula>
    </cfRule>
  </conditionalFormatting>
  <conditionalFormatting sqref="C20">
    <cfRule type="cellIs" dxfId="651" priority="643" stopIfTrue="1" operator="equal">
      <formula>"þ"</formula>
    </cfRule>
  </conditionalFormatting>
  <conditionalFormatting sqref="C20">
    <cfRule type="cellIs" dxfId="650" priority="642" stopIfTrue="1" operator="equal">
      <formula>"þ"</formula>
    </cfRule>
  </conditionalFormatting>
  <conditionalFormatting sqref="D20">
    <cfRule type="cellIs" dxfId="649" priority="641" stopIfTrue="1" operator="equal">
      <formula>"þ"</formula>
    </cfRule>
  </conditionalFormatting>
  <conditionalFormatting sqref="B20">
    <cfRule type="cellIs" dxfId="648" priority="640" stopIfTrue="1" operator="greaterThanOrEqual">
      <formula>#REF!</formula>
    </cfRule>
  </conditionalFormatting>
  <conditionalFormatting sqref="B21:D21">
    <cfRule type="cellIs" dxfId="647" priority="639" stopIfTrue="1" operator="equal">
      <formula>"þ"</formula>
    </cfRule>
  </conditionalFormatting>
  <conditionalFormatting sqref="B20">
    <cfRule type="cellIs" dxfId="646" priority="638" stopIfTrue="1" operator="equal">
      <formula>"þ"</formula>
    </cfRule>
  </conditionalFormatting>
  <conditionalFormatting sqref="C20">
    <cfRule type="cellIs" dxfId="645" priority="637" stopIfTrue="1" operator="equal">
      <formula>"þ"</formula>
    </cfRule>
  </conditionalFormatting>
  <conditionalFormatting sqref="C20">
    <cfRule type="cellIs" dxfId="644" priority="636" stopIfTrue="1" operator="equal">
      <formula>"þ"</formula>
    </cfRule>
  </conditionalFormatting>
  <conditionalFormatting sqref="D20">
    <cfRule type="cellIs" dxfId="643" priority="635" stopIfTrue="1" operator="equal">
      <formula>"þ"</formula>
    </cfRule>
  </conditionalFormatting>
  <conditionalFormatting sqref="B21">
    <cfRule type="cellIs" dxfId="642" priority="634" stopIfTrue="1" operator="greaterThanOrEqual">
      <formula>#REF!</formula>
    </cfRule>
  </conditionalFormatting>
  <conditionalFormatting sqref="B22:D22">
    <cfRule type="cellIs" dxfId="641" priority="633" stopIfTrue="1" operator="equal">
      <formula>"þ"</formula>
    </cfRule>
  </conditionalFormatting>
  <conditionalFormatting sqref="B21">
    <cfRule type="cellIs" dxfId="640" priority="632" stopIfTrue="1" operator="equal">
      <formula>"þ"</formula>
    </cfRule>
  </conditionalFormatting>
  <conditionalFormatting sqref="C21">
    <cfRule type="cellIs" dxfId="639" priority="631" stopIfTrue="1" operator="equal">
      <formula>"þ"</formula>
    </cfRule>
  </conditionalFormatting>
  <conditionalFormatting sqref="C21">
    <cfRule type="cellIs" dxfId="638" priority="630" stopIfTrue="1" operator="equal">
      <formula>"þ"</formula>
    </cfRule>
  </conditionalFormatting>
  <conditionalFormatting sqref="D21">
    <cfRule type="cellIs" dxfId="637" priority="629" stopIfTrue="1" operator="equal">
      <formula>"þ"</formula>
    </cfRule>
  </conditionalFormatting>
  <conditionalFormatting sqref="B19">
    <cfRule type="cellIs" dxfId="636" priority="628" stopIfTrue="1" operator="greaterThanOrEqual">
      <formula>#REF!</formula>
    </cfRule>
  </conditionalFormatting>
  <conditionalFormatting sqref="B20:D20">
    <cfRule type="cellIs" dxfId="635" priority="627" stopIfTrue="1" operator="equal">
      <formula>"þ"</formula>
    </cfRule>
  </conditionalFormatting>
  <conditionalFormatting sqref="B19">
    <cfRule type="cellIs" dxfId="634" priority="626" stopIfTrue="1" operator="equal">
      <formula>"þ"</formula>
    </cfRule>
  </conditionalFormatting>
  <conditionalFormatting sqref="C19">
    <cfRule type="cellIs" dxfId="633" priority="625" stopIfTrue="1" operator="equal">
      <formula>"þ"</formula>
    </cfRule>
  </conditionalFormatting>
  <conditionalFormatting sqref="C19">
    <cfRule type="cellIs" dxfId="632" priority="624" stopIfTrue="1" operator="equal">
      <formula>"þ"</formula>
    </cfRule>
  </conditionalFormatting>
  <conditionalFormatting sqref="B20">
    <cfRule type="cellIs" dxfId="631" priority="622" stopIfTrue="1" operator="greaterThanOrEqual">
      <formula>#REF!</formula>
    </cfRule>
  </conditionalFormatting>
  <conditionalFormatting sqref="B21:D21">
    <cfRule type="cellIs" dxfId="630" priority="621" stopIfTrue="1" operator="equal">
      <formula>"þ"</formula>
    </cfRule>
  </conditionalFormatting>
  <conditionalFormatting sqref="B20">
    <cfRule type="cellIs" dxfId="629" priority="620" stopIfTrue="1" operator="equal">
      <formula>"þ"</formula>
    </cfRule>
  </conditionalFormatting>
  <conditionalFormatting sqref="C20">
    <cfRule type="cellIs" dxfId="628" priority="619" stopIfTrue="1" operator="equal">
      <formula>"þ"</formula>
    </cfRule>
  </conditionalFormatting>
  <conditionalFormatting sqref="C20">
    <cfRule type="cellIs" dxfId="627" priority="618" stopIfTrue="1" operator="equal">
      <formula>"þ"</formula>
    </cfRule>
  </conditionalFormatting>
  <conditionalFormatting sqref="D20">
    <cfRule type="cellIs" dxfId="626" priority="617" stopIfTrue="1" operator="equal">
      <formula>"þ"</formula>
    </cfRule>
  </conditionalFormatting>
  <conditionalFormatting sqref="B20">
    <cfRule type="cellIs" dxfId="625" priority="616" stopIfTrue="1" operator="greaterThanOrEqual">
      <formula>#REF!</formula>
    </cfRule>
  </conditionalFormatting>
  <conditionalFormatting sqref="B21:D21">
    <cfRule type="cellIs" dxfId="624" priority="615" stopIfTrue="1" operator="equal">
      <formula>"þ"</formula>
    </cfRule>
  </conditionalFormatting>
  <conditionalFormatting sqref="B20">
    <cfRule type="cellIs" dxfId="623" priority="614" stopIfTrue="1" operator="equal">
      <formula>"þ"</formula>
    </cfRule>
  </conditionalFormatting>
  <conditionalFormatting sqref="C20">
    <cfRule type="cellIs" dxfId="622" priority="613" stopIfTrue="1" operator="equal">
      <formula>"þ"</formula>
    </cfRule>
  </conditionalFormatting>
  <conditionalFormatting sqref="C20">
    <cfRule type="cellIs" dxfId="621" priority="612" stopIfTrue="1" operator="equal">
      <formula>"þ"</formula>
    </cfRule>
  </conditionalFormatting>
  <conditionalFormatting sqref="D20">
    <cfRule type="cellIs" dxfId="620" priority="611" stopIfTrue="1" operator="equal">
      <formula>"þ"</formula>
    </cfRule>
  </conditionalFormatting>
  <conditionalFormatting sqref="B21">
    <cfRule type="cellIs" dxfId="619" priority="610" stopIfTrue="1" operator="greaterThanOrEqual">
      <formula>#REF!</formula>
    </cfRule>
  </conditionalFormatting>
  <conditionalFormatting sqref="B22:D22">
    <cfRule type="cellIs" dxfId="618" priority="609" stopIfTrue="1" operator="equal">
      <formula>"þ"</formula>
    </cfRule>
  </conditionalFormatting>
  <conditionalFormatting sqref="B21">
    <cfRule type="cellIs" dxfId="617" priority="608" stopIfTrue="1" operator="equal">
      <formula>"þ"</formula>
    </cfRule>
  </conditionalFormatting>
  <conditionalFormatting sqref="C21">
    <cfRule type="cellIs" dxfId="616" priority="607" stopIfTrue="1" operator="equal">
      <formula>"þ"</formula>
    </cfRule>
  </conditionalFormatting>
  <conditionalFormatting sqref="C21">
    <cfRule type="cellIs" dxfId="615" priority="606" stopIfTrue="1" operator="equal">
      <formula>"þ"</formula>
    </cfRule>
  </conditionalFormatting>
  <conditionalFormatting sqref="D21">
    <cfRule type="cellIs" dxfId="614" priority="605" stopIfTrue="1" operator="equal">
      <formula>"þ"</formula>
    </cfRule>
  </conditionalFormatting>
  <conditionalFormatting sqref="B20">
    <cfRule type="cellIs" dxfId="613" priority="604" stopIfTrue="1" operator="greaterThanOrEqual">
      <formula>#REF!</formula>
    </cfRule>
  </conditionalFormatting>
  <conditionalFormatting sqref="B21:D21">
    <cfRule type="cellIs" dxfId="612" priority="603" stopIfTrue="1" operator="equal">
      <formula>"þ"</formula>
    </cfRule>
  </conditionalFormatting>
  <conditionalFormatting sqref="B20">
    <cfRule type="cellIs" dxfId="611" priority="602" stopIfTrue="1" operator="equal">
      <formula>"þ"</formula>
    </cfRule>
  </conditionalFormatting>
  <conditionalFormatting sqref="C20">
    <cfRule type="cellIs" dxfId="610" priority="601" stopIfTrue="1" operator="equal">
      <formula>"þ"</formula>
    </cfRule>
  </conditionalFormatting>
  <conditionalFormatting sqref="C20">
    <cfRule type="cellIs" dxfId="609" priority="600" stopIfTrue="1" operator="equal">
      <formula>"þ"</formula>
    </cfRule>
  </conditionalFormatting>
  <conditionalFormatting sqref="D20">
    <cfRule type="cellIs" dxfId="608" priority="599" stopIfTrue="1" operator="equal">
      <formula>"þ"</formula>
    </cfRule>
  </conditionalFormatting>
  <conditionalFormatting sqref="B21">
    <cfRule type="cellIs" dxfId="607" priority="598" stopIfTrue="1" operator="greaterThanOrEqual">
      <formula>#REF!</formula>
    </cfRule>
  </conditionalFormatting>
  <conditionalFormatting sqref="B22:D22">
    <cfRule type="cellIs" dxfId="606" priority="597" stopIfTrue="1" operator="equal">
      <formula>"þ"</formula>
    </cfRule>
  </conditionalFormatting>
  <conditionalFormatting sqref="B21">
    <cfRule type="cellIs" dxfId="605" priority="596" stopIfTrue="1" operator="equal">
      <formula>"þ"</formula>
    </cfRule>
  </conditionalFormatting>
  <conditionalFormatting sqref="C21">
    <cfRule type="cellIs" dxfId="604" priority="595" stopIfTrue="1" operator="equal">
      <formula>"þ"</formula>
    </cfRule>
  </conditionalFormatting>
  <conditionalFormatting sqref="C21">
    <cfRule type="cellIs" dxfId="603" priority="594" stopIfTrue="1" operator="equal">
      <formula>"þ"</formula>
    </cfRule>
  </conditionalFormatting>
  <conditionalFormatting sqref="D21">
    <cfRule type="cellIs" dxfId="602" priority="593" stopIfTrue="1" operator="equal">
      <formula>"þ"</formula>
    </cfRule>
  </conditionalFormatting>
  <conditionalFormatting sqref="B21">
    <cfRule type="cellIs" dxfId="601" priority="592" stopIfTrue="1" operator="greaterThanOrEqual">
      <formula>#REF!</formula>
    </cfRule>
  </conditionalFormatting>
  <conditionalFormatting sqref="B22:D22">
    <cfRule type="cellIs" dxfId="600" priority="591" stopIfTrue="1" operator="equal">
      <formula>"þ"</formula>
    </cfRule>
  </conditionalFormatting>
  <conditionalFormatting sqref="B21">
    <cfRule type="cellIs" dxfId="599" priority="590" stopIfTrue="1" operator="equal">
      <formula>"þ"</formula>
    </cfRule>
  </conditionalFormatting>
  <conditionalFormatting sqref="C21">
    <cfRule type="cellIs" dxfId="598" priority="589" stopIfTrue="1" operator="equal">
      <formula>"þ"</formula>
    </cfRule>
  </conditionalFormatting>
  <conditionalFormatting sqref="C21">
    <cfRule type="cellIs" dxfId="597" priority="588" stopIfTrue="1" operator="equal">
      <formula>"þ"</formula>
    </cfRule>
  </conditionalFormatting>
  <conditionalFormatting sqref="D21">
    <cfRule type="cellIs" dxfId="596" priority="587" stopIfTrue="1" operator="equal">
      <formula>"þ"</formula>
    </cfRule>
  </conditionalFormatting>
  <conditionalFormatting sqref="B22">
    <cfRule type="cellIs" dxfId="595" priority="586" stopIfTrue="1" operator="greaterThanOrEqual">
      <formula>#REF!</formula>
    </cfRule>
  </conditionalFormatting>
  <conditionalFormatting sqref="B23:D23">
    <cfRule type="cellIs" dxfId="594" priority="585" stopIfTrue="1" operator="equal">
      <formula>"þ"</formula>
    </cfRule>
  </conditionalFormatting>
  <conditionalFormatting sqref="B22">
    <cfRule type="cellIs" dxfId="593" priority="584" stopIfTrue="1" operator="equal">
      <formula>"þ"</formula>
    </cfRule>
  </conditionalFormatting>
  <conditionalFormatting sqref="C22">
    <cfRule type="cellIs" dxfId="592" priority="583" stopIfTrue="1" operator="equal">
      <formula>"þ"</formula>
    </cfRule>
  </conditionalFormatting>
  <conditionalFormatting sqref="C22">
    <cfRule type="cellIs" dxfId="591" priority="582" stopIfTrue="1" operator="equal">
      <formula>"þ"</formula>
    </cfRule>
  </conditionalFormatting>
  <conditionalFormatting sqref="D22">
    <cfRule type="cellIs" dxfId="590" priority="581" stopIfTrue="1" operator="equal">
      <formula>"þ"</formula>
    </cfRule>
  </conditionalFormatting>
  <conditionalFormatting sqref="B19">
    <cfRule type="cellIs" dxfId="589" priority="580" stopIfTrue="1" operator="greaterThanOrEqual">
      <formula>#REF!</formula>
    </cfRule>
  </conditionalFormatting>
  <conditionalFormatting sqref="B20:D20">
    <cfRule type="cellIs" dxfId="588" priority="579" stopIfTrue="1" operator="equal">
      <formula>"þ"</formula>
    </cfRule>
  </conditionalFormatting>
  <conditionalFormatting sqref="B19">
    <cfRule type="cellIs" dxfId="587" priority="578" stopIfTrue="1" operator="equal">
      <formula>"þ"</formula>
    </cfRule>
  </conditionalFormatting>
  <conditionalFormatting sqref="C19">
    <cfRule type="cellIs" dxfId="586" priority="577" stopIfTrue="1" operator="equal">
      <formula>"þ"</formula>
    </cfRule>
  </conditionalFormatting>
  <conditionalFormatting sqref="C19">
    <cfRule type="cellIs" dxfId="585" priority="576" stopIfTrue="1" operator="equal">
      <formula>"þ"</formula>
    </cfRule>
  </conditionalFormatting>
  <conditionalFormatting sqref="B20">
    <cfRule type="cellIs" dxfId="584" priority="574" stopIfTrue="1" operator="greaterThanOrEqual">
      <formula>#REF!</formula>
    </cfRule>
  </conditionalFormatting>
  <conditionalFormatting sqref="B21:D21">
    <cfRule type="cellIs" dxfId="583" priority="573" stopIfTrue="1" operator="equal">
      <formula>"þ"</formula>
    </cfRule>
  </conditionalFormatting>
  <conditionalFormatting sqref="B20">
    <cfRule type="cellIs" dxfId="582" priority="572" stopIfTrue="1" operator="equal">
      <formula>"þ"</formula>
    </cfRule>
  </conditionalFormatting>
  <conditionalFormatting sqref="C20">
    <cfRule type="cellIs" dxfId="581" priority="571" stopIfTrue="1" operator="equal">
      <formula>"þ"</formula>
    </cfRule>
  </conditionalFormatting>
  <conditionalFormatting sqref="C20">
    <cfRule type="cellIs" dxfId="580" priority="570" stopIfTrue="1" operator="equal">
      <formula>"þ"</formula>
    </cfRule>
  </conditionalFormatting>
  <conditionalFormatting sqref="D20">
    <cfRule type="cellIs" dxfId="579" priority="569" stopIfTrue="1" operator="equal">
      <formula>"þ"</formula>
    </cfRule>
  </conditionalFormatting>
  <conditionalFormatting sqref="B20">
    <cfRule type="cellIs" dxfId="578" priority="568" stopIfTrue="1" operator="greaterThanOrEqual">
      <formula>#REF!</formula>
    </cfRule>
  </conditionalFormatting>
  <conditionalFormatting sqref="B21:D21">
    <cfRule type="cellIs" dxfId="577" priority="567" stopIfTrue="1" operator="equal">
      <formula>"þ"</formula>
    </cfRule>
  </conditionalFormatting>
  <conditionalFormatting sqref="B20">
    <cfRule type="cellIs" dxfId="576" priority="566" stopIfTrue="1" operator="equal">
      <formula>"þ"</formula>
    </cfRule>
  </conditionalFormatting>
  <conditionalFormatting sqref="C20">
    <cfRule type="cellIs" dxfId="575" priority="565" stopIfTrue="1" operator="equal">
      <formula>"þ"</formula>
    </cfRule>
  </conditionalFormatting>
  <conditionalFormatting sqref="C20">
    <cfRule type="cellIs" dxfId="574" priority="564" stopIfTrue="1" operator="equal">
      <formula>"þ"</formula>
    </cfRule>
  </conditionalFormatting>
  <conditionalFormatting sqref="D20">
    <cfRule type="cellIs" dxfId="573" priority="563" stopIfTrue="1" operator="equal">
      <formula>"þ"</formula>
    </cfRule>
  </conditionalFormatting>
  <conditionalFormatting sqref="B21">
    <cfRule type="cellIs" dxfId="572" priority="562" stopIfTrue="1" operator="greaterThanOrEqual">
      <formula>#REF!</formula>
    </cfRule>
  </conditionalFormatting>
  <conditionalFormatting sqref="B22:D22">
    <cfRule type="cellIs" dxfId="571" priority="561" stopIfTrue="1" operator="equal">
      <formula>"þ"</formula>
    </cfRule>
  </conditionalFormatting>
  <conditionalFormatting sqref="B21">
    <cfRule type="cellIs" dxfId="570" priority="560" stopIfTrue="1" operator="equal">
      <formula>"þ"</formula>
    </cfRule>
  </conditionalFormatting>
  <conditionalFormatting sqref="C21">
    <cfRule type="cellIs" dxfId="569" priority="559" stopIfTrue="1" operator="equal">
      <formula>"þ"</formula>
    </cfRule>
  </conditionalFormatting>
  <conditionalFormatting sqref="C21">
    <cfRule type="cellIs" dxfId="568" priority="558" stopIfTrue="1" operator="equal">
      <formula>"þ"</formula>
    </cfRule>
  </conditionalFormatting>
  <conditionalFormatting sqref="D21">
    <cfRule type="cellIs" dxfId="567" priority="557" stopIfTrue="1" operator="equal">
      <formula>"þ"</formula>
    </cfRule>
  </conditionalFormatting>
  <conditionalFormatting sqref="B20">
    <cfRule type="cellIs" dxfId="566" priority="556" stopIfTrue="1" operator="greaterThanOrEqual">
      <formula>#REF!</formula>
    </cfRule>
  </conditionalFormatting>
  <conditionalFormatting sqref="B21:D21">
    <cfRule type="cellIs" dxfId="565" priority="555" stopIfTrue="1" operator="equal">
      <formula>"þ"</formula>
    </cfRule>
  </conditionalFormatting>
  <conditionalFormatting sqref="B20">
    <cfRule type="cellIs" dxfId="564" priority="554" stopIfTrue="1" operator="equal">
      <formula>"þ"</formula>
    </cfRule>
  </conditionalFormatting>
  <conditionalFormatting sqref="C20">
    <cfRule type="cellIs" dxfId="563" priority="553" stopIfTrue="1" operator="equal">
      <formula>"þ"</formula>
    </cfRule>
  </conditionalFormatting>
  <conditionalFormatting sqref="C20">
    <cfRule type="cellIs" dxfId="562" priority="552" stopIfTrue="1" operator="equal">
      <formula>"þ"</formula>
    </cfRule>
  </conditionalFormatting>
  <conditionalFormatting sqref="D20">
    <cfRule type="cellIs" dxfId="561" priority="551" stopIfTrue="1" operator="equal">
      <formula>"þ"</formula>
    </cfRule>
  </conditionalFormatting>
  <conditionalFormatting sqref="B21">
    <cfRule type="cellIs" dxfId="560" priority="550" stopIfTrue="1" operator="greaterThanOrEqual">
      <formula>#REF!</formula>
    </cfRule>
  </conditionalFormatting>
  <conditionalFormatting sqref="B22:D22">
    <cfRule type="cellIs" dxfId="559" priority="549" stopIfTrue="1" operator="equal">
      <formula>"þ"</formula>
    </cfRule>
  </conditionalFormatting>
  <conditionalFormatting sqref="B21">
    <cfRule type="cellIs" dxfId="558" priority="548" stopIfTrue="1" operator="equal">
      <formula>"þ"</formula>
    </cfRule>
  </conditionalFormatting>
  <conditionalFormatting sqref="C21">
    <cfRule type="cellIs" dxfId="557" priority="547" stopIfTrue="1" operator="equal">
      <formula>"þ"</formula>
    </cfRule>
  </conditionalFormatting>
  <conditionalFormatting sqref="C21">
    <cfRule type="cellIs" dxfId="556" priority="546" stopIfTrue="1" operator="equal">
      <formula>"þ"</formula>
    </cfRule>
  </conditionalFormatting>
  <conditionalFormatting sqref="D21">
    <cfRule type="cellIs" dxfId="555" priority="545" stopIfTrue="1" operator="equal">
      <formula>"þ"</formula>
    </cfRule>
  </conditionalFormatting>
  <conditionalFormatting sqref="B21">
    <cfRule type="cellIs" dxfId="554" priority="544" stopIfTrue="1" operator="greaterThanOrEqual">
      <formula>#REF!</formula>
    </cfRule>
  </conditionalFormatting>
  <conditionalFormatting sqref="B22:D22">
    <cfRule type="cellIs" dxfId="553" priority="543" stopIfTrue="1" operator="equal">
      <formula>"þ"</formula>
    </cfRule>
  </conditionalFormatting>
  <conditionalFormatting sqref="B21">
    <cfRule type="cellIs" dxfId="552" priority="542" stopIfTrue="1" operator="equal">
      <formula>"þ"</formula>
    </cfRule>
  </conditionalFormatting>
  <conditionalFormatting sqref="C21">
    <cfRule type="cellIs" dxfId="551" priority="541" stopIfTrue="1" operator="equal">
      <formula>"þ"</formula>
    </cfRule>
  </conditionalFormatting>
  <conditionalFormatting sqref="C21">
    <cfRule type="cellIs" dxfId="550" priority="540" stopIfTrue="1" operator="equal">
      <formula>"þ"</formula>
    </cfRule>
  </conditionalFormatting>
  <conditionalFormatting sqref="D21">
    <cfRule type="cellIs" dxfId="549" priority="539" stopIfTrue="1" operator="equal">
      <formula>"þ"</formula>
    </cfRule>
  </conditionalFormatting>
  <conditionalFormatting sqref="B22">
    <cfRule type="cellIs" dxfId="548" priority="538" stopIfTrue="1" operator="greaterThanOrEqual">
      <formula>#REF!</formula>
    </cfRule>
  </conditionalFormatting>
  <conditionalFormatting sqref="B23:D23">
    <cfRule type="cellIs" dxfId="547" priority="537" stopIfTrue="1" operator="equal">
      <formula>"þ"</formula>
    </cfRule>
  </conditionalFormatting>
  <conditionalFormatting sqref="B22">
    <cfRule type="cellIs" dxfId="546" priority="536" stopIfTrue="1" operator="equal">
      <formula>"þ"</formula>
    </cfRule>
  </conditionalFormatting>
  <conditionalFormatting sqref="C22">
    <cfRule type="cellIs" dxfId="545" priority="535" stopIfTrue="1" operator="equal">
      <formula>"þ"</formula>
    </cfRule>
  </conditionalFormatting>
  <conditionalFormatting sqref="C22">
    <cfRule type="cellIs" dxfId="544" priority="534" stopIfTrue="1" operator="equal">
      <formula>"þ"</formula>
    </cfRule>
  </conditionalFormatting>
  <conditionalFormatting sqref="D22">
    <cfRule type="cellIs" dxfId="543" priority="533" stopIfTrue="1" operator="equal">
      <formula>"þ"</formula>
    </cfRule>
  </conditionalFormatting>
  <conditionalFormatting sqref="B20">
    <cfRule type="cellIs" dxfId="542" priority="532" stopIfTrue="1" operator="greaterThanOrEqual">
      <formula>#REF!</formula>
    </cfRule>
  </conditionalFormatting>
  <conditionalFormatting sqref="B21:D21">
    <cfRule type="cellIs" dxfId="541" priority="531" stopIfTrue="1" operator="equal">
      <formula>"þ"</formula>
    </cfRule>
  </conditionalFormatting>
  <conditionalFormatting sqref="B20">
    <cfRule type="cellIs" dxfId="540" priority="530" stopIfTrue="1" operator="equal">
      <formula>"þ"</formula>
    </cfRule>
  </conditionalFormatting>
  <conditionalFormatting sqref="C20">
    <cfRule type="cellIs" dxfId="539" priority="529" stopIfTrue="1" operator="equal">
      <formula>"þ"</formula>
    </cfRule>
  </conditionalFormatting>
  <conditionalFormatting sqref="C20">
    <cfRule type="cellIs" dxfId="538" priority="528" stopIfTrue="1" operator="equal">
      <formula>"þ"</formula>
    </cfRule>
  </conditionalFormatting>
  <conditionalFormatting sqref="D20">
    <cfRule type="cellIs" dxfId="537" priority="527" stopIfTrue="1" operator="equal">
      <formula>"þ"</formula>
    </cfRule>
  </conditionalFormatting>
  <conditionalFormatting sqref="B21">
    <cfRule type="cellIs" dxfId="536" priority="526" stopIfTrue="1" operator="greaterThanOrEqual">
      <formula>#REF!</formula>
    </cfRule>
  </conditionalFormatting>
  <conditionalFormatting sqref="B22:D22">
    <cfRule type="cellIs" dxfId="535" priority="525" stopIfTrue="1" operator="equal">
      <formula>"þ"</formula>
    </cfRule>
  </conditionalFormatting>
  <conditionalFormatting sqref="B21">
    <cfRule type="cellIs" dxfId="534" priority="524" stopIfTrue="1" operator="equal">
      <formula>"þ"</formula>
    </cfRule>
  </conditionalFormatting>
  <conditionalFormatting sqref="C21">
    <cfRule type="cellIs" dxfId="533" priority="523" stopIfTrue="1" operator="equal">
      <formula>"þ"</formula>
    </cfRule>
  </conditionalFormatting>
  <conditionalFormatting sqref="C21">
    <cfRule type="cellIs" dxfId="532" priority="522" stopIfTrue="1" operator="equal">
      <formula>"þ"</formula>
    </cfRule>
  </conditionalFormatting>
  <conditionalFormatting sqref="D21">
    <cfRule type="cellIs" dxfId="531" priority="521" stopIfTrue="1" operator="equal">
      <formula>"þ"</formula>
    </cfRule>
  </conditionalFormatting>
  <conditionalFormatting sqref="B21">
    <cfRule type="cellIs" dxfId="530" priority="520" stopIfTrue="1" operator="greaterThanOrEqual">
      <formula>#REF!</formula>
    </cfRule>
  </conditionalFormatting>
  <conditionalFormatting sqref="B22:D22">
    <cfRule type="cellIs" dxfId="529" priority="519" stopIfTrue="1" operator="equal">
      <formula>"þ"</formula>
    </cfRule>
  </conditionalFormatting>
  <conditionalFormatting sqref="B21">
    <cfRule type="cellIs" dxfId="528" priority="518" stopIfTrue="1" operator="equal">
      <formula>"þ"</formula>
    </cfRule>
  </conditionalFormatting>
  <conditionalFormatting sqref="C21">
    <cfRule type="cellIs" dxfId="527" priority="517" stopIfTrue="1" operator="equal">
      <formula>"þ"</formula>
    </cfRule>
  </conditionalFormatting>
  <conditionalFormatting sqref="C21">
    <cfRule type="cellIs" dxfId="526" priority="516" stopIfTrue="1" operator="equal">
      <formula>"þ"</formula>
    </cfRule>
  </conditionalFormatting>
  <conditionalFormatting sqref="D21">
    <cfRule type="cellIs" dxfId="525" priority="515" stopIfTrue="1" operator="equal">
      <formula>"þ"</formula>
    </cfRule>
  </conditionalFormatting>
  <conditionalFormatting sqref="B22">
    <cfRule type="cellIs" dxfId="524" priority="514" stopIfTrue="1" operator="greaterThanOrEqual">
      <formula>#REF!</formula>
    </cfRule>
  </conditionalFormatting>
  <conditionalFormatting sqref="B23:D23">
    <cfRule type="cellIs" dxfId="523" priority="513" stopIfTrue="1" operator="equal">
      <formula>"þ"</formula>
    </cfRule>
  </conditionalFormatting>
  <conditionalFormatting sqref="B22">
    <cfRule type="cellIs" dxfId="522" priority="512" stopIfTrue="1" operator="equal">
      <formula>"þ"</formula>
    </cfRule>
  </conditionalFormatting>
  <conditionalFormatting sqref="C22">
    <cfRule type="cellIs" dxfId="521" priority="511" stopIfTrue="1" operator="equal">
      <formula>"þ"</formula>
    </cfRule>
  </conditionalFormatting>
  <conditionalFormatting sqref="C22">
    <cfRule type="cellIs" dxfId="520" priority="510" stopIfTrue="1" operator="equal">
      <formula>"þ"</formula>
    </cfRule>
  </conditionalFormatting>
  <conditionalFormatting sqref="D22">
    <cfRule type="cellIs" dxfId="519" priority="509" stopIfTrue="1" operator="equal">
      <formula>"þ"</formula>
    </cfRule>
  </conditionalFormatting>
  <conditionalFormatting sqref="B21">
    <cfRule type="cellIs" dxfId="518" priority="508" stopIfTrue="1" operator="greaterThanOrEqual">
      <formula>#REF!</formula>
    </cfRule>
  </conditionalFormatting>
  <conditionalFormatting sqref="B22:D22">
    <cfRule type="cellIs" dxfId="517" priority="507" stopIfTrue="1" operator="equal">
      <formula>"þ"</formula>
    </cfRule>
  </conditionalFormatting>
  <conditionalFormatting sqref="B21">
    <cfRule type="cellIs" dxfId="516" priority="506" stopIfTrue="1" operator="equal">
      <formula>"þ"</formula>
    </cfRule>
  </conditionalFormatting>
  <conditionalFormatting sqref="C21">
    <cfRule type="cellIs" dxfId="515" priority="505" stopIfTrue="1" operator="equal">
      <formula>"þ"</formula>
    </cfRule>
  </conditionalFormatting>
  <conditionalFormatting sqref="C21">
    <cfRule type="cellIs" dxfId="514" priority="504" stopIfTrue="1" operator="equal">
      <formula>"þ"</formula>
    </cfRule>
  </conditionalFormatting>
  <conditionalFormatting sqref="D21">
    <cfRule type="cellIs" dxfId="513" priority="503" stopIfTrue="1" operator="equal">
      <formula>"þ"</formula>
    </cfRule>
  </conditionalFormatting>
  <conditionalFormatting sqref="B22">
    <cfRule type="cellIs" dxfId="512" priority="502" stopIfTrue="1" operator="greaterThanOrEqual">
      <formula>#REF!</formula>
    </cfRule>
  </conditionalFormatting>
  <conditionalFormatting sqref="B23:D23">
    <cfRule type="cellIs" dxfId="511" priority="501" stopIfTrue="1" operator="equal">
      <formula>"þ"</formula>
    </cfRule>
  </conditionalFormatting>
  <conditionalFormatting sqref="B22">
    <cfRule type="cellIs" dxfId="510" priority="500" stopIfTrue="1" operator="equal">
      <formula>"þ"</formula>
    </cfRule>
  </conditionalFormatting>
  <conditionalFormatting sqref="C22">
    <cfRule type="cellIs" dxfId="509" priority="499" stopIfTrue="1" operator="equal">
      <formula>"þ"</formula>
    </cfRule>
  </conditionalFormatting>
  <conditionalFormatting sqref="C22">
    <cfRule type="cellIs" dxfId="508" priority="498" stopIfTrue="1" operator="equal">
      <formula>"þ"</formula>
    </cfRule>
  </conditionalFormatting>
  <conditionalFormatting sqref="D22">
    <cfRule type="cellIs" dxfId="507" priority="497" stopIfTrue="1" operator="equal">
      <formula>"þ"</formula>
    </cfRule>
  </conditionalFormatting>
  <conditionalFormatting sqref="B22">
    <cfRule type="cellIs" dxfId="506" priority="496" stopIfTrue="1" operator="greaterThanOrEqual">
      <formula>#REF!</formula>
    </cfRule>
  </conditionalFormatting>
  <conditionalFormatting sqref="B23:D23">
    <cfRule type="cellIs" dxfId="505" priority="495" stopIfTrue="1" operator="equal">
      <formula>"þ"</formula>
    </cfRule>
  </conditionalFormatting>
  <conditionalFormatting sqref="B22">
    <cfRule type="cellIs" dxfId="504" priority="494" stopIfTrue="1" operator="equal">
      <formula>"þ"</formula>
    </cfRule>
  </conditionalFormatting>
  <conditionalFormatting sqref="C22">
    <cfRule type="cellIs" dxfId="503" priority="493" stopIfTrue="1" operator="equal">
      <formula>"þ"</formula>
    </cfRule>
  </conditionalFormatting>
  <conditionalFormatting sqref="C22">
    <cfRule type="cellIs" dxfId="502" priority="492" stopIfTrue="1" operator="equal">
      <formula>"þ"</formula>
    </cfRule>
  </conditionalFormatting>
  <conditionalFormatting sqref="D22">
    <cfRule type="cellIs" dxfId="501" priority="491" stopIfTrue="1" operator="equal">
      <formula>"þ"</formula>
    </cfRule>
  </conditionalFormatting>
  <conditionalFormatting sqref="B23">
    <cfRule type="cellIs" dxfId="500" priority="490" stopIfTrue="1" operator="greaterThanOrEqual">
      <formula>#REF!</formula>
    </cfRule>
  </conditionalFormatting>
  <conditionalFormatting sqref="B24:D24">
    <cfRule type="cellIs" dxfId="499" priority="489" stopIfTrue="1" operator="equal">
      <formula>"þ"</formula>
    </cfRule>
  </conditionalFormatting>
  <conditionalFormatting sqref="B23">
    <cfRule type="cellIs" dxfId="498" priority="488" stopIfTrue="1" operator="equal">
      <formula>"þ"</formula>
    </cfRule>
  </conditionalFormatting>
  <conditionalFormatting sqref="C23">
    <cfRule type="cellIs" dxfId="497" priority="487" stopIfTrue="1" operator="equal">
      <formula>"þ"</formula>
    </cfRule>
  </conditionalFormatting>
  <conditionalFormatting sqref="C23">
    <cfRule type="cellIs" dxfId="496" priority="486" stopIfTrue="1" operator="equal">
      <formula>"þ"</formula>
    </cfRule>
  </conditionalFormatting>
  <conditionalFormatting sqref="D23">
    <cfRule type="cellIs" dxfId="495" priority="485" stopIfTrue="1" operator="equal">
      <formula>"þ"</formula>
    </cfRule>
  </conditionalFormatting>
  <conditionalFormatting sqref="D17 D20">
    <cfRule type="cellIs" dxfId="494" priority="484" stopIfTrue="1" operator="equal">
      <formula>"þ"</formula>
    </cfRule>
  </conditionalFormatting>
  <conditionalFormatting sqref="B20">
    <cfRule type="cellIs" dxfId="493" priority="483" stopIfTrue="1" operator="greaterThanOrEqual">
      <formula>#REF!</formula>
    </cfRule>
  </conditionalFormatting>
  <conditionalFormatting sqref="B21:D21">
    <cfRule type="cellIs" dxfId="492" priority="482" stopIfTrue="1" operator="equal">
      <formula>"þ"</formula>
    </cfRule>
  </conditionalFormatting>
  <conditionalFormatting sqref="B20">
    <cfRule type="cellIs" dxfId="491" priority="481" stopIfTrue="1" operator="equal">
      <formula>"þ"</formula>
    </cfRule>
  </conditionalFormatting>
  <conditionalFormatting sqref="C20">
    <cfRule type="cellIs" dxfId="490" priority="480" stopIfTrue="1" operator="equal">
      <formula>"þ"</formula>
    </cfRule>
  </conditionalFormatting>
  <conditionalFormatting sqref="C20">
    <cfRule type="cellIs" dxfId="489" priority="479" stopIfTrue="1" operator="equal">
      <formula>"þ"</formula>
    </cfRule>
  </conditionalFormatting>
  <conditionalFormatting sqref="D20">
    <cfRule type="cellIs" dxfId="488" priority="478" stopIfTrue="1" operator="equal">
      <formula>"þ"</formula>
    </cfRule>
  </conditionalFormatting>
  <conditionalFormatting sqref="B21">
    <cfRule type="cellIs" dxfId="487" priority="477" stopIfTrue="1" operator="greaterThanOrEqual">
      <formula>#REF!</formula>
    </cfRule>
  </conditionalFormatting>
  <conditionalFormatting sqref="B22:D22">
    <cfRule type="cellIs" dxfId="486" priority="476" stopIfTrue="1" operator="equal">
      <formula>"þ"</formula>
    </cfRule>
  </conditionalFormatting>
  <conditionalFormatting sqref="B21">
    <cfRule type="cellIs" dxfId="485" priority="475" stopIfTrue="1" operator="equal">
      <formula>"þ"</formula>
    </cfRule>
  </conditionalFormatting>
  <conditionalFormatting sqref="C21">
    <cfRule type="cellIs" dxfId="484" priority="474" stopIfTrue="1" operator="equal">
      <formula>"þ"</formula>
    </cfRule>
  </conditionalFormatting>
  <conditionalFormatting sqref="C21">
    <cfRule type="cellIs" dxfId="483" priority="473" stopIfTrue="1" operator="equal">
      <formula>"þ"</formula>
    </cfRule>
  </conditionalFormatting>
  <conditionalFormatting sqref="D21">
    <cfRule type="cellIs" dxfId="482" priority="472" stopIfTrue="1" operator="equal">
      <formula>"þ"</formula>
    </cfRule>
  </conditionalFormatting>
  <conditionalFormatting sqref="B21">
    <cfRule type="cellIs" dxfId="481" priority="471" stopIfTrue="1" operator="greaterThanOrEqual">
      <formula>#REF!</formula>
    </cfRule>
  </conditionalFormatting>
  <conditionalFormatting sqref="B22:D22">
    <cfRule type="cellIs" dxfId="480" priority="470" stopIfTrue="1" operator="equal">
      <formula>"þ"</formula>
    </cfRule>
  </conditionalFormatting>
  <conditionalFormatting sqref="B21">
    <cfRule type="cellIs" dxfId="479" priority="469" stopIfTrue="1" operator="equal">
      <formula>"þ"</formula>
    </cfRule>
  </conditionalFormatting>
  <conditionalFormatting sqref="C21">
    <cfRule type="cellIs" dxfId="478" priority="468" stopIfTrue="1" operator="equal">
      <formula>"þ"</formula>
    </cfRule>
  </conditionalFormatting>
  <conditionalFormatting sqref="C21">
    <cfRule type="cellIs" dxfId="477" priority="467" stopIfTrue="1" operator="equal">
      <formula>"þ"</formula>
    </cfRule>
  </conditionalFormatting>
  <conditionalFormatting sqref="D21">
    <cfRule type="cellIs" dxfId="476" priority="466" stopIfTrue="1" operator="equal">
      <formula>"þ"</formula>
    </cfRule>
  </conditionalFormatting>
  <conditionalFormatting sqref="B22">
    <cfRule type="cellIs" dxfId="475" priority="465" stopIfTrue="1" operator="greaterThanOrEqual">
      <formula>#REF!</formula>
    </cfRule>
  </conditionalFormatting>
  <conditionalFormatting sqref="B23:D23">
    <cfRule type="cellIs" dxfId="474" priority="464" stopIfTrue="1" operator="equal">
      <formula>"þ"</formula>
    </cfRule>
  </conditionalFormatting>
  <conditionalFormatting sqref="B22">
    <cfRule type="cellIs" dxfId="473" priority="463" stopIfTrue="1" operator="equal">
      <formula>"þ"</formula>
    </cfRule>
  </conditionalFormatting>
  <conditionalFormatting sqref="C22">
    <cfRule type="cellIs" dxfId="472" priority="462" stopIfTrue="1" operator="equal">
      <formula>"þ"</formula>
    </cfRule>
  </conditionalFormatting>
  <conditionalFormatting sqref="C22">
    <cfRule type="cellIs" dxfId="471" priority="461" stopIfTrue="1" operator="equal">
      <formula>"þ"</formula>
    </cfRule>
  </conditionalFormatting>
  <conditionalFormatting sqref="D22">
    <cfRule type="cellIs" dxfId="470" priority="460" stopIfTrue="1" operator="equal">
      <formula>"þ"</formula>
    </cfRule>
  </conditionalFormatting>
  <conditionalFormatting sqref="B21">
    <cfRule type="cellIs" dxfId="469" priority="459" stopIfTrue="1" operator="greaterThanOrEqual">
      <formula>#REF!</formula>
    </cfRule>
  </conditionalFormatting>
  <conditionalFormatting sqref="B22:D22">
    <cfRule type="cellIs" dxfId="468" priority="458" stopIfTrue="1" operator="equal">
      <formula>"þ"</formula>
    </cfRule>
  </conditionalFormatting>
  <conditionalFormatting sqref="B21">
    <cfRule type="cellIs" dxfId="467" priority="457" stopIfTrue="1" operator="equal">
      <formula>"þ"</formula>
    </cfRule>
  </conditionalFormatting>
  <conditionalFormatting sqref="C21">
    <cfRule type="cellIs" dxfId="466" priority="456" stopIfTrue="1" operator="equal">
      <formula>"þ"</formula>
    </cfRule>
  </conditionalFormatting>
  <conditionalFormatting sqref="C21">
    <cfRule type="cellIs" dxfId="465" priority="455" stopIfTrue="1" operator="equal">
      <formula>"þ"</formula>
    </cfRule>
  </conditionalFormatting>
  <conditionalFormatting sqref="D21">
    <cfRule type="cellIs" dxfId="464" priority="454" stopIfTrue="1" operator="equal">
      <formula>"þ"</formula>
    </cfRule>
  </conditionalFormatting>
  <conditionalFormatting sqref="B22">
    <cfRule type="cellIs" dxfId="463" priority="453" stopIfTrue="1" operator="greaterThanOrEqual">
      <formula>#REF!</formula>
    </cfRule>
  </conditionalFormatting>
  <conditionalFormatting sqref="B23:D23">
    <cfRule type="cellIs" dxfId="462" priority="452" stopIfTrue="1" operator="equal">
      <formula>"þ"</formula>
    </cfRule>
  </conditionalFormatting>
  <conditionalFormatting sqref="B22">
    <cfRule type="cellIs" dxfId="461" priority="451" stopIfTrue="1" operator="equal">
      <formula>"þ"</formula>
    </cfRule>
  </conditionalFormatting>
  <conditionalFormatting sqref="C22">
    <cfRule type="cellIs" dxfId="460" priority="450" stopIfTrue="1" operator="equal">
      <formula>"þ"</formula>
    </cfRule>
  </conditionalFormatting>
  <conditionalFormatting sqref="C22">
    <cfRule type="cellIs" dxfId="459" priority="449" stopIfTrue="1" operator="equal">
      <formula>"þ"</formula>
    </cfRule>
  </conditionalFormatting>
  <conditionalFormatting sqref="D22">
    <cfRule type="cellIs" dxfId="458" priority="448" stopIfTrue="1" operator="equal">
      <formula>"þ"</formula>
    </cfRule>
  </conditionalFormatting>
  <conditionalFormatting sqref="B22">
    <cfRule type="cellIs" dxfId="457" priority="447" stopIfTrue="1" operator="greaterThanOrEqual">
      <formula>#REF!</formula>
    </cfRule>
  </conditionalFormatting>
  <conditionalFormatting sqref="B23:D23">
    <cfRule type="cellIs" dxfId="456" priority="446" stopIfTrue="1" operator="equal">
      <formula>"þ"</formula>
    </cfRule>
  </conditionalFormatting>
  <conditionalFormatting sqref="B22">
    <cfRule type="cellIs" dxfId="455" priority="445" stopIfTrue="1" operator="equal">
      <formula>"þ"</formula>
    </cfRule>
  </conditionalFormatting>
  <conditionalFormatting sqref="C22">
    <cfRule type="cellIs" dxfId="454" priority="444" stopIfTrue="1" operator="equal">
      <formula>"þ"</formula>
    </cfRule>
  </conditionalFormatting>
  <conditionalFormatting sqref="C22">
    <cfRule type="cellIs" dxfId="453" priority="443" stopIfTrue="1" operator="equal">
      <formula>"þ"</formula>
    </cfRule>
  </conditionalFormatting>
  <conditionalFormatting sqref="D22">
    <cfRule type="cellIs" dxfId="452" priority="442" stopIfTrue="1" operator="equal">
      <formula>"þ"</formula>
    </cfRule>
  </conditionalFormatting>
  <conditionalFormatting sqref="B23">
    <cfRule type="cellIs" dxfId="451" priority="441" stopIfTrue="1" operator="greaterThanOrEqual">
      <formula>#REF!</formula>
    </cfRule>
  </conditionalFormatting>
  <conditionalFormatting sqref="B24:D24">
    <cfRule type="cellIs" dxfId="450" priority="440" stopIfTrue="1" operator="equal">
      <formula>"þ"</formula>
    </cfRule>
  </conditionalFormatting>
  <conditionalFormatting sqref="B23">
    <cfRule type="cellIs" dxfId="449" priority="439" stopIfTrue="1" operator="equal">
      <formula>"þ"</formula>
    </cfRule>
  </conditionalFormatting>
  <conditionalFormatting sqref="C23">
    <cfRule type="cellIs" dxfId="448" priority="438" stopIfTrue="1" operator="equal">
      <formula>"þ"</formula>
    </cfRule>
  </conditionalFormatting>
  <conditionalFormatting sqref="C23">
    <cfRule type="cellIs" dxfId="447" priority="437" stopIfTrue="1" operator="equal">
      <formula>"þ"</formula>
    </cfRule>
  </conditionalFormatting>
  <conditionalFormatting sqref="D23">
    <cfRule type="cellIs" dxfId="446" priority="436" stopIfTrue="1" operator="equal">
      <formula>"þ"</formula>
    </cfRule>
  </conditionalFormatting>
  <conditionalFormatting sqref="B21">
    <cfRule type="cellIs" dxfId="445" priority="435" stopIfTrue="1" operator="greaterThanOrEqual">
      <formula>#REF!</formula>
    </cfRule>
  </conditionalFormatting>
  <conditionalFormatting sqref="B22:D22">
    <cfRule type="cellIs" dxfId="444" priority="434" stopIfTrue="1" operator="equal">
      <formula>"þ"</formula>
    </cfRule>
  </conditionalFormatting>
  <conditionalFormatting sqref="B21">
    <cfRule type="cellIs" dxfId="443" priority="433" stopIfTrue="1" operator="equal">
      <formula>"þ"</formula>
    </cfRule>
  </conditionalFormatting>
  <conditionalFormatting sqref="C21">
    <cfRule type="cellIs" dxfId="442" priority="432" stopIfTrue="1" operator="equal">
      <formula>"þ"</formula>
    </cfRule>
  </conditionalFormatting>
  <conditionalFormatting sqref="C21">
    <cfRule type="cellIs" dxfId="441" priority="431" stopIfTrue="1" operator="equal">
      <formula>"þ"</formula>
    </cfRule>
  </conditionalFormatting>
  <conditionalFormatting sqref="D21">
    <cfRule type="cellIs" dxfId="440" priority="430" stopIfTrue="1" operator="equal">
      <formula>"þ"</formula>
    </cfRule>
  </conditionalFormatting>
  <conditionalFormatting sqref="B22">
    <cfRule type="cellIs" dxfId="439" priority="429" stopIfTrue="1" operator="greaterThanOrEqual">
      <formula>#REF!</formula>
    </cfRule>
  </conditionalFormatting>
  <conditionalFormatting sqref="B23:D23">
    <cfRule type="cellIs" dxfId="438" priority="428" stopIfTrue="1" operator="equal">
      <formula>"þ"</formula>
    </cfRule>
  </conditionalFormatting>
  <conditionalFormatting sqref="B22">
    <cfRule type="cellIs" dxfId="437" priority="427" stopIfTrue="1" operator="equal">
      <formula>"þ"</formula>
    </cfRule>
  </conditionalFormatting>
  <conditionalFormatting sqref="C22">
    <cfRule type="cellIs" dxfId="436" priority="426" stopIfTrue="1" operator="equal">
      <formula>"þ"</formula>
    </cfRule>
  </conditionalFormatting>
  <conditionalFormatting sqref="C22">
    <cfRule type="cellIs" dxfId="435" priority="425" stopIfTrue="1" operator="equal">
      <formula>"þ"</formula>
    </cfRule>
  </conditionalFormatting>
  <conditionalFormatting sqref="D22">
    <cfRule type="cellIs" dxfId="434" priority="424" stopIfTrue="1" operator="equal">
      <formula>"þ"</formula>
    </cfRule>
  </conditionalFormatting>
  <conditionalFormatting sqref="B22">
    <cfRule type="cellIs" dxfId="433" priority="423" stopIfTrue="1" operator="greaterThanOrEqual">
      <formula>#REF!</formula>
    </cfRule>
  </conditionalFormatting>
  <conditionalFormatting sqref="B23:D23">
    <cfRule type="cellIs" dxfId="432" priority="422" stopIfTrue="1" operator="equal">
      <formula>"þ"</formula>
    </cfRule>
  </conditionalFormatting>
  <conditionalFormatting sqref="B22">
    <cfRule type="cellIs" dxfId="431" priority="421" stopIfTrue="1" operator="equal">
      <formula>"þ"</formula>
    </cfRule>
  </conditionalFormatting>
  <conditionalFormatting sqref="C22">
    <cfRule type="cellIs" dxfId="430" priority="420" stopIfTrue="1" operator="equal">
      <formula>"þ"</formula>
    </cfRule>
  </conditionalFormatting>
  <conditionalFormatting sqref="C22">
    <cfRule type="cellIs" dxfId="429" priority="419" stopIfTrue="1" operator="equal">
      <formula>"þ"</formula>
    </cfRule>
  </conditionalFormatting>
  <conditionalFormatting sqref="D22">
    <cfRule type="cellIs" dxfId="428" priority="418" stopIfTrue="1" operator="equal">
      <formula>"þ"</formula>
    </cfRule>
  </conditionalFormatting>
  <conditionalFormatting sqref="B23">
    <cfRule type="cellIs" dxfId="427" priority="417" stopIfTrue="1" operator="greaterThanOrEqual">
      <formula>#REF!</formula>
    </cfRule>
  </conditionalFormatting>
  <conditionalFormatting sqref="B24:D24">
    <cfRule type="cellIs" dxfId="426" priority="416" stopIfTrue="1" operator="equal">
      <formula>"þ"</formula>
    </cfRule>
  </conditionalFormatting>
  <conditionalFormatting sqref="B23">
    <cfRule type="cellIs" dxfId="425" priority="415" stopIfTrue="1" operator="equal">
      <formula>"þ"</formula>
    </cfRule>
  </conditionalFormatting>
  <conditionalFormatting sqref="C23">
    <cfRule type="cellIs" dxfId="424" priority="414" stopIfTrue="1" operator="equal">
      <formula>"þ"</formula>
    </cfRule>
  </conditionalFormatting>
  <conditionalFormatting sqref="C23">
    <cfRule type="cellIs" dxfId="423" priority="413" stopIfTrue="1" operator="equal">
      <formula>"þ"</formula>
    </cfRule>
  </conditionalFormatting>
  <conditionalFormatting sqref="D23">
    <cfRule type="cellIs" dxfId="422" priority="412" stopIfTrue="1" operator="equal">
      <formula>"þ"</formula>
    </cfRule>
  </conditionalFormatting>
  <conditionalFormatting sqref="B22">
    <cfRule type="cellIs" dxfId="421" priority="411" stopIfTrue="1" operator="greaterThanOrEqual">
      <formula>#REF!</formula>
    </cfRule>
  </conditionalFormatting>
  <conditionalFormatting sqref="B23:D23">
    <cfRule type="cellIs" dxfId="420" priority="410" stopIfTrue="1" operator="equal">
      <formula>"þ"</formula>
    </cfRule>
  </conditionalFormatting>
  <conditionalFormatting sqref="B22">
    <cfRule type="cellIs" dxfId="419" priority="409" stopIfTrue="1" operator="equal">
      <formula>"þ"</formula>
    </cfRule>
  </conditionalFormatting>
  <conditionalFormatting sqref="C22">
    <cfRule type="cellIs" dxfId="418" priority="408" stopIfTrue="1" operator="equal">
      <formula>"þ"</formula>
    </cfRule>
  </conditionalFormatting>
  <conditionalFormatting sqref="C22">
    <cfRule type="cellIs" dxfId="417" priority="407" stopIfTrue="1" operator="equal">
      <formula>"þ"</formula>
    </cfRule>
  </conditionalFormatting>
  <conditionalFormatting sqref="D22">
    <cfRule type="cellIs" dxfId="416" priority="406" stopIfTrue="1" operator="equal">
      <formula>"þ"</formula>
    </cfRule>
  </conditionalFormatting>
  <conditionalFormatting sqref="B23">
    <cfRule type="cellIs" dxfId="415" priority="405" stopIfTrue="1" operator="greaterThanOrEqual">
      <formula>#REF!</formula>
    </cfRule>
  </conditionalFormatting>
  <conditionalFormatting sqref="B24:D24">
    <cfRule type="cellIs" dxfId="414" priority="404" stopIfTrue="1" operator="equal">
      <formula>"þ"</formula>
    </cfRule>
  </conditionalFormatting>
  <conditionalFormatting sqref="B23">
    <cfRule type="cellIs" dxfId="413" priority="403" stopIfTrue="1" operator="equal">
      <formula>"þ"</formula>
    </cfRule>
  </conditionalFormatting>
  <conditionalFormatting sqref="C23">
    <cfRule type="cellIs" dxfId="412" priority="402" stopIfTrue="1" operator="equal">
      <formula>"þ"</formula>
    </cfRule>
  </conditionalFormatting>
  <conditionalFormatting sqref="C23">
    <cfRule type="cellIs" dxfId="411" priority="401" stopIfTrue="1" operator="equal">
      <formula>"þ"</formula>
    </cfRule>
  </conditionalFormatting>
  <conditionalFormatting sqref="D23">
    <cfRule type="cellIs" dxfId="410" priority="400" stopIfTrue="1" operator="equal">
      <formula>"þ"</formula>
    </cfRule>
  </conditionalFormatting>
  <conditionalFormatting sqref="B23">
    <cfRule type="cellIs" dxfId="409" priority="399" stopIfTrue="1" operator="greaterThanOrEqual">
      <formula>#REF!</formula>
    </cfRule>
  </conditionalFormatting>
  <conditionalFormatting sqref="B24:D24">
    <cfRule type="cellIs" dxfId="408" priority="398" stopIfTrue="1" operator="equal">
      <formula>"þ"</formula>
    </cfRule>
  </conditionalFormatting>
  <conditionalFormatting sqref="B23">
    <cfRule type="cellIs" dxfId="407" priority="397" stopIfTrue="1" operator="equal">
      <formula>"þ"</formula>
    </cfRule>
  </conditionalFormatting>
  <conditionalFormatting sqref="C23">
    <cfRule type="cellIs" dxfId="406" priority="396" stopIfTrue="1" operator="equal">
      <formula>"þ"</formula>
    </cfRule>
  </conditionalFormatting>
  <conditionalFormatting sqref="C23">
    <cfRule type="cellIs" dxfId="405" priority="395" stopIfTrue="1" operator="equal">
      <formula>"þ"</formula>
    </cfRule>
  </conditionalFormatting>
  <conditionalFormatting sqref="D23">
    <cfRule type="cellIs" dxfId="404" priority="394" stopIfTrue="1" operator="equal">
      <formula>"þ"</formula>
    </cfRule>
  </conditionalFormatting>
  <conditionalFormatting sqref="B24">
    <cfRule type="cellIs" dxfId="403" priority="393" stopIfTrue="1" operator="greaterThanOrEqual">
      <formula>#REF!</formula>
    </cfRule>
  </conditionalFormatting>
  <conditionalFormatting sqref="B25:D25">
    <cfRule type="cellIs" dxfId="402" priority="392" stopIfTrue="1" operator="equal">
      <formula>"þ"</formula>
    </cfRule>
  </conditionalFormatting>
  <conditionalFormatting sqref="B24">
    <cfRule type="cellIs" dxfId="401" priority="391" stopIfTrue="1" operator="equal">
      <formula>"þ"</formula>
    </cfRule>
  </conditionalFormatting>
  <conditionalFormatting sqref="C24">
    <cfRule type="cellIs" dxfId="400" priority="390" stopIfTrue="1" operator="equal">
      <formula>"þ"</formula>
    </cfRule>
  </conditionalFormatting>
  <conditionalFormatting sqref="C24">
    <cfRule type="cellIs" dxfId="399" priority="389" stopIfTrue="1" operator="equal">
      <formula>"þ"</formula>
    </cfRule>
  </conditionalFormatting>
  <conditionalFormatting sqref="D24">
    <cfRule type="cellIs" dxfId="398" priority="388" stopIfTrue="1" operator="equal">
      <formula>"þ"</formula>
    </cfRule>
  </conditionalFormatting>
  <conditionalFormatting sqref="B21">
    <cfRule type="cellIs" dxfId="397" priority="387" stopIfTrue="1" operator="greaterThanOrEqual">
      <formula>#REF!</formula>
    </cfRule>
  </conditionalFormatting>
  <conditionalFormatting sqref="B22:D22">
    <cfRule type="cellIs" dxfId="396" priority="386" stopIfTrue="1" operator="equal">
      <formula>"þ"</formula>
    </cfRule>
  </conditionalFormatting>
  <conditionalFormatting sqref="B21">
    <cfRule type="cellIs" dxfId="395" priority="385" stopIfTrue="1" operator="equal">
      <formula>"þ"</formula>
    </cfRule>
  </conditionalFormatting>
  <conditionalFormatting sqref="C21">
    <cfRule type="cellIs" dxfId="394" priority="384" stopIfTrue="1" operator="equal">
      <formula>"þ"</formula>
    </cfRule>
  </conditionalFormatting>
  <conditionalFormatting sqref="C21">
    <cfRule type="cellIs" dxfId="393" priority="383" stopIfTrue="1" operator="equal">
      <formula>"þ"</formula>
    </cfRule>
  </conditionalFormatting>
  <conditionalFormatting sqref="D21">
    <cfRule type="cellIs" dxfId="392" priority="382" stopIfTrue="1" operator="equal">
      <formula>"þ"</formula>
    </cfRule>
  </conditionalFormatting>
  <conditionalFormatting sqref="B22">
    <cfRule type="cellIs" dxfId="391" priority="381" stopIfTrue="1" operator="greaterThanOrEqual">
      <formula>#REF!</formula>
    </cfRule>
  </conditionalFormatting>
  <conditionalFormatting sqref="B23:D23">
    <cfRule type="cellIs" dxfId="390" priority="380" stopIfTrue="1" operator="equal">
      <formula>"þ"</formula>
    </cfRule>
  </conditionalFormatting>
  <conditionalFormatting sqref="B22">
    <cfRule type="cellIs" dxfId="389" priority="379" stopIfTrue="1" operator="equal">
      <formula>"þ"</formula>
    </cfRule>
  </conditionalFormatting>
  <conditionalFormatting sqref="C22">
    <cfRule type="cellIs" dxfId="388" priority="378" stopIfTrue="1" operator="equal">
      <formula>"þ"</formula>
    </cfRule>
  </conditionalFormatting>
  <conditionalFormatting sqref="C22">
    <cfRule type="cellIs" dxfId="387" priority="377" stopIfTrue="1" operator="equal">
      <formula>"þ"</formula>
    </cfRule>
  </conditionalFormatting>
  <conditionalFormatting sqref="D22">
    <cfRule type="cellIs" dxfId="386" priority="376" stopIfTrue="1" operator="equal">
      <formula>"þ"</formula>
    </cfRule>
  </conditionalFormatting>
  <conditionalFormatting sqref="B22">
    <cfRule type="cellIs" dxfId="385" priority="375" stopIfTrue="1" operator="greaterThanOrEqual">
      <formula>#REF!</formula>
    </cfRule>
  </conditionalFormatting>
  <conditionalFormatting sqref="B23:D23">
    <cfRule type="cellIs" dxfId="384" priority="374" stopIfTrue="1" operator="equal">
      <formula>"þ"</formula>
    </cfRule>
  </conditionalFormatting>
  <conditionalFormatting sqref="B22">
    <cfRule type="cellIs" dxfId="383" priority="373" stopIfTrue="1" operator="equal">
      <formula>"þ"</formula>
    </cfRule>
  </conditionalFormatting>
  <conditionalFormatting sqref="C22">
    <cfRule type="cellIs" dxfId="382" priority="372" stopIfTrue="1" operator="equal">
      <formula>"þ"</formula>
    </cfRule>
  </conditionalFormatting>
  <conditionalFormatting sqref="C22">
    <cfRule type="cellIs" dxfId="381" priority="371" stopIfTrue="1" operator="equal">
      <formula>"þ"</formula>
    </cfRule>
  </conditionalFormatting>
  <conditionalFormatting sqref="D22">
    <cfRule type="cellIs" dxfId="380" priority="370" stopIfTrue="1" operator="equal">
      <formula>"þ"</formula>
    </cfRule>
  </conditionalFormatting>
  <conditionalFormatting sqref="B23">
    <cfRule type="cellIs" dxfId="379" priority="369" stopIfTrue="1" operator="greaterThanOrEqual">
      <formula>#REF!</formula>
    </cfRule>
  </conditionalFormatting>
  <conditionalFormatting sqref="B24:D24">
    <cfRule type="cellIs" dxfId="378" priority="368" stopIfTrue="1" operator="equal">
      <formula>"þ"</formula>
    </cfRule>
  </conditionalFormatting>
  <conditionalFormatting sqref="B23">
    <cfRule type="cellIs" dxfId="377" priority="367" stopIfTrue="1" operator="equal">
      <formula>"þ"</formula>
    </cfRule>
  </conditionalFormatting>
  <conditionalFormatting sqref="C23">
    <cfRule type="cellIs" dxfId="376" priority="366" stopIfTrue="1" operator="equal">
      <formula>"þ"</formula>
    </cfRule>
  </conditionalFormatting>
  <conditionalFormatting sqref="C23">
    <cfRule type="cellIs" dxfId="375" priority="365" stopIfTrue="1" operator="equal">
      <formula>"þ"</formula>
    </cfRule>
  </conditionalFormatting>
  <conditionalFormatting sqref="D23">
    <cfRule type="cellIs" dxfId="374" priority="364" stopIfTrue="1" operator="equal">
      <formula>"þ"</formula>
    </cfRule>
  </conditionalFormatting>
  <conditionalFormatting sqref="B22">
    <cfRule type="cellIs" dxfId="373" priority="363" stopIfTrue="1" operator="greaterThanOrEqual">
      <formula>#REF!</formula>
    </cfRule>
  </conditionalFormatting>
  <conditionalFormatting sqref="B23:D23">
    <cfRule type="cellIs" dxfId="372" priority="362" stopIfTrue="1" operator="equal">
      <formula>"þ"</formula>
    </cfRule>
  </conditionalFormatting>
  <conditionalFormatting sqref="B22">
    <cfRule type="cellIs" dxfId="371" priority="361" stopIfTrue="1" operator="equal">
      <formula>"þ"</formula>
    </cfRule>
  </conditionalFormatting>
  <conditionalFormatting sqref="C22">
    <cfRule type="cellIs" dxfId="370" priority="360" stopIfTrue="1" operator="equal">
      <formula>"þ"</formula>
    </cfRule>
  </conditionalFormatting>
  <conditionalFormatting sqref="C22">
    <cfRule type="cellIs" dxfId="369" priority="359" stopIfTrue="1" operator="equal">
      <formula>"þ"</formula>
    </cfRule>
  </conditionalFormatting>
  <conditionalFormatting sqref="D22">
    <cfRule type="cellIs" dxfId="368" priority="358" stopIfTrue="1" operator="equal">
      <formula>"þ"</formula>
    </cfRule>
  </conditionalFormatting>
  <conditionalFormatting sqref="B23">
    <cfRule type="cellIs" dxfId="367" priority="357" stopIfTrue="1" operator="greaterThanOrEqual">
      <formula>#REF!</formula>
    </cfRule>
  </conditionalFormatting>
  <conditionalFormatting sqref="B24:D24">
    <cfRule type="cellIs" dxfId="366" priority="356" stopIfTrue="1" operator="equal">
      <formula>"þ"</formula>
    </cfRule>
  </conditionalFormatting>
  <conditionalFormatting sqref="B23">
    <cfRule type="cellIs" dxfId="365" priority="355" stopIfTrue="1" operator="equal">
      <formula>"þ"</formula>
    </cfRule>
  </conditionalFormatting>
  <conditionalFormatting sqref="C23">
    <cfRule type="cellIs" dxfId="364" priority="354" stopIfTrue="1" operator="equal">
      <formula>"þ"</formula>
    </cfRule>
  </conditionalFormatting>
  <conditionalFormatting sqref="C23">
    <cfRule type="cellIs" dxfId="363" priority="353" stopIfTrue="1" operator="equal">
      <formula>"þ"</formula>
    </cfRule>
  </conditionalFormatting>
  <conditionalFormatting sqref="D23">
    <cfRule type="cellIs" dxfId="362" priority="352" stopIfTrue="1" operator="equal">
      <formula>"þ"</formula>
    </cfRule>
  </conditionalFormatting>
  <conditionalFormatting sqref="B23">
    <cfRule type="cellIs" dxfId="361" priority="351" stopIfTrue="1" operator="greaterThanOrEqual">
      <formula>#REF!</formula>
    </cfRule>
  </conditionalFormatting>
  <conditionalFormatting sqref="B24:D24">
    <cfRule type="cellIs" dxfId="360" priority="350" stopIfTrue="1" operator="equal">
      <formula>"þ"</formula>
    </cfRule>
  </conditionalFormatting>
  <conditionalFormatting sqref="B23">
    <cfRule type="cellIs" dxfId="359" priority="349" stopIfTrue="1" operator="equal">
      <formula>"þ"</formula>
    </cfRule>
  </conditionalFormatting>
  <conditionalFormatting sqref="C23">
    <cfRule type="cellIs" dxfId="358" priority="348" stopIfTrue="1" operator="equal">
      <formula>"þ"</formula>
    </cfRule>
  </conditionalFormatting>
  <conditionalFormatting sqref="C23">
    <cfRule type="cellIs" dxfId="357" priority="347" stopIfTrue="1" operator="equal">
      <formula>"þ"</formula>
    </cfRule>
  </conditionalFormatting>
  <conditionalFormatting sqref="D23">
    <cfRule type="cellIs" dxfId="356" priority="346" stopIfTrue="1" operator="equal">
      <formula>"þ"</formula>
    </cfRule>
  </conditionalFormatting>
  <conditionalFormatting sqref="B24">
    <cfRule type="cellIs" dxfId="355" priority="345" stopIfTrue="1" operator="greaterThanOrEqual">
      <formula>#REF!</formula>
    </cfRule>
  </conditionalFormatting>
  <conditionalFormatting sqref="B25:D25">
    <cfRule type="cellIs" dxfId="354" priority="344" stopIfTrue="1" operator="equal">
      <formula>"þ"</formula>
    </cfRule>
  </conditionalFormatting>
  <conditionalFormatting sqref="B24">
    <cfRule type="cellIs" dxfId="353" priority="343" stopIfTrue="1" operator="equal">
      <formula>"þ"</formula>
    </cfRule>
  </conditionalFormatting>
  <conditionalFormatting sqref="C24">
    <cfRule type="cellIs" dxfId="352" priority="342" stopIfTrue="1" operator="equal">
      <formula>"þ"</formula>
    </cfRule>
  </conditionalFormatting>
  <conditionalFormatting sqref="C24">
    <cfRule type="cellIs" dxfId="351" priority="341" stopIfTrue="1" operator="equal">
      <formula>"þ"</formula>
    </cfRule>
  </conditionalFormatting>
  <conditionalFormatting sqref="D24">
    <cfRule type="cellIs" dxfId="350" priority="340" stopIfTrue="1" operator="equal">
      <formula>"þ"</formula>
    </cfRule>
  </conditionalFormatting>
  <conditionalFormatting sqref="B22">
    <cfRule type="cellIs" dxfId="349" priority="339" stopIfTrue="1" operator="greaterThanOrEqual">
      <formula>#REF!</formula>
    </cfRule>
  </conditionalFormatting>
  <conditionalFormatting sqref="B23:D23">
    <cfRule type="cellIs" dxfId="348" priority="338" stopIfTrue="1" operator="equal">
      <formula>"þ"</formula>
    </cfRule>
  </conditionalFormatting>
  <conditionalFormatting sqref="B22">
    <cfRule type="cellIs" dxfId="347" priority="337" stopIfTrue="1" operator="equal">
      <formula>"þ"</formula>
    </cfRule>
  </conditionalFormatting>
  <conditionalFormatting sqref="C22">
    <cfRule type="cellIs" dxfId="346" priority="336" stopIfTrue="1" operator="equal">
      <formula>"þ"</formula>
    </cfRule>
  </conditionalFormatting>
  <conditionalFormatting sqref="C22">
    <cfRule type="cellIs" dxfId="345" priority="335" stopIfTrue="1" operator="equal">
      <formula>"þ"</formula>
    </cfRule>
  </conditionalFormatting>
  <conditionalFormatting sqref="D22">
    <cfRule type="cellIs" dxfId="344" priority="334" stopIfTrue="1" operator="equal">
      <formula>"þ"</formula>
    </cfRule>
  </conditionalFormatting>
  <conditionalFormatting sqref="B23">
    <cfRule type="cellIs" dxfId="343" priority="333" stopIfTrue="1" operator="greaterThanOrEqual">
      <formula>#REF!</formula>
    </cfRule>
  </conditionalFormatting>
  <conditionalFormatting sqref="B24:D24">
    <cfRule type="cellIs" dxfId="342" priority="332" stopIfTrue="1" operator="equal">
      <formula>"þ"</formula>
    </cfRule>
  </conditionalFormatting>
  <conditionalFormatting sqref="B23">
    <cfRule type="cellIs" dxfId="341" priority="331" stopIfTrue="1" operator="equal">
      <formula>"þ"</formula>
    </cfRule>
  </conditionalFormatting>
  <conditionalFormatting sqref="C23">
    <cfRule type="cellIs" dxfId="340" priority="330" stopIfTrue="1" operator="equal">
      <formula>"þ"</formula>
    </cfRule>
  </conditionalFormatting>
  <conditionalFormatting sqref="C23">
    <cfRule type="cellIs" dxfId="339" priority="329" stopIfTrue="1" operator="equal">
      <formula>"þ"</formula>
    </cfRule>
  </conditionalFormatting>
  <conditionalFormatting sqref="D23">
    <cfRule type="cellIs" dxfId="338" priority="328" stopIfTrue="1" operator="equal">
      <formula>"þ"</formula>
    </cfRule>
  </conditionalFormatting>
  <conditionalFormatting sqref="B23">
    <cfRule type="cellIs" dxfId="337" priority="327" stopIfTrue="1" operator="greaterThanOrEqual">
      <formula>#REF!</formula>
    </cfRule>
  </conditionalFormatting>
  <conditionalFormatting sqref="B24:D24">
    <cfRule type="cellIs" dxfId="336" priority="326" stopIfTrue="1" operator="equal">
      <formula>"þ"</formula>
    </cfRule>
  </conditionalFormatting>
  <conditionalFormatting sqref="B23">
    <cfRule type="cellIs" dxfId="335" priority="325" stopIfTrue="1" operator="equal">
      <formula>"þ"</formula>
    </cfRule>
  </conditionalFormatting>
  <conditionalFormatting sqref="C23">
    <cfRule type="cellIs" dxfId="334" priority="324" stopIfTrue="1" operator="equal">
      <formula>"þ"</formula>
    </cfRule>
  </conditionalFormatting>
  <conditionalFormatting sqref="C23">
    <cfRule type="cellIs" dxfId="333" priority="323" stopIfTrue="1" operator="equal">
      <formula>"þ"</formula>
    </cfRule>
  </conditionalFormatting>
  <conditionalFormatting sqref="D23">
    <cfRule type="cellIs" dxfId="332" priority="322" stopIfTrue="1" operator="equal">
      <formula>"þ"</formula>
    </cfRule>
  </conditionalFormatting>
  <conditionalFormatting sqref="B24">
    <cfRule type="cellIs" dxfId="331" priority="321" stopIfTrue="1" operator="greaterThanOrEqual">
      <formula>#REF!</formula>
    </cfRule>
  </conditionalFormatting>
  <conditionalFormatting sqref="B25:D25">
    <cfRule type="cellIs" dxfId="330" priority="320" stopIfTrue="1" operator="equal">
      <formula>"þ"</formula>
    </cfRule>
  </conditionalFormatting>
  <conditionalFormatting sqref="B24">
    <cfRule type="cellIs" dxfId="329" priority="319" stopIfTrue="1" operator="equal">
      <formula>"þ"</formula>
    </cfRule>
  </conditionalFormatting>
  <conditionalFormatting sqref="C24">
    <cfRule type="cellIs" dxfId="328" priority="318" stopIfTrue="1" operator="equal">
      <formula>"þ"</formula>
    </cfRule>
  </conditionalFormatting>
  <conditionalFormatting sqref="C24">
    <cfRule type="cellIs" dxfId="327" priority="317" stopIfTrue="1" operator="equal">
      <formula>"þ"</formula>
    </cfRule>
  </conditionalFormatting>
  <conditionalFormatting sqref="D24">
    <cfRule type="cellIs" dxfId="326" priority="316" stopIfTrue="1" operator="equal">
      <formula>"þ"</formula>
    </cfRule>
  </conditionalFormatting>
  <conditionalFormatting sqref="B23">
    <cfRule type="cellIs" dxfId="325" priority="315" stopIfTrue="1" operator="greaterThanOrEqual">
      <formula>#REF!</formula>
    </cfRule>
  </conditionalFormatting>
  <conditionalFormatting sqref="B24:D24">
    <cfRule type="cellIs" dxfId="324" priority="314" stopIfTrue="1" operator="equal">
      <formula>"þ"</formula>
    </cfRule>
  </conditionalFormatting>
  <conditionalFormatting sqref="B23">
    <cfRule type="cellIs" dxfId="323" priority="313" stopIfTrue="1" operator="equal">
      <formula>"þ"</formula>
    </cfRule>
  </conditionalFormatting>
  <conditionalFormatting sqref="C23">
    <cfRule type="cellIs" dxfId="322" priority="312" stopIfTrue="1" operator="equal">
      <formula>"þ"</formula>
    </cfRule>
  </conditionalFormatting>
  <conditionalFormatting sqref="C23">
    <cfRule type="cellIs" dxfId="321" priority="311" stopIfTrue="1" operator="equal">
      <formula>"þ"</formula>
    </cfRule>
  </conditionalFormatting>
  <conditionalFormatting sqref="D23">
    <cfRule type="cellIs" dxfId="320" priority="310" stopIfTrue="1" operator="equal">
      <formula>"þ"</formula>
    </cfRule>
  </conditionalFormatting>
  <conditionalFormatting sqref="B24">
    <cfRule type="cellIs" dxfId="319" priority="309" stopIfTrue="1" operator="greaterThanOrEqual">
      <formula>#REF!</formula>
    </cfRule>
  </conditionalFormatting>
  <conditionalFormatting sqref="B25:D25">
    <cfRule type="cellIs" dxfId="318" priority="308" stopIfTrue="1" operator="equal">
      <formula>"þ"</formula>
    </cfRule>
  </conditionalFormatting>
  <conditionalFormatting sqref="B24">
    <cfRule type="cellIs" dxfId="317" priority="307" stopIfTrue="1" operator="equal">
      <formula>"þ"</formula>
    </cfRule>
  </conditionalFormatting>
  <conditionalFormatting sqref="C24">
    <cfRule type="cellIs" dxfId="316" priority="306" stopIfTrue="1" operator="equal">
      <formula>"þ"</formula>
    </cfRule>
  </conditionalFormatting>
  <conditionalFormatting sqref="C24">
    <cfRule type="cellIs" dxfId="315" priority="305" stopIfTrue="1" operator="equal">
      <formula>"þ"</formula>
    </cfRule>
  </conditionalFormatting>
  <conditionalFormatting sqref="D24">
    <cfRule type="cellIs" dxfId="314" priority="304" stopIfTrue="1" operator="equal">
      <formula>"þ"</formula>
    </cfRule>
  </conditionalFormatting>
  <conditionalFormatting sqref="B24">
    <cfRule type="cellIs" dxfId="313" priority="303" stopIfTrue="1" operator="greaterThanOrEqual">
      <formula>#REF!</formula>
    </cfRule>
  </conditionalFormatting>
  <conditionalFormatting sqref="B25:D25">
    <cfRule type="cellIs" dxfId="312" priority="302" stopIfTrue="1" operator="equal">
      <formula>"þ"</formula>
    </cfRule>
  </conditionalFormatting>
  <conditionalFormatting sqref="B24">
    <cfRule type="cellIs" dxfId="311" priority="301" stopIfTrue="1" operator="equal">
      <formula>"þ"</formula>
    </cfRule>
  </conditionalFormatting>
  <conditionalFormatting sqref="C24">
    <cfRule type="cellIs" dxfId="310" priority="300" stopIfTrue="1" operator="equal">
      <formula>"þ"</formula>
    </cfRule>
  </conditionalFormatting>
  <conditionalFormatting sqref="C24">
    <cfRule type="cellIs" dxfId="309" priority="299" stopIfTrue="1" operator="equal">
      <formula>"þ"</formula>
    </cfRule>
  </conditionalFormatting>
  <conditionalFormatting sqref="D24">
    <cfRule type="cellIs" dxfId="308" priority="298" stopIfTrue="1" operator="equal">
      <formula>"þ"</formula>
    </cfRule>
  </conditionalFormatting>
  <conditionalFormatting sqref="B25">
    <cfRule type="cellIs" dxfId="307" priority="297" stopIfTrue="1" operator="greaterThanOrEqual">
      <formula>#REF!</formula>
    </cfRule>
  </conditionalFormatting>
  <conditionalFormatting sqref="B26:D26">
    <cfRule type="cellIs" dxfId="306" priority="296" stopIfTrue="1" operator="equal">
      <formula>"þ"</formula>
    </cfRule>
  </conditionalFormatting>
  <conditionalFormatting sqref="B25">
    <cfRule type="cellIs" dxfId="305" priority="295" stopIfTrue="1" operator="equal">
      <formula>"þ"</formula>
    </cfRule>
  </conditionalFormatting>
  <conditionalFormatting sqref="C25">
    <cfRule type="cellIs" dxfId="304" priority="294" stopIfTrue="1" operator="equal">
      <formula>"þ"</formula>
    </cfRule>
  </conditionalFormatting>
  <conditionalFormatting sqref="C25">
    <cfRule type="cellIs" dxfId="303" priority="293" stopIfTrue="1" operator="equal">
      <formula>"þ"</formula>
    </cfRule>
  </conditionalFormatting>
  <conditionalFormatting sqref="D25">
    <cfRule type="cellIs" dxfId="302" priority="292" stopIfTrue="1" operator="equal">
      <formula>"þ"</formula>
    </cfRule>
  </conditionalFormatting>
  <conditionalFormatting sqref="B21">
    <cfRule type="cellIs" dxfId="301" priority="291" stopIfTrue="1" operator="greaterThanOrEqual">
      <formula>#REF!</formula>
    </cfRule>
  </conditionalFormatting>
  <conditionalFormatting sqref="B22:D22">
    <cfRule type="cellIs" dxfId="300" priority="290" stopIfTrue="1" operator="equal">
      <formula>"þ"</formula>
    </cfRule>
  </conditionalFormatting>
  <conditionalFormatting sqref="B21">
    <cfRule type="cellIs" dxfId="299" priority="289" stopIfTrue="1" operator="equal">
      <formula>"þ"</formula>
    </cfRule>
  </conditionalFormatting>
  <conditionalFormatting sqref="C21">
    <cfRule type="cellIs" dxfId="298" priority="288" stopIfTrue="1" operator="equal">
      <formula>"þ"</formula>
    </cfRule>
  </conditionalFormatting>
  <conditionalFormatting sqref="C21">
    <cfRule type="cellIs" dxfId="297" priority="287" stopIfTrue="1" operator="equal">
      <formula>"þ"</formula>
    </cfRule>
  </conditionalFormatting>
  <conditionalFormatting sqref="D21">
    <cfRule type="cellIs" dxfId="296" priority="286" stopIfTrue="1" operator="equal">
      <formula>"þ"</formula>
    </cfRule>
  </conditionalFormatting>
  <conditionalFormatting sqref="B22">
    <cfRule type="cellIs" dxfId="295" priority="285" stopIfTrue="1" operator="greaterThanOrEqual">
      <formula>#REF!</formula>
    </cfRule>
  </conditionalFormatting>
  <conditionalFormatting sqref="B23:D23">
    <cfRule type="cellIs" dxfId="294" priority="284" stopIfTrue="1" operator="equal">
      <formula>"þ"</formula>
    </cfRule>
  </conditionalFormatting>
  <conditionalFormatting sqref="B22">
    <cfRule type="cellIs" dxfId="293" priority="283" stopIfTrue="1" operator="equal">
      <formula>"þ"</formula>
    </cfRule>
  </conditionalFormatting>
  <conditionalFormatting sqref="C22">
    <cfRule type="cellIs" dxfId="292" priority="282" stopIfTrue="1" operator="equal">
      <formula>"þ"</formula>
    </cfRule>
  </conditionalFormatting>
  <conditionalFormatting sqref="C22">
    <cfRule type="cellIs" dxfId="291" priority="281" stopIfTrue="1" operator="equal">
      <formula>"þ"</formula>
    </cfRule>
  </conditionalFormatting>
  <conditionalFormatting sqref="D22">
    <cfRule type="cellIs" dxfId="290" priority="280" stopIfTrue="1" operator="equal">
      <formula>"þ"</formula>
    </cfRule>
  </conditionalFormatting>
  <conditionalFormatting sqref="B22">
    <cfRule type="cellIs" dxfId="289" priority="279" stopIfTrue="1" operator="greaterThanOrEqual">
      <formula>#REF!</formula>
    </cfRule>
  </conditionalFormatting>
  <conditionalFormatting sqref="B23:D23">
    <cfRule type="cellIs" dxfId="288" priority="278" stopIfTrue="1" operator="equal">
      <formula>"þ"</formula>
    </cfRule>
  </conditionalFormatting>
  <conditionalFormatting sqref="B22">
    <cfRule type="cellIs" dxfId="287" priority="277" stopIfTrue="1" operator="equal">
      <formula>"þ"</formula>
    </cfRule>
  </conditionalFormatting>
  <conditionalFormatting sqref="C22">
    <cfRule type="cellIs" dxfId="286" priority="276" stopIfTrue="1" operator="equal">
      <formula>"þ"</formula>
    </cfRule>
  </conditionalFormatting>
  <conditionalFormatting sqref="C22">
    <cfRule type="cellIs" dxfId="285" priority="275" stopIfTrue="1" operator="equal">
      <formula>"þ"</formula>
    </cfRule>
  </conditionalFormatting>
  <conditionalFormatting sqref="D22">
    <cfRule type="cellIs" dxfId="284" priority="274" stopIfTrue="1" operator="equal">
      <formula>"þ"</formula>
    </cfRule>
  </conditionalFormatting>
  <conditionalFormatting sqref="B23">
    <cfRule type="cellIs" dxfId="283" priority="273" stopIfTrue="1" operator="greaterThanOrEqual">
      <formula>#REF!</formula>
    </cfRule>
  </conditionalFormatting>
  <conditionalFormatting sqref="B24:D24">
    <cfRule type="cellIs" dxfId="282" priority="272" stopIfTrue="1" operator="equal">
      <formula>"þ"</formula>
    </cfRule>
  </conditionalFormatting>
  <conditionalFormatting sqref="B23">
    <cfRule type="cellIs" dxfId="281" priority="271" stopIfTrue="1" operator="equal">
      <formula>"þ"</formula>
    </cfRule>
  </conditionalFormatting>
  <conditionalFormatting sqref="C23">
    <cfRule type="cellIs" dxfId="280" priority="270" stopIfTrue="1" operator="equal">
      <formula>"þ"</formula>
    </cfRule>
  </conditionalFormatting>
  <conditionalFormatting sqref="C23">
    <cfRule type="cellIs" dxfId="279" priority="269" stopIfTrue="1" operator="equal">
      <formula>"þ"</formula>
    </cfRule>
  </conditionalFormatting>
  <conditionalFormatting sqref="D23">
    <cfRule type="cellIs" dxfId="278" priority="268" stopIfTrue="1" operator="equal">
      <formula>"þ"</formula>
    </cfRule>
  </conditionalFormatting>
  <conditionalFormatting sqref="B22">
    <cfRule type="cellIs" dxfId="277" priority="267" stopIfTrue="1" operator="greaterThanOrEqual">
      <formula>#REF!</formula>
    </cfRule>
  </conditionalFormatting>
  <conditionalFormatting sqref="B23:D23">
    <cfRule type="cellIs" dxfId="276" priority="266" stopIfTrue="1" operator="equal">
      <formula>"þ"</formula>
    </cfRule>
  </conditionalFormatting>
  <conditionalFormatting sqref="B22">
    <cfRule type="cellIs" dxfId="275" priority="265" stopIfTrue="1" operator="equal">
      <formula>"þ"</formula>
    </cfRule>
  </conditionalFormatting>
  <conditionalFormatting sqref="C22">
    <cfRule type="cellIs" dxfId="274" priority="264" stopIfTrue="1" operator="equal">
      <formula>"þ"</formula>
    </cfRule>
  </conditionalFormatting>
  <conditionalFormatting sqref="C22">
    <cfRule type="cellIs" dxfId="273" priority="263" stopIfTrue="1" operator="equal">
      <formula>"þ"</formula>
    </cfRule>
  </conditionalFormatting>
  <conditionalFormatting sqref="D22">
    <cfRule type="cellIs" dxfId="272" priority="262" stopIfTrue="1" operator="equal">
      <formula>"þ"</formula>
    </cfRule>
  </conditionalFormatting>
  <conditionalFormatting sqref="B23">
    <cfRule type="cellIs" dxfId="271" priority="261" stopIfTrue="1" operator="greaterThanOrEqual">
      <formula>#REF!</formula>
    </cfRule>
  </conditionalFormatting>
  <conditionalFormatting sqref="B24:D24">
    <cfRule type="cellIs" dxfId="270" priority="260" stopIfTrue="1" operator="equal">
      <formula>"þ"</formula>
    </cfRule>
  </conditionalFormatting>
  <conditionalFormatting sqref="B23">
    <cfRule type="cellIs" dxfId="269" priority="259" stopIfTrue="1" operator="equal">
      <formula>"þ"</formula>
    </cfRule>
  </conditionalFormatting>
  <conditionalFormatting sqref="C23">
    <cfRule type="cellIs" dxfId="268" priority="258" stopIfTrue="1" operator="equal">
      <formula>"þ"</formula>
    </cfRule>
  </conditionalFormatting>
  <conditionalFormatting sqref="C23">
    <cfRule type="cellIs" dxfId="267" priority="257" stopIfTrue="1" operator="equal">
      <formula>"þ"</formula>
    </cfRule>
  </conditionalFormatting>
  <conditionalFormatting sqref="D23">
    <cfRule type="cellIs" dxfId="266" priority="256" stopIfTrue="1" operator="equal">
      <formula>"þ"</formula>
    </cfRule>
  </conditionalFormatting>
  <conditionalFormatting sqref="B23">
    <cfRule type="cellIs" dxfId="265" priority="255" stopIfTrue="1" operator="greaterThanOrEqual">
      <formula>#REF!</formula>
    </cfRule>
  </conditionalFormatting>
  <conditionalFormatting sqref="B24:D24">
    <cfRule type="cellIs" dxfId="264" priority="254" stopIfTrue="1" operator="equal">
      <formula>"þ"</formula>
    </cfRule>
  </conditionalFormatting>
  <conditionalFormatting sqref="B23">
    <cfRule type="cellIs" dxfId="263" priority="253" stopIfTrue="1" operator="equal">
      <formula>"þ"</formula>
    </cfRule>
  </conditionalFormatting>
  <conditionalFormatting sqref="C23">
    <cfRule type="cellIs" dxfId="262" priority="252" stopIfTrue="1" operator="equal">
      <formula>"þ"</formula>
    </cfRule>
  </conditionalFormatting>
  <conditionalFormatting sqref="C23">
    <cfRule type="cellIs" dxfId="261" priority="251" stopIfTrue="1" operator="equal">
      <formula>"þ"</formula>
    </cfRule>
  </conditionalFormatting>
  <conditionalFormatting sqref="D23">
    <cfRule type="cellIs" dxfId="260" priority="250" stopIfTrue="1" operator="equal">
      <formula>"þ"</formula>
    </cfRule>
  </conditionalFormatting>
  <conditionalFormatting sqref="B24">
    <cfRule type="cellIs" dxfId="259" priority="249" stopIfTrue="1" operator="greaterThanOrEqual">
      <formula>#REF!</formula>
    </cfRule>
  </conditionalFormatting>
  <conditionalFormatting sqref="B25:D25">
    <cfRule type="cellIs" dxfId="258" priority="248" stopIfTrue="1" operator="equal">
      <formula>"þ"</formula>
    </cfRule>
  </conditionalFormatting>
  <conditionalFormatting sqref="B24">
    <cfRule type="cellIs" dxfId="257" priority="247" stopIfTrue="1" operator="equal">
      <formula>"þ"</formula>
    </cfRule>
  </conditionalFormatting>
  <conditionalFormatting sqref="C24">
    <cfRule type="cellIs" dxfId="256" priority="246" stopIfTrue="1" operator="equal">
      <formula>"þ"</formula>
    </cfRule>
  </conditionalFormatting>
  <conditionalFormatting sqref="C24">
    <cfRule type="cellIs" dxfId="255" priority="245" stopIfTrue="1" operator="equal">
      <formula>"þ"</formula>
    </cfRule>
  </conditionalFormatting>
  <conditionalFormatting sqref="D24">
    <cfRule type="cellIs" dxfId="254" priority="244" stopIfTrue="1" operator="equal">
      <formula>"þ"</formula>
    </cfRule>
  </conditionalFormatting>
  <conditionalFormatting sqref="B22">
    <cfRule type="cellIs" dxfId="253" priority="243" stopIfTrue="1" operator="greaterThanOrEqual">
      <formula>#REF!</formula>
    </cfRule>
  </conditionalFormatting>
  <conditionalFormatting sqref="B23:D23">
    <cfRule type="cellIs" dxfId="252" priority="242" stopIfTrue="1" operator="equal">
      <formula>"þ"</formula>
    </cfRule>
  </conditionalFormatting>
  <conditionalFormatting sqref="B22">
    <cfRule type="cellIs" dxfId="251" priority="241" stopIfTrue="1" operator="equal">
      <formula>"þ"</formula>
    </cfRule>
  </conditionalFormatting>
  <conditionalFormatting sqref="C22">
    <cfRule type="cellIs" dxfId="250" priority="240" stopIfTrue="1" operator="equal">
      <formula>"þ"</formula>
    </cfRule>
  </conditionalFormatting>
  <conditionalFormatting sqref="C22">
    <cfRule type="cellIs" dxfId="249" priority="239" stopIfTrue="1" operator="equal">
      <formula>"þ"</formula>
    </cfRule>
  </conditionalFormatting>
  <conditionalFormatting sqref="D22">
    <cfRule type="cellIs" dxfId="248" priority="238" stopIfTrue="1" operator="equal">
      <formula>"þ"</formula>
    </cfRule>
  </conditionalFormatting>
  <conditionalFormatting sqref="B23">
    <cfRule type="cellIs" dxfId="247" priority="237" stopIfTrue="1" operator="greaterThanOrEqual">
      <formula>#REF!</formula>
    </cfRule>
  </conditionalFormatting>
  <conditionalFormatting sqref="B24:D24">
    <cfRule type="cellIs" dxfId="246" priority="236" stopIfTrue="1" operator="equal">
      <formula>"þ"</formula>
    </cfRule>
  </conditionalFormatting>
  <conditionalFormatting sqref="B23">
    <cfRule type="cellIs" dxfId="245" priority="235" stopIfTrue="1" operator="equal">
      <formula>"þ"</formula>
    </cfRule>
  </conditionalFormatting>
  <conditionalFormatting sqref="C23">
    <cfRule type="cellIs" dxfId="244" priority="234" stopIfTrue="1" operator="equal">
      <formula>"þ"</formula>
    </cfRule>
  </conditionalFormatting>
  <conditionalFormatting sqref="C23">
    <cfRule type="cellIs" dxfId="243" priority="233" stopIfTrue="1" operator="equal">
      <formula>"þ"</formula>
    </cfRule>
  </conditionalFormatting>
  <conditionalFormatting sqref="D23">
    <cfRule type="cellIs" dxfId="242" priority="232" stopIfTrue="1" operator="equal">
      <formula>"þ"</formula>
    </cfRule>
  </conditionalFormatting>
  <conditionalFormatting sqref="B23">
    <cfRule type="cellIs" dxfId="241" priority="231" stopIfTrue="1" operator="greaterThanOrEqual">
      <formula>#REF!</formula>
    </cfRule>
  </conditionalFormatting>
  <conditionalFormatting sqref="B24:D24">
    <cfRule type="cellIs" dxfId="240" priority="230" stopIfTrue="1" operator="equal">
      <formula>"þ"</formula>
    </cfRule>
  </conditionalFormatting>
  <conditionalFormatting sqref="B23">
    <cfRule type="cellIs" dxfId="239" priority="229" stopIfTrue="1" operator="equal">
      <formula>"þ"</formula>
    </cfRule>
  </conditionalFormatting>
  <conditionalFormatting sqref="C23">
    <cfRule type="cellIs" dxfId="238" priority="228" stopIfTrue="1" operator="equal">
      <formula>"þ"</formula>
    </cfRule>
  </conditionalFormatting>
  <conditionalFormatting sqref="C23">
    <cfRule type="cellIs" dxfId="237" priority="227" stopIfTrue="1" operator="equal">
      <formula>"þ"</formula>
    </cfRule>
  </conditionalFormatting>
  <conditionalFormatting sqref="D23">
    <cfRule type="cellIs" dxfId="236" priority="226" stopIfTrue="1" operator="equal">
      <formula>"þ"</formula>
    </cfRule>
  </conditionalFormatting>
  <conditionalFormatting sqref="B24">
    <cfRule type="cellIs" dxfId="235" priority="225" stopIfTrue="1" operator="greaterThanOrEqual">
      <formula>#REF!</formula>
    </cfRule>
  </conditionalFormatting>
  <conditionalFormatting sqref="B25:D25">
    <cfRule type="cellIs" dxfId="234" priority="224" stopIfTrue="1" operator="equal">
      <formula>"þ"</formula>
    </cfRule>
  </conditionalFormatting>
  <conditionalFormatting sqref="B24">
    <cfRule type="cellIs" dxfId="233" priority="223" stopIfTrue="1" operator="equal">
      <formula>"þ"</formula>
    </cfRule>
  </conditionalFormatting>
  <conditionalFormatting sqref="C24">
    <cfRule type="cellIs" dxfId="232" priority="222" stopIfTrue="1" operator="equal">
      <formula>"þ"</formula>
    </cfRule>
  </conditionalFormatting>
  <conditionalFormatting sqref="C24">
    <cfRule type="cellIs" dxfId="231" priority="221" stopIfTrue="1" operator="equal">
      <formula>"þ"</formula>
    </cfRule>
  </conditionalFormatting>
  <conditionalFormatting sqref="D24">
    <cfRule type="cellIs" dxfId="230" priority="220" stopIfTrue="1" operator="equal">
      <formula>"þ"</formula>
    </cfRule>
  </conditionalFormatting>
  <conditionalFormatting sqref="B23">
    <cfRule type="cellIs" dxfId="229" priority="219" stopIfTrue="1" operator="greaterThanOrEqual">
      <formula>#REF!</formula>
    </cfRule>
  </conditionalFormatting>
  <conditionalFormatting sqref="B24:D24">
    <cfRule type="cellIs" dxfId="228" priority="218" stopIfTrue="1" operator="equal">
      <formula>"þ"</formula>
    </cfRule>
  </conditionalFormatting>
  <conditionalFormatting sqref="B23">
    <cfRule type="cellIs" dxfId="227" priority="217" stopIfTrue="1" operator="equal">
      <formula>"þ"</formula>
    </cfRule>
  </conditionalFormatting>
  <conditionalFormatting sqref="C23">
    <cfRule type="cellIs" dxfId="226" priority="216" stopIfTrue="1" operator="equal">
      <formula>"þ"</formula>
    </cfRule>
  </conditionalFormatting>
  <conditionalFormatting sqref="C23">
    <cfRule type="cellIs" dxfId="225" priority="215" stopIfTrue="1" operator="equal">
      <formula>"þ"</formula>
    </cfRule>
  </conditionalFormatting>
  <conditionalFormatting sqref="D23">
    <cfRule type="cellIs" dxfId="224" priority="214" stopIfTrue="1" operator="equal">
      <formula>"þ"</formula>
    </cfRule>
  </conditionalFormatting>
  <conditionalFormatting sqref="B24">
    <cfRule type="cellIs" dxfId="223" priority="213" stopIfTrue="1" operator="greaterThanOrEqual">
      <formula>#REF!</formula>
    </cfRule>
  </conditionalFormatting>
  <conditionalFormatting sqref="B25:D25">
    <cfRule type="cellIs" dxfId="222" priority="212" stopIfTrue="1" operator="equal">
      <formula>"þ"</formula>
    </cfRule>
  </conditionalFormatting>
  <conditionalFormatting sqref="B24">
    <cfRule type="cellIs" dxfId="221" priority="211" stopIfTrue="1" operator="equal">
      <formula>"þ"</formula>
    </cfRule>
  </conditionalFormatting>
  <conditionalFormatting sqref="C24">
    <cfRule type="cellIs" dxfId="220" priority="210" stopIfTrue="1" operator="equal">
      <formula>"þ"</formula>
    </cfRule>
  </conditionalFormatting>
  <conditionalFormatting sqref="C24">
    <cfRule type="cellIs" dxfId="219" priority="209" stopIfTrue="1" operator="equal">
      <formula>"þ"</formula>
    </cfRule>
  </conditionalFormatting>
  <conditionalFormatting sqref="D24">
    <cfRule type="cellIs" dxfId="218" priority="208" stopIfTrue="1" operator="equal">
      <formula>"þ"</formula>
    </cfRule>
  </conditionalFormatting>
  <conditionalFormatting sqref="B24">
    <cfRule type="cellIs" dxfId="217" priority="207" stopIfTrue="1" operator="greaterThanOrEqual">
      <formula>#REF!</formula>
    </cfRule>
  </conditionalFormatting>
  <conditionalFormatting sqref="B25:D25">
    <cfRule type="cellIs" dxfId="216" priority="206" stopIfTrue="1" operator="equal">
      <formula>"þ"</formula>
    </cfRule>
  </conditionalFormatting>
  <conditionalFormatting sqref="B24">
    <cfRule type="cellIs" dxfId="215" priority="205" stopIfTrue="1" operator="equal">
      <formula>"þ"</formula>
    </cfRule>
  </conditionalFormatting>
  <conditionalFormatting sqref="C24">
    <cfRule type="cellIs" dxfId="214" priority="204" stopIfTrue="1" operator="equal">
      <formula>"þ"</formula>
    </cfRule>
  </conditionalFormatting>
  <conditionalFormatting sqref="C24">
    <cfRule type="cellIs" dxfId="213" priority="203" stopIfTrue="1" operator="equal">
      <formula>"þ"</formula>
    </cfRule>
  </conditionalFormatting>
  <conditionalFormatting sqref="D24">
    <cfRule type="cellIs" dxfId="212" priority="202" stopIfTrue="1" operator="equal">
      <formula>"þ"</formula>
    </cfRule>
  </conditionalFormatting>
  <conditionalFormatting sqref="B25">
    <cfRule type="cellIs" dxfId="211" priority="201" stopIfTrue="1" operator="greaterThanOrEqual">
      <formula>#REF!</formula>
    </cfRule>
  </conditionalFormatting>
  <conditionalFormatting sqref="B26:D26">
    <cfRule type="cellIs" dxfId="210" priority="200" stopIfTrue="1" operator="equal">
      <formula>"þ"</formula>
    </cfRule>
  </conditionalFormatting>
  <conditionalFormatting sqref="B25">
    <cfRule type="cellIs" dxfId="209" priority="199" stopIfTrue="1" operator="equal">
      <formula>"þ"</formula>
    </cfRule>
  </conditionalFormatting>
  <conditionalFormatting sqref="C25">
    <cfRule type="cellIs" dxfId="208" priority="198" stopIfTrue="1" operator="equal">
      <formula>"þ"</formula>
    </cfRule>
  </conditionalFormatting>
  <conditionalFormatting sqref="C25">
    <cfRule type="cellIs" dxfId="207" priority="197" stopIfTrue="1" operator="equal">
      <formula>"þ"</formula>
    </cfRule>
  </conditionalFormatting>
  <conditionalFormatting sqref="D25">
    <cfRule type="cellIs" dxfId="206" priority="196" stopIfTrue="1" operator="equal">
      <formula>"þ"</formula>
    </cfRule>
  </conditionalFormatting>
  <conditionalFormatting sqref="B22">
    <cfRule type="cellIs" dxfId="205" priority="195" stopIfTrue="1" operator="greaterThanOrEqual">
      <formula>#REF!</formula>
    </cfRule>
  </conditionalFormatting>
  <conditionalFormatting sqref="B23:D23">
    <cfRule type="cellIs" dxfId="204" priority="194" stopIfTrue="1" operator="equal">
      <formula>"þ"</formula>
    </cfRule>
  </conditionalFormatting>
  <conditionalFormatting sqref="B22">
    <cfRule type="cellIs" dxfId="203" priority="193" stopIfTrue="1" operator="equal">
      <formula>"þ"</formula>
    </cfRule>
  </conditionalFormatting>
  <conditionalFormatting sqref="C22">
    <cfRule type="cellIs" dxfId="202" priority="192" stopIfTrue="1" operator="equal">
      <formula>"þ"</formula>
    </cfRule>
  </conditionalFormatting>
  <conditionalFormatting sqref="C22">
    <cfRule type="cellIs" dxfId="201" priority="191" stopIfTrue="1" operator="equal">
      <formula>"þ"</formula>
    </cfRule>
  </conditionalFormatting>
  <conditionalFormatting sqref="D22">
    <cfRule type="cellIs" dxfId="200" priority="190" stopIfTrue="1" operator="equal">
      <formula>"þ"</formula>
    </cfRule>
  </conditionalFormatting>
  <conditionalFormatting sqref="B23">
    <cfRule type="cellIs" dxfId="199" priority="189" stopIfTrue="1" operator="greaterThanOrEqual">
      <formula>#REF!</formula>
    </cfRule>
  </conditionalFormatting>
  <conditionalFormatting sqref="B24:D24">
    <cfRule type="cellIs" dxfId="198" priority="188" stopIfTrue="1" operator="equal">
      <formula>"þ"</formula>
    </cfRule>
  </conditionalFormatting>
  <conditionalFormatting sqref="B23">
    <cfRule type="cellIs" dxfId="197" priority="187" stopIfTrue="1" operator="equal">
      <formula>"þ"</formula>
    </cfRule>
  </conditionalFormatting>
  <conditionalFormatting sqref="C23">
    <cfRule type="cellIs" dxfId="196" priority="186" stopIfTrue="1" operator="equal">
      <formula>"þ"</formula>
    </cfRule>
  </conditionalFormatting>
  <conditionalFormatting sqref="C23">
    <cfRule type="cellIs" dxfId="195" priority="185" stopIfTrue="1" operator="equal">
      <formula>"þ"</formula>
    </cfRule>
  </conditionalFormatting>
  <conditionalFormatting sqref="D23">
    <cfRule type="cellIs" dxfId="194" priority="184" stopIfTrue="1" operator="equal">
      <formula>"þ"</formula>
    </cfRule>
  </conditionalFormatting>
  <conditionalFormatting sqref="B23">
    <cfRule type="cellIs" dxfId="193" priority="183" stopIfTrue="1" operator="greaterThanOrEqual">
      <formula>#REF!</formula>
    </cfRule>
  </conditionalFormatting>
  <conditionalFormatting sqref="B24:D24">
    <cfRule type="cellIs" dxfId="192" priority="182" stopIfTrue="1" operator="equal">
      <formula>"þ"</formula>
    </cfRule>
  </conditionalFormatting>
  <conditionalFormatting sqref="B23">
    <cfRule type="cellIs" dxfId="191" priority="181" stopIfTrue="1" operator="equal">
      <formula>"þ"</formula>
    </cfRule>
  </conditionalFormatting>
  <conditionalFormatting sqref="C23">
    <cfRule type="cellIs" dxfId="190" priority="180" stopIfTrue="1" operator="equal">
      <formula>"þ"</formula>
    </cfRule>
  </conditionalFormatting>
  <conditionalFormatting sqref="C23">
    <cfRule type="cellIs" dxfId="189" priority="179" stopIfTrue="1" operator="equal">
      <formula>"þ"</formula>
    </cfRule>
  </conditionalFormatting>
  <conditionalFormatting sqref="D23">
    <cfRule type="cellIs" dxfId="188" priority="178" stopIfTrue="1" operator="equal">
      <formula>"þ"</formula>
    </cfRule>
  </conditionalFormatting>
  <conditionalFormatting sqref="B24">
    <cfRule type="cellIs" dxfId="187" priority="177" stopIfTrue="1" operator="greaterThanOrEqual">
      <formula>#REF!</formula>
    </cfRule>
  </conditionalFormatting>
  <conditionalFormatting sqref="B25:D25">
    <cfRule type="cellIs" dxfId="186" priority="176" stopIfTrue="1" operator="equal">
      <formula>"þ"</formula>
    </cfRule>
  </conditionalFormatting>
  <conditionalFormatting sqref="B24">
    <cfRule type="cellIs" dxfId="185" priority="175" stopIfTrue="1" operator="equal">
      <formula>"þ"</formula>
    </cfRule>
  </conditionalFormatting>
  <conditionalFormatting sqref="C24">
    <cfRule type="cellIs" dxfId="184" priority="174" stopIfTrue="1" operator="equal">
      <formula>"þ"</formula>
    </cfRule>
  </conditionalFormatting>
  <conditionalFormatting sqref="C24">
    <cfRule type="cellIs" dxfId="183" priority="173" stopIfTrue="1" operator="equal">
      <formula>"þ"</formula>
    </cfRule>
  </conditionalFormatting>
  <conditionalFormatting sqref="D24">
    <cfRule type="cellIs" dxfId="182" priority="172" stopIfTrue="1" operator="equal">
      <formula>"þ"</formula>
    </cfRule>
  </conditionalFormatting>
  <conditionalFormatting sqref="B23">
    <cfRule type="cellIs" dxfId="181" priority="171" stopIfTrue="1" operator="greaterThanOrEqual">
      <formula>#REF!</formula>
    </cfRule>
  </conditionalFormatting>
  <conditionalFormatting sqref="B24:D24">
    <cfRule type="cellIs" dxfId="180" priority="170" stopIfTrue="1" operator="equal">
      <formula>"þ"</formula>
    </cfRule>
  </conditionalFormatting>
  <conditionalFormatting sqref="B23">
    <cfRule type="cellIs" dxfId="179" priority="169" stopIfTrue="1" operator="equal">
      <formula>"þ"</formula>
    </cfRule>
  </conditionalFormatting>
  <conditionalFormatting sqref="C23">
    <cfRule type="cellIs" dxfId="178" priority="168" stopIfTrue="1" operator="equal">
      <formula>"þ"</formula>
    </cfRule>
  </conditionalFormatting>
  <conditionalFormatting sqref="C23">
    <cfRule type="cellIs" dxfId="177" priority="167" stopIfTrue="1" operator="equal">
      <formula>"þ"</formula>
    </cfRule>
  </conditionalFormatting>
  <conditionalFormatting sqref="D23">
    <cfRule type="cellIs" dxfId="176" priority="166" stopIfTrue="1" operator="equal">
      <formula>"þ"</formula>
    </cfRule>
  </conditionalFormatting>
  <conditionalFormatting sqref="B24">
    <cfRule type="cellIs" dxfId="175" priority="165" stopIfTrue="1" operator="greaterThanOrEqual">
      <formula>#REF!</formula>
    </cfRule>
  </conditionalFormatting>
  <conditionalFormatting sqref="B25:D25">
    <cfRule type="cellIs" dxfId="174" priority="164" stopIfTrue="1" operator="equal">
      <formula>"þ"</formula>
    </cfRule>
  </conditionalFormatting>
  <conditionalFormatting sqref="B24">
    <cfRule type="cellIs" dxfId="173" priority="163" stopIfTrue="1" operator="equal">
      <formula>"þ"</formula>
    </cfRule>
  </conditionalFormatting>
  <conditionalFormatting sqref="C24">
    <cfRule type="cellIs" dxfId="172" priority="162" stopIfTrue="1" operator="equal">
      <formula>"þ"</formula>
    </cfRule>
  </conditionalFormatting>
  <conditionalFormatting sqref="C24">
    <cfRule type="cellIs" dxfId="171" priority="161" stopIfTrue="1" operator="equal">
      <formula>"þ"</formula>
    </cfRule>
  </conditionalFormatting>
  <conditionalFormatting sqref="D24">
    <cfRule type="cellIs" dxfId="170" priority="160" stopIfTrue="1" operator="equal">
      <formula>"þ"</formula>
    </cfRule>
  </conditionalFormatting>
  <conditionalFormatting sqref="B24">
    <cfRule type="cellIs" dxfId="169" priority="159" stopIfTrue="1" operator="greaterThanOrEqual">
      <formula>#REF!</formula>
    </cfRule>
  </conditionalFormatting>
  <conditionalFormatting sqref="B25:D25">
    <cfRule type="cellIs" dxfId="168" priority="158" stopIfTrue="1" operator="equal">
      <formula>"þ"</formula>
    </cfRule>
  </conditionalFormatting>
  <conditionalFormatting sqref="B24">
    <cfRule type="cellIs" dxfId="167" priority="157" stopIfTrue="1" operator="equal">
      <formula>"þ"</formula>
    </cfRule>
  </conditionalFormatting>
  <conditionalFormatting sqref="C24">
    <cfRule type="cellIs" dxfId="166" priority="156" stopIfTrue="1" operator="equal">
      <formula>"þ"</formula>
    </cfRule>
  </conditionalFormatting>
  <conditionalFormatting sqref="C24">
    <cfRule type="cellIs" dxfId="165" priority="155" stopIfTrue="1" operator="equal">
      <formula>"þ"</formula>
    </cfRule>
  </conditionalFormatting>
  <conditionalFormatting sqref="D24">
    <cfRule type="cellIs" dxfId="164" priority="154" stopIfTrue="1" operator="equal">
      <formula>"þ"</formula>
    </cfRule>
  </conditionalFormatting>
  <conditionalFormatting sqref="B25">
    <cfRule type="cellIs" dxfId="163" priority="153" stopIfTrue="1" operator="greaterThanOrEqual">
      <formula>#REF!</formula>
    </cfRule>
  </conditionalFormatting>
  <conditionalFormatting sqref="B26:D26">
    <cfRule type="cellIs" dxfId="162" priority="152" stopIfTrue="1" operator="equal">
      <formula>"þ"</formula>
    </cfRule>
  </conditionalFormatting>
  <conditionalFormatting sqref="B25">
    <cfRule type="cellIs" dxfId="161" priority="151" stopIfTrue="1" operator="equal">
      <formula>"þ"</formula>
    </cfRule>
  </conditionalFormatting>
  <conditionalFormatting sqref="C25">
    <cfRule type="cellIs" dxfId="160" priority="150" stopIfTrue="1" operator="equal">
      <formula>"þ"</formula>
    </cfRule>
  </conditionalFormatting>
  <conditionalFormatting sqref="C25">
    <cfRule type="cellIs" dxfId="159" priority="149" stopIfTrue="1" operator="equal">
      <formula>"þ"</formula>
    </cfRule>
  </conditionalFormatting>
  <conditionalFormatting sqref="D25">
    <cfRule type="cellIs" dxfId="158" priority="148" stopIfTrue="1" operator="equal">
      <formula>"þ"</formula>
    </cfRule>
  </conditionalFormatting>
  <conditionalFormatting sqref="B23">
    <cfRule type="cellIs" dxfId="157" priority="147" stopIfTrue="1" operator="greaterThanOrEqual">
      <formula>#REF!</formula>
    </cfRule>
  </conditionalFormatting>
  <conditionalFormatting sqref="B24:D24">
    <cfRule type="cellIs" dxfId="156" priority="146" stopIfTrue="1" operator="equal">
      <formula>"þ"</formula>
    </cfRule>
  </conditionalFormatting>
  <conditionalFormatting sqref="B23">
    <cfRule type="cellIs" dxfId="155" priority="145" stopIfTrue="1" operator="equal">
      <formula>"þ"</formula>
    </cfRule>
  </conditionalFormatting>
  <conditionalFormatting sqref="C23">
    <cfRule type="cellIs" dxfId="154" priority="144" stopIfTrue="1" operator="equal">
      <formula>"þ"</formula>
    </cfRule>
  </conditionalFormatting>
  <conditionalFormatting sqref="C23">
    <cfRule type="cellIs" dxfId="153" priority="143" stopIfTrue="1" operator="equal">
      <formula>"þ"</formula>
    </cfRule>
  </conditionalFormatting>
  <conditionalFormatting sqref="D23">
    <cfRule type="cellIs" dxfId="152" priority="142" stopIfTrue="1" operator="equal">
      <formula>"þ"</formula>
    </cfRule>
  </conditionalFormatting>
  <conditionalFormatting sqref="B24">
    <cfRule type="cellIs" dxfId="151" priority="141" stopIfTrue="1" operator="greaterThanOrEqual">
      <formula>#REF!</formula>
    </cfRule>
  </conditionalFormatting>
  <conditionalFormatting sqref="B25:D25">
    <cfRule type="cellIs" dxfId="150" priority="140" stopIfTrue="1" operator="equal">
      <formula>"þ"</formula>
    </cfRule>
  </conditionalFormatting>
  <conditionalFormatting sqref="B24">
    <cfRule type="cellIs" dxfId="149" priority="139" stopIfTrue="1" operator="equal">
      <formula>"þ"</formula>
    </cfRule>
  </conditionalFormatting>
  <conditionalFormatting sqref="C24">
    <cfRule type="cellIs" dxfId="148" priority="138" stopIfTrue="1" operator="equal">
      <formula>"þ"</formula>
    </cfRule>
  </conditionalFormatting>
  <conditionalFormatting sqref="C24">
    <cfRule type="cellIs" dxfId="147" priority="137" stopIfTrue="1" operator="equal">
      <formula>"þ"</formula>
    </cfRule>
  </conditionalFormatting>
  <conditionalFormatting sqref="D24">
    <cfRule type="cellIs" dxfId="146" priority="136" stopIfTrue="1" operator="equal">
      <formula>"þ"</formula>
    </cfRule>
  </conditionalFormatting>
  <conditionalFormatting sqref="B24">
    <cfRule type="cellIs" dxfId="145" priority="135" stopIfTrue="1" operator="greaterThanOrEqual">
      <formula>#REF!</formula>
    </cfRule>
  </conditionalFormatting>
  <conditionalFormatting sqref="B25:D25">
    <cfRule type="cellIs" dxfId="144" priority="134" stopIfTrue="1" operator="equal">
      <formula>"þ"</formula>
    </cfRule>
  </conditionalFormatting>
  <conditionalFormatting sqref="B24">
    <cfRule type="cellIs" dxfId="143" priority="133" stopIfTrue="1" operator="equal">
      <formula>"þ"</formula>
    </cfRule>
  </conditionalFormatting>
  <conditionalFormatting sqref="C24">
    <cfRule type="cellIs" dxfId="142" priority="132" stopIfTrue="1" operator="equal">
      <formula>"þ"</formula>
    </cfRule>
  </conditionalFormatting>
  <conditionalFormatting sqref="C24">
    <cfRule type="cellIs" dxfId="141" priority="131" stopIfTrue="1" operator="equal">
      <formula>"þ"</formula>
    </cfRule>
  </conditionalFormatting>
  <conditionalFormatting sqref="D24">
    <cfRule type="cellIs" dxfId="140" priority="130" stopIfTrue="1" operator="equal">
      <formula>"þ"</formula>
    </cfRule>
  </conditionalFormatting>
  <conditionalFormatting sqref="B25">
    <cfRule type="cellIs" dxfId="139" priority="129" stopIfTrue="1" operator="greaterThanOrEqual">
      <formula>#REF!</formula>
    </cfRule>
  </conditionalFormatting>
  <conditionalFormatting sqref="B26:D26">
    <cfRule type="cellIs" dxfId="138" priority="128" stopIfTrue="1" operator="equal">
      <formula>"þ"</formula>
    </cfRule>
  </conditionalFormatting>
  <conditionalFormatting sqref="B25">
    <cfRule type="cellIs" dxfId="137" priority="127" stopIfTrue="1" operator="equal">
      <formula>"þ"</formula>
    </cfRule>
  </conditionalFormatting>
  <conditionalFormatting sqref="C25">
    <cfRule type="cellIs" dxfId="136" priority="126" stopIfTrue="1" operator="equal">
      <formula>"þ"</formula>
    </cfRule>
  </conditionalFormatting>
  <conditionalFormatting sqref="C25">
    <cfRule type="cellIs" dxfId="135" priority="125" stopIfTrue="1" operator="equal">
      <formula>"þ"</formula>
    </cfRule>
  </conditionalFormatting>
  <conditionalFormatting sqref="D25">
    <cfRule type="cellIs" dxfId="134" priority="124" stopIfTrue="1" operator="equal">
      <formula>"þ"</formula>
    </cfRule>
  </conditionalFormatting>
  <conditionalFormatting sqref="B24">
    <cfRule type="cellIs" dxfId="133" priority="123" stopIfTrue="1" operator="greaterThanOrEqual">
      <formula>#REF!</formula>
    </cfRule>
  </conditionalFormatting>
  <conditionalFormatting sqref="B25:D25">
    <cfRule type="cellIs" dxfId="132" priority="122" stopIfTrue="1" operator="equal">
      <formula>"þ"</formula>
    </cfRule>
  </conditionalFormatting>
  <conditionalFormatting sqref="B24">
    <cfRule type="cellIs" dxfId="131" priority="121" stopIfTrue="1" operator="equal">
      <formula>"þ"</formula>
    </cfRule>
  </conditionalFormatting>
  <conditionalFormatting sqref="C24">
    <cfRule type="cellIs" dxfId="130" priority="120" stopIfTrue="1" operator="equal">
      <formula>"þ"</formula>
    </cfRule>
  </conditionalFormatting>
  <conditionalFormatting sqref="C24">
    <cfRule type="cellIs" dxfId="129" priority="119" stopIfTrue="1" operator="equal">
      <formula>"þ"</formula>
    </cfRule>
  </conditionalFormatting>
  <conditionalFormatting sqref="D24">
    <cfRule type="cellIs" dxfId="128" priority="118" stopIfTrue="1" operator="equal">
      <formula>"þ"</formula>
    </cfRule>
  </conditionalFormatting>
  <conditionalFormatting sqref="B25">
    <cfRule type="cellIs" dxfId="127" priority="117" stopIfTrue="1" operator="greaterThanOrEqual">
      <formula>#REF!</formula>
    </cfRule>
  </conditionalFormatting>
  <conditionalFormatting sqref="B26:D26">
    <cfRule type="cellIs" dxfId="126" priority="116" stopIfTrue="1" operator="equal">
      <formula>"þ"</formula>
    </cfRule>
  </conditionalFormatting>
  <conditionalFormatting sqref="B25">
    <cfRule type="cellIs" dxfId="125" priority="115" stopIfTrue="1" operator="equal">
      <formula>"þ"</formula>
    </cfRule>
  </conditionalFormatting>
  <conditionalFormatting sqref="C25">
    <cfRule type="cellIs" dxfId="124" priority="114" stopIfTrue="1" operator="equal">
      <formula>"þ"</formula>
    </cfRule>
  </conditionalFormatting>
  <conditionalFormatting sqref="C25">
    <cfRule type="cellIs" dxfId="123" priority="113" stopIfTrue="1" operator="equal">
      <formula>"þ"</formula>
    </cfRule>
  </conditionalFormatting>
  <conditionalFormatting sqref="D25">
    <cfRule type="cellIs" dxfId="122" priority="112" stopIfTrue="1" operator="equal">
      <formula>"þ"</formula>
    </cfRule>
  </conditionalFormatting>
  <conditionalFormatting sqref="B25">
    <cfRule type="cellIs" dxfId="121" priority="111" stopIfTrue="1" operator="greaterThanOrEqual">
      <formula>#REF!</formula>
    </cfRule>
  </conditionalFormatting>
  <conditionalFormatting sqref="B26:D26">
    <cfRule type="cellIs" dxfId="120" priority="110" stopIfTrue="1" operator="equal">
      <formula>"þ"</formula>
    </cfRule>
  </conditionalFormatting>
  <conditionalFormatting sqref="B25">
    <cfRule type="cellIs" dxfId="119" priority="109" stopIfTrue="1" operator="equal">
      <formula>"þ"</formula>
    </cfRule>
  </conditionalFormatting>
  <conditionalFormatting sqref="C25">
    <cfRule type="cellIs" dxfId="118" priority="108" stopIfTrue="1" operator="equal">
      <formula>"þ"</formula>
    </cfRule>
  </conditionalFormatting>
  <conditionalFormatting sqref="C25">
    <cfRule type="cellIs" dxfId="117" priority="107" stopIfTrue="1" operator="equal">
      <formula>"þ"</formula>
    </cfRule>
  </conditionalFormatting>
  <conditionalFormatting sqref="D25">
    <cfRule type="cellIs" dxfId="116" priority="106" stopIfTrue="1" operator="equal">
      <formula>"þ"</formula>
    </cfRule>
  </conditionalFormatting>
  <conditionalFormatting sqref="B26">
    <cfRule type="cellIs" dxfId="115" priority="105" stopIfTrue="1" operator="greaterThanOrEqual">
      <formula>#REF!</formula>
    </cfRule>
  </conditionalFormatting>
  <conditionalFormatting sqref="B27:D27">
    <cfRule type="cellIs" dxfId="114" priority="104" stopIfTrue="1" operator="equal">
      <formula>"þ"</formula>
    </cfRule>
  </conditionalFormatting>
  <conditionalFormatting sqref="B26">
    <cfRule type="cellIs" dxfId="113" priority="103" stopIfTrue="1" operator="equal">
      <formula>"þ"</formula>
    </cfRule>
  </conditionalFormatting>
  <conditionalFormatting sqref="C26">
    <cfRule type="cellIs" dxfId="112" priority="102" stopIfTrue="1" operator="equal">
      <formula>"þ"</formula>
    </cfRule>
  </conditionalFormatting>
  <conditionalFormatting sqref="C26">
    <cfRule type="cellIs" dxfId="111" priority="101" stopIfTrue="1" operator="equal">
      <formula>"þ"</formula>
    </cfRule>
  </conditionalFormatting>
  <conditionalFormatting sqref="D26">
    <cfRule type="cellIs" dxfId="110" priority="100" stopIfTrue="1" operator="equal">
      <formula>"þ"</formula>
    </cfRule>
  </conditionalFormatting>
  <conditionalFormatting sqref="B18">
    <cfRule type="cellIs" dxfId="109" priority="99" stopIfTrue="1" operator="equal">
      <formula>"þ"</formula>
    </cfRule>
  </conditionalFormatting>
  <conditionalFormatting sqref="C18">
    <cfRule type="cellIs" dxfId="108" priority="98" stopIfTrue="1" operator="equal">
      <formula>"þ"</formula>
    </cfRule>
  </conditionalFormatting>
  <conditionalFormatting sqref="C18">
    <cfRule type="cellIs" dxfId="107" priority="97" stopIfTrue="1" operator="equal">
      <formula>"þ"</formula>
    </cfRule>
  </conditionalFormatting>
  <conditionalFormatting sqref="D18:D19">
    <cfRule type="cellIs" dxfId="106" priority="96" stopIfTrue="1" operator="equal">
      <formula>"þ"</formula>
    </cfRule>
  </conditionalFormatting>
  <conditionalFormatting sqref="B18:D18">
    <cfRule type="cellIs" dxfId="105" priority="95" stopIfTrue="1" operator="equal">
      <formula>"þ"</formula>
    </cfRule>
  </conditionalFormatting>
  <conditionalFormatting sqref="B18:D18">
    <cfRule type="cellIs" dxfId="104" priority="94" stopIfTrue="1" operator="equal">
      <formula>"þ"</formula>
    </cfRule>
  </conditionalFormatting>
  <conditionalFormatting sqref="B18">
    <cfRule type="cellIs" dxfId="103" priority="93" stopIfTrue="1" operator="greaterThanOrEqual">
      <formula>#REF!</formula>
    </cfRule>
  </conditionalFormatting>
  <conditionalFormatting sqref="B18">
    <cfRule type="cellIs" dxfId="102" priority="92" stopIfTrue="1" operator="equal">
      <formula>"þ"</formula>
    </cfRule>
  </conditionalFormatting>
  <conditionalFormatting sqref="C18">
    <cfRule type="cellIs" dxfId="101" priority="91" stopIfTrue="1" operator="equal">
      <formula>"þ"</formula>
    </cfRule>
  </conditionalFormatting>
  <conditionalFormatting sqref="C18">
    <cfRule type="cellIs" dxfId="100" priority="90" stopIfTrue="1" operator="equal">
      <formula>"þ"</formula>
    </cfRule>
  </conditionalFormatting>
  <conditionalFormatting sqref="D18:D19">
    <cfRule type="cellIs" dxfId="99" priority="89" stopIfTrue="1" operator="equal">
      <formula>"þ"</formula>
    </cfRule>
  </conditionalFormatting>
  <conditionalFormatting sqref="B18:D18">
    <cfRule type="cellIs" dxfId="98" priority="88" stopIfTrue="1" operator="equal">
      <formula>"þ"</formula>
    </cfRule>
  </conditionalFormatting>
  <conditionalFormatting sqref="B18">
    <cfRule type="cellIs" dxfId="97" priority="87" stopIfTrue="1" operator="greaterThanOrEqual">
      <formula>#REF!</formula>
    </cfRule>
  </conditionalFormatting>
  <conditionalFormatting sqref="B18">
    <cfRule type="cellIs" dxfId="96" priority="86" stopIfTrue="1" operator="equal">
      <formula>"þ"</formula>
    </cfRule>
  </conditionalFormatting>
  <conditionalFormatting sqref="C18">
    <cfRule type="cellIs" dxfId="95" priority="85" stopIfTrue="1" operator="equal">
      <formula>"þ"</formula>
    </cfRule>
  </conditionalFormatting>
  <conditionalFormatting sqref="C18">
    <cfRule type="cellIs" dxfId="94" priority="84" stopIfTrue="1" operator="equal">
      <formula>"þ"</formula>
    </cfRule>
  </conditionalFormatting>
  <conditionalFormatting sqref="D18:D19">
    <cfRule type="cellIs" dxfId="93" priority="83" stopIfTrue="1" operator="equal">
      <formula>"þ"</formula>
    </cfRule>
  </conditionalFormatting>
  <conditionalFormatting sqref="B18">
    <cfRule type="cellIs" dxfId="92" priority="82" stopIfTrue="1" operator="greaterThanOrEqual">
      <formula>#REF!</formula>
    </cfRule>
  </conditionalFormatting>
  <conditionalFormatting sqref="B18">
    <cfRule type="cellIs" dxfId="91" priority="81" stopIfTrue="1" operator="equal">
      <formula>"þ"</formula>
    </cfRule>
  </conditionalFormatting>
  <conditionalFormatting sqref="C18">
    <cfRule type="cellIs" dxfId="90" priority="80" stopIfTrue="1" operator="equal">
      <formula>"þ"</formula>
    </cfRule>
  </conditionalFormatting>
  <conditionalFormatting sqref="C18">
    <cfRule type="cellIs" dxfId="89" priority="79" stopIfTrue="1" operator="equal">
      <formula>"þ"</formula>
    </cfRule>
  </conditionalFormatting>
  <conditionalFormatting sqref="D18:D19">
    <cfRule type="cellIs" dxfId="88" priority="78" stopIfTrue="1" operator="equal">
      <formula>"þ"</formula>
    </cfRule>
  </conditionalFormatting>
  <conditionalFormatting sqref="B18:D18">
    <cfRule type="cellIs" dxfId="87" priority="77" stopIfTrue="1" operator="equal">
      <formula>"þ"</formula>
    </cfRule>
  </conditionalFormatting>
  <conditionalFormatting sqref="B18">
    <cfRule type="cellIs" dxfId="86" priority="76" stopIfTrue="1" operator="greaterThanOrEqual">
      <formula>#REF!</formula>
    </cfRule>
  </conditionalFormatting>
  <conditionalFormatting sqref="B18">
    <cfRule type="cellIs" dxfId="85" priority="75" stopIfTrue="1" operator="equal">
      <formula>"þ"</formula>
    </cfRule>
  </conditionalFormatting>
  <conditionalFormatting sqref="C18">
    <cfRule type="cellIs" dxfId="84" priority="74" stopIfTrue="1" operator="equal">
      <formula>"þ"</formula>
    </cfRule>
  </conditionalFormatting>
  <conditionalFormatting sqref="C18">
    <cfRule type="cellIs" dxfId="83" priority="73" stopIfTrue="1" operator="equal">
      <formula>"þ"</formula>
    </cfRule>
  </conditionalFormatting>
  <conditionalFormatting sqref="D18:D19">
    <cfRule type="cellIs" dxfId="82" priority="72" stopIfTrue="1" operator="equal">
      <formula>"þ"</formula>
    </cfRule>
  </conditionalFormatting>
  <conditionalFormatting sqref="B18">
    <cfRule type="cellIs" dxfId="81" priority="71" stopIfTrue="1" operator="greaterThanOrEqual">
      <formula>#REF!</formula>
    </cfRule>
  </conditionalFormatting>
  <conditionalFormatting sqref="B18">
    <cfRule type="cellIs" dxfId="80" priority="70" stopIfTrue="1" operator="equal">
      <formula>"þ"</formula>
    </cfRule>
  </conditionalFormatting>
  <conditionalFormatting sqref="C18">
    <cfRule type="cellIs" dxfId="79" priority="69" stopIfTrue="1" operator="equal">
      <formula>"þ"</formula>
    </cfRule>
  </conditionalFormatting>
  <conditionalFormatting sqref="C18">
    <cfRule type="cellIs" dxfId="78" priority="68" stopIfTrue="1" operator="equal">
      <formula>"þ"</formula>
    </cfRule>
  </conditionalFormatting>
  <conditionalFormatting sqref="D18:D19">
    <cfRule type="cellIs" dxfId="77" priority="67" stopIfTrue="1" operator="equal">
      <formula>"þ"</formula>
    </cfRule>
  </conditionalFormatting>
  <conditionalFormatting sqref="B18">
    <cfRule type="cellIs" dxfId="76" priority="66" stopIfTrue="1" operator="greaterThanOrEqual">
      <formula>#REF!</formula>
    </cfRule>
  </conditionalFormatting>
  <conditionalFormatting sqref="B18">
    <cfRule type="cellIs" dxfId="75" priority="65" stopIfTrue="1" operator="equal">
      <formula>"þ"</formula>
    </cfRule>
  </conditionalFormatting>
  <conditionalFormatting sqref="C18">
    <cfRule type="cellIs" dxfId="74" priority="64" stopIfTrue="1" operator="equal">
      <formula>"þ"</formula>
    </cfRule>
  </conditionalFormatting>
  <conditionalFormatting sqref="C18">
    <cfRule type="cellIs" dxfId="73" priority="63" stopIfTrue="1" operator="equal">
      <formula>"þ"</formula>
    </cfRule>
  </conditionalFormatting>
  <conditionalFormatting sqref="D18:D19">
    <cfRule type="cellIs" dxfId="72" priority="62" stopIfTrue="1" operator="equal">
      <formula>"þ"</formula>
    </cfRule>
  </conditionalFormatting>
  <conditionalFormatting sqref="B18:D18">
    <cfRule type="cellIs" dxfId="71" priority="61" stopIfTrue="1" operator="equal">
      <formula>"þ"</formula>
    </cfRule>
  </conditionalFormatting>
  <conditionalFormatting sqref="B18">
    <cfRule type="cellIs" dxfId="70" priority="60" stopIfTrue="1" operator="greaterThanOrEqual">
      <formula>#REF!</formula>
    </cfRule>
  </conditionalFormatting>
  <conditionalFormatting sqref="B18">
    <cfRule type="cellIs" dxfId="69" priority="59" stopIfTrue="1" operator="equal">
      <formula>"þ"</formula>
    </cfRule>
  </conditionalFormatting>
  <conditionalFormatting sqref="C18">
    <cfRule type="cellIs" dxfId="68" priority="58" stopIfTrue="1" operator="equal">
      <formula>"þ"</formula>
    </cfRule>
  </conditionalFormatting>
  <conditionalFormatting sqref="C18">
    <cfRule type="cellIs" dxfId="67" priority="57" stopIfTrue="1" operator="equal">
      <formula>"þ"</formula>
    </cfRule>
  </conditionalFormatting>
  <conditionalFormatting sqref="D18:D19">
    <cfRule type="cellIs" dxfId="66" priority="56" stopIfTrue="1" operator="equal">
      <formula>"þ"</formula>
    </cfRule>
  </conditionalFormatting>
  <conditionalFormatting sqref="B18">
    <cfRule type="cellIs" dxfId="65" priority="55" stopIfTrue="1" operator="greaterThanOrEqual">
      <formula>#REF!</formula>
    </cfRule>
  </conditionalFormatting>
  <conditionalFormatting sqref="B18">
    <cfRule type="cellIs" dxfId="64" priority="54" stopIfTrue="1" operator="equal">
      <formula>"þ"</formula>
    </cfRule>
  </conditionalFormatting>
  <conditionalFormatting sqref="C18">
    <cfRule type="cellIs" dxfId="63" priority="53" stopIfTrue="1" operator="equal">
      <formula>"þ"</formula>
    </cfRule>
  </conditionalFormatting>
  <conditionalFormatting sqref="C18">
    <cfRule type="cellIs" dxfId="62" priority="52" stopIfTrue="1" operator="equal">
      <formula>"þ"</formula>
    </cfRule>
  </conditionalFormatting>
  <conditionalFormatting sqref="D18:D19">
    <cfRule type="cellIs" dxfId="61" priority="51" stopIfTrue="1" operator="equal">
      <formula>"þ"</formula>
    </cfRule>
  </conditionalFormatting>
  <conditionalFormatting sqref="B18">
    <cfRule type="cellIs" dxfId="60" priority="50" stopIfTrue="1" operator="greaterThanOrEqual">
      <formula>#REF!</formula>
    </cfRule>
  </conditionalFormatting>
  <conditionalFormatting sqref="B18">
    <cfRule type="cellIs" dxfId="59" priority="49" stopIfTrue="1" operator="equal">
      <formula>"þ"</formula>
    </cfRule>
  </conditionalFormatting>
  <conditionalFormatting sqref="C18">
    <cfRule type="cellIs" dxfId="58" priority="48" stopIfTrue="1" operator="equal">
      <formula>"þ"</formula>
    </cfRule>
  </conditionalFormatting>
  <conditionalFormatting sqref="C18">
    <cfRule type="cellIs" dxfId="57" priority="47" stopIfTrue="1" operator="equal">
      <formula>"þ"</formula>
    </cfRule>
  </conditionalFormatting>
  <conditionalFormatting sqref="D18:D19">
    <cfRule type="cellIs" dxfId="56" priority="46" stopIfTrue="1" operator="equal">
      <formula>"þ"</formula>
    </cfRule>
  </conditionalFormatting>
  <conditionalFormatting sqref="B18">
    <cfRule type="cellIs" dxfId="55" priority="45" stopIfTrue="1" operator="greaterThanOrEqual">
      <formula>#REF!</formula>
    </cfRule>
  </conditionalFormatting>
  <conditionalFormatting sqref="B18">
    <cfRule type="cellIs" dxfId="54" priority="44" stopIfTrue="1" operator="equal">
      <formula>"þ"</formula>
    </cfRule>
  </conditionalFormatting>
  <conditionalFormatting sqref="C18">
    <cfRule type="cellIs" dxfId="53" priority="43" stopIfTrue="1" operator="equal">
      <formula>"þ"</formula>
    </cfRule>
  </conditionalFormatting>
  <conditionalFormatting sqref="C18">
    <cfRule type="cellIs" dxfId="52" priority="42" stopIfTrue="1" operator="equal">
      <formula>"þ"</formula>
    </cfRule>
  </conditionalFormatting>
  <conditionalFormatting sqref="D18:D19">
    <cfRule type="cellIs" dxfId="51" priority="41" stopIfTrue="1" operator="equal">
      <formula>"þ"</formula>
    </cfRule>
  </conditionalFormatting>
  <conditionalFormatting sqref="B18:D18">
    <cfRule type="cellIs" dxfId="50" priority="40" stopIfTrue="1" operator="equal">
      <formula>"þ"</formula>
    </cfRule>
  </conditionalFormatting>
  <conditionalFormatting sqref="B18">
    <cfRule type="cellIs" dxfId="49" priority="39" stopIfTrue="1" operator="greaterThanOrEqual">
      <formula>#REF!</formula>
    </cfRule>
  </conditionalFormatting>
  <conditionalFormatting sqref="B18">
    <cfRule type="cellIs" dxfId="48" priority="38" stopIfTrue="1" operator="equal">
      <formula>"þ"</formula>
    </cfRule>
  </conditionalFormatting>
  <conditionalFormatting sqref="C18">
    <cfRule type="cellIs" dxfId="47" priority="37" stopIfTrue="1" operator="equal">
      <formula>"þ"</formula>
    </cfRule>
  </conditionalFormatting>
  <conditionalFormatting sqref="C18">
    <cfRule type="cellIs" dxfId="46" priority="36" stopIfTrue="1" operator="equal">
      <formula>"þ"</formula>
    </cfRule>
  </conditionalFormatting>
  <conditionalFormatting sqref="D18:D19">
    <cfRule type="cellIs" dxfId="45" priority="35" stopIfTrue="1" operator="equal">
      <formula>"þ"</formula>
    </cfRule>
  </conditionalFormatting>
  <conditionalFormatting sqref="B18">
    <cfRule type="cellIs" dxfId="44" priority="34" stopIfTrue="1" operator="greaterThanOrEqual">
      <formula>#REF!</formula>
    </cfRule>
  </conditionalFormatting>
  <conditionalFormatting sqref="B18">
    <cfRule type="cellIs" dxfId="43" priority="33" stopIfTrue="1" operator="equal">
      <formula>"þ"</formula>
    </cfRule>
  </conditionalFormatting>
  <conditionalFormatting sqref="C18">
    <cfRule type="cellIs" dxfId="42" priority="32" stopIfTrue="1" operator="equal">
      <formula>"þ"</formula>
    </cfRule>
  </conditionalFormatting>
  <conditionalFormatting sqref="C18">
    <cfRule type="cellIs" dxfId="41" priority="31" stopIfTrue="1" operator="equal">
      <formula>"þ"</formula>
    </cfRule>
  </conditionalFormatting>
  <conditionalFormatting sqref="D18:D19">
    <cfRule type="cellIs" dxfId="40" priority="30" stopIfTrue="1" operator="equal">
      <formula>"þ"</formula>
    </cfRule>
  </conditionalFormatting>
  <conditionalFormatting sqref="B18">
    <cfRule type="cellIs" dxfId="39" priority="29" stopIfTrue="1" operator="greaterThanOrEqual">
      <formula>#REF!</formula>
    </cfRule>
  </conditionalFormatting>
  <conditionalFormatting sqref="B18">
    <cfRule type="cellIs" dxfId="38" priority="28" stopIfTrue="1" operator="equal">
      <formula>"þ"</formula>
    </cfRule>
  </conditionalFormatting>
  <conditionalFormatting sqref="C18">
    <cfRule type="cellIs" dxfId="37" priority="27" stopIfTrue="1" operator="equal">
      <formula>"þ"</formula>
    </cfRule>
  </conditionalFormatting>
  <conditionalFormatting sqref="C18">
    <cfRule type="cellIs" dxfId="36" priority="26" stopIfTrue="1" operator="equal">
      <formula>"þ"</formula>
    </cfRule>
  </conditionalFormatting>
  <conditionalFormatting sqref="D18:D19">
    <cfRule type="cellIs" dxfId="35" priority="25" stopIfTrue="1" operator="equal">
      <formula>"þ"</formula>
    </cfRule>
  </conditionalFormatting>
  <conditionalFormatting sqref="B18">
    <cfRule type="cellIs" dxfId="34" priority="24" stopIfTrue="1" operator="greaterThanOrEqual">
      <formula>#REF!</formula>
    </cfRule>
  </conditionalFormatting>
  <conditionalFormatting sqref="B18">
    <cfRule type="cellIs" dxfId="33" priority="23" stopIfTrue="1" operator="equal">
      <formula>"þ"</formula>
    </cfRule>
  </conditionalFormatting>
  <conditionalFormatting sqref="C18">
    <cfRule type="cellIs" dxfId="32" priority="22" stopIfTrue="1" operator="equal">
      <formula>"þ"</formula>
    </cfRule>
  </conditionalFormatting>
  <conditionalFormatting sqref="C18">
    <cfRule type="cellIs" dxfId="31" priority="21" stopIfTrue="1" operator="equal">
      <formula>"þ"</formula>
    </cfRule>
  </conditionalFormatting>
  <conditionalFormatting sqref="D18:D19">
    <cfRule type="cellIs" dxfId="30" priority="20" stopIfTrue="1" operator="equal">
      <formula>"þ"</formula>
    </cfRule>
  </conditionalFormatting>
  <conditionalFormatting sqref="B18">
    <cfRule type="cellIs" dxfId="29" priority="19" stopIfTrue="1" operator="greaterThanOrEqual">
      <formula>#REF!</formula>
    </cfRule>
  </conditionalFormatting>
  <conditionalFormatting sqref="B18">
    <cfRule type="cellIs" dxfId="28" priority="18" stopIfTrue="1" operator="equal">
      <formula>"þ"</formula>
    </cfRule>
  </conditionalFormatting>
  <conditionalFormatting sqref="C18">
    <cfRule type="cellIs" dxfId="27" priority="17" stopIfTrue="1" operator="equal">
      <formula>"þ"</formula>
    </cfRule>
  </conditionalFormatting>
  <conditionalFormatting sqref="C18">
    <cfRule type="cellIs" dxfId="26" priority="16" stopIfTrue="1" operator="equal">
      <formula>"þ"</formula>
    </cfRule>
  </conditionalFormatting>
  <conditionalFormatting sqref="D18:D19">
    <cfRule type="cellIs" dxfId="25" priority="15" stopIfTrue="1" operator="equal">
      <formula>"þ"</formula>
    </cfRule>
  </conditionalFormatting>
  <conditionalFormatting sqref="D18:D19">
    <cfRule type="cellIs" dxfId="24" priority="14" stopIfTrue="1" operator="equal">
      <formula>"þ"</formula>
    </cfRule>
  </conditionalFormatting>
  <conditionalFormatting sqref="D14">
    <cfRule type="cellIs" dxfId="23" priority="13" stopIfTrue="1" operator="equal">
      <formula>"þ"</formula>
    </cfRule>
  </conditionalFormatting>
  <conditionalFormatting sqref="B14">
    <cfRule type="cellIs" dxfId="22" priority="12" stopIfTrue="1" operator="equal">
      <formula>"þ"</formula>
    </cfRule>
  </conditionalFormatting>
  <conditionalFormatting sqref="C14">
    <cfRule type="cellIs" dxfId="21" priority="11" stopIfTrue="1" operator="equal">
      <formula>"þ"</formula>
    </cfRule>
  </conditionalFormatting>
  <conditionalFormatting sqref="C14">
    <cfRule type="cellIs" dxfId="20" priority="10" stopIfTrue="1" operator="equal">
      <formula>"þ"</formula>
    </cfRule>
  </conditionalFormatting>
  <conditionalFormatting sqref="D14">
    <cfRule type="cellIs" dxfId="19" priority="9" stopIfTrue="1" operator="equal">
      <formula>"þ"</formula>
    </cfRule>
  </conditionalFormatting>
  <conditionalFormatting sqref="D9:D10">
    <cfRule type="cellIs" dxfId="18" priority="8" stopIfTrue="1" operator="equal">
      <formula>"þ"</formula>
    </cfRule>
  </conditionalFormatting>
  <conditionalFormatting sqref="D19">
    <cfRule type="cellIs" dxfId="17" priority="7" stopIfTrue="1" operator="equal">
      <formula>"þ"</formula>
    </cfRule>
  </conditionalFormatting>
  <conditionalFormatting sqref="D19">
    <cfRule type="cellIs" dxfId="16" priority="6" stopIfTrue="1" operator="equal">
      <formula>"þ"</formula>
    </cfRule>
  </conditionalFormatting>
  <conditionalFormatting sqref="D19">
    <cfRule type="cellIs" dxfId="15" priority="5" stopIfTrue="1" operator="equal">
      <formula>"þ"</formula>
    </cfRule>
  </conditionalFormatting>
  <conditionalFormatting sqref="D19">
    <cfRule type="cellIs" dxfId="14" priority="4" stopIfTrue="1" operator="equal">
      <formula>"þ"</formula>
    </cfRule>
  </conditionalFormatting>
  <conditionalFormatting sqref="D19">
    <cfRule type="cellIs" dxfId="13" priority="3" stopIfTrue="1" operator="equal">
      <formula>"þ"</formula>
    </cfRule>
  </conditionalFormatting>
  <conditionalFormatting sqref="D19">
    <cfRule type="cellIs" dxfId="12" priority="2" stopIfTrue="1" operator="equal">
      <formula>"þ"</formula>
    </cfRule>
  </conditionalFormatting>
  <conditionalFormatting sqref="D8">
    <cfRule type="cellIs" dxfId="11"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0"/>
  <sheetViews>
    <sheetView showGridLines="0" workbookViewId="0"/>
  </sheetViews>
  <sheetFormatPr defaultColWidth="10.59765625" defaultRowHeight="16.8" x14ac:dyDescent="0.3"/>
  <cols>
    <col min="1" max="1" width="33.09765625" style="139" bestFit="1" customWidth="1"/>
    <col min="2" max="2" width="2.59765625" style="133" customWidth="1"/>
    <col min="3" max="3" width="29.5" style="135" bestFit="1" customWidth="1"/>
    <col min="4" max="16384" width="10.59765625" style="135"/>
  </cols>
  <sheetData>
    <row r="1" spans="1:3" ht="24" thickTop="1" thickBot="1" x14ac:dyDescent="0.35">
      <c r="A1" s="132" t="s">
        <v>91</v>
      </c>
      <c r="C1" s="145" t="s">
        <v>154</v>
      </c>
    </row>
    <row r="2" spans="1:3" x14ac:dyDescent="0.3">
      <c r="A2" s="402" t="s">
        <v>237</v>
      </c>
      <c r="C2" s="146" t="s">
        <v>276</v>
      </c>
    </row>
    <row r="3" spans="1:3" x14ac:dyDescent="0.3">
      <c r="A3" s="146" t="s">
        <v>271</v>
      </c>
      <c r="C3" s="146" t="s">
        <v>263</v>
      </c>
    </row>
    <row r="4" spans="1:3" ht="17.399999999999999" thickBot="1" x14ac:dyDescent="0.35">
      <c r="A4" s="137" t="s">
        <v>270</v>
      </c>
      <c r="C4" s="148" t="s">
        <v>153</v>
      </c>
    </row>
    <row r="5" spans="1:3" ht="18" thickTop="1" thickBot="1" x14ac:dyDescent="0.35"/>
    <row r="6" spans="1:3" ht="24" thickTop="1" thickBot="1" x14ac:dyDescent="0.35">
      <c r="A6" s="2" t="s">
        <v>89</v>
      </c>
      <c r="C6" s="134" t="s">
        <v>278</v>
      </c>
    </row>
    <row r="7" spans="1:3" x14ac:dyDescent="0.3">
      <c r="A7" s="140" t="s">
        <v>164</v>
      </c>
      <c r="C7" s="136" t="s">
        <v>155</v>
      </c>
    </row>
    <row r="8" spans="1:3" ht="17.399999999999999" thickBot="1" x14ac:dyDescent="0.35">
      <c r="A8" s="142" t="s">
        <v>163</v>
      </c>
      <c r="C8" s="138" t="s">
        <v>156</v>
      </c>
    </row>
    <row r="9" spans="1:3" ht="18" thickTop="1" thickBot="1" x14ac:dyDescent="0.35">
      <c r="A9" s="144" t="s">
        <v>165</v>
      </c>
    </row>
    <row r="10" spans="1:3" ht="24" thickTop="1" thickBot="1" x14ac:dyDescent="0.35">
      <c r="C10" s="134" t="s">
        <v>279</v>
      </c>
    </row>
    <row r="11" spans="1:3" ht="18" thickTop="1" thickBot="1" x14ac:dyDescent="0.35">
      <c r="A11" s="1" t="s">
        <v>74</v>
      </c>
      <c r="C11" s="383" t="s">
        <v>280</v>
      </c>
    </row>
    <row r="12" spans="1:3" x14ac:dyDescent="0.3">
      <c r="A12" s="141" t="s">
        <v>106</v>
      </c>
      <c r="C12" s="384" t="s">
        <v>281</v>
      </c>
    </row>
    <row r="13" spans="1:3" ht="17.399999999999999" thickBot="1" x14ac:dyDescent="0.35">
      <c r="A13" s="143" t="s">
        <v>133</v>
      </c>
      <c r="C13" s="138" t="s">
        <v>282</v>
      </c>
    </row>
    <row r="14" spans="1:3" ht="18" thickTop="1" thickBot="1" x14ac:dyDescent="0.35"/>
    <row r="15" spans="1:3" ht="22.2" thickTop="1" thickBot="1" x14ac:dyDescent="0.35">
      <c r="A15" s="3" t="s">
        <v>121</v>
      </c>
    </row>
    <row r="16" spans="1:3" x14ac:dyDescent="0.3">
      <c r="A16" s="142" t="s">
        <v>144</v>
      </c>
    </row>
    <row r="17" spans="1:1" x14ac:dyDescent="0.3">
      <c r="A17" s="142" t="s">
        <v>143</v>
      </c>
    </row>
    <row r="18" spans="1:1" x14ac:dyDescent="0.3">
      <c r="A18" s="147" t="s">
        <v>122</v>
      </c>
    </row>
    <row r="19" spans="1:1" ht="17.399999999999999" thickBot="1" x14ac:dyDescent="0.35">
      <c r="A19" s="149" t="s">
        <v>123</v>
      </c>
    </row>
    <row r="20" spans="1:1" ht="17.399999999999999" thickTop="1" x14ac:dyDescent="0.3"/>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2"/>
  <sheetViews>
    <sheetView showGridLines="0" workbookViewId="0"/>
  </sheetViews>
  <sheetFormatPr defaultColWidth="13" defaultRowHeight="15.6" x14ac:dyDescent="0.3"/>
  <cols>
    <col min="1" max="1" width="20.19921875" style="55" bestFit="1" customWidth="1"/>
    <col min="2" max="2" width="8.59765625" style="55" customWidth="1"/>
    <col min="3" max="3" width="4.3984375" style="55" bestFit="1" customWidth="1"/>
    <col min="4" max="4" width="6.69921875" style="55" customWidth="1"/>
    <col min="5" max="5" width="8.5" style="55" bestFit="1" customWidth="1"/>
    <col min="6" max="6" width="8.8984375" style="55" bestFit="1" customWidth="1"/>
    <col min="7" max="7" width="4.5" style="55" bestFit="1" customWidth="1"/>
    <col min="8" max="8" width="5.59765625" style="55" bestFit="1" customWidth="1"/>
    <col min="9" max="9" width="5.5" style="55" bestFit="1" customWidth="1"/>
    <col min="10" max="10" width="6.19921875" style="55" bestFit="1" customWidth="1"/>
    <col min="11" max="11" width="24.19921875" style="55" bestFit="1" customWidth="1"/>
    <col min="12" max="12" width="3.3984375" style="50" customWidth="1"/>
    <col min="13" max="13" width="7.3984375" style="393" bestFit="1" customWidth="1"/>
    <col min="14" max="14" width="7.69921875" style="55" bestFit="1" customWidth="1"/>
    <col min="15" max="16384" width="13" style="50"/>
  </cols>
  <sheetData>
    <row r="1" spans="1:14" ht="23.4" thickBot="1" x14ac:dyDescent="0.35">
      <c r="A1" s="48" t="s">
        <v>23</v>
      </c>
      <c r="B1" s="48"/>
      <c r="C1" s="48"/>
      <c r="D1" s="48"/>
      <c r="E1" s="48"/>
      <c r="F1" s="48"/>
      <c r="G1" s="48"/>
      <c r="H1" s="48"/>
      <c r="I1" s="48"/>
      <c r="J1" s="48"/>
      <c r="K1" s="48"/>
    </row>
    <row r="2" spans="1:14" ht="16.8" thickTop="1" thickBot="1" x14ac:dyDescent="0.35">
      <c r="A2" s="85" t="s">
        <v>4</v>
      </c>
      <c r="B2" s="86" t="s">
        <v>5</v>
      </c>
      <c r="C2" s="86" t="s">
        <v>25</v>
      </c>
      <c r="D2" s="86" t="s">
        <v>26</v>
      </c>
      <c r="E2" s="87" t="s">
        <v>67</v>
      </c>
      <c r="F2" s="86" t="s">
        <v>24</v>
      </c>
      <c r="G2" s="86" t="s">
        <v>27</v>
      </c>
      <c r="H2" s="88" t="s">
        <v>90</v>
      </c>
      <c r="I2" s="89" t="s">
        <v>95</v>
      </c>
      <c r="J2" s="88" t="s">
        <v>80</v>
      </c>
      <c r="K2" s="90" t="s">
        <v>78</v>
      </c>
      <c r="M2" s="394" t="s">
        <v>244</v>
      </c>
    </row>
    <row r="3" spans="1:14" x14ac:dyDescent="0.3">
      <c r="A3" s="403" t="s">
        <v>308</v>
      </c>
      <c r="B3" s="33" t="s">
        <v>131</v>
      </c>
      <c r="C3" s="34">
        <v>1</v>
      </c>
      <c r="D3" s="35" t="s">
        <v>288</v>
      </c>
      <c r="E3" s="35" t="s">
        <v>315</v>
      </c>
      <c r="F3" s="36" t="s">
        <v>235</v>
      </c>
      <c r="G3" s="37">
        <v>2</v>
      </c>
      <c r="H3" s="390">
        <f>'Personal File'!$B$7+'Personal File'!$C$9+D3</f>
        <v>6</v>
      </c>
      <c r="I3" s="391">
        <f t="shared" ref="I3" ca="1" si="0">RANDBETWEEN(1,20)</f>
        <v>15</v>
      </c>
      <c r="J3" s="392">
        <f t="shared" ref="J3:J4" ca="1" si="1">I3+H3</f>
        <v>21</v>
      </c>
      <c r="K3" s="44" t="s">
        <v>287</v>
      </c>
      <c r="L3" s="382"/>
      <c r="M3" s="395">
        <v>8320</v>
      </c>
    </row>
    <row r="4" spans="1:14" ht="16.2" thickBot="1" x14ac:dyDescent="0.35">
      <c r="A4" s="38" t="s">
        <v>241</v>
      </c>
      <c r="B4" s="39" t="s">
        <v>134</v>
      </c>
      <c r="C4" s="40" t="str">
        <f>'Personal File'!$C$9</f>
        <v>+0</v>
      </c>
      <c r="D4" s="41" t="s">
        <v>62</v>
      </c>
      <c r="E4" s="41" t="s">
        <v>242</v>
      </c>
      <c r="F4" s="42" t="s">
        <v>130</v>
      </c>
      <c r="G4" s="43">
        <v>0</v>
      </c>
      <c r="H4" s="45">
        <f>'Personal File'!$B$7+'Personal File'!$C$9+D4</f>
        <v>5</v>
      </c>
      <c r="I4" s="91">
        <f t="shared" ref="I4" ca="1" si="2">RANDBETWEEN(1,20)</f>
        <v>1</v>
      </c>
      <c r="J4" s="92">
        <f t="shared" ca="1" si="1"/>
        <v>6</v>
      </c>
      <c r="K4" s="46" t="s">
        <v>122</v>
      </c>
      <c r="M4" s="432" t="s">
        <v>98</v>
      </c>
    </row>
    <row r="5" spans="1:14" ht="6" customHeight="1" thickTop="1" thickBot="1" x14ac:dyDescent="0.35">
      <c r="I5" s="93"/>
      <c r="J5" s="93"/>
      <c r="M5" s="398"/>
    </row>
    <row r="6" spans="1:14" ht="16.8" thickTop="1" thickBot="1" x14ac:dyDescent="0.35">
      <c r="A6" s="85" t="s">
        <v>7</v>
      </c>
      <c r="B6" s="86" t="s">
        <v>8</v>
      </c>
      <c r="C6" s="86" t="s">
        <v>25</v>
      </c>
      <c r="D6" s="86" t="s">
        <v>26</v>
      </c>
      <c r="E6" s="87" t="s">
        <v>67</v>
      </c>
      <c r="F6" s="86" t="s">
        <v>9</v>
      </c>
      <c r="G6" s="86" t="s">
        <v>27</v>
      </c>
      <c r="H6" s="88" t="s">
        <v>90</v>
      </c>
      <c r="I6" s="89" t="s">
        <v>95</v>
      </c>
      <c r="J6" s="88" t="s">
        <v>80</v>
      </c>
      <c r="K6" s="90" t="s">
        <v>78</v>
      </c>
      <c r="M6" s="394" t="s">
        <v>244</v>
      </c>
    </row>
    <row r="7" spans="1:14" x14ac:dyDescent="0.3">
      <c r="A7" s="10" t="s">
        <v>132</v>
      </c>
      <c r="B7" s="11" t="s">
        <v>98</v>
      </c>
      <c r="C7" s="12" t="s">
        <v>98</v>
      </c>
      <c r="D7" s="13" t="s">
        <v>62</v>
      </c>
      <c r="E7" s="13" t="s">
        <v>98</v>
      </c>
      <c r="F7" s="14" t="s">
        <v>98</v>
      </c>
      <c r="G7" s="15" t="s">
        <v>98</v>
      </c>
      <c r="H7" s="436">
        <f>'Personal File'!$B$7+'Personal File'!$C$10+D7</f>
        <v>10</v>
      </c>
      <c r="I7" s="17">
        <f t="shared" ref="I7" ca="1" si="3">RANDBETWEEN(1,20)</f>
        <v>6</v>
      </c>
      <c r="J7" s="411">
        <f t="shared" ref="J7" ca="1" si="4">I7+H7</f>
        <v>16</v>
      </c>
      <c r="K7" s="16" t="s">
        <v>122</v>
      </c>
      <c r="M7" s="399" t="s">
        <v>98</v>
      </c>
    </row>
    <row r="8" spans="1:14" ht="16.2" thickBot="1" x14ac:dyDescent="0.35">
      <c r="A8" s="94"/>
      <c r="B8" s="95"/>
      <c r="C8" s="96"/>
      <c r="D8" s="96"/>
      <c r="E8" s="95"/>
      <c r="F8" s="96"/>
      <c r="G8" s="97"/>
      <c r="H8" s="98"/>
      <c r="I8" s="99"/>
      <c r="J8" s="98"/>
      <c r="K8" s="100"/>
      <c r="M8" s="400"/>
    </row>
    <row r="9" spans="1:14" ht="6" customHeight="1" thickTop="1" thickBot="1" x14ac:dyDescent="0.35">
      <c r="D9" s="101"/>
      <c r="E9" s="101"/>
      <c r="G9" s="84"/>
      <c r="H9" s="84"/>
      <c r="I9" s="93"/>
      <c r="J9" s="84"/>
      <c r="M9" s="398"/>
    </row>
    <row r="10" spans="1:14" ht="16.8" thickTop="1" thickBot="1" x14ac:dyDescent="0.35">
      <c r="A10" s="85" t="s">
        <v>69</v>
      </c>
      <c r="B10" s="86" t="s">
        <v>17</v>
      </c>
      <c r="C10" s="86" t="s">
        <v>34</v>
      </c>
      <c r="D10" s="86" t="s">
        <v>80</v>
      </c>
      <c r="E10" s="86" t="s">
        <v>81</v>
      </c>
      <c r="F10" s="86" t="s">
        <v>82</v>
      </c>
      <c r="G10" s="86" t="s">
        <v>27</v>
      </c>
      <c r="H10" s="102" t="s">
        <v>78</v>
      </c>
      <c r="I10" s="103"/>
      <c r="J10" s="103"/>
      <c r="K10" s="104"/>
      <c r="M10" s="394" t="s">
        <v>244</v>
      </c>
    </row>
    <row r="11" spans="1:14" x14ac:dyDescent="0.3">
      <c r="A11" s="452" t="s">
        <v>171</v>
      </c>
      <c r="B11" s="453">
        <v>4</v>
      </c>
      <c r="C11" s="454" t="s">
        <v>98</v>
      </c>
      <c r="D11" s="453" t="s">
        <v>98</v>
      </c>
      <c r="E11" s="455" t="s">
        <v>98</v>
      </c>
      <c r="F11" s="456" t="s">
        <v>98</v>
      </c>
      <c r="G11" s="457" t="s">
        <v>98</v>
      </c>
      <c r="H11" s="458"/>
      <c r="I11" s="459"/>
      <c r="J11" s="459"/>
      <c r="K11" s="460"/>
      <c r="M11" s="461" t="s">
        <v>98</v>
      </c>
      <c r="N11" s="93"/>
    </row>
    <row r="12" spans="1:14" ht="16.2" thickBot="1" x14ac:dyDescent="0.35">
      <c r="A12" s="38"/>
      <c r="B12" s="39"/>
      <c r="C12" s="105"/>
      <c r="D12" s="39"/>
      <c r="E12" s="106"/>
      <c r="F12" s="39"/>
      <c r="G12" s="43"/>
      <c r="H12" s="107"/>
      <c r="I12" s="108"/>
      <c r="J12" s="108"/>
      <c r="K12" s="109"/>
      <c r="M12" s="397"/>
    </row>
    <row r="13" spans="1:14" ht="6.75" customHeight="1" thickTop="1" thickBot="1" x14ac:dyDescent="0.35">
      <c r="M13" s="398"/>
    </row>
    <row r="14" spans="1:14" ht="16.8" thickTop="1" thickBot="1" x14ac:dyDescent="0.35">
      <c r="A14" s="110"/>
      <c r="B14" s="84"/>
      <c r="D14" s="111" t="s">
        <v>70</v>
      </c>
      <c r="E14" s="112"/>
      <c r="F14" s="102" t="s">
        <v>6</v>
      </c>
      <c r="G14" s="86" t="s">
        <v>27</v>
      </c>
      <c r="H14" s="88" t="s">
        <v>90</v>
      </c>
      <c r="I14" s="102" t="s">
        <v>78</v>
      </c>
      <c r="J14" s="103"/>
      <c r="K14" s="104"/>
      <c r="M14" s="394" t="s">
        <v>244</v>
      </c>
    </row>
    <row r="15" spans="1:14" x14ac:dyDescent="0.3">
      <c r="A15" s="110"/>
      <c r="B15" s="84"/>
      <c r="D15" s="113"/>
      <c r="E15" s="114"/>
      <c r="F15" s="115"/>
      <c r="G15" s="37"/>
      <c r="H15" s="116"/>
      <c r="I15" s="117"/>
      <c r="J15" s="118"/>
      <c r="K15" s="119"/>
      <c r="M15" s="395"/>
    </row>
    <row r="16" spans="1:14" ht="16.2" thickBot="1" x14ac:dyDescent="0.35">
      <c r="A16" s="110"/>
      <c r="B16" s="84"/>
      <c r="D16" s="122"/>
      <c r="E16" s="123"/>
      <c r="F16" s="124"/>
      <c r="G16" s="43"/>
      <c r="H16" s="125"/>
      <c r="I16" s="126"/>
      <c r="J16" s="127"/>
      <c r="K16" s="109"/>
      <c r="M16" s="397"/>
    </row>
    <row r="17" spans="4:13" ht="16.8" thickTop="1" thickBot="1" x14ac:dyDescent="0.35"/>
    <row r="18" spans="4:13" ht="16.8" thickTop="1" thickBot="1" x14ac:dyDescent="0.35">
      <c r="D18" s="111" t="s">
        <v>239</v>
      </c>
      <c r="E18" s="103"/>
      <c r="F18" s="103"/>
      <c r="G18" s="128" t="s">
        <v>6</v>
      </c>
      <c r="H18" s="128" t="s">
        <v>100</v>
      </c>
      <c r="I18" s="128" t="s">
        <v>137</v>
      </c>
      <c r="J18" s="129" t="s">
        <v>78</v>
      </c>
      <c r="K18" s="104"/>
      <c r="M18" s="394" t="s">
        <v>244</v>
      </c>
    </row>
    <row r="19" spans="4:13" x14ac:dyDescent="0.3">
      <c r="D19" s="130" t="s">
        <v>240</v>
      </c>
      <c r="E19" s="131"/>
      <c r="F19" s="131"/>
      <c r="G19" s="33">
        <v>35</v>
      </c>
      <c r="H19" s="33">
        <v>1</v>
      </c>
      <c r="I19" s="33">
        <v>5</v>
      </c>
      <c r="J19" s="115" t="s">
        <v>309</v>
      </c>
      <c r="K19" s="119"/>
      <c r="M19" s="395">
        <v>5250</v>
      </c>
    </row>
    <row r="20" spans="4:13" x14ac:dyDescent="0.3">
      <c r="D20" s="377" t="s">
        <v>314</v>
      </c>
      <c r="E20" s="378"/>
      <c r="F20" s="378"/>
      <c r="G20" s="379">
        <v>2</v>
      </c>
      <c r="H20" s="379">
        <v>1</v>
      </c>
      <c r="I20" s="379">
        <v>5</v>
      </c>
      <c r="J20" s="380"/>
      <c r="K20" s="381"/>
      <c r="L20" s="382"/>
      <c r="M20" s="396">
        <f>G20*750</f>
        <v>1500</v>
      </c>
    </row>
    <row r="21" spans="4:13" x14ac:dyDescent="0.3">
      <c r="D21" s="377" t="s">
        <v>321</v>
      </c>
      <c r="E21" s="378"/>
      <c r="F21" s="378"/>
      <c r="G21" s="379">
        <v>1</v>
      </c>
      <c r="H21" s="379">
        <v>2</v>
      </c>
      <c r="I21" s="379">
        <v>4</v>
      </c>
      <c r="J21" s="380" t="s">
        <v>329</v>
      </c>
      <c r="K21" s="381"/>
      <c r="L21" s="382"/>
      <c r="M21" s="396">
        <v>4500</v>
      </c>
    </row>
    <row r="22" spans="4:13" x14ac:dyDescent="0.3">
      <c r="D22" s="377" t="s">
        <v>322</v>
      </c>
      <c r="E22" s="378"/>
      <c r="F22" s="378"/>
      <c r="G22" s="379">
        <v>1</v>
      </c>
      <c r="H22" s="379">
        <v>7</v>
      </c>
      <c r="I22" s="379" t="s">
        <v>330</v>
      </c>
      <c r="J22" s="380" t="s">
        <v>331</v>
      </c>
      <c r="K22" s="381"/>
      <c r="L22" s="382"/>
      <c r="M22" s="396">
        <v>3000</v>
      </c>
    </row>
    <row r="23" spans="4:13" x14ac:dyDescent="0.3">
      <c r="D23" s="377" t="s">
        <v>323</v>
      </c>
      <c r="E23" s="378"/>
      <c r="F23" s="378"/>
      <c r="G23" s="379">
        <v>1</v>
      </c>
      <c r="H23" s="379">
        <v>7</v>
      </c>
      <c r="I23" s="379" t="s">
        <v>330</v>
      </c>
      <c r="J23" s="380" t="s">
        <v>331</v>
      </c>
      <c r="K23" s="381"/>
      <c r="L23" s="382"/>
      <c r="M23" s="396">
        <v>3000</v>
      </c>
    </row>
    <row r="24" spans="4:13" x14ac:dyDescent="0.3">
      <c r="D24" s="438" t="s">
        <v>307</v>
      </c>
      <c r="E24" s="439"/>
      <c r="F24" s="439"/>
      <c r="G24" s="440">
        <v>0</v>
      </c>
      <c r="H24" s="440">
        <v>5</v>
      </c>
      <c r="I24" s="440">
        <v>8</v>
      </c>
      <c r="J24" s="120"/>
      <c r="K24" s="121"/>
      <c r="M24" s="401">
        <f>750*G24</f>
        <v>0</v>
      </c>
    </row>
    <row r="25" spans="4:13" x14ac:dyDescent="0.3">
      <c r="D25" s="438" t="s">
        <v>311</v>
      </c>
      <c r="E25" s="439"/>
      <c r="F25" s="439"/>
      <c r="G25" s="440">
        <v>1</v>
      </c>
      <c r="H25" s="440">
        <v>2</v>
      </c>
      <c r="I25" s="440">
        <v>5</v>
      </c>
      <c r="J25" s="120"/>
      <c r="K25" s="121"/>
      <c r="M25" s="401">
        <f>300*G25</f>
        <v>300</v>
      </c>
    </row>
    <row r="26" spans="4:13" x14ac:dyDescent="0.3">
      <c r="D26" s="438" t="s">
        <v>312</v>
      </c>
      <c r="E26" s="439"/>
      <c r="F26" s="439"/>
      <c r="G26" s="440">
        <v>2</v>
      </c>
      <c r="H26" s="440">
        <v>1</v>
      </c>
      <c r="I26" s="440">
        <v>1</v>
      </c>
      <c r="J26" s="120"/>
      <c r="K26" s="121"/>
      <c r="M26" s="401">
        <f>50*G26</f>
        <v>100</v>
      </c>
    </row>
    <row r="27" spans="4:13" x14ac:dyDescent="0.3">
      <c r="D27" s="438" t="s">
        <v>334</v>
      </c>
      <c r="E27" s="439"/>
      <c r="F27" s="439"/>
      <c r="G27" s="440">
        <v>1</v>
      </c>
      <c r="H27" s="440">
        <v>2</v>
      </c>
      <c r="I27" s="440">
        <v>3</v>
      </c>
      <c r="J27" s="120"/>
      <c r="K27" s="121"/>
      <c r="M27" s="401">
        <f>300*G27</f>
        <v>300</v>
      </c>
    </row>
    <row r="28" spans="4:13" x14ac:dyDescent="0.3">
      <c r="D28" s="438" t="s">
        <v>335</v>
      </c>
      <c r="E28" s="439"/>
      <c r="F28" s="439"/>
      <c r="G28" s="440">
        <v>1</v>
      </c>
      <c r="H28" s="440">
        <v>2</v>
      </c>
      <c r="I28" s="440">
        <v>3</v>
      </c>
      <c r="J28" s="120"/>
      <c r="K28" s="121"/>
      <c r="M28" s="401">
        <f>300*G28</f>
        <v>300</v>
      </c>
    </row>
    <row r="29" spans="4:13" x14ac:dyDescent="0.3">
      <c r="D29" s="441" t="s">
        <v>313</v>
      </c>
      <c r="E29" s="442"/>
      <c r="F29" s="442"/>
      <c r="G29" s="440">
        <v>1</v>
      </c>
      <c r="H29" s="440">
        <v>3</v>
      </c>
      <c r="I29" s="440">
        <v>5</v>
      </c>
      <c r="J29" s="443"/>
      <c r="K29" s="444"/>
      <c r="M29" s="401">
        <f>750*G29</f>
        <v>750</v>
      </c>
    </row>
    <row r="30" spans="4:13" ht="16.2" thickBot="1" x14ac:dyDescent="0.35">
      <c r="D30" s="386" t="s">
        <v>320</v>
      </c>
      <c r="E30" s="387"/>
      <c r="F30" s="387"/>
      <c r="G30" s="39">
        <v>1</v>
      </c>
      <c r="H30" s="447"/>
      <c r="I30" s="447"/>
      <c r="J30" s="388"/>
      <c r="K30" s="389"/>
      <c r="M30" s="397">
        <v>375</v>
      </c>
    </row>
    <row r="31" spans="4:13" ht="16.2" thickTop="1" x14ac:dyDescent="0.3"/>
    <row r="32" spans="4:13" x14ac:dyDescent="0.3">
      <c r="K32" s="301" t="s">
        <v>277</v>
      </c>
      <c r="L32" s="382"/>
      <c r="M32" s="404">
        <f>SUM(M3:M30)</f>
        <v>27695</v>
      </c>
    </row>
  </sheetData>
  <sortState xmlns:xlrd2="http://schemas.microsoft.com/office/spreadsheetml/2017/richdata2" ref="D19:K39">
    <sortCondition ref="I19:I39"/>
    <sortCondition ref="D19:D39"/>
  </sortState>
  <phoneticPr fontId="0" type="noConversion"/>
  <conditionalFormatting sqref="I4">
    <cfRule type="cellIs" dxfId="10" priority="11" operator="equal">
      <formula>20</formula>
    </cfRule>
    <cfRule type="cellIs" dxfId="9" priority="12" operator="equal">
      <formula>1</formula>
    </cfRule>
  </conditionalFormatting>
  <conditionalFormatting sqref="I7">
    <cfRule type="cellIs" dxfId="8" priority="9" operator="equal">
      <formula>20</formula>
    </cfRule>
    <cfRule type="cellIs" dxfId="7" priority="10" operator="equal">
      <formula>1</formula>
    </cfRule>
  </conditionalFormatting>
  <conditionalFormatting sqref="I8">
    <cfRule type="cellIs" dxfId="6" priority="7" operator="equal">
      <formula>20</formula>
    </cfRule>
    <cfRule type="cellIs" dxfId="5" priority="8" operator="equal">
      <formula>1</formula>
    </cfRule>
  </conditionalFormatting>
  <conditionalFormatting sqref="I3">
    <cfRule type="cellIs" dxfId="4" priority="1" operator="equal">
      <formula>20</formula>
    </cfRule>
    <cfRule type="cellIs" dxfId="3"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2"/>
  <sheetViews>
    <sheetView showGridLines="0" workbookViewId="0"/>
  </sheetViews>
  <sheetFormatPr defaultColWidth="8.59765625" defaultRowHeight="15.6" x14ac:dyDescent="0.3"/>
  <cols>
    <col min="1" max="1" width="22.69921875" style="55" bestFit="1" customWidth="1"/>
    <col min="2" max="2" width="4.5" style="55" bestFit="1" customWidth="1"/>
    <col min="3" max="3" width="4.5" style="84" customWidth="1"/>
    <col min="4" max="5" width="23.19921875" style="50" customWidth="1"/>
    <col min="6" max="6" width="2.3984375" style="50" customWidth="1"/>
    <col min="7" max="7" width="5.8984375" style="50" bestFit="1" customWidth="1"/>
    <col min="8" max="16384" width="8.59765625" style="50"/>
  </cols>
  <sheetData>
    <row r="1" spans="1:8" ht="23.4" thickBot="1" x14ac:dyDescent="0.35">
      <c r="A1" s="48" t="s">
        <v>75</v>
      </c>
      <c r="B1" s="48"/>
      <c r="C1" s="49"/>
      <c r="D1" s="48"/>
      <c r="E1" s="48"/>
    </row>
    <row r="2" spans="1:8" s="55" customFormat="1" ht="16.8" thickTop="1" thickBot="1" x14ac:dyDescent="0.35">
      <c r="A2" s="51" t="s">
        <v>76</v>
      </c>
      <c r="B2" s="51" t="s">
        <v>6</v>
      </c>
      <c r="C2" s="52" t="s">
        <v>27</v>
      </c>
      <c r="D2" s="53" t="s">
        <v>77</v>
      </c>
      <c r="E2" s="54" t="s">
        <v>78</v>
      </c>
      <c r="G2" s="359" t="s">
        <v>244</v>
      </c>
    </row>
    <row r="3" spans="1:8" x14ac:dyDescent="0.3">
      <c r="A3" s="56" t="s">
        <v>174</v>
      </c>
      <c r="B3" s="57">
        <v>1</v>
      </c>
      <c r="C3" s="58">
        <v>1.25</v>
      </c>
      <c r="D3" s="59"/>
      <c r="E3" s="60"/>
      <c r="G3" s="405">
        <v>0</v>
      </c>
    </row>
    <row r="4" spans="1:8" x14ac:dyDescent="0.3">
      <c r="A4" s="61" t="s">
        <v>175</v>
      </c>
      <c r="B4" s="62">
        <v>1</v>
      </c>
      <c r="C4" s="63">
        <v>0.25</v>
      </c>
      <c r="D4" s="64"/>
      <c r="E4" s="65"/>
      <c r="G4" s="406">
        <v>0</v>
      </c>
    </row>
    <row r="5" spans="1:8" x14ac:dyDescent="0.3">
      <c r="A5" s="61" t="s">
        <v>310</v>
      </c>
      <c r="B5" s="62">
        <v>2</v>
      </c>
      <c r="C5" s="63">
        <v>2</v>
      </c>
      <c r="D5" s="376"/>
      <c r="E5" s="65"/>
      <c r="G5" s="406">
        <v>750</v>
      </c>
      <c r="H5" s="382"/>
    </row>
    <row r="6" spans="1:8" x14ac:dyDescent="0.3">
      <c r="A6" s="61" t="s">
        <v>173</v>
      </c>
      <c r="B6" s="62">
        <v>1</v>
      </c>
      <c r="C6" s="66">
        <f>0.25*B6</f>
        <v>0.25</v>
      </c>
      <c r="D6" s="64"/>
      <c r="E6" s="65"/>
      <c r="G6" s="407">
        <v>0</v>
      </c>
    </row>
    <row r="7" spans="1:8" ht="16.2" thickBot="1" x14ac:dyDescent="0.35">
      <c r="A7" s="67" t="s">
        <v>178</v>
      </c>
      <c r="B7" s="68">
        <v>1</v>
      </c>
      <c r="C7" s="69">
        <v>1</v>
      </c>
      <c r="D7" s="70"/>
      <c r="E7" s="71"/>
      <c r="G7" s="408">
        <v>2</v>
      </c>
    </row>
    <row r="8" spans="1:8" ht="24" thickTop="1" thickBot="1" x14ac:dyDescent="0.35">
      <c r="A8" s="48" t="s">
        <v>79</v>
      </c>
      <c r="B8" s="48"/>
      <c r="C8" s="72"/>
      <c r="D8" s="48"/>
      <c r="E8" s="73"/>
      <c r="G8" s="72"/>
    </row>
    <row r="9" spans="1:8" ht="16.8" thickTop="1" thickBot="1" x14ac:dyDescent="0.35">
      <c r="A9" s="51" t="s">
        <v>76</v>
      </c>
      <c r="B9" s="51" t="s">
        <v>6</v>
      </c>
      <c r="C9" s="52" t="s">
        <v>27</v>
      </c>
      <c r="D9" s="53" t="s">
        <v>77</v>
      </c>
      <c r="E9" s="54" t="s">
        <v>78</v>
      </c>
      <c r="G9" s="359" t="s">
        <v>244</v>
      </c>
    </row>
    <row r="10" spans="1:8" x14ac:dyDescent="0.3">
      <c r="A10" s="56" t="s">
        <v>128</v>
      </c>
      <c r="B10" s="74">
        <v>1</v>
      </c>
      <c r="C10" s="75">
        <v>0.5</v>
      </c>
      <c r="D10" s="76"/>
      <c r="E10" s="60"/>
      <c r="G10" s="409">
        <v>1</v>
      </c>
    </row>
    <row r="11" spans="1:8" x14ac:dyDescent="0.3">
      <c r="A11" s="78" t="s">
        <v>176</v>
      </c>
      <c r="B11" s="79">
        <v>1</v>
      </c>
      <c r="C11" s="80">
        <v>2</v>
      </c>
      <c r="D11" s="81" t="s">
        <v>177</v>
      </c>
      <c r="E11" s="82"/>
      <c r="G11" s="410">
        <v>150</v>
      </c>
    </row>
    <row r="12" spans="1:8" ht="16.2" thickBot="1" x14ac:dyDescent="0.35">
      <c r="A12" s="67"/>
      <c r="B12" s="68"/>
      <c r="C12" s="69"/>
      <c r="D12" s="70"/>
      <c r="E12" s="71"/>
      <c r="G12" s="408"/>
    </row>
    <row r="13" spans="1:8" ht="24" thickTop="1" thickBot="1" x14ac:dyDescent="0.35">
      <c r="A13" s="48" t="s">
        <v>316</v>
      </c>
      <c r="B13" s="48"/>
      <c r="C13" s="72"/>
      <c r="D13" s="48"/>
      <c r="E13" s="73"/>
      <c r="F13" s="435"/>
    </row>
    <row r="14" spans="1:8" ht="16.8" thickTop="1" thickBot="1" x14ac:dyDescent="0.35">
      <c r="A14" s="51" t="s">
        <v>76</v>
      </c>
      <c r="B14" s="51" t="s">
        <v>6</v>
      </c>
      <c r="C14" s="52" t="s">
        <v>27</v>
      </c>
      <c r="D14" s="53" t="s">
        <v>77</v>
      </c>
      <c r="E14" s="54" t="s">
        <v>78</v>
      </c>
      <c r="G14" s="359" t="s">
        <v>244</v>
      </c>
    </row>
    <row r="15" spans="1:8" x14ac:dyDescent="0.3">
      <c r="A15" s="78" t="s">
        <v>285</v>
      </c>
      <c r="B15" s="79">
        <v>1</v>
      </c>
      <c r="C15" s="80">
        <v>5</v>
      </c>
      <c r="D15" s="81"/>
      <c r="E15" s="82"/>
      <c r="G15" s="410">
        <v>10</v>
      </c>
    </row>
    <row r="16" spans="1:8" x14ac:dyDescent="0.3">
      <c r="A16" s="61" t="s">
        <v>135</v>
      </c>
      <c r="B16" s="77">
        <v>5</v>
      </c>
      <c r="C16" s="66">
        <f>B16/100</f>
        <v>0.05</v>
      </c>
      <c r="D16" s="81"/>
      <c r="E16" s="82"/>
      <c r="G16" s="410">
        <f>B16</f>
        <v>5</v>
      </c>
    </row>
    <row r="17" spans="1:7" x14ac:dyDescent="0.3">
      <c r="A17" s="78" t="s">
        <v>286</v>
      </c>
      <c r="B17" s="79">
        <v>1</v>
      </c>
      <c r="C17" s="80">
        <v>4</v>
      </c>
      <c r="D17" s="81"/>
      <c r="E17" s="82"/>
      <c r="G17" s="410">
        <v>1</v>
      </c>
    </row>
    <row r="18" spans="1:7" x14ac:dyDescent="0.3">
      <c r="A18" s="78" t="s">
        <v>127</v>
      </c>
      <c r="B18" s="79">
        <v>1</v>
      </c>
      <c r="C18" s="80">
        <v>0</v>
      </c>
      <c r="D18" s="81"/>
      <c r="E18" s="82"/>
      <c r="G18" s="410">
        <v>1</v>
      </c>
    </row>
    <row r="19" spans="1:7" ht="16.2" thickBot="1" x14ac:dyDescent="0.35">
      <c r="A19" s="67" t="s">
        <v>172</v>
      </c>
      <c r="B19" s="83">
        <v>4</v>
      </c>
      <c r="C19" s="69">
        <v>0</v>
      </c>
      <c r="D19" s="70"/>
      <c r="E19" s="71"/>
      <c r="G19" s="408">
        <v>0</v>
      </c>
    </row>
    <row r="20" spans="1:7" ht="16.2" thickTop="1" x14ac:dyDescent="0.3">
      <c r="B20" s="433" t="s">
        <v>318</v>
      </c>
      <c r="C20" s="434">
        <f>SUM(C15:C19)</f>
        <v>9.0500000000000007</v>
      </c>
    </row>
    <row r="21" spans="1:7" x14ac:dyDescent="0.3">
      <c r="E21" s="301" t="s">
        <v>317</v>
      </c>
      <c r="F21" s="382"/>
      <c r="G21" s="404">
        <v>2000</v>
      </c>
    </row>
    <row r="22" spans="1:7" x14ac:dyDescent="0.3">
      <c r="E22" s="301" t="s">
        <v>277</v>
      </c>
      <c r="F22" s="382"/>
      <c r="G22" s="404">
        <f>SUM(G3:G21)</f>
        <v>2920</v>
      </c>
    </row>
  </sheetData>
  <sortState xmlns:xlrd2="http://schemas.microsoft.com/office/spreadsheetml/2017/richdata2" ref="A39:D51">
    <sortCondition ref="A39:A51"/>
  </sortState>
  <phoneticPr fontId="0" type="noConversion"/>
  <conditionalFormatting sqref="C20">
    <cfRule type="cellIs" dxfId="2" priority="1" operator="greaterThan">
      <formula>75</formula>
    </cfRule>
    <cfRule type="cellIs" dxfId="1" priority="2" operator="between">
      <formula>50</formula>
      <formula>75</formula>
    </cfRule>
    <cfRule type="cellIs" dxfId="0" priority="3" operator="lessThan">
      <formula>50</formula>
    </cfRule>
  </conditionalFormatting>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Personal File</vt:lpstr>
      <vt:lpstr>Skills</vt:lpstr>
      <vt:lpstr>Spellbook</vt:lpstr>
      <vt:lpstr>Spells</vt:lpstr>
      <vt:lpstr>Feats</vt:lpstr>
      <vt:lpstr>Martial</vt:lpstr>
      <vt:lpstr>Equipment</vt:lpstr>
      <vt:lpstr>'Personal File'!Print_Area</vt:lpstr>
      <vt:lpstr>Skills!Print_Area</vt:lpstr>
      <vt:lpstr>Spellbook!Print_Area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2012-11-12T17:29:24Z</cp:lastPrinted>
  <dcterms:created xsi:type="dcterms:W3CDTF">2000-10-24T15:39:59Z</dcterms:created>
  <dcterms:modified xsi:type="dcterms:W3CDTF">2022-11-23T11:51:54Z</dcterms:modified>
</cp:coreProperties>
</file>