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\Juegos\MU617\Characters\"/>
    </mc:Choice>
  </mc:AlternateContent>
  <xr:revisionPtr revIDLastSave="0" documentId="13_ncr:1_{39F297C8-0A42-4D0D-AE59-2C3E536120CA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Powers" sheetId="20" r:id="rId2"/>
    <sheet name="Equipment" sheetId="19" r:id="rId3"/>
    <sheet name="Karma Awards" sheetId="21" r:id="rId4"/>
    <sheet name="Resolution" sheetId="26" r:id="rId5"/>
  </sheets>
  <externalReferences>
    <externalReference r:id="rId6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'Personal File'!$A$1:$J$18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0" l="1"/>
  <c r="D4" i="20"/>
  <c r="E4" i="20" s="1"/>
  <c r="C4" i="20"/>
  <c r="D11" i="20" l="1"/>
  <c r="E11" i="20" s="1"/>
  <c r="D10" i="20"/>
  <c r="E10" i="20" s="1"/>
  <c r="C10" i="20"/>
  <c r="G11" i="4"/>
  <c r="D11" i="4"/>
  <c r="D12" i="20"/>
  <c r="E12" i="20" s="1"/>
  <c r="C12" i="20"/>
  <c r="C9" i="20"/>
  <c r="C8" i="20"/>
  <c r="C2" i="20"/>
  <c r="C3" i="20"/>
  <c r="C5" i="20"/>
  <c r="D9" i="20" l="1"/>
  <c r="E9" i="20" s="1"/>
  <c r="D8" i="20"/>
  <c r="E8" i="20" s="1"/>
  <c r="D5" i="20"/>
  <c r="E5" i="20" s="1"/>
  <c r="D3" i="20"/>
  <c r="E3" i="20" s="1"/>
  <c r="D2" i="20"/>
  <c r="E2" i="20" s="1"/>
  <c r="D6" i="4" l="1"/>
  <c r="E6" i="4" s="1"/>
  <c r="D7" i="4"/>
  <c r="E7" i="4" s="1"/>
  <c r="D8" i="4"/>
  <c r="E8" i="4" s="1"/>
  <c r="D9" i="4"/>
  <c r="E9" i="4" s="1"/>
  <c r="D10" i="4"/>
  <c r="E10" i="4" s="1"/>
  <c r="E11" i="4"/>
  <c r="D12" i="4"/>
  <c r="E12" i="4" s="1"/>
  <c r="B4" i="26"/>
  <c r="B5" i="26"/>
  <c r="B6" i="26"/>
  <c r="B7" i="26"/>
  <c r="B8" i="26"/>
  <c r="B9" i="26"/>
  <c r="B10" i="26"/>
  <c r="B11" i="26"/>
  <c r="B12" i="26"/>
  <c r="B13" i="26"/>
  <c r="B14" i="26"/>
  <c r="B15" i="26"/>
  <c r="B3" i="26"/>
  <c r="G7" i="4" l="1"/>
  <c r="G8" i="4" s="1"/>
  <c r="G6" i="4"/>
  <c r="C7" i="21"/>
  <c r="B11" i="21" s="1"/>
  <c r="B13" i="21" s="1"/>
  <c r="B1" i="21" l="1"/>
</calcChain>
</file>

<file path=xl/sharedStrings.xml><?xml version="1.0" encoding="utf-8"?>
<sst xmlns="http://schemas.openxmlformats.org/spreadsheetml/2006/main" count="148" uniqueCount="93">
  <si>
    <t>Rank</t>
  </si>
  <si>
    <t>Total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</si>
  <si>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</si>
  <si>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</si>
  <si>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</si>
  <si>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</si>
  <si>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</si>
  <si>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</si>
  <si>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</si>
  <si>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Character:</t>
  </si>
  <si>
    <t>%</t>
  </si>
  <si>
    <t>Excellent</t>
  </si>
  <si>
    <t>Missed Posts</t>
  </si>
  <si>
    <t>Maximum award for this segment</t>
  </si>
  <si>
    <t xml:space="preserve"> Character award for this segment</t>
  </si>
  <si>
    <t>Thoroughness and clarity</t>
  </si>
  <si>
    <t>Convincing role-playing and character development</t>
  </si>
  <si>
    <t>Consistency with other characters’ actions and setting description</t>
  </si>
  <si>
    <t>Good</t>
  </si>
  <si>
    <t>Range</t>
  </si>
  <si>
    <t>Attention to spelling &amp; punctuation; consistent use of past tense, third person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</si>
  <si>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</si>
  <si>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</si>
  <si>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</si>
  <si>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</si>
  <si>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</si>
  <si>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</si>
  <si>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</si>
  <si>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</si>
  <si>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</si>
  <si>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</si>
  <si>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</si>
  <si>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</si>
  <si>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</si>
  <si>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</si>
  <si>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</si>
  <si>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</si>
  <si>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</si>
  <si>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</si>
  <si>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</si>
  <si>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</si>
  <si>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</si>
  <si>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</si>
  <si>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</si>
  <si>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</si>
  <si>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</si>
  <si>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</si>
  <si>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</si>
  <si>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</si>
  <si>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</si>
  <si>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</si>
  <si>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</si>
  <si>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Occupation</t>
  </si>
  <si>
    <t>Talents</t>
  </si>
  <si>
    <t>Notable Equipment</t>
  </si>
  <si>
    <t>1d100</t>
  </si>
  <si>
    <t>Ability</t>
  </si>
  <si>
    <t>d100</t>
  </si>
  <si>
    <t>Outcome</t>
  </si>
  <si>
    <t>Karma Left</t>
  </si>
  <si>
    <t>Power/Device</t>
  </si>
  <si>
    <t>Initiative</t>
  </si>
  <si>
    <t>Extra Karma</t>
  </si>
  <si>
    <t>Level-appropriate use of powers, limitations, and other features</t>
  </si>
  <si>
    <t>Enhanced Reflexes</t>
  </si>
  <si>
    <t>Acrobatics</t>
  </si>
  <si>
    <t>Played by Alexis Álvarez</t>
  </si>
  <si>
    <t>Public</t>
  </si>
  <si>
    <t>Altered Human</t>
  </si>
  <si>
    <t>Black</t>
  </si>
  <si>
    <t>Widow</t>
  </si>
  <si>
    <t>Natasha Romanoff</t>
  </si>
  <si>
    <t>Female</t>
  </si>
  <si>
    <t>S.H.I.E.L.D. Operative</t>
  </si>
  <si>
    <t>3/10</t>
  </si>
  <si>
    <t>Widow's Bite</t>
  </si>
  <si>
    <t>Widow's Line</t>
  </si>
  <si>
    <t>Spy Gear</t>
  </si>
  <si>
    <t>Martial Arts A, C</t>
  </si>
  <si>
    <t>Espionage</t>
  </si>
  <si>
    <t>Stealth</t>
  </si>
  <si>
    <t>Guns</t>
  </si>
  <si>
    <t>Electric blast, 3-area range</t>
  </si>
  <si>
    <t>Grapple line for climbing or snaring</t>
  </si>
  <si>
    <t>Two actions per round</t>
  </si>
  <si>
    <t>Infrared goggles, micro-transmitters</t>
  </si>
  <si>
    <t>Bonus to Stuns and Dodges</t>
  </si>
  <si>
    <t>Gather information, disguise</t>
  </si>
  <si>
    <t>Bonus to Dodging</t>
  </si>
  <si>
    <t>Move silently</t>
  </si>
  <si>
    <t>+1 CS with firearms</t>
  </si>
  <si>
    <t>Assassin Stuff</t>
  </si>
  <si>
    <t>2 Berettas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</si>
</sst>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9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22"/>
      <color rgb="FF9999FF"/>
      <name val="Calibri Light"/>
      <family val="2"/>
    </font>
    <font>
      <i/>
      <sz val="22"/>
      <color indexed="17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b/>
      <sz val="13"/>
      <color rgb="FFFFC000"/>
      <name val="Calibri Light"/>
      <family val="2"/>
    </font>
    <font>
      <b/>
      <sz val="13"/>
      <color indexed="10"/>
      <name val="Calibri Light"/>
      <family val="2"/>
    </font>
    <font>
      <sz val="13"/>
      <color indexed="23"/>
      <name val="Calibri Light"/>
      <family val="2"/>
    </font>
    <font>
      <sz val="13"/>
      <color theme="0" tint="-0.14999847407452621"/>
      <name val="Calibri Light"/>
      <family val="2"/>
    </font>
    <font>
      <b/>
      <sz val="13"/>
      <color rgb="FF9999FF"/>
      <name val="Calibri Light"/>
      <family val="2"/>
    </font>
    <font>
      <b/>
      <sz val="13"/>
      <color rgb="FF0066FF"/>
      <name val="Calibri Light"/>
      <family val="2"/>
    </font>
    <font>
      <b/>
      <sz val="13"/>
      <color rgb="FF00CC00"/>
      <name val="Calibri Light"/>
      <family val="2"/>
    </font>
    <font>
      <b/>
      <sz val="13"/>
      <color indexed="51"/>
      <name val="Calibri Light"/>
      <family val="2"/>
    </font>
    <font>
      <b/>
      <sz val="13"/>
      <color rgb="FFCC00FF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7"/>
      <name val="Calibri Light"/>
      <family val="2"/>
    </font>
    <font>
      <i/>
      <sz val="1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i/>
      <sz val="18"/>
      <color rgb="FFFF6600"/>
      <name val="Calibri Light"/>
      <family val="2"/>
    </font>
    <font>
      <i/>
      <sz val="16"/>
      <color rgb="FFFF6600"/>
      <name val="Calibri Light"/>
      <family val="2"/>
    </font>
    <font>
      <b/>
      <i/>
      <sz val="14"/>
      <color rgb="FFFFC000"/>
      <name val="Calibri Light"/>
      <family val="2"/>
    </font>
    <font>
      <i/>
      <sz val="18"/>
      <color rgb="FF6600FF"/>
      <name val="Calibri Light"/>
      <family val="2"/>
    </font>
    <font>
      <i/>
      <sz val="16"/>
      <color rgb="FF6600FF"/>
      <name val="Calibri Light"/>
      <family val="2"/>
    </font>
    <font>
      <i/>
      <sz val="18"/>
      <color theme="0" tint="-0.499984740745262"/>
      <name val="Calibri Light"/>
      <family val="2"/>
    </font>
    <font>
      <sz val="13"/>
      <color rgb="FFFF0000"/>
      <name val="Calibri Light"/>
      <family val="2"/>
    </font>
    <font>
      <sz val="13"/>
      <color rgb="FF009900"/>
      <name val="Calibri Light"/>
      <family val="2"/>
    </font>
    <font>
      <b/>
      <sz val="12"/>
      <color indexed="9"/>
      <name val="Calibri Light"/>
      <family val="2"/>
    </font>
    <font>
      <i/>
      <sz val="12"/>
      <name val="Calibri Light"/>
      <family val="2"/>
    </font>
    <font>
      <sz val="12"/>
      <color theme="0" tint="-0.249977111117893"/>
      <name val="Calibri Light"/>
      <family val="2"/>
    </font>
    <font>
      <i/>
      <sz val="12"/>
      <color theme="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CC00FF"/>
      </bottom>
      <diagonal/>
    </border>
    <border>
      <left/>
      <right/>
      <top style="double">
        <color indexed="64"/>
      </top>
      <bottom style="thick">
        <color rgb="FFCC00FF"/>
      </bottom>
      <diagonal/>
    </border>
    <border>
      <left/>
      <right style="double">
        <color indexed="64"/>
      </right>
      <top style="double">
        <color indexed="64"/>
      </top>
      <bottom style="thick">
        <color rgb="FFCC00FF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1" fillId="0" borderId="0"/>
    <xf numFmtId="0" fontId="5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164">
    <xf numFmtId="0" fontId="0" fillId="0" borderId="0" xfId="0"/>
    <xf numFmtId="0" fontId="7" fillId="2" borderId="74" xfId="0" applyFont="1" applyFill="1" applyBorder="1" applyAlignment="1">
      <alignment horizontal="right" vertical="center"/>
    </xf>
    <xf numFmtId="0" fontId="7" fillId="2" borderId="74" xfId="0" applyFont="1" applyFill="1" applyBorder="1" applyAlignment="1">
      <alignment vertical="center"/>
    </xf>
    <xf numFmtId="0" fontId="8" fillId="2" borderId="75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centerContinuous" vertical="center"/>
    </xf>
    <xf numFmtId="0" fontId="10" fillId="2" borderId="75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shrinkToFit="1"/>
    </xf>
    <xf numFmtId="0" fontId="14" fillId="2" borderId="65" xfId="0" applyFont="1" applyFill="1" applyBorder="1" applyAlignment="1">
      <alignment horizontal="right" vertical="center"/>
    </xf>
    <xf numFmtId="0" fontId="12" fillId="0" borderId="6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6" borderId="68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right" vertical="center"/>
    </xf>
    <xf numFmtId="0" fontId="12" fillId="0" borderId="67" xfId="0" applyFont="1" applyBorder="1" applyAlignment="1">
      <alignment horizontal="center" shrinkToFit="1"/>
    </xf>
    <xf numFmtId="0" fontId="12" fillId="0" borderId="0" xfId="0" applyFont="1" applyAlignment="1">
      <alignment horizontal="left" vertical="center"/>
    </xf>
    <xf numFmtId="0" fontId="17" fillId="2" borderId="4" xfId="0" applyFont="1" applyFill="1" applyBorder="1" applyAlignment="1">
      <alignment horizontal="right" vertical="center"/>
    </xf>
    <xf numFmtId="0" fontId="12" fillId="0" borderId="69" xfId="0" applyFont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12" fillId="0" borderId="1" xfId="0" quotePrefix="1" applyFont="1" applyBorder="1" applyAlignment="1">
      <alignment vertical="center"/>
    </xf>
    <xf numFmtId="0" fontId="20" fillId="2" borderId="4" xfId="0" applyFont="1" applyFill="1" applyBorder="1" applyAlignment="1">
      <alignment horizontal="right" vertical="center"/>
    </xf>
    <xf numFmtId="1" fontId="12" fillId="0" borderId="15" xfId="0" quotePrefix="1" applyNumberFormat="1" applyFont="1" applyBorder="1" applyAlignment="1">
      <alignment horizontal="center" vertical="center"/>
    </xf>
    <xf numFmtId="0" fontId="21" fillId="2" borderId="45" xfId="0" applyFont="1" applyFill="1" applyBorder="1" applyAlignment="1">
      <alignment horizontal="right" vertical="center"/>
    </xf>
    <xf numFmtId="1" fontId="12" fillId="0" borderId="29" xfId="0" applyNumberFormat="1" applyFont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12" fillId="0" borderId="7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right" vertical="center"/>
    </xf>
    <xf numFmtId="1" fontId="12" fillId="0" borderId="1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73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9" fillId="6" borderId="71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0" fillId="0" borderId="7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Continuous"/>
    </xf>
    <xf numFmtId="0" fontId="33" fillId="0" borderId="17" xfId="0" applyFont="1" applyBorder="1" applyAlignment="1">
      <alignment horizontal="center" shrinkToFit="1"/>
    </xf>
    <xf numFmtId="0" fontId="34" fillId="0" borderId="26" xfId="0" applyFont="1" applyBorder="1" applyAlignment="1">
      <alignment horizontal="center" shrinkToFit="1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 shrinkToFit="1"/>
    </xf>
    <xf numFmtId="0" fontId="35" fillId="3" borderId="18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right" vertical="center"/>
    </xf>
    <xf numFmtId="0" fontId="35" fillId="3" borderId="19" xfId="0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9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9" fontId="10" fillId="0" borderId="0" xfId="9" applyFont="1" applyAlignment="1">
      <alignment horizontal="center" vertical="center"/>
    </xf>
    <xf numFmtId="1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1" fontId="10" fillId="0" borderId="33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" fontId="9" fillId="0" borderId="0" xfId="4" applyNumberFormat="1" applyFont="1" applyAlignment="1">
      <alignment horizontal="center" vertical="center"/>
    </xf>
    <xf numFmtId="0" fontId="9" fillId="0" borderId="39" xfId="0" applyFont="1" applyBorder="1" applyAlignment="1">
      <alignment horizontal="right"/>
    </xf>
    <xf numFmtId="0" fontId="9" fillId="0" borderId="38" xfId="0" applyFont="1" applyBorder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0" xfId="0" applyFont="1"/>
    <xf numFmtId="0" fontId="9" fillId="0" borderId="18" xfId="0" applyFont="1" applyBorder="1" applyAlignment="1">
      <alignment horizontal="centerContinuous"/>
    </xf>
    <xf numFmtId="0" fontId="9" fillId="0" borderId="61" xfId="0" applyFont="1" applyBorder="1" applyAlignment="1">
      <alignment horizontal="centerContinuous"/>
    </xf>
    <xf numFmtId="0" fontId="9" fillId="0" borderId="56" xfId="0" applyFont="1" applyBorder="1"/>
    <xf numFmtId="0" fontId="9" fillId="0" borderId="57" xfId="0" applyFont="1" applyBorder="1"/>
    <xf numFmtId="0" fontId="9" fillId="0" borderId="62" xfId="0" applyFont="1" applyBorder="1"/>
    <xf numFmtId="0" fontId="9" fillId="0" borderId="64" xfId="0" applyFont="1" applyBorder="1"/>
    <xf numFmtId="0" fontId="9" fillId="0" borderId="58" xfId="0" applyFont="1" applyBorder="1"/>
    <xf numFmtId="0" fontId="36" fillId="0" borderId="40" xfId="0" applyFont="1" applyBorder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43" xfId="0" applyFont="1" applyBorder="1" applyAlignment="1">
      <alignment horizontal="center"/>
    </xf>
    <xf numFmtId="0" fontId="10" fillId="0" borderId="0" xfId="0" applyFont="1"/>
    <xf numFmtId="0" fontId="37" fillId="5" borderId="53" xfId="0" applyFont="1" applyFill="1" applyBorder="1"/>
    <xf numFmtId="0" fontId="10" fillId="0" borderId="55" xfId="0" applyFont="1" applyBorder="1" applyAlignment="1">
      <alignment horizontal="left"/>
    </xf>
    <xf numFmtId="0" fontId="10" fillId="0" borderId="59" xfId="0" applyFont="1" applyBorder="1"/>
    <xf numFmtId="0" fontId="10" fillId="0" borderId="54" xfId="0" applyFont="1" applyBorder="1"/>
    <xf numFmtId="0" fontId="10" fillId="0" borderId="12" xfId="0" applyFont="1" applyBorder="1"/>
    <xf numFmtId="0" fontId="10" fillId="0" borderId="53" xfId="0" applyFont="1" applyBorder="1"/>
    <xf numFmtId="0" fontId="10" fillId="0" borderId="55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48" xfId="0" applyFont="1" applyBorder="1"/>
    <xf numFmtId="0" fontId="10" fillId="0" borderId="49" xfId="0" applyFont="1" applyBorder="1" applyAlignment="1">
      <alignment horizontal="left"/>
    </xf>
    <xf numFmtId="0" fontId="10" fillId="0" borderId="47" xfId="0" applyFont="1" applyBorder="1"/>
    <xf numFmtId="0" fontId="10" fillId="0" borderId="46" xfId="0" applyFont="1" applyBorder="1"/>
    <xf numFmtId="0" fontId="10" fillId="0" borderId="3" xfId="0" applyFont="1" applyBorder="1"/>
    <xf numFmtId="0" fontId="10" fillId="0" borderId="49" xfId="0" applyFont="1" applyBorder="1"/>
    <xf numFmtId="0" fontId="36" fillId="0" borderId="41" xfId="0" applyFont="1" applyBorder="1" applyAlignment="1">
      <alignment horizontal="right"/>
    </xf>
    <xf numFmtId="0" fontId="10" fillId="0" borderId="37" xfId="0" applyFont="1" applyBorder="1" applyAlignment="1">
      <alignment horizontal="centerContinuous"/>
    </xf>
    <xf numFmtId="0" fontId="10" fillId="0" borderId="4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7" fillId="5" borderId="50" xfId="0" applyFont="1" applyFill="1" applyBorder="1"/>
    <xf numFmtId="0" fontId="10" fillId="0" borderId="52" xfId="0" applyFont="1" applyBorder="1" applyAlignment="1">
      <alignment horizontal="left"/>
    </xf>
    <xf numFmtId="0" fontId="10" fillId="0" borderId="60" xfId="0" applyFont="1" applyBorder="1"/>
    <xf numFmtId="0" fontId="10" fillId="0" borderId="51" xfId="0" applyFont="1" applyBorder="1"/>
    <xf numFmtId="0" fontId="10" fillId="0" borderId="63" xfId="0" applyFont="1" applyBorder="1"/>
    <xf numFmtId="0" fontId="10" fillId="0" borderId="50" xfId="0" applyFont="1" applyBorder="1"/>
    <xf numFmtId="0" fontId="10" fillId="0" borderId="52" xfId="0" applyFont="1" applyBorder="1"/>
    <xf numFmtId="0" fontId="38" fillId="2" borderId="76" xfId="1" applyFont="1" applyFill="1" applyBorder="1" applyAlignment="1" applyProtection="1">
      <alignment horizontal="right" vertical="center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9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CC00FF"/>
      <color rgb="FF9999FF"/>
      <color rgb="FF6600CC"/>
      <color rgb="FF9966FF"/>
      <color rgb="FF0066FF"/>
      <color rgb="FF6600FF"/>
      <color rgb="FF9900FF"/>
      <color rgb="FF00FF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5" name="Text 6">
          <a:extLst>
            <a:ext uri="{FF2B5EF4-FFF2-40B4-BE49-F238E27FC236}">
              <a16:creationId xmlns:a16="http://schemas.microsoft.com/office/drawing/2014/main" id="{A1E6F62E-C980-4693-83FE-BA392389D585}"/>
            </a:ext>
          </a:extLst>
        </xdr:cNvPr>
        <xdr:cNvSpPr txBox="1">
          <a:spLocks noChangeArrowheads="1"/>
        </xdr:cNvSpPr>
      </xdr:nvSpPr>
      <xdr:spPr bwMode="auto">
        <a:xfrm>
          <a:off x="19050" y="3107054"/>
          <a:ext cx="6755130" cy="1853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Appearance:  </a:t>
          </a:r>
          <a:r>
            <a:rPr lang="en-US" sz="120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’Nuff said.</a:t>
          </a:r>
        </a:p>
        <a:p>
          <a:pPr algn="just"/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Personality:  </a:t>
          </a:r>
          <a:r>
            <a:rPr lang="en-US" sz="1200"/>
            <a:t>Natasha thrives in </a:t>
          </a:r>
          <a:r>
            <a:rPr lang="en-US" sz="1200" b="1"/>
            <a:t>infiltration missions</a:t>
          </a:r>
          <a:r>
            <a:rPr lang="en-US" sz="1200"/>
            <a:t>—she'll plant bugs, neutralize guards, or broker deals with historical figures. She's the team's </a:t>
          </a:r>
          <a:r>
            <a:rPr lang="en-US" sz="1200" b="1"/>
            <a:t>realist</a:t>
          </a:r>
          <a:r>
            <a:rPr lang="en-US" sz="1200"/>
            <a:t> and </a:t>
          </a:r>
          <a:r>
            <a:rPr lang="en-US" sz="1200" b="1"/>
            <a:t>moral compromise</a:t>
          </a:r>
          <a:r>
            <a:rPr lang="en-US" sz="1200"/>
            <a:t>, with no qualms about using lethal force on temporal threats.</a:t>
          </a:r>
        </a:p>
      </xdr:txBody>
    </xdr:sp>
    <xdr:clientData/>
  </xdr:twoCellAnchor>
  <xdr:twoCellAnchor editAs="oneCell">
    <xdr:from>
      <xdr:col>7</xdr:col>
      <xdr:colOff>45720</xdr:colOff>
      <xdr:row>1</xdr:row>
      <xdr:rowOff>0</xdr:rowOff>
    </xdr:from>
    <xdr:to>
      <xdr:col>8</xdr:col>
      <xdr:colOff>998392</xdr:colOff>
      <xdr:row>12</xdr:row>
      <xdr:rowOff>289798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33A7AF-8749-8767-419C-7230F91B3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381000"/>
          <a:ext cx="1981372" cy="27510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workbookViewId="0"/>
  </sheetViews>
  <sheetFormatPr defaultColWidth="13" defaultRowHeight="15.6" x14ac:dyDescent="0.3"/>
  <cols>
    <col min="1" max="1" width="13.8984375" style="60" customWidth="1"/>
    <col min="2" max="2" width="13.09765625" style="10" customWidth="1"/>
    <col min="3" max="3" width="7.3984375" style="10" customWidth="1"/>
    <col min="4" max="4" width="5.3984375" style="10" bestFit="1" customWidth="1"/>
    <col min="5" max="5" width="9.3984375" style="10" bestFit="1" customWidth="1"/>
    <col min="6" max="6" width="12.09765625" style="60" bestFit="1" customWidth="1"/>
    <col min="7" max="7" width="6.3984375" style="10" bestFit="1" customWidth="1"/>
    <col min="8" max="8" width="13.5" style="60" customWidth="1"/>
    <col min="9" max="9" width="13.5" style="10" customWidth="1"/>
    <col min="10" max="16384" width="13" style="6"/>
  </cols>
  <sheetData>
    <row r="1" spans="1:9" ht="30" thickTop="1" thickBot="1" x14ac:dyDescent="0.35">
      <c r="A1" s="1" t="s">
        <v>69</v>
      </c>
      <c r="B1" s="2" t="s">
        <v>70</v>
      </c>
      <c r="C1" s="3"/>
      <c r="D1" s="3"/>
      <c r="E1" s="3"/>
      <c r="F1" s="4"/>
      <c r="G1" s="5"/>
      <c r="H1" s="4"/>
      <c r="I1" s="163" t="s">
        <v>66</v>
      </c>
    </row>
    <row r="2" spans="1:9" ht="18" thickTop="1" x14ac:dyDescent="0.3">
      <c r="A2" s="7" t="s">
        <v>50</v>
      </c>
      <c r="B2" s="8" t="s">
        <v>71</v>
      </c>
      <c r="C2" s="8"/>
      <c r="D2" s="9"/>
      <c r="F2" s="9" t="s">
        <v>51</v>
      </c>
      <c r="G2" s="11" t="s">
        <v>67</v>
      </c>
      <c r="H2" s="6"/>
      <c r="I2" s="12"/>
    </row>
    <row r="3" spans="1:9" ht="17.399999999999999" x14ac:dyDescent="0.3">
      <c r="A3" s="7" t="s">
        <v>49</v>
      </c>
      <c r="B3" s="8" t="s">
        <v>68</v>
      </c>
      <c r="C3" s="8"/>
      <c r="D3" s="9"/>
      <c r="F3" s="9" t="s">
        <v>7</v>
      </c>
      <c r="G3" s="11" t="s">
        <v>72</v>
      </c>
      <c r="H3" s="9"/>
      <c r="I3" s="12"/>
    </row>
    <row r="4" spans="1:9" ht="18" thickBot="1" x14ac:dyDescent="0.35">
      <c r="A4" s="7" t="s">
        <v>52</v>
      </c>
      <c r="B4" s="8" t="s">
        <v>73</v>
      </c>
      <c r="C4" s="8"/>
      <c r="D4" s="9"/>
      <c r="E4" s="11"/>
      <c r="F4" s="9"/>
      <c r="G4" s="11"/>
      <c r="H4" s="9"/>
      <c r="I4" s="12"/>
    </row>
    <row r="5" spans="1:9" ht="18" thickBot="1" x14ac:dyDescent="0.4">
      <c r="A5" s="14" t="s">
        <v>56</v>
      </c>
      <c r="B5" s="15" t="s">
        <v>0</v>
      </c>
      <c r="C5" s="15" t="s">
        <v>5</v>
      </c>
      <c r="D5" s="16" t="s">
        <v>57</v>
      </c>
      <c r="E5" s="15" t="s">
        <v>58</v>
      </c>
      <c r="F5" s="14" t="s">
        <v>56</v>
      </c>
      <c r="G5" s="17" t="s">
        <v>5</v>
      </c>
      <c r="H5" s="9"/>
      <c r="I5" s="12"/>
    </row>
    <row r="6" spans="1:9" ht="17.399999999999999" x14ac:dyDescent="0.35">
      <c r="A6" s="18" t="s">
        <v>38</v>
      </c>
      <c r="B6" s="19" t="s">
        <v>11</v>
      </c>
      <c r="C6" s="20">
        <v>20</v>
      </c>
      <c r="D6" s="21">
        <f t="shared" ref="D6:D12" ca="1" si="0">RANDBETWEEN(1,100)</f>
        <v>52</v>
      </c>
      <c r="E6" s="22">
        <f ca="1">VLOOKUP($D6,Resolution!$G$2:$Y$25,(1+MATCH($B6,Resolution!$H$1:$Y$1,0)),TRUE)</f>
        <v>1</v>
      </c>
      <c r="F6" s="23" t="s">
        <v>44</v>
      </c>
      <c r="G6" s="24">
        <f>SUM($C$6:$C$9)</f>
        <v>80</v>
      </c>
      <c r="H6" s="25"/>
      <c r="I6" s="12"/>
    </row>
    <row r="7" spans="1:9" ht="17.399999999999999" x14ac:dyDescent="0.3">
      <c r="A7" s="26" t="s">
        <v>39</v>
      </c>
      <c r="B7" s="27" t="s">
        <v>25</v>
      </c>
      <c r="C7" s="20">
        <v>30</v>
      </c>
      <c r="D7" s="28">
        <f t="shared" ca="1" si="0"/>
        <v>57</v>
      </c>
      <c r="E7" s="29">
        <f ca="1">VLOOKUP($D7,Resolution!$G$2:$Y$25,(1+MATCH($B7,Resolution!$H$1:$Y$1,0)),TRUE)</f>
        <v>1</v>
      </c>
      <c r="F7" s="30" t="s">
        <v>45</v>
      </c>
      <c r="G7" s="31">
        <f>SUM($C$10:$C$12)</f>
        <v>60</v>
      </c>
      <c r="H7" s="25"/>
      <c r="I7" s="12"/>
    </row>
    <row r="8" spans="1:9" ht="17.399999999999999" x14ac:dyDescent="0.3">
      <c r="A8" s="32" t="s">
        <v>8</v>
      </c>
      <c r="B8" s="27" t="s">
        <v>18</v>
      </c>
      <c r="C8" s="33">
        <v>10</v>
      </c>
      <c r="D8" s="28">
        <f t="shared" ca="1" si="0"/>
        <v>7</v>
      </c>
      <c r="E8" s="29">
        <f ca="1">VLOOKUP($D8,Resolution!$G$2:$Y$25,(1+MATCH($B8,Resolution!$H$1:$Y$1,0)),TRUE)</f>
        <v>0</v>
      </c>
      <c r="F8" s="30" t="s">
        <v>59</v>
      </c>
      <c r="G8" s="31">
        <f>G7</f>
        <v>60</v>
      </c>
      <c r="H8" s="25"/>
      <c r="I8" s="12"/>
    </row>
    <row r="9" spans="1:9" ht="17.399999999999999" x14ac:dyDescent="0.3">
      <c r="A9" s="34" t="s">
        <v>40</v>
      </c>
      <c r="B9" s="27" t="s">
        <v>11</v>
      </c>
      <c r="C9" s="20">
        <v>20</v>
      </c>
      <c r="D9" s="28">
        <f t="shared" ca="1" si="0"/>
        <v>40</v>
      </c>
      <c r="E9" s="22">
        <f ca="1">VLOOKUP($D9,Resolution!$G$2:$Y$25,(1+MATCH($B9,Resolution!$H$1:$Y$1,0)),TRUE)</f>
        <v>0</v>
      </c>
      <c r="F9" s="30" t="s">
        <v>46</v>
      </c>
      <c r="G9" s="31">
        <v>20</v>
      </c>
      <c r="H9" s="35"/>
      <c r="I9" s="12"/>
    </row>
    <row r="10" spans="1:9" ht="17.399999999999999" x14ac:dyDescent="0.3">
      <c r="A10" s="36" t="s">
        <v>41</v>
      </c>
      <c r="B10" s="27" t="s">
        <v>11</v>
      </c>
      <c r="C10" s="20">
        <v>20</v>
      </c>
      <c r="D10" s="28">
        <f t="shared" ca="1" si="0"/>
        <v>100</v>
      </c>
      <c r="E10" s="22">
        <f ca="1">VLOOKUP($D10,Resolution!$G$2:$Y$25,(1+MATCH($B10,Resolution!$H$1:$Y$1,0)),TRUE)</f>
        <v>3</v>
      </c>
      <c r="F10" s="30" t="s">
        <v>47</v>
      </c>
      <c r="G10" s="37" t="s">
        <v>74</v>
      </c>
      <c r="H10" s="35"/>
      <c r="I10" s="12"/>
    </row>
    <row r="11" spans="1:9" ht="17.399999999999999" x14ac:dyDescent="0.3">
      <c r="A11" s="38" t="s">
        <v>42</v>
      </c>
      <c r="B11" s="27" t="s">
        <v>25</v>
      </c>
      <c r="C11" s="20">
        <v>30</v>
      </c>
      <c r="D11" s="28">
        <f t="shared" ca="1" si="0"/>
        <v>1</v>
      </c>
      <c r="E11" s="22">
        <f ca="1">VLOOKUP($D11,Resolution!$G$2:$Y$25,(1+MATCH($B11,Resolution!$H$1:$Y$1,0)),TRUE)</f>
        <v>0</v>
      </c>
      <c r="F11" s="30" t="s">
        <v>61</v>
      </c>
      <c r="G11" s="39">
        <f>IF(C11&gt;74,6,IF(C11&gt;50,5,ROUNDDOWN((C11-1)/10,0)))</f>
        <v>2</v>
      </c>
      <c r="H11" s="35"/>
      <c r="I11" s="12"/>
    </row>
    <row r="12" spans="1:9" ht="18" thickBot="1" x14ac:dyDescent="0.35">
      <c r="A12" s="40" t="s">
        <v>43</v>
      </c>
      <c r="B12" s="41" t="s">
        <v>18</v>
      </c>
      <c r="C12" s="42">
        <v>10</v>
      </c>
      <c r="D12" s="43">
        <f t="shared" ca="1" si="0"/>
        <v>87</v>
      </c>
      <c r="E12" s="44">
        <f ca="1">VLOOKUP($D12,Resolution!$G$2:$Y$25,(1+MATCH($B12,Resolution!$H$1:$Y$1,0)),TRUE)</f>
        <v>2</v>
      </c>
      <c r="F12" s="45"/>
      <c r="G12" s="46"/>
      <c r="H12" s="35"/>
      <c r="I12" s="12"/>
    </row>
    <row r="13" spans="1:9" s="51" customFormat="1" ht="24.6" thickTop="1" thickBot="1" x14ac:dyDescent="0.35">
      <c r="A13" s="47" t="s">
        <v>6</v>
      </c>
      <c r="B13" s="48"/>
      <c r="C13" s="48"/>
      <c r="D13" s="48"/>
      <c r="E13" s="48"/>
      <c r="F13" s="49"/>
      <c r="G13" s="49"/>
      <c r="H13" s="49"/>
      <c r="I13" s="50"/>
    </row>
    <row r="14" spans="1:9" s="51" customFormat="1" ht="18" thickTop="1" x14ac:dyDescent="0.3">
      <c r="A14" s="52"/>
      <c r="B14" s="53"/>
      <c r="C14" s="53"/>
      <c r="D14" s="53"/>
      <c r="E14" s="53"/>
      <c r="F14" s="53"/>
      <c r="G14" s="53"/>
      <c r="H14" s="53"/>
      <c r="I14" s="54"/>
    </row>
    <row r="15" spans="1:9" s="51" customFormat="1" ht="17.399999999999999" x14ac:dyDescent="0.3">
      <c r="A15" s="55"/>
      <c r="B15" s="13"/>
      <c r="C15" s="13"/>
      <c r="D15" s="13"/>
      <c r="E15" s="13"/>
      <c r="F15" s="13"/>
      <c r="G15" s="13"/>
      <c r="H15" s="13"/>
      <c r="I15" s="56"/>
    </row>
    <row r="16" spans="1:9" s="51" customFormat="1" ht="17.399999999999999" x14ac:dyDescent="0.3">
      <c r="A16" s="55"/>
      <c r="B16" s="13"/>
      <c r="C16" s="13"/>
      <c r="D16" s="13"/>
      <c r="E16" s="13"/>
      <c r="F16" s="13"/>
      <c r="G16" s="13"/>
      <c r="H16" s="13"/>
      <c r="I16" s="56"/>
    </row>
    <row r="17" spans="1:9" s="51" customFormat="1" ht="17.399999999999999" x14ac:dyDescent="0.3">
      <c r="A17" s="55"/>
      <c r="B17" s="13"/>
      <c r="C17" s="13"/>
      <c r="D17" s="13"/>
      <c r="E17" s="13"/>
      <c r="F17" s="13"/>
      <c r="G17" s="13"/>
      <c r="H17" s="13"/>
      <c r="I17" s="56"/>
    </row>
    <row r="18" spans="1:9" s="51" customFormat="1" ht="17.399999999999999" x14ac:dyDescent="0.3">
      <c r="A18" s="55"/>
      <c r="B18" s="13"/>
      <c r="C18" s="13"/>
      <c r="D18" s="13"/>
      <c r="E18" s="13"/>
      <c r="F18" s="13"/>
      <c r="G18" s="13"/>
      <c r="H18" s="13"/>
      <c r="I18" s="56"/>
    </row>
    <row r="19" spans="1:9" ht="17.399999999999999" x14ac:dyDescent="0.3">
      <c r="A19" s="55"/>
      <c r="B19" s="13"/>
      <c r="C19" s="13"/>
      <c r="D19" s="13"/>
      <c r="E19" s="13"/>
      <c r="F19" s="13"/>
      <c r="G19" s="13"/>
      <c r="H19" s="13"/>
      <c r="I19" s="56"/>
    </row>
    <row r="20" spans="1:9" ht="17.399999999999999" x14ac:dyDescent="0.3">
      <c r="A20" s="55"/>
      <c r="B20" s="13"/>
      <c r="C20" s="13"/>
      <c r="D20" s="13"/>
      <c r="E20" s="13"/>
      <c r="F20" s="13"/>
      <c r="G20" s="13"/>
      <c r="H20" s="13"/>
      <c r="I20" s="56"/>
    </row>
    <row r="21" spans="1:9" ht="17.399999999999999" x14ac:dyDescent="0.3">
      <c r="A21" s="55"/>
      <c r="B21" s="13"/>
      <c r="C21" s="13"/>
      <c r="D21" s="13"/>
      <c r="E21" s="13"/>
      <c r="F21" s="13"/>
      <c r="G21" s="13"/>
      <c r="H21" s="13"/>
      <c r="I21" s="56"/>
    </row>
    <row r="22" spans="1:9" ht="18" thickBot="1" x14ac:dyDescent="0.35">
      <c r="A22" s="57"/>
      <c r="B22" s="58"/>
      <c r="C22" s="58"/>
      <c r="D22" s="58"/>
      <c r="E22" s="58"/>
      <c r="F22" s="58"/>
      <c r="G22" s="58"/>
      <c r="H22" s="58"/>
      <c r="I22" s="59"/>
    </row>
    <row r="23" spans="1:9" ht="16.2" thickTop="1" x14ac:dyDescent="0.3"/>
  </sheetData>
  <phoneticPr fontId="0" type="noConversion"/>
  <conditionalFormatting sqref="E6:E12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showGridLines="0" workbookViewId="0"/>
  </sheetViews>
  <sheetFormatPr defaultColWidth="10.59765625" defaultRowHeight="17.399999999999999" x14ac:dyDescent="0.3"/>
  <cols>
    <col min="1" max="1" width="18.796875" style="84" bestFit="1" customWidth="1"/>
    <col min="2" max="2" width="11.3984375" style="65" bestFit="1" customWidth="1"/>
    <col min="3" max="3" width="8.296875" style="65" bestFit="1" customWidth="1"/>
    <col min="4" max="4" width="6.5" style="65" bestFit="1" customWidth="1"/>
    <col min="5" max="5" width="12" style="65" bestFit="1" customWidth="1"/>
    <col min="6" max="6" width="40.296875" style="65" bestFit="1" customWidth="1"/>
    <col min="7" max="16384" width="10.59765625" style="65"/>
  </cols>
  <sheetData>
    <row r="1" spans="1:6" ht="24.6" thickTop="1" thickBot="1" x14ac:dyDescent="0.35">
      <c r="A1" s="61" t="s">
        <v>60</v>
      </c>
      <c r="B1" s="62" t="s">
        <v>0</v>
      </c>
      <c r="C1" s="62" t="s">
        <v>5</v>
      </c>
      <c r="D1" s="63" t="s">
        <v>57</v>
      </c>
      <c r="E1" s="62" t="s">
        <v>58</v>
      </c>
      <c r="F1" s="64" t="s">
        <v>4</v>
      </c>
    </row>
    <row r="2" spans="1:6" x14ac:dyDescent="0.3">
      <c r="A2" s="66" t="s">
        <v>75</v>
      </c>
      <c r="B2" s="67" t="s">
        <v>11</v>
      </c>
      <c r="C2" s="68">
        <f>VLOOKUP($B2,Resolution!$A$2:$D$19,4,FALSE)</f>
        <v>20</v>
      </c>
      <c r="D2" s="69">
        <f t="shared" ref="D2:D11" ca="1" si="0">RANDBETWEEN(1,100)</f>
        <v>86</v>
      </c>
      <c r="E2" s="70">
        <f ca="1">VLOOKUP($D2,Resolution!$G$2:$Y$25,(1+MATCH($B2,Resolution!$H$1:$Y$1,0)),TRUE)</f>
        <v>2</v>
      </c>
      <c r="F2" s="71" t="s">
        <v>82</v>
      </c>
    </row>
    <row r="3" spans="1:6" x14ac:dyDescent="0.3">
      <c r="A3" s="72" t="s">
        <v>76</v>
      </c>
      <c r="B3" s="73" t="s">
        <v>11</v>
      </c>
      <c r="C3" s="74">
        <f>VLOOKUP($B3,Resolution!$A$2:$D$19,4,FALSE)</f>
        <v>20</v>
      </c>
      <c r="D3" s="75">
        <f t="shared" ca="1" si="0"/>
        <v>39</v>
      </c>
      <c r="E3" s="76">
        <f ca="1">VLOOKUP($D3,Resolution!$G$2:$Y$25,(1+MATCH($B3,Resolution!$H$1:$Y$1,0)),TRUE)</f>
        <v>0</v>
      </c>
      <c r="F3" s="77" t="s">
        <v>83</v>
      </c>
    </row>
    <row r="4" spans="1:6" x14ac:dyDescent="0.3">
      <c r="A4" s="88" t="s">
        <v>64</v>
      </c>
      <c r="B4" s="89" t="s">
        <v>25</v>
      </c>
      <c r="C4" s="74">
        <f>VLOOKUP($B4,Resolution!$A$2:$D$19,4,FALSE)</f>
        <v>30</v>
      </c>
      <c r="D4" s="75">
        <f t="shared" ca="1" si="0"/>
        <v>96</v>
      </c>
      <c r="E4" s="76">
        <f ca="1">VLOOKUP($D4,Resolution!$G$2:$Y$25,(1+MATCH($B4,Resolution!$H$1:$Y$1,0)),TRUE)</f>
        <v>2</v>
      </c>
      <c r="F4" s="90" t="s">
        <v>84</v>
      </c>
    </row>
    <row r="5" spans="1:6" ht="18" thickBot="1" x14ac:dyDescent="0.35">
      <c r="A5" s="78" t="s">
        <v>77</v>
      </c>
      <c r="B5" s="79" t="s">
        <v>11</v>
      </c>
      <c r="C5" s="80">
        <f>VLOOKUP($B5,Resolution!$A$2:$D$19,4,FALSE)</f>
        <v>20</v>
      </c>
      <c r="D5" s="81">
        <f ca="1">RANDBETWEEN(1,100)</f>
        <v>11</v>
      </c>
      <c r="E5" s="82">
        <f ca="1">VLOOKUP($D5,Resolution!$G$2:$Y$25,(1+MATCH($B5,Resolution!$H$1:$Y$1,0)),TRUE)</f>
        <v>0</v>
      </c>
      <c r="F5" s="83" t="s">
        <v>85</v>
      </c>
    </row>
    <row r="6" spans="1:6" ht="18.600000000000001" thickTop="1" thickBot="1" x14ac:dyDescent="0.35"/>
    <row r="7" spans="1:6" ht="24.6" thickTop="1" thickBot="1" x14ac:dyDescent="0.35">
      <c r="A7" s="85" t="s">
        <v>53</v>
      </c>
      <c r="B7" s="86" t="s">
        <v>0</v>
      </c>
      <c r="C7" s="86" t="s">
        <v>5</v>
      </c>
      <c r="D7" s="63" t="s">
        <v>57</v>
      </c>
      <c r="E7" s="86" t="s">
        <v>58</v>
      </c>
      <c r="F7" s="87" t="s">
        <v>4</v>
      </c>
    </row>
    <row r="8" spans="1:6" x14ac:dyDescent="0.3">
      <c r="A8" s="66" t="s">
        <v>78</v>
      </c>
      <c r="B8" s="67" t="s">
        <v>25</v>
      </c>
      <c r="C8" s="68">
        <f>VLOOKUP($B8,Resolution!$A$2:$D$19,4,FALSE)</f>
        <v>30</v>
      </c>
      <c r="D8" s="69">
        <f t="shared" ca="1" si="0"/>
        <v>51</v>
      </c>
      <c r="E8" s="70">
        <f ca="1">VLOOKUP($D8,Resolution!$G$2:$Y$25,(1+MATCH($B8,Resolution!$H$1:$Y$1,0)),TRUE)</f>
        <v>1</v>
      </c>
      <c r="F8" s="71" t="s">
        <v>86</v>
      </c>
    </row>
    <row r="9" spans="1:6" x14ac:dyDescent="0.3">
      <c r="A9" s="72" t="s">
        <v>79</v>
      </c>
      <c r="B9" s="73" t="s">
        <v>25</v>
      </c>
      <c r="C9" s="74">
        <f>VLOOKUP($B9,Resolution!$A$2:$D$19,4,FALSE)</f>
        <v>30</v>
      </c>
      <c r="D9" s="75">
        <f t="shared" ca="1" si="0"/>
        <v>7</v>
      </c>
      <c r="E9" s="76">
        <f ca="1">VLOOKUP($D9,Resolution!$G$2:$Y$25,(1+MATCH($B9,Resolution!$H$1:$Y$1,0)),TRUE)</f>
        <v>0</v>
      </c>
      <c r="F9" s="77" t="s">
        <v>87</v>
      </c>
    </row>
    <row r="10" spans="1:6" x14ac:dyDescent="0.3">
      <c r="A10" s="88" t="s">
        <v>65</v>
      </c>
      <c r="B10" s="89" t="s">
        <v>11</v>
      </c>
      <c r="C10" s="74">
        <f>VLOOKUP($B10,Resolution!$A$2:$D$19,4,FALSE)</f>
        <v>20</v>
      </c>
      <c r="D10" s="75">
        <f t="shared" ca="1" si="0"/>
        <v>100</v>
      </c>
      <c r="E10" s="76">
        <f ca="1">VLOOKUP($D10,Resolution!$G$2:$Y$25,(1+MATCH($B10,Resolution!$H$1:$Y$1,0)),TRUE)</f>
        <v>3</v>
      </c>
      <c r="F10" s="90" t="s">
        <v>88</v>
      </c>
    </row>
    <row r="11" spans="1:6" x14ac:dyDescent="0.3">
      <c r="A11" s="88" t="s">
        <v>80</v>
      </c>
      <c r="B11" s="89" t="s">
        <v>25</v>
      </c>
      <c r="C11" s="74">
        <f>VLOOKUP($B11,Resolution!$A$2:$D$19,4,FALSE)</f>
        <v>30</v>
      </c>
      <c r="D11" s="75">
        <f t="shared" ca="1" si="0"/>
        <v>76</v>
      </c>
      <c r="E11" s="76">
        <f ca="1">VLOOKUP($D11,Resolution!$G$2:$Y$25,(1+MATCH($B11,Resolution!$H$1:$Y$1,0)),TRUE)</f>
        <v>2</v>
      </c>
      <c r="F11" s="90" t="s">
        <v>89</v>
      </c>
    </row>
    <row r="12" spans="1:6" ht="18" thickBot="1" x14ac:dyDescent="0.35">
      <c r="A12" s="78" t="s">
        <v>81</v>
      </c>
      <c r="B12" s="91" t="s">
        <v>11</v>
      </c>
      <c r="C12" s="80">
        <f>VLOOKUP($B12,Resolution!$A$2:$D$19,4,FALSE)</f>
        <v>20</v>
      </c>
      <c r="D12" s="81">
        <f ca="1">RANDBETWEEN(1,100)</f>
        <v>58</v>
      </c>
      <c r="E12" s="82">
        <f ca="1">VLOOKUP($D12,Resolution!$G$2:$Y$25,(1+MATCH($B12,Resolution!$H$1:$Y$1,0)),TRUE)</f>
        <v>1</v>
      </c>
      <c r="F12" s="83" t="s">
        <v>90</v>
      </c>
    </row>
    <row r="13" spans="1:6" ht="18.600000000000001" thickTop="1" thickBot="1" x14ac:dyDescent="0.35"/>
    <row r="14" spans="1:6" ht="24.6" thickTop="1" thickBot="1" x14ac:dyDescent="0.5">
      <c r="A14" s="92" t="s">
        <v>48</v>
      </c>
    </row>
    <row r="15" spans="1:6" x14ac:dyDescent="0.35">
      <c r="A15" s="93"/>
    </row>
    <row r="16" spans="1:6" ht="18" thickBot="1" x14ac:dyDescent="0.4">
      <c r="A16" s="94"/>
    </row>
    <row r="17" ht="18" thickTop="1" x14ac:dyDescent="0.3"/>
  </sheetData>
  <phoneticPr fontId="0" type="noConversion"/>
  <conditionalFormatting sqref="E2:F5 E8:F12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11.796875" style="112" bestFit="1" customWidth="1"/>
    <col min="2" max="3" width="22.3984375" style="6" customWidth="1"/>
    <col min="4" max="16384" width="8.59765625" style="6"/>
  </cols>
  <sheetData>
    <row r="1" spans="1:3" ht="24" thickBot="1" x14ac:dyDescent="0.35">
      <c r="A1" s="95" t="s">
        <v>54</v>
      </c>
      <c r="B1" s="95"/>
      <c r="C1" s="96"/>
    </row>
    <row r="2" spans="1:3" ht="16.2" thickBot="1" x14ac:dyDescent="0.35">
      <c r="A2" s="97" t="s">
        <v>2</v>
      </c>
      <c r="B2" s="98" t="s">
        <v>3</v>
      </c>
      <c r="C2" s="99" t="s">
        <v>4</v>
      </c>
    </row>
    <row r="3" spans="1:3" x14ac:dyDescent="0.3">
      <c r="A3" s="100" t="s">
        <v>91</v>
      </c>
      <c r="B3" s="101"/>
      <c r="C3" s="102"/>
    </row>
    <row r="4" spans="1:3" x14ac:dyDescent="0.3">
      <c r="A4" s="103" t="s">
        <v>92</v>
      </c>
      <c r="B4" s="104"/>
      <c r="C4" s="105"/>
    </row>
    <row r="5" spans="1:3" x14ac:dyDescent="0.3">
      <c r="A5" s="103"/>
      <c r="B5" s="104"/>
      <c r="C5" s="105"/>
    </row>
    <row r="6" spans="1:3" x14ac:dyDescent="0.3">
      <c r="A6" s="103"/>
      <c r="B6" s="104"/>
      <c r="C6" s="105"/>
    </row>
    <row r="7" spans="1:3" x14ac:dyDescent="0.3">
      <c r="A7" s="103"/>
      <c r="B7" s="104"/>
      <c r="C7" s="105"/>
    </row>
    <row r="8" spans="1:3" x14ac:dyDescent="0.3">
      <c r="A8" s="103"/>
      <c r="B8" s="104"/>
      <c r="C8" s="105"/>
    </row>
    <row r="9" spans="1:3" x14ac:dyDescent="0.3">
      <c r="A9" s="103"/>
      <c r="B9" s="104"/>
      <c r="C9" s="105"/>
    </row>
    <row r="10" spans="1:3" x14ac:dyDescent="0.3">
      <c r="A10" s="103"/>
      <c r="B10" s="104"/>
      <c r="C10" s="105"/>
    </row>
    <row r="11" spans="1:3" x14ac:dyDescent="0.3">
      <c r="A11" s="103"/>
      <c r="B11" s="104"/>
      <c r="C11" s="105"/>
    </row>
    <row r="12" spans="1:3" x14ac:dyDescent="0.3">
      <c r="A12" s="103"/>
      <c r="B12" s="104"/>
      <c r="C12" s="105"/>
    </row>
    <row r="13" spans="1:3" x14ac:dyDescent="0.3">
      <c r="A13" s="103"/>
      <c r="B13" s="104"/>
      <c r="C13" s="105"/>
    </row>
    <row r="14" spans="1:3" x14ac:dyDescent="0.3">
      <c r="A14" s="103"/>
      <c r="B14" s="104"/>
      <c r="C14" s="105"/>
    </row>
    <row r="15" spans="1:3" x14ac:dyDescent="0.3">
      <c r="A15" s="103"/>
      <c r="B15" s="104"/>
      <c r="C15" s="105"/>
    </row>
    <row r="16" spans="1:3" x14ac:dyDescent="0.3">
      <c r="A16" s="106"/>
      <c r="B16" s="107"/>
      <c r="C16" s="108"/>
    </row>
    <row r="17" spans="1:3" ht="16.2" thickBot="1" x14ac:dyDescent="0.35">
      <c r="A17" s="109"/>
      <c r="B17" s="110"/>
      <c r="C17" s="111"/>
    </row>
    <row r="18" spans="1:3" ht="16.2" thickTop="1" x14ac:dyDescent="0.3">
      <c r="A18" s="6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53F1-AFCF-4263-8F99-8AA77722313A}">
  <dimension ref="A1:C13"/>
  <sheetViews>
    <sheetView showGridLines="0" workbookViewId="0"/>
  </sheetViews>
  <sheetFormatPr defaultColWidth="9" defaultRowHeight="15.6" x14ac:dyDescent="0.3"/>
  <cols>
    <col min="1" max="1" width="62.796875" style="6" bestFit="1" customWidth="1"/>
    <col min="2" max="2" width="9.5" style="112" customWidth="1"/>
    <col min="3" max="3" width="6.3984375" style="6" customWidth="1"/>
    <col min="4" max="16384" width="9" style="6"/>
  </cols>
  <sheetData>
    <row r="1" spans="1:3" x14ac:dyDescent="0.3">
      <c r="A1" s="60" t="s">
        <v>9</v>
      </c>
      <c r="B1" s="113" t="str">
        <f>'Personal File'!A1</f>
        <v>Black</v>
      </c>
      <c r="C1" s="114" t="s">
        <v>10</v>
      </c>
    </row>
    <row r="2" spans="1:3" x14ac:dyDescent="0.3">
      <c r="A2" s="115" t="s">
        <v>20</v>
      </c>
      <c r="B2" s="112" t="s">
        <v>11</v>
      </c>
      <c r="C2" s="116">
        <v>0.2</v>
      </c>
    </row>
    <row r="3" spans="1:3" x14ac:dyDescent="0.3">
      <c r="A3" s="115" t="s">
        <v>15</v>
      </c>
      <c r="B3" s="112" t="s">
        <v>11</v>
      </c>
      <c r="C3" s="116">
        <v>0.2</v>
      </c>
    </row>
    <row r="4" spans="1:3" x14ac:dyDescent="0.3">
      <c r="A4" s="115" t="s">
        <v>63</v>
      </c>
      <c r="B4" s="112" t="s">
        <v>11</v>
      </c>
      <c r="C4" s="116">
        <v>0.2</v>
      </c>
    </row>
    <row r="5" spans="1:3" x14ac:dyDescent="0.3">
      <c r="A5" s="115" t="s">
        <v>16</v>
      </c>
      <c r="B5" s="112" t="s">
        <v>11</v>
      </c>
      <c r="C5" s="116">
        <v>0.2</v>
      </c>
    </row>
    <row r="6" spans="1:3" x14ac:dyDescent="0.3">
      <c r="A6" s="115" t="s">
        <v>17</v>
      </c>
      <c r="B6" s="112" t="s">
        <v>11</v>
      </c>
      <c r="C6" s="116">
        <v>0.2</v>
      </c>
    </row>
    <row r="7" spans="1:3" x14ac:dyDescent="0.3">
      <c r="A7" s="60" t="s">
        <v>1</v>
      </c>
      <c r="B7" s="113"/>
      <c r="C7" s="114">
        <f>SUM(C2:C6)</f>
        <v>1</v>
      </c>
    </row>
    <row r="8" spans="1:3" x14ac:dyDescent="0.3">
      <c r="A8" s="60"/>
      <c r="B8" s="113"/>
      <c r="C8" s="114"/>
    </row>
    <row r="9" spans="1:3" x14ac:dyDescent="0.3">
      <c r="A9" s="60" t="s">
        <v>12</v>
      </c>
      <c r="B9" s="117">
        <v>0</v>
      </c>
      <c r="C9" s="118"/>
    </row>
    <row r="10" spans="1:3" x14ac:dyDescent="0.3">
      <c r="A10" s="60" t="s">
        <v>13</v>
      </c>
      <c r="B10" s="117"/>
      <c r="C10" s="118"/>
    </row>
    <row r="11" spans="1:3" x14ac:dyDescent="0.3">
      <c r="A11" s="60" t="s">
        <v>14</v>
      </c>
      <c r="B11" s="117">
        <f>IF(B9=0,B10*C7,(B10*C7*(1-(B9/4))))</f>
        <v>0</v>
      </c>
      <c r="C11" s="118"/>
    </row>
    <row r="12" spans="1:3" x14ac:dyDescent="0.3">
      <c r="A12" s="60" t="s">
        <v>62</v>
      </c>
      <c r="B12" s="119">
        <v>0</v>
      </c>
      <c r="C12" s="120"/>
    </row>
    <row r="13" spans="1:3" x14ac:dyDescent="0.3">
      <c r="A13" s="60" t="s">
        <v>1</v>
      </c>
      <c r="B13" s="121">
        <f>SUM(B11:B12)</f>
        <v>0</v>
      </c>
      <c r="C13" s="118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" style="144" bestFit="1" customWidth="1"/>
    <col min="2" max="2" width="5" style="136" bestFit="1" customWidth="1"/>
    <col min="3" max="3" width="3.8984375" style="136" bestFit="1" customWidth="1"/>
    <col min="4" max="4" width="5.796875" style="155" bestFit="1" customWidth="1"/>
    <col min="5" max="5" width="1.8984375" style="136" customWidth="1"/>
    <col min="6" max="6" width="4.8984375" style="136" bestFit="1" customWidth="1"/>
    <col min="7" max="7" width="3.8984375" style="136" bestFit="1" customWidth="1"/>
    <col min="8" max="8" width="6.69921875" style="136" bestFit="1" customWidth="1"/>
    <col min="9" max="9" width="6.796875" style="136" bestFit="1" customWidth="1"/>
    <col min="10" max="10" width="5" style="136" bestFit="1" customWidth="1"/>
    <col min="11" max="11" width="7.09765625" style="136" bestFit="1" customWidth="1"/>
    <col min="12" max="12" width="5.59765625" style="136" bestFit="1" customWidth="1"/>
    <col min="13" max="13" width="9" style="136" bestFit="1" customWidth="1"/>
    <col min="14" max="14" width="11.3984375" style="136" bestFit="1" customWidth="1"/>
    <col min="15" max="15" width="9.796875" style="136" bestFit="1" customWidth="1"/>
    <col min="16" max="16" width="8.296875" style="136" bestFit="1" customWidth="1"/>
    <col min="17" max="17" width="10.5" style="136" bestFit="1" customWidth="1"/>
    <col min="18" max="18" width="9.69921875" style="136" bestFit="1" customWidth="1"/>
    <col min="19" max="19" width="6.69921875" style="136" bestFit="1" customWidth="1"/>
    <col min="20" max="21" width="6.59765625" style="136" bestFit="1" customWidth="1"/>
    <col min="22" max="24" width="10.3984375" style="136" bestFit="1" customWidth="1"/>
    <col min="25" max="25" width="7.5" style="136" bestFit="1" customWidth="1"/>
    <col min="26" max="16384" width="8.796875" style="136"/>
  </cols>
  <sheetData>
    <row r="1" spans="1:25" s="125" customFormat="1" ht="16.8" thickTop="1" thickBot="1" x14ac:dyDescent="0.35">
      <c r="A1" s="122" t="s">
        <v>0</v>
      </c>
      <c r="B1" s="123" t="s">
        <v>19</v>
      </c>
      <c r="C1" s="123"/>
      <c r="D1" s="124" t="s">
        <v>5</v>
      </c>
      <c r="F1" s="126" t="s">
        <v>55</v>
      </c>
      <c r="G1" s="127"/>
      <c r="H1" s="128" t="s">
        <v>21</v>
      </c>
      <c r="I1" s="129" t="s">
        <v>22</v>
      </c>
      <c r="J1" s="129" t="s">
        <v>23</v>
      </c>
      <c r="K1" s="129" t="s">
        <v>24</v>
      </c>
      <c r="L1" s="129" t="s">
        <v>18</v>
      </c>
      <c r="M1" s="129" t="s">
        <v>11</v>
      </c>
      <c r="N1" s="129" t="s">
        <v>25</v>
      </c>
      <c r="O1" s="129" t="s">
        <v>26</v>
      </c>
      <c r="P1" s="129" t="s">
        <v>27</v>
      </c>
      <c r="Q1" s="129" t="s">
        <v>28</v>
      </c>
      <c r="R1" s="130" t="s">
        <v>29</v>
      </c>
      <c r="S1" s="131" t="s">
        <v>30</v>
      </c>
      <c r="T1" s="129" t="s">
        <v>31</v>
      </c>
      <c r="U1" s="130" t="s">
        <v>32</v>
      </c>
      <c r="V1" s="131" t="s">
        <v>33</v>
      </c>
      <c r="W1" s="129" t="s">
        <v>34</v>
      </c>
      <c r="X1" s="129" t="s">
        <v>35</v>
      </c>
      <c r="Y1" s="132" t="s">
        <v>36</v>
      </c>
    </row>
    <row r="2" spans="1:25" x14ac:dyDescent="0.3">
      <c r="A2" s="133" t="s">
        <v>21</v>
      </c>
      <c r="B2" s="134">
        <v>0</v>
      </c>
      <c r="C2" s="134"/>
      <c r="D2" s="135">
        <v>0</v>
      </c>
      <c r="F2" s="137">
        <v>0</v>
      </c>
      <c r="G2" s="138">
        <v>1</v>
      </c>
      <c r="H2" s="139"/>
      <c r="I2" s="140"/>
      <c r="J2" s="140"/>
      <c r="K2" s="140"/>
      <c r="L2" s="140"/>
      <c r="M2" s="140"/>
      <c r="N2" s="140"/>
      <c r="O2" s="140"/>
      <c r="P2" s="140"/>
      <c r="Q2" s="140"/>
      <c r="R2" s="141"/>
      <c r="S2" s="142"/>
      <c r="T2" s="140"/>
      <c r="U2" s="141"/>
      <c r="V2" s="142"/>
      <c r="W2" s="140"/>
      <c r="X2" s="140"/>
      <c r="Y2" s="143"/>
    </row>
    <row r="3" spans="1:25" x14ac:dyDescent="0.3">
      <c r="A3" s="133" t="s">
        <v>22</v>
      </c>
      <c r="B3" s="144" t="str">
        <f>CONCATENATE(B2+1," -")</f>
        <v>1 -</v>
      </c>
      <c r="C3" s="145">
        <v>2</v>
      </c>
      <c r="D3" s="135">
        <v>2</v>
      </c>
      <c r="F3" s="146">
        <v>2</v>
      </c>
      <c r="G3" s="147">
        <v>3</v>
      </c>
      <c r="H3" s="148"/>
      <c r="I3" s="149"/>
      <c r="J3" s="149"/>
      <c r="K3" s="149"/>
      <c r="L3" s="149"/>
      <c r="M3" s="149"/>
      <c r="N3" s="149"/>
      <c r="O3" s="149"/>
      <c r="P3" s="149"/>
      <c r="Q3" s="149"/>
      <c r="R3" s="150"/>
      <c r="S3" s="146"/>
      <c r="T3" s="149"/>
      <c r="U3" s="150"/>
      <c r="V3" s="146">
        <v>1</v>
      </c>
      <c r="W3" s="149">
        <v>1</v>
      </c>
      <c r="X3" s="149">
        <v>1</v>
      </c>
      <c r="Y3" s="151">
        <v>1</v>
      </c>
    </row>
    <row r="4" spans="1:25" x14ac:dyDescent="0.3">
      <c r="A4" s="133" t="s">
        <v>23</v>
      </c>
      <c r="B4" s="144" t="str">
        <f t="shared" ref="B4:B15" si="0">CONCATENATE(C3+1," -")</f>
        <v>3 -</v>
      </c>
      <c r="C4" s="145">
        <v>4</v>
      </c>
      <c r="D4" s="135">
        <v>4</v>
      </c>
      <c r="F4" s="146">
        <v>4</v>
      </c>
      <c r="G4" s="147">
        <v>6</v>
      </c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50"/>
      <c r="S4" s="146"/>
      <c r="T4" s="149"/>
      <c r="U4" s="150">
        <v>1</v>
      </c>
      <c r="V4" s="146">
        <v>1</v>
      </c>
      <c r="W4" s="149">
        <v>1</v>
      </c>
      <c r="X4" s="149">
        <v>1</v>
      </c>
      <c r="Y4" s="151">
        <v>1</v>
      </c>
    </row>
    <row r="5" spans="1:25" x14ac:dyDescent="0.3">
      <c r="A5" s="133" t="s">
        <v>24</v>
      </c>
      <c r="B5" s="144" t="str">
        <f t="shared" si="0"/>
        <v>5 -</v>
      </c>
      <c r="C5" s="145">
        <v>7</v>
      </c>
      <c r="D5" s="135">
        <v>6</v>
      </c>
      <c r="F5" s="146">
        <v>7</v>
      </c>
      <c r="G5" s="147">
        <v>10</v>
      </c>
      <c r="H5" s="148"/>
      <c r="I5" s="149"/>
      <c r="J5" s="149"/>
      <c r="K5" s="149"/>
      <c r="L5" s="149"/>
      <c r="M5" s="149"/>
      <c r="N5" s="149"/>
      <c r="O5" s="149"/>
      <c r="P5" s="149"/>
      <c r="Q5" s="149"/>
      <c r="R5" s="150"/>
      <c r="S5" s="146"/>
      <c r="T5" s="149">
        <v>1</v>
      </c>
      <c r="U5" s="150">
        <v>1</v>
      </c>
      <c r="V5" s="146">
        <v>1</v>
      </c>
      <c r="W5" s="149">
        <v>1</v>
      </c>
      <c r="X5" s="149">
        <v>1</v>
      </c>
      <c r="Y5" s="151">
        <v>1</v>
      </c>
    </row>
    <row r="6" spans="1:25" x14ac:dyDescent="0.3">
      <c r="A6" s="133" t="s">
        <v>18</v>
      </c>
      <c r="B6" s="144" t="str">
        <f t="shared" si="0"/>
        <v>8 -</v>
      </c>
      <c r="C6" s="145">
        <v>15</v>
      </c>
      <c r="D6" s="135">
        <v>10</v>
      </c>
      <c r="F6" s="146">
        <v>11</v>
      </c>
      <c r="G6" s="147">
        <v>15</v>
      </c>
      <c r="H6" s="148"/>
      <c r="I6" s="149"/>
      <c r="J6" s="149"/>
      <c r="K6" s="149"/>
      <c r="L6" s="149"/>
      <c r="M6" s="149"/>
      <c r="N6" s="149"/>
      <c r="O6" s="149"/>
      <c r="P6" s="149"/>
      <c r="Q6" s="149"/>
      <c r="R6" s="150"/>
      <c r="S6" s="146">
        <v>1</v>
      </c>
      <c r="T6" s="149">
        <v>1</v>
      </c>
      <c r="U6" s="150">
        <v>1</v>
      </c>
      <c r="V6" s="146">
        <v>1</v>
      </c>
      <c r="W6" s="149">
        <v>1</v>
      </c>
      <c r="X6" s="149">
        <v>1</v>
      </c>
      <c r="Y6" s="151">
        <v>1</v>
      </c>
    </row>
    <row r="7" spans="1:25" x14ac:dyDescent="0.3">
      <c r="A7" s="133" t="s">
        <v>11</v>
      </c>
      <c r="B7" s="144" t="str">
        <f t="shared" si="0"/>
        <v>16 -</v>
      </c>
      <c r="C7" s="145">
        <v>25</v>
      </c>
      <c r="D7" s="135">
        <v>20</v>
      </c>
      <c r="F7" s="146">
        <v>16</v>
      </c>
      <c r="G7" s="147">
        <v>20</v>
      </c>
      <c r="H7" s="148"/>
      <c r="I7" s="149"/>
      <c r="J7" s="149"/>
      <c r="K7" s="149"/>
      <c r="L7" s="149"/>
      <c r="M7" s="149"/>
      <c r="N7" s="149"/>
      <c r="O7" s="149"/>
      <c r="P7" s="149"/>
      <c r="Q7" s="149"/>
      <c r="R7" s="150">
        <v>1</v>
      </c>
      <c r="S7" s="146">
        <v>1</v>
      </c>
      <c r="T7" s="149">
        <v>1</v>
      </c>
      <c r="U7" s="150">
        <v>1</v>
      </c>
      <c r="V7" s="146">
        <v>1</v>
      </c>
      <c r="W7" s="149">
        <v>1</v>
      </c>
      <c r="X7" s="149">
        <v>1</v>
      </c>
      <c r="Y7" s="151">
        <v>1</v>
      </c>
    </row>
    <row r="8" spans="1:25" x14ac:dyDescent="0.3">
      <c r="A8" s="133" t="s">
        <v>25</v>
      </c>
      <c r="B8" s="144" t="str">
        <f t="shared" si="0"/>
        <v>26 -</v>
      </c>
      <c r="C8" s="145">
        <v>35</v>
      </c>
      <c r="D8" s="135">
        <v>30</v>
      </c>
      <c r="F8" s="146">
        <v>21</v>
      </c>
      <c r="G8" s="147">
        <v>25</v>
      </c>
      <c r="H8" s="148"/>
      <c r="I8" s="149"/>
      <c r="J8" s="149"/>
      <c r="K8" s="149"/>
      <c r="L8" s="149"/>
      <c r="M8" s="149"/>
      <c r="N8" s="149"/>
      <c r="O8" s="149"/>
      <c r="P8" s="149"/>
      <c r="Q8" s="149">
        <v>1</v>
      </c>
      <c r="R8" s="150">
        <v>1</v>
      </c>
      <c r="S8" s="146">
        <v>1</v>
      </c>
      <c r="T8" s="149">
        <v>1</v>
      </c>
      <c r="U8" s="150">
        <v>1</v>
      </c>
      <c r="V8" s="146">
        <v>1</v>
      </c>
      <c r="W8" s="149">
        <v>1</v>
      </c>
      <c r="X8" s="149">
        <v>1</v>
      </c>
      <c r="Y8" s="151">
        <v>2</v>
      </c>
    </row>
    <row r="9" spans="1:25" x14ac:dyDescent="0.3">
      <c r="A9" s="133" t="s">
        <v>26</v>
      </c>
      <c r="B9" s="144" t="str">
        <f t="shared" si="0"/>
        <v>36 -</v>
      </c>
      <c r="C9" s="145">
        <v>56</v>
      </c>
      <c r="D9" s="135">
        <v>40</v>
      </c>
      <c r="F9" s="146">
        <v>26</v>
      </c>
      <c r="G9" s="147">
        <v>30</v>
      </c>
      <c r="H9" s="148"/>
      <c r="I9" s="149"/>
      <c r="J9" s="149"/>
      <c r="K9" s="149"/>
      <c r="L9" s="149"/>
      <c r="M9" s="149"/>
      <c r="N9" s="149"/>
      <c r="O9" s="149"/>
      <c r="P9" s="149">
        <v>1</v>
      </c>
      <c r="Q9" s="149">
        <v>1</v>
      </c>
      <c r="R9" s="150">
        <v>1</v>
      </c>
      <c r="S9" s="146">
        <v>1</v>
      </c>
      <c r="T9" s="149">
        <v>1</v>
      </c>
      <c r="U9" s="150">
        <v>1</v>
      </c>
      <c r="V9" s="146">
        <v>1</v>
      </c>
      <c r="W9" s="149">
        <v>1</v>
      </c>
      <c r="X9" s="149">
        <v>2</v>
      </c>
      <c r="Y9" s="151">
        <v>2</v>
      </c>
    </row>
    <row r="10" spans="1:25" x14ac:dyDescent="0.3">
      <c r="A10" s="133" t="s">
        <v>27</v>
      </c>
      <c r="B10" s="144" t="str">
        <f t="shared" si="0"/>
        <v>57 -</v>
      </c>
      <c r="C10" s="145">
        <v>62</v>
      </c>
      <c r="D10" s="135">
        <v>50</v>
      </c>
      <c r="F10" s="146">
        <v>31</v>
      </c>
      <c r="G10" s="147">
        <v>35</v>
      </c>
      <c r="H10" s="148"/>
      <c r="I10" s="149"/>
      <c r="J10" s="149"/>
      <c r="K10" s="149"/>
      <c r="L10" s="149"/>
      <c r="M10" s="149"/>
      <c r="N10" s="149"/>
      <c r="O10" s="149">
        <v>1</v>
      </c>
      <c r="P10" s="149">
        <v>1</v>
      </c>
      <c r="Q10" s="149">
        <v>1</v>
      </c>
      <c r="R10" s="150">
        <v>1</v>
      </c>
      <c r="S10" s="146">
        <v>1</v>
      </c>
      <c r="T10" s="149">
        <v>1</v>
      </c>
      <c r="U10" s="150">
        <v>1</v>
      </c>
      <c r="V10" s="146">
        <v>1</v>
      </c>
      <c r="W10" s="149">
        <v>2</v>
      </c>
      <c r="X10" s="149">
        <v>2</v>
      </c>
      <c r="Y10" s="151">
        <v>2</v>
      </c>
    </row>
    <row r="11" spans="1:25" x14ac:dyDescent="0.3">
      <c r="A11" s="133" t="s">
        <v>28</v>
      </c>
      <c r="B11" s="144" t="str">
        <f t="shared" si="0"/>
        <v>63 -</v>
      </c>
      <c r="C11" s="145">
        <v>67</v>
      </c>
      <c r="D11" s="135">
        <v>75</v>
      </c>
      <c r="F11" s="146">
        <v>36</v>
      </c>
      <c r="G11" s="147">
        <v>40</v>
      </c>
      <c r="H11" s="148"/>
      <c r="I11" s="149"/>
      <c r="J11" s="149"/>
      <c r="K11" s="149"/>
      <c r="L11" s="149"/>
      <c r="M11" s="149"/>
      <c r="N11" s="149">
        <v>1</v>
      </c>
      <c r="O11" s="149">
        <v>1</v>
      </c>
      <c r="P11" s="149">
        <v>1</v>
      </c>
      <c r="Q11" s="149">
        <v>1</v>
      </c>
      <c r="R11" s="150">
        <v>1</v>
      </c>
      <c r="S11" s="146">
        <v>1</v>
      </c>
      <c r="T11" s="149">
        <v>1</v>
      </c>
      <c r="U11" s="150">
        <v>2</v>
      </c>
      <c r="V11" s="146">
        <v>2</v>
      </c>
      <c r="W11" s="149">
        <v>2</v>
      </c>
      <c r="X11" s="149">
        <v>2</v>
      </c>
      <c r="Y11" s="151">
        <v>2</v>
      </c>
    </row>
    <row r="12" spans="1:25" x14ac:dyDescent="0.3">
      <c r="A12" s="133" t="s">
        <v>29</v>
      </c>
      <c r="B12" s="144" t="str">
        <f t="shared" si="0"/>
        <v>68 -</v>
      </c>
      <c r="C12" s="145">
        <v>125</v>
      </c>
      <c r="D12" s="135">
        <v>100</v>
      </c>
      <c r="F12" s="146">
        <v>41</v>
      </c>
      <c r="G12" s="147">
        <v>45</v>
      </c>
      <c r="H12" s="148"/>
      <c r="I12" s="149"/>
      <c r="J12" s="149"/>
      <c r="K12" s="149"/>
      <c r="L12" s="149"/>
      <c r="M12" s="149">
        <v>1</v>
      </c>
      <c r="N12" s="149">
        <v>1</v>
      </c>
      <c r="O12" s="149">
        <v>1</v>
      </c>
      <c r="P12" s="149">
        <v>1</v>
      </c>
      <c r="Q12" s="149">
        <v>1</v>
      </c>
      <c r="R12" s="150">
        <v>1</v>
      </c>
      <c r="S12" s="146">
        <v>2</v>
      </c>
      <c r="T12" s="149">
        <v>2</v>
      </c>
      <c r="U12" s="150">
        <v>2</v>
      </c>
      <c r="V12" s="146">
        <v>2</v>
      </c>
      <c r="W12" s="149">
        <v>2</v>
      </c>
      <c r="X12" s="149">
        <v>2</v>
      </c>
      <c r="Y12" s="151">
        <v>2</v>
      </c>
    </row>
    <row r="13" spans="1:25" x14ac:dyDescent="0.3">
      <c r="A13" s="133" t="s">
        <v>30</v>
      </c>
      <c r="B13" s="144" t="str">
        <f t="shared" si="0"/>
        <v>126 -</v>
      </c>
      <c r="C13" s="145">
        <v>175</v>
      </c>
      <c r="D13" s="135">
        <v>150</v>
      </c>
      <c r="F13" s="146">
        <v>46</v>
      </c>
      <c r="G13" s="147">
        <v>50</v>
      </c>
      <c r="H13" s="148"/>
      <c r="I13" s="149"/>
      <c r="J13" s="149"/>
      <c r="K13" s="149"/>
      <c r="L13" s="149">
        <v>1</v>
      </c>
      <c r="M13" s="149">
        <v>1</v>
      </c>
      <c r="N13" s="149">
        <v>1</v>
      </c>
      <c r="O13" s="149">
        <v>1</v>
      </c>
      <c r="P13" s="149">
        <v>1</v>
      </c>
      <c r="Q13" s="149">
        <v>1</v>
      </c>
      <c r="R13" s="150">
        <v>2</v>
      </c>
      <c r="S13" s="146">
        <v>2</v>
      </c>
      <c r="T13" s="149">
        <v>2</v>
      </c>
      <c r="U13" s="150">
        <v>2</v>
      </c>
      <c r="V13" s="146">
        <v>2</v>
      </c>
      <c r="W13" s="149">
        <v>2</v>
      </c>
      <c r="X13" s="149">
        <v>2</v>
      </c>
      <c r="Y13" s="151">
        <v>2</v>
      </c>
    </row>
    <row r="14" spans="1:25" x14ac:dyDescent="0.3">
      <c r="A14" s="133" t="s">
        <v>31</v>
      </c>
      <c r="B14" s="144" t="str">
        <f t="shared" si="0"/>
        <v>176 -</v>
      </c>
      <c r="C14" s="145">
        <v>350</v>
      </c>
      <c r="D14" s="135">
        <v>200</v>
      </c>
      <c r="F14" s="146">
        <v>51</v>
      </c>
      <c r="G14" s="147">
        <v>55</v>
      </c>
      <c r="H14" s="148"/>
      <c r="I14" s="149"/>
      <c r="J14" s="149"/>
      <c r="K14" s="149">
        <v>1</v>
      </c>
      <c r="L14" s="149">
        <v>1</v>
      </c>
      <c r="M14" s="149">
        <v>1</v>
      </c>
      <c r="N14" s="149">
        <v>1</v>
      </c>
      <c r="O14" s="149">
        <v>1</v>
      </c>
      <c r="P14" s="149">
        <v>1</v>
      </c>
      <c r="Q14" s="149">
        <v>2</v>
      </c>
      <c r="R14" s="150">
        <v>2</v>
      </c>
      <c r="S14" s="146">
        <v>2</v>
      </c>
      <c r="T14" s="149">
        <v>2</v>
      </c>
      <c r="U14" s="150">
        <v>2</v>
      </c>
      <c r="V14" s="146">
        <v>2</v>
      </c>
      <c r="W14" s="149">
        <v>2</v>
      </c>
      <c r="X14" s="149">
        <v>2</v>
      </c>
      <c r="Y14" s="151">
        <v>2</v>
      </c>
    </row>
    <row r="15" spans="1:25" x14ac:dyDescent="0.3">
      <c r="A15" s="133" t="s">
        <v>32</v>
      </c>
      <c r="B15" s="144" t="str">
        <f t="shared" si="0"/>
        <v>351 -</v>
      </c>
      <c r="C15" s="145">
        <v>999</v>
      </c>
      <c r="D15" s="135">
        <v>500</v>
      </c>
      <c r="F15" s="146">
        <v>56</v>
      </c>
      <c r="G15" s="147">
        <v>60</v>
      </c>
      <c r="H15" s="148"/>
      <c r="I15" s="149"/>
      <c r="J15" s="149">
        <v>1</v>
      </c>
      <c r="K15" s="149">
        <v>1</v>
      </c>
      <c r="L15" s="149">
        <v>1</v>
      </c>
      <c r="M15" s="149">
        <v>1</v>
      </c>
      <c r="N15" s="149">
        <v>1</v>
      </c>
      <c r="O15" s="149">
        <v>1</v>
      </c>
      <c r="P15" s="149">
        <v>2</v>
      </c>
      <c r="Q15" s="149">
        <v>2</v>
      </c>
      <c r="R15" s="150">
        <v>2</v>
      </c>
      <c r="S15" s="146">
        <v>2</v>
      </c>
      <c r="T15" s="149">
        <v>2</v>
      </c>
      <c r="U15" s="150">
        <v>2</v>
      </c>
      <c r="V15" s="146">
        <v>2</v>
      </c>
      <c r="W15" s="149">
        <v>2</v>
      </c>
      <c r="X15" s="149">
        <v>2</v>
      </c>
      <c r="Y15" s="151">
        <v>2</v>
      </c>
    </row>
    <row r="16" spans="1:25" x14ac:dyDescent="0.3">
      <c r="A16" s="133" t="s">
        <v>33</v>
      </c>
      <c r="B16" s="134">
        <v>1000</v>
      </c>
      <c r="C16" s="134"/>
      <c r="D16" s="135">
        <v>1000</v>
      </c>
      <c r="F16" s="146">
        <v>61</v>
      </c>
      <c r="G16" s="147">
        <v>65</v>
      </c>
      <c r="H16" s="148"/>
      <c r="I16" s="149">
        <v>1</v>
      </c>
      <c r="J16" s="149">
        <v>1</v>
      </c>
      <c r="K16" s="149">
        <v>1</v>
      </c>
      <c r="L16" s="149">
        <v>1</v>
      </c>
      <c r="M16" s="149">
        <v>1</v>
      </c>
      <c r="N16" s="149">
        <v>1</v>
      </c>
      <c r="O16" s="149">
        <v>2</v>
      </c>
      <c r="P16" s="149">
        <v>2</v>
      </c>
      <c r="Q16" s="149">
        <v>2</v>
      </c>
      <c r="R16" s="150">
        <v>2</v>
      </c>
      <c r="S16" s="146">
        <v>2</v>
      </c>
      <c r="T16" s="149">
        <v>2</v>
      </c>
      <c r="U16" s="150">
        <v>2</v>
      </c>
      <c r="V16" s="146">
        <v>2</v>
      </c>
      <c r="W16" s="149">
        <v>2</v>
      </c>
      <c r="X16" s="149">
        <v>2</v>
      </c>
      <c r="Y16" s="151">
        <v>3</v>
      </c>
    </row>
    <row r="17" spans="1:25" x14ac:dyDescent="0.3">
      <c r="A17" s="133" t="s">
        <v>34</v>
      </c>
      <c r="B17" s="134">
        <v>3000</v>
      </c>
      <c r="C17" s="134"/>
      <c r="D17" s="135">
        <v>3000</v>
      </c>
      <c r="F17" s="146">
        <v>66</v>
      </c>
      <c r="G17" s="147">
        <v>70</v>
      </c>
      <c r="H17" s="148">
        <v>1</v>
      </c>
      <c r="I17" s="149">
        <v>1</v>
      </c>
      <c r="J17" s="149">
        <v>1</v>
      </c>
      <c r="K17" s="149">
        <v>1</v>
      </c>
      <c r="L17" s="149">
        <v>1</v>
      </c>
      <c r="M17" s="149">
        <v>1</v>
      </c>
      <c r="N17" s="149">
        <v>2</v>
      </c>
      <c r="O17" s="149">
        <v>2</v>
      </c>
      <c r="P17" s="149">
        <v>2</v>
      </c>
      <c r="Q17" s="149">
        <v>2</v>
      </c>
      <c r="R17" s="150">
        <v>2</v>
      </c>
      <c r="S17" s="146">
        <v>2</v>
      </c>
      <c r="T17" s="149">
        <v>2</v>
      </c>
      <c r="U17" s="150">
        <v>2</v>
      </c>
      <c r="V17" s="146">
        <v>2</v>
      </c>
      <c r="W17" s="149">
        <v>2</v>
      </c>
      <c r="X17" s="149">
        <v>3</v>
      </c>
      <c r="Y17" s="151">
        <v>3</v>
      </c>
    </row>
    <row r="18" spans="1:25" x14ac:dyDescent="0.3">
      <c r="A18" s="133" t="s">
        <v>35</v>
      </c>
      <c r="B18" s="134">
        <v>5000</v>
      </c>
      <c r="C18" s="134"/>
      <c r="D18" s="135">
        <v>5000</v>
      </c>
      <c r="F18" s="146">
        <v>71</v>
      </c>
      <c r="G18" s="147">
        <v>75</v>
      </c>
      <c r="H18" s="148">
        <v>1</v>
      </c>
      <c r="I18" s="149">
        <v>1</v>
      </c>
      <c r="J18" s="149">
        <v>1</v>
      </c>
      <c r="K18" s="149">
        <v>1</v>
      </c>
      <c r="L18" s="149">
        <v>1</v>
      </c>
      <c r="M18" s="149">
        <v>2</v>
      </c>
      <c r="N18" s="149">
        <v>2</v>
      </c>
      <c r="O18" s="149">
        <v>2</v>
      </c>
      <c r="P18" s="149">
        <v>2</v>
      </c>
      <c r="Q18" s="149">
        <v>2</v>
      </c>
      <c r="R18" s="150">
        <v>2</v>
      </c>
      <c r="S18" s="146">
        <v>2</v>
      </c>
      <c r="T18" s="149">
        <v>2</v>
      </c>
      <c r="U18" s="150">
        <v>2</v>
      </c>
      <c r="V18" s="146">
        <v>2</v>
      </c>
      <c r="W18" s="149">
        <v>3</v>
      </c>
      <c r="X18" s="149">
        <v>3</v>
      </c>
      <c r="Y18" s="151">
        <v>3</v>
      </c>
    </row>
    <row r="19" spans="1:25" ht="16.2" thickBot="1" x14ac:dyDescent="0.35">
      <c r="A19" s="152" t="s">
        <v>36</v>
      </c>
      <c r="B19" s="153" t="s">
        <v>37</v>
      </c>
      <c r="C19" s="153"/>
      <c r="D19" s="154" t="s">
        <v>37</v>
      </c>
      <c r="F19" s="146">
        <v>76</v>
      </c>
      <c r="G19" s="147">
        <v>80</v>
      </c>
      <c r="H19" s="148">
        <v>1</v>
      </c>
      <c r="I19" s="149">
        <v>1</v>
      </c>
      <c r="J19" s="149">
        <v>1</v>
      </c>
      <c r="K19" s="149">
        <v>1</v>
      </c>
      <c r="L19" s="149">
        <v>2</v>
      </c>
      <c r="M19" s="149">
        <v>2</v>
      </c>
      <c r="N19" s="149">
        <v>2</v>
      </c>
      <c r="O19" s="149">
        <v>2</v>
      </c>
      <c r="P19" s="149">
        <v>2</v>
      </c>
      <c r="Q19" s="149">
        <v>2</v>
      </c>
      <c r="R19" s="150">
        <v>2</v>
      </c>
      <c r="S19" s="146">
        <v>2</v>
      </c>
      <c r="T19" s="149">
        <v>2</v>
      </c>
      <c r="U19" s="150">
        <v>3</v>
      </c>
      <c r="V19" s="146">
        <v>3</v>
      </c>
      <c r="W19" s="149">
        <v>3</v>
      </c>
      <c r="X19" s="149">
        <v>3</v>
      </c>
      <c r="Y19" s="151">
        <v>3</v>
      </c>
    </row>
    <row r="20" spans="1:25" ht="16.2" thickTop="1" x14ac:dyDescent="0.3">
      <c r="B20" s="155"/>
      <c r="C20" s="155"/>
      <c r="F20" s="146">
        <v>81</v>
      </c>
      <c r="G20" s="147">
        <v>85</v>
      </c>
      <c r="H20" s="148">
        <v>1</v>
      </c>
      <c r="I20" s="149">
        <v>1</v>
      </c>
      <c r="J20" s="149">
        <v>1</v>
      </c>
      <c r="K20" s="149">
        <v>2</v>
      </c>
      <c r="L20" s="149">
        <v>2</v>
      </c>
      <c r="M20" s="149">
        <v>2</v>
      </c>
      <c r="N20" s="149">
        <v>2</v>
      </c>
      <c r="O20" s="149">
        <v>2</v>
      </c>
      <c r="P20" s="149">
        <v>2</v>
      </c>
      <c r="Q20" s="149">
        <v>2</v>
      </c>
      <c r="R20" s="150">
        <v>2</v>
      </c>
      <c r="S20" s="146">
        <v>3</v>
      </c>
      <c r="T20" s="149">
        <v>3</v>
      </c>
      <c r="U20" s="150">
        <v>3</v>
      </c>
      <c r="V20" s="146">
        <v>3</v>
      </c>
      <c r="W20" s="149">
        <v>3</v>
      </c>
      <c r="X20" s="149">
        <v>3</v>
      </c>
      <c r="Y20" s="151">
        <v>3</v>
      </c>
    </row>
    <row r="21" spans="1:25" x14ac:dyDescent="0.3">
      <c r="F21" s="146">
        <v>86</v>
      </c>
      <c r="G21" s="147">
        <v>90</v>
      </c>
      <c r="H21" s="148">
        <v>1</v>
      </c>
      <c r="I21" s="149">
        <v>1</v>
      </c>
      <c r="J21" s="149">
        <v>2</v>
      </c>
      <c r="K21" s="149">
        <v>2</v>
      </c>
      <c r="L21" s="149">
        <v>2</v>
      </c>
      <c r="M21" s="149">
        <v>2</v>
      </c>
      <c r="N21" s="149">
        <v>2</v>
      </c>
      <c r="O21" s="149">
        <v>2</v>
      </c>
      <c r="P21" s="149">
        <v>2</v>
      </c>
      <c r="Q21" s="149">
        <v>3</v>
      </c>
      <c r="R21" s="150">
        <v>3</v>
      </c>
      <c r="S21" s="146">
        <v>3</v>
      </c>
      <c r="T21" s="149">
        <v>3</v>
      </c>
      <c r="U21" s="150">
        <v>3</v>
      </c>
      <c r="V21" s="146">
        <v>3</v>
      </c>
      <c r="W21" s="149">
        <v>3</v>
      </c>
      <c r="X21" s="149">
        <v>3</v>
      </c>
      <c r="Y21" s="151">
        <v>3</v>
      </c>
    </row>
    <row r="22" spans="1:25" x14ac:dyDescent="0.3">
      <c r="F22" s="146">
        <v>91</v>
      </c>
      <c r="G22" s="147">
        <v>94</v>
      </c>
      <c r="H22" s="148">
        <v>1</v>
      </c>
      <c r="I22" s="149">
        <v>2</v>
      </c>
      <c r="J22" s="149">
        <v>2</v>
      </c>
      <c r="K22" s="149">
        <v>2</v>
      </c>
      <c r="L22" s="149">
        <v>2</v>
      </c>
      <c r="M22" s="149">
        <v>2</v>
      </c>
      <c r="N22" s="149">
        <v>2</v>
      </c>
      <c r="O22" s="149">
        <v>3</v>
      </c>
      <c r="P22" s="149">
        <v>3</v>
      </c>
      <c r="Q22" s="149">
        <v>3</v>
      </c>
      <c r="R22" s="150">
        <v>3</v>
      </c>
      <c r="S22" s="146">
        <v>3</v>
      </c>
      <c r="T22" s="149">
        <v>3</v>
      </c>
      <c r="U22" s="150">
        <v>3</v>
      </c>
      <c r="V22" s="146">
        <v>3</v>
      </c>
      <c r="W22" s="149">
        <v>3</v>
      </c>
      <c r="X22" s="149">
        <v>3</v>
      </c>
      <c r="Y22" s="151">
        <v>3</v>
      </c>
    </row>
    <row r="23" spans="1:25" x14ac:dyDescent="0.3">
      <c r="F23" s="146">
        <v>95</v>
      </c>
      <c r="G23" s="147">
        <v>97</v>
      </c>
      <c r="H23" s="148">
        <v>2</v>
      </c>
      <c r="I23" s="149">
        <v>2</v>
      </c>
      <c r="J23" s="149">
        <v>2</v>
      </c>
      <c r="K23" s="149">
        <v>2</v>
      </c>
      <c r="L23" s="149">
        <v>2</v>
      </c>
      <c r="M23" s="149">
        <v>3</v>
      </c>
      <c r="N23" s="149">
        <v>3</v>
      </c>
      <c r="O23" s="149">
        <v>3</v>
      </c>
      <c r="P23" s="149">
        <v>3</v>
      </c>
      <c r="Q23" s="149">
        <v>3</v>
      </c>
      <c r="R23" s="150">
        <v>3</v>
      </c>
      <c r="S23" s="146">
        <v>3</v>
      </c>
      <c r="T23" s="149">
        <v>3</v>
      </c>
      <c r="U23" s="150">
        <v>3</v>
      </c>
      <c r="V23" s="146">
        <v>3</v>
      </c>
      <c r="W23" s="149">
        <v>3</v>
      </c>
      <c r="X23" s="149">
        <v>3</v>
      </c>
      <c r="Y23" s="151">
        <v>3</v>
      </c>
    </row>
    <row r="24" spans="1:25" x14ac:dyDescent="0.3">
      <c r="F24" s="146">
        <v>98</v>
      </c>
      <c r="G24" s="147">
        <v>99</v>
      </c>
      <c r="H24" s="148">
        <v>2</v>
      </c>
      <c r="I24" s="149">
        <v>2</v>
      </c>
      <c r="J24" s="149">
        <v>2</v>
      </c>
      <c r="K24" s="149">
        <v>3</v>
      </c>
      <c r="L24" s="149">
        <v>3</v>
      </c>
      <c r="M24" s="149">
        <v>3</v>
      </c>
      <c r="N24" s="149">
        <v>3</v>
      </c>
      <c r="O24" s="149">
        <v>3</v>
      </c>
      <c r="P24" s="149">
        <v>3</v>
      </c>
      <c r="Q24" s="149">
        <v>3</v>
      </c>
      <c r="R24" s="150">
        <v>3</v>
      </c>
      <c r="S24" s="146">
        <v>3</v>
      </c>
      <c r="T24" s="149">
        <v>3</v>
      </c>
      <c r="U24" s="150">
        <v>3</v>
      </c>
      <c r="V24" s="146">
        <v>3</v>
      </c>
      <c r="W24" s="149">
        <v>3</v>
      </c>
      <c r="X24" s="149">
        <v>3</v>
      </c>
      <c r="Y24" s="151">
        <v>3</v>
      </c>
    </row>
    <row r="25" spans="1:25" ht="16.2" thickBot="1" x14ac:dyDescent="0.35">
      <c r="F25" s="156">
        <v>99.1</v>
      </c>
      <c r="G25" s="157">
        <v>100</v>
      </c>
      <c r="H25" s="158">
        <v>3</v>
      </c>
      <c r="I25" s="159">
        <v>3</v>
      </c>
      <c r="J25" s="159">
        <v>3</v>
      </c>
      <c r="K25" s="159">
        <v>3</v>
      </c>
      <c r="L25" s="159">
        <v>3</v>
      </c>
      <c r="M25" s="159">
        <v>3</v>
      </c>
      <c r="N25" s="159">
        <v>3</v>
      </c>
      <c r="O25" s="159">
        <v>3</v>
      </c>
      <c r="P25" s="159">
        <v>3</v>
      </c>
      <c r="Q25" s="159">
        <v>3</v>
      </c>
      <c r="R25" s="160">
        <v>3</v>
      </c>
      <c r="S25" s="161">
        <v>3</v>
      </c>
      <c r="T25" s="159">
        <v>3</v>
      </c>
      <c r="U25" s="160">
        <v>3</v>
      </c>
      <c r="V25" s="161">
        <v>3</v>
      </c>
      <c r="W25" s="159">
        <v>3</v>
      </c>
      <c r="X25" s="159">
        <v>3</v>
      </c>
      <c r="Y25" s="162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Personal File</vt:lpstr>
      <vt:lpstr>Powers</vt:lpstr>
      <vt:lpstr>Equipment</vt:lpstr>
      <vt:lpstr>Karma Awards</vt:lpstr>
      <vt:lpstr>Resolution</vt:lpstr>
      <vt:lpstr>'Personal File'!Print_Area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2025-03-08T10:49:20Z</dcterms:modified>
</cp:coreProperties>
</file>