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A\Juegos\MSH\"/>
    </mc:Choice>
  </mc:AlternateContent>
  <xr:revisionPtr revIDLastSave="0" documentId="13_ncr:1_{9C759FF3-32F5-42E2-ACE0-FF744AFF389F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Cast" sheetId="28" r:id="rId1"/>
    <sheet name="Resolution" sheetId="30" r:id="rId2"/>
  </sheets>
  <externalReferences>
    <externalReference r:id="rId3"/>
  </externalReferences>
  <definedNames>
    <definedName name="_xlnm._FilterDatabase" localSheetId="0" hidden="1">Cast!$A$3:$AD$3</definedName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8" l="1"/>
  <c r="X71" i="28"/>
  <c r="X70" i="28"/>
  <c r="X69" i="28"/>
  <c r="X68" i="28"/>
  <c r="X67" i="28"/>
  <c r="X66" i="28"/>
  <c r="X65" i="28"/>
  <c r="X64" i="28"/>
  <c r="X63" i="28"/>
  <c r="X62" i="28"/>
  <c r="X61" i="28"/>
  <c r="X60" i="28"/>
  <c r="X59" i="28"/>
  <c r="X58" i="28"/>
  <c r="X57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8" i="28"/>
  <c r="V57" i="28"/>
  <c r="V56" i="28"/>
  <c r="V55" i="28"/>
  <c r="V54" i="28"/>
  <c r="V53" i="28"/>
  <c r="V52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V7" i="28"/>
  <c r="V6" i="28"/>
  <c r="V5" i="28"/>
  <c r="V4" i="28"/>
  <c r="T71" i="28"/>
  <c r="T70" i="28"/>
  <c r="T69" i="28"/>
  <c r="T68" i="28"/>
  <c r="T67" i="28"/>
  <c r="T66" i="28"/>
  <c r="T65" i="28"/>
  <c r="T64" i="28"/>
  <c r="T63" i="28"/>
  <c r="T62" i="28"/>
  <c r="T61" i="28"/>
  <c r="T60" i="28"/>
  <c r="T59" i="28"/>
  <c r="T58" i="28"/>
  <c r="T57" i="28"/>
  <c r="T56" i="28"/>
  <c r="T55" i="28"/>
  <c r="T54" i="28"/>
  <c r="T53" i="28"/>
  <c r="T52" i="28"/>
  <c r="T51" i="28"/>
  <c r="T50" i="28"/>
  <c r="T49" i="28"/>
  <c r="T48" i="28"/>
  <c r="T47" i="28"/>
  <c r="T46" i="28"/>
  <c r="T45" i="28"/>
  <c r="T44" i="28"/>
  <c r="T43" i="28"/>
  <c r="T42" i="28"/>
  <c r="T41" i="28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R71" i="28"/>
  <c r="R70" i="28"/>
  <c r="R69" i="28"/>
  <c r="R68" i="28"/>
  <c r="R67" i="28"/>
  <c r="R66" i="28"/>
  <c r="R65" i="28"/>
  <c r="R64" i="28"/>
  <c r="R63" i="28"/>
  <c r="R62" i="28"/>
  <c r="R61" i="28"/>
  <c r="R60" i="28"/>
  <c r="R59" i="28"/>
  <c r="R58" i="28"/>
  <c r="R57" i="28"/>
  <c r="R56" i="28"/>
  <c r="R55" i="28"/>
  <c r="R54" i="28"/>
  <c r="R53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39" i="28"/>
  <c r="R38" i="28"/>
  <c r="R37" i="28"/>
  <c r="R36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P5" i="28"/>
  <c r="P4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L70" i="28"/>
  <c r="L71" i="28"/>
  <c r="Y52" i="28" l="1"/>
  <c r="W52" i="28"/>
  <c r="AA52" i="28" s="1"/>
  <c r="U52" i="28"/>
  <c r="S52" i="28"/>
  <c r="Q52" i="28"/>
  <c r="M52" i="28"/>
  <c r="G52" i="28"/>
  <c r="G38" i="28"/>
  <c r="G4" i="28"/>
  <c r="G5" i="28"/>
  <c r="G6" i="28"/>
  <c r="G7" i="28"/>
  <c r="G8" i="28"/>
  <c r="G9" i="28"/>
  <c r="G10" i="28"/>
  <c r="G11" i="28"/>
  <c r="G44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5" i="28"/>
  <c r="G36" i="28"/>
  <c r="G37" i="28"/>
  <c r="G39" i="28"/>
  <c r="G40" i="28"/>
  <c r="G41" i="28"/>
  <c r="G42" i="28"/>
  <c r="G43" i="28"/>
  <c r="G45" i="28"/>
  <c r="G46" i="28"/>
  <c r="G48" i="28"/>
  <c r="G49" i="28"/>
  <c r="G50" i="28"/>
  <c r="G53" i="28"/>
  <c r="G54" i="28"/>
  <c r="G55" i="28"/>
  <c r="G56" i="28"/>
  <c r="G57" i="28"/>
  <c r="G58" i="28"/>
  <c r="G65" i="28"/>
  <c r="G59" i="28"/>
  <c r="G60" i="28"/>
  <c r="G61" i="28"/>
  <c r="G62" i="28"/>
  <c r="G63" i="28"/>
  <c r="G64" i="28"/>
  <c r="G47" i="28"/>
  <c r="G34" i="28"/>
  <c r="G51" i="28"/>
  <c r="G67" i="28"/>
  <c r="G68" i="28"/>
  <c r="G69" i="28"/>
  <c r="G70" i="28"/>
  <c r="G71" i="28"/>
  <c r="G66" i="28"/>
  <c r="Y44" i="28"/>
  <c r="W44" i="28"/>
  <c r="AA44" i="28" s="1"/>
  <c r="U44" i="28"/>
  <c r="S44" i="28"/>
  <c r="Q44" i="28"/>
  <c r="M44" i="28"/>
  <c r="Y66" i="28"/>
  <c r="Y28" i="28"/>
  <c r="Y31" i="28"/>
  <c r="Y38" i="28"/>
  <c r="Y47" i="28"/>
  <c r="Y65" i="28"/>
  <c r="Y70" i="28"/>
  <c r="Y24" i="28"/>
  <c r="Y34" i="28"/>
  <c r="Y64" i="28"/>
  <c r="Y59" i="28"/>
  <c r="Y23" i="28"/>
  <c r="Y5" i="28"/>
  <c r="Y12" i="28"/>
  <c r="Y37" i="28"/>
  <c r="Y36" i="28"/>
  <c r="Y8" i="28"/>
  <c r="Y54" i="28"/>
  <c r="Y4" i="28"/>
  <c r="Y21" i="28"/>
  <c r="Y14" i="28"/>
  <c r="Y7" i="28"/>
  <c r="Y71" i="28"/>
  <c r="Y49" i="28"/>
  <c r="Y43" i="28"/>
  <c r="Y32" i="28"/>
  <c r="Y9" i="28"/>
  <c r="Y58" i="28"/>
  <c r="Y42" i="28"/>
  <c r="Y11" i="28"/>
  <c r="Y51" i="28"/>
  <c r="Y15" i="28"/>
  <c r="Y63" i="28"/>
  <c r="Y30" i="28"/>
  <c r="Y40" i="28"/>
  <c r="Y69" i="28"/>
  <c r="Y48" i="28"/>
  <c r="Y46" i="28"/>
  <c r="Y33" i="28"/>
  <c r="Y53" i="28"/>
  <c r="Y50" i="28"/>
  <c r="Y17" i="28"/>
  <c r="Y18" i="28"/>
  <c r="Y27" i="28"/>
  <c r="Y13" i="28"/>
  <c r="Y20" i="28"/>
  <c r="Y19" i="28"/>
  <c r="Y57" i="28"/>
  <c r="Y41" i="28"/>
  <c r="Y25" i="28"/>
  <c r="Y67" i="28"/>
  <c r="Y68" i="28"/>
  <c r="Y62" i="28"/>
  <c r="Y35" i="28"/>
  <c r="Y56" i="28"/>
  <c r="Y45" i="28"/>
  <c r="Y55" i="28"/>
  <c r="Y26" i="28"/>
  <c r="Y22" i="28"/>
  <c r="Y61" i="28"/>
  <c r="Y39" i="28"/>
  <c r="Y10" i="28"/>
  <c r="Y29" i="28"/>
  <c r="Y60" i="28"/>
  <c r="Y6" i="28"/>
  <c r="Y16" i="28"/>
  <c r="W66" i="28"/>
  <c r="AA66" i="28" s="1"/>
  <c r="W28" i="28"/>
  <c r="AA28" i="28" s="1"/>
  <c r="W31" i="28"/>
  <c r="AA31" i="28" s="1"/>
  <c r="W38" i="28"/>
  <c r="AA38" i="28" s="1"/>
  <c r="W47" i="28"/>
  <c r="AA47" i="28" s="1"/>
  <c r="W65" i="28"/>
  <c r="AA65" i="28" s="1"/>
  <c r="W70" i="28"/>
  <c r="AA70" i="28" s="1"/>
  <c r="W24" i="28"/>
  <c r="AA24" i="28" s="1"/>
  <c r="W34" i="28"/>
  <c r="AA34" i="28" s="1"/>
  <c r="W64" i="28"/>
  <c r="AA64" i="28" s="1"/>
  <c r="W59" i="28"/>
  <c r="AA59" i="28" s="1"/>
  <c r="W23" i="28"/>
  <c r="AA23" i="28" s="1"/>
  <c r="W5" i="28"/>
  <c r="AA5" i="28" s="1"/>
  <c r="W12" i="28"/>
  <c r="AA12" i="28" s="1"/>
  <c r="W37" i="28"/>
  <c r="AA37" i="28" s="1"/>
  <c r="W36" i="28"/>
  <c r="AA36" i="28" s="1"/>
  <c r="W8" i="28"/>
  <c r="AA8" i="28" s="1"/>
  <c r="W54" i="28"/>
  <c r="AA54" i="28" s="1"/>
  <c r="W4" i="28"/>
  <c r="AA4" i="28" s="1"/>
  <c r="W21" i="28"/>
  <c r="AA21" i="28" s="1"/>
  <c r="W14" i="28"/>
  <c r="AA14" i="28" s="1"/>
  <c r="W7" i="28"/>
  <c r="AA7" i="28" s="1"/>
  <c r="W71" i="28"/>
  <c r="AA71" i="28" s="1"/>
  <c r="W49" i="28"/>
  <c r="AA49" i="28" s="1"/>
  <c r="W43" i="28"/>
  <c r="AA43" i="28" s="1"/>
  <c r="W32" i="28"/>
  <c r="AA32" i="28" s="1"/>
  <c r="W9" i="28"/>
  <c r="AA9" i="28" s="1"/>
  <c r="W58" i="28"/>
  <c r="AA58" i="28" s="1"/>
  <c r="W42" i="28"/>
  <c r="AA42" i="28" s="1"/>
  <c r="W11" i="28"/>
  <c r="AA11" i="28" s="1"/>
  <c r="W51" i="28"/>
  <c r="AA51" i="28" s="1"/>
  <c r="W15" i="28"/>
  <c r="AA15" i="28" s="1"/>
  <c r="W63" i="28"/>
  <c r="AA63" i="28" s="1"/>
  <c r="W30" i="28"/>
  <c r="AA30" i="28" s="1"/>
  <c r="W40" i="28"/>
  <c r="AA40" i="28" s="1"/>
  <c r="W69" i="28"/>
  <c r="AA69" i="28" s="1"/>
  <c r="W48" i="28"/>
  <c r="AA48" i="28" s="1"/>
  <c r="W46" i="28"/>
  <c r="AA46" i="28" s="1"/>
  <c r="W33" i="28"/>
  <c r="AA33" i="28" s="1"/>
  <c r="W53" i="28"/>
  <c r="AA53" i="28" s="1"/>
  <c r="W50" i="28"/>
  <c r="AA50" i="28" s="1"/>
  <c r="W17" i="28"/>
  <c r="AA17" i="28" s="1"/>
  <c r="W18" i="28"/>
  <c r="AA18" i="28" s="1"/>
  <c r="W27" i="28"/>
  <c r="AA27" i="28" s="1"/>
  <c r="W13" i="28"/>
  <c r="AA13" i="28" s="1"/>
  <c r="W20" i="28"/>
  <c r="AA20" i="28" s="1"/>
  <c r="W19" i="28"/>
  <c r="AA19" i="28" s="1"/>
  <c r="W57" i="28"/>
  <c r="AA57" i="28" s="1"/>
  <c r="W41" i="28"/>
  <c r="AA41" i="28" s="1"/>
  <c r="W25" i="28"/>
  <c r="AA25" i="28" s="1"/>
  <c r="W67" i="28"/>
  <c r="AA67" i="28" s="1"/>
  <c r="W68" i="28"/>
  <c r="AA68" i="28" s="1"/>
  <c r="W62" i="28"/>
  <c r="AA62" i="28" s="1"/>
  <c r="W35" i="28"/>
  <c r="AA35" i="28" s="1"/>
  <c r="W56" i="28"/>
  <c r="AA56" i="28" s="1"/>
  <c r="W45" i="28"/>
  <c r="AA45" i="28" s="1"/>
  <c r="W55" i="28"/>
  <c r="AA55" i="28" s="1"/>
  <c r="W26" i="28"/>
  <c r="AA26" i="28" s="1"/>
  <c r="W22" i="28"/>
  <c r="AA22" i="28" s="1"/>
  <c r="W61" i="28"/>
  <c r="AA61" i="28" s="1"/>
  <c r="W39" i="28"/>
  <c r="AA39" i="28" s="1"/>
  <c r="W10" i="28"/>
  <c r="AA10" i="28" s="1"/>
  <c r="W29" i="28"/>
  <c r="AA29" i="28" s="1"/>
  <c r="W60" i="28"/>
  <c r="AA60" i="28" s="1"/>
  <c r="W6" i="28"/>
  <c r="AA6" i="28" s="1"/>
  <c r="W16" i="28"/>
  <c r="AA16" i="28" s="1"/>
  <c r="U66" i="28"/>
  <c r="U28" i="28"/>
  <c r="U31" i="28"/>
  <c r="U38" i="28"/>
  <c r="U47" i="28"/>
  <c r="U65" i="28"/>
  <c r="U70" i="28"/>
  <c r="U24" i="28"/>
  <c r="U34" i="28"/>
  <c r="U64" i="28"/>
  <c r="U59" i="28"/>
  <c r="U23" i="28"/>
  <c r="U5" i="28"/>
  <c r="U12" i="28"/>
  <c r="U37" i="28"/>
  <c r="U36" i="28"/>
  <c r="U8" i="28"/>
  <c r="U54" i="28"/>
  <c r="U4" i="28"/>
  <c r="U21" i="28"/>
  <c r="U14" i="28"/>
  <c r="U7" i="28"/>
  <c r="U71" i="28"/>
  <c r="U49" i="28"/>
  <c r="U43" i="28"/>
  <c r="U32" i="28"/>
  <c r="U9" i="28"/>
  <c r="U58" i="28"/>
  <c r="U42" i="28"/>
  <c r="U11" i="28"/>
  <c r="U51" i="28"/>
  <c r="U15" i="28"/>
  <c r="U63" i="28"/>
  <c r="U30" i="28"/>
  <c r="U40" i="28"/>
  <c r="U69" i="28"/>
  <c r="U48" i="28"/>
  <c r="U46" i="28"/>
  <c r="U33" i="28"/>
  <c r="U53" i="28"/>
  <c r="U50" i="28"/>
  <c r="U17" i="28"/>
  <c r="U18" i="28"/>
  <c r="U27" i="28"/>
  <c r="U13" i="28"/>
  <c r="U20" i="28"/>
  <c r="U19" i="28"/>
  <c r="U57" i="28"/>
  <c r="U41" i="28"/>
  <c r="U25" i="28"/>
  <c r="U67" i="28"/>
  <c r="U68" i="28"/>
  <c r="U62" i="28"/>
  <c r="U35" i="28"/>
  <c r="U56" i="28"/>
  <c r="U45" i="28"/>
  <c r="U55" i="28"/>
  <c r="U26" i="28"/>
  <c r="U22" i="28"/>
  <c r="U61" i="28"/>
  <c r="U39" i="28"/>
  <c r="U10" i="28"/>
  <c r="U29" i="28"/>
  <c r="U60" i="28"/>
  <c r="U6" i="28"/>
  <c r="U16" i="28"/>
  <c r="S66" i="28"/>
  <c r="S28" i="28"/>
  <c r="S31" i="28"/>
  <c r="S38" i="28"/>
  <c r="S47" i="28"/>
  <c r="S65" i="28"/>
  <c r="S70" i="28"/>
  <c r="S24" i="28"/>
  <c r="S34" i="28"/>
  <c r="S64" i="28"/>
  <c r="S59" i="28"/>
  <c r="S23" i="28"/>
  <c r="S5" i="28"/>
  <c r="S12" i="28"/>
  <c r="S37" i="28"/>
  <c r="S36" i="28"/>
  <c r="S8" i="28"/>
  <c r="S54" i="28"/>
  <c r="S4" i="28"/>
  <c r="S21" i="28"/>
  <c r="S14" i="28"/>
  <c r="S7" i="28"/>
  <c r="S71" i="28"/>
  <c r="S49" i="28"/>
  <c r="S43" i="28"/>
  <c r="S32" i="28"/>
  <c r="S9" i="28"/>
  <c r="S58" i="28"/>
  <c r="S42" i="28"/>
  <c r="S11" i="28"/>
  <c r="S51" i="28"/>
  <c r="S15" i="28"/>
  <c r="S63" i="28"/>
  <c r="S30" i="28"/>
  <c r="S40" i="28"/>
  <c r="S69" i="28"/>
  <c r="S48" i="28"/>
  <c r="S46" i="28"/>
  <c r="S33" i="28"/>
  <c r="S53" i="28"/>
  <c r="S50" i="28"/>
  <c r="S17" i="28"/>
  <c r="S18" i="28"/>
  <c r="S27" i="28"/>
  <c r="S13" i="28"/>
  <c r="S20" i="28"/>
  <c r="S19" i="28"/>
  <c r="S57" i="28"/>
  <c r="S41" i="28"/>
  <c r="S25" i="28"/>
  <c r="S67" i="28"/>
  <c r="S68" i="28"/>
  <c r="S62" i="28"/>
  <c r="S35" i="28"/>
  <c r="S56" i="28"/>
  <c r="S45" i="28"/>
  <c r="S55" i="28"/>
  <c r="S26" i="28"/>
  <c r="S22" i="28"/>
  <c r="S61" i="28"/>
  <c r="S39" i="28"/>
  <c r="S10" i="28"/>
  <c r="S29" i="28"/>
  <c r="S60" i="28"/>
  <c r="S6" i="28"/>
  <c r="S16" i="28"/>
  <c r="Q66" i="28"/>
  <c r="Q28" i="28"/>
  <c r="Q31" i="28"/>
  <c r="Q38" i="28"/>
  <c r="Q47" i="28"/>
  <c r="Q65" i="28"/>
  <c r="Q70" i="28"/>
  <c r="Q24" i="28"/>
  <c r="Q34" i="28"/>
  <c r="Q64" i="28"/>
  <c r="Q59" i="28"/>
  <c r="Q23" i="28"/>
  <c r="Q5" i="28"/>
  <c r="Q12" i="28"/>
  <c r="Q37" i="28"/>
  <c r="Q36" i="28"/>
  <c r="Q8" i="28"/>
  <c r="Q54" i="28"/>
  <c r="Q4" i="28"/>
  <c r="Q21" i="28"/>
  <c r="Q14" i="28"/>
  <c r="Q7" i="28"/>
  <c r="Q71" i="28"/>
  <c r="Q49" i="28"/>
  <c r="Q43" i="28"/>
  <c r="Q32" i="28"/>
  <c r="Q9" i="28"/>
  <c r="Q58" i="28"/>
  <c r="Q42" i="28"/>
  <c r="Q11" i="28"/>
  <c r="Q51" i="28"/>
  <c r="Q15" i="28"/>
  <c r="Q63" i="28"/>
  <c r="Q30" i="28"/>
  <c r="Q40" i="28"/>
  <c r="Q69" i="28"/>
  <c r="Q48" i="28"/>
  <c r="Q46" i="28"/>
  <c r="Q33" i="28"/>
  <c r="Q53" i="28"/>
  <c r="Q50" i="28"/>
  <c r="Q17" i="28"/>
  <c r="Q18" i="28"/>
  <c r="Q27" i="28"/>
  <c r="Q13" i="28"/>
  <c r="Q20" i="28"/>
  <c r="Q19" i="28"/>
  <c r="Q57" i="28"/>
  <c r="Q41" i="28"/>
  <c r="Q25" i="28"/>
  <c r="Q67" i="28"/>
  <c r="Q68" i="28"/>
  <c r="Q62" i="28"/>
  <c r="Q35" i="28"/>
  <c r="Q56" i="28"/>
  <c r="Q45" i="28"/>
  <c r="Q55" i="28"/>
  <c r="Q26" i="28"/>
  <c r="Q22" i="28"/>
  <c r="Q61" i="28"/>
  <c r="Q39" i="28"/>
  <c r="Q10" i="28"/>
  <c r="Q29" i="28"/>
  <c r="Q60" i="28"/>
  <c r="Q6" i="28"/>
  <c r="Q16" i="28"/>
  <c r="O31" i="28"/>
  <c r="O47" i="28"/>
  <c r="O65" i="28"/>
  <c r="O24" i="28"/>
  <c r="O64" i="28"/>
  <c r="O5" i="28"/>
  <c r="O36" i="28"/>
  <c r="O21" i="28"/>
  <c r="O14" i="28"/>
  <c r="O7" i="28"/>
  <c r="O49" i="28"/>
  <c r="O9" i="28"/>
  <c r="O58" i="28"/>
  <c r="O42" i="28"/>
  <c r="O11" i="28"/>
  <c r="O51" i="28"/>
  <c r="O15" i="28"/>
  <c r="O63" i="28"/>
  <c r="O30" i="28"/>
  <c r="O40" i="28"/>
  <c r="O69" i="28"/>
  <c r="O48" i="28"/>
  <c r="O46" i="28"/>
  <c r="O33" i="28"/>
  <c r="O53" i="28"/>
  <c r="O50" i="28"/>
  <c r="O17" i="28"/>
  <c r="O18" i="28"/>
  <c r="O27" i="28"/>
  <c r="O13" i="28"/>
  <c r="O20" i="28"/>
  <c r="O19" i="28"/>
  <c r="O57" i="28"/>
  <c r="O41" i="28"/>
  <c r="O25" i="28"/>
  <c r="O67" i="28"/>
  <c r="O68" i="28"/>
  <c r="O62" i="28"/>
  <c r="O35" i="28"/>
  <c r="O56" i="28"/>
  <c r="O45" i="28"/>
  <c r="O55" i="28"/>
  <c r="O26" i="28"/>
  <c r="O22" i="28"/>
  <c r="O61" i="28"/>
  <c r="O39" i="28"/>
  <c r="O10" i="28"/>
  <c r="O29" i="28"/>
  <c r="O60" i="28"/>
  <c r="O6" i="28"/>
  <c r="O16" i="28"/>
  <c r="M66" i="28"/>
  <c r="M28" i="28"/>
  <c r="M31" i="28"/>
  <c r="M38" i="28"/>
  <c r="M47" i="28"/>
  <c r="M65" i="28"/>
  <c r="M70" i="28"/>
  <c r="M24" i="28"/>
  <c r="M34" i="28"/>
  <c r="M64" i="28"/>
  <c r="M59" i="28"/>
  <c r="M23" i="28"/>
  <c r="M5" i="28"/>
  <c r="M12" i="28"/>
  <c r="M37" i="28"/>
  <c r="M36" i="28"/>
  <c r="M8" i="28"/>
  <c r="M54" i="28"/>
  <c r="M4" i="28"/>
  <c r="M21" i="28"/>
  <c r="M14" i="28"/>
  <c r="M7" i="28"/>
  <c r="M71" i="28"/>
  <c r="M49" i="28"/>
  <c r="M43" i="28"/>
  <c r="M32" i="28"/>
  <c r="M9" i="28"/>
  <c r="M58" i="28"/>
  <c r="M42" i="28"/>
  <c r="M11" i="28"/>
  <c r="M51" i="28"/>
  <c r="M15" i="28"/>
  <c r="M63" i="28"/>
  <c r="M30" i="28"/>
  <c r="M40" i="28"/>
  <c r="M69" i="28"/>
  <c r="M48" i="28"/>
  <c r="M46" i="28"/>
  <c r="M33" i="28"/>
  <c r="M53" i="28"/>
  <c r="M50" i="28"/>
  <c r="M17" i="28"/>
  <c r="M18" i="28"/>
  <c r="M27" i="28"/>
  <c r="M13" i="28"/>
  <c r="M20" i="28"/>
  <c r="M19" i="28"/>
  <c r="M57" i="28"/>
  <c r="M41" i="28"/>
  <c r="M25" i="28"/>
  <c r="M67" i="28"/>
  <c r="M68" i="28"/>
  <c r="M62" i="28"/>
  <c r="M35" i="28"/>
  <c r="M56" i="28"/>
  <c r="M55" i="28"/>
  <c r="M26" i="28"/>
  <c r="M22" i="28"/>
  <c r="M61" i="28"/>
  <c r="M39" i="28"/>
  <c r="M10" i="28"/>
  <c r="M29" i="28"/>
  <c r="M60" i="28"/>
  <c r="M6" i="28"/>
  <c r="M16" i="28"/>
  <c r="M45" i="28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AC60" i="28" l="1"/>
  <c r="AC45" i="28"/>
  <c r="AC57" i="28"/>
  <c r="AC53" i="28"/>
  <c r="AC15" i="28"/>
  <c r="AC36" i="28"/>
  <c r="AC24" i="28"/>
  <c r="AC49" i="28"/>
  <c r="AC6" i="28"/>
  <c r="AC55" i="28"/>
  <c r="AC41" i="28"/>
  <c r="AC50" i="28"/>
  <c r="AC63" i="28"/>
  <c r="AC43" i="28"/>
  <c r="AC8" i="28"/>
  <c r="AC34" i="28"/>
  <c r="AC66" i="28"/>
  <c r="AC39" i="28"/>
  <c r="AC62" i="28"/>
  <c r="AC13" i="28"/>
  <c r="AC48" i="28"/>
  <c r="AC42" i="28"/>
  <c r="AC14" i="28"/>
  <c r="AC5" i="28"/>
  <c r="AC47" i="28"/>
  <c r="AC16" i="28"/>
  <c r="AC26" i="28"/>
  <c r="AC25" i="28"/>
  <c r="AC17" i="28"/>
  <c r="AC30" i="28"/>
  <c r="AC32" i="28"/>
  <c r="AC54" i="28"/>
  <c r="AC64" i="28"/>
  <c r="AC28" i="28"/>
  <c r="AC44" i="28"/>
  <c r="AC56" i="28"/>
  <c r="AC19" i="28"/>
  <c r="AC33" i="28"/>
  <c r="AC51" i="28"/>
  <c r="AC71" i="28"/>
  <c r="AC37" i="28"/>
  <c r="AC70" i="28"/>
  <c r="AC10" i="28"/>
  <c r="AC35" i="28"/>
  <c r="AC20" i="28"/>
  <c r="AC46" i="28"/>
  <c r="AC11" i="28"/>
  <c r="AC7" i="28"/>
  <c r="AC12" i="28"/>
  <c r="AC65" i="28"/>
  <c r="AC61" i="28"/>
  <c r="AC68" i="28"/>
  <c r="AC27" i="28"/>
  <c r="AC69" i="28"/>
  <c r="AC58" i="28"/>
  <c r="AC21" i="28"/>
  <c r="AC23" i="28"/>
  <c r="AC38" i="28"/>
  <c r="AC29" i="28"/>
  <c r="AC52" i="28"/>
  <c r="AC22" i="28"/>
  <c r="AC67" i="28"/>
  <c r="AC18" i="28"/>
  <c r="AC40" i="28"/>
  <c r="AC9" i="28"/>
  <c r="AC4" i="28"/>
  <c r="AC59" i="28"/>
  <c r="AC31" i="28"/>
  <c r="O52" i="28"/>
  <c r="Z52" i="28" s="1"/>
  <c r="O44" i="28"/>
  <c r="AB44" i="28" s="1"/>
  <c r="AB58" i="28"/>
  <c r="AB68" i="28"/>
  <c r="AB69" i="28"/>
  <c r="AB27" i="28"/>
  <c r="AB21" i="28"/>
  <c r="AB48" i="28"/>
  <c r="AB61" i="28"/>
  <c r="AB67" i="28"/>
  <c r="AB18" i="28"/>
  <c r="AB40" i="28"/>
  <c r="AB9" i="28"/>
  <c r="AB39" i="28"/>
  <c r="AB41" i="28"/>
  <c r="AB50" i="28"/>
  <c r="AB63" i="28"/>
  <c r="AB6" i="28"/>
  <c r="AB55" i="28"/>
  <c r="AB31" i="28"/>
  <c r="AB45" i="28"/>
  <c r="AB25" i="28"/>
  <c r="AB30" i="28"/>
  <c r="AB22" i="28"/>
  <c r="AB17" i="28"/>
  <c r="AB64" i="28"/>
  <c r="AB16" i="28"/>
  <c r="AB26" i="28"/>
  <c r="AB57" i="28"/>
  <c r="AB53" i="28"/>
  <c r="AB15" i="28"/>
  <c r="AB49" i="28"/>
  <c r="AB36" i="28"/>
  <c r="AB24" i="28"/>
  <c r="AB60" i="28"/>
  <c r="AB56" i="28"/>
  <c r="AB19" i="28"/>
  <c r="AB33" i="28"/>
  <c r="AB51" i="28"/>
  <c r="AB29" i="28"/>
  <c r="AB35" i="28"/>
  <c r="AB20" i="28"/>
  <c r="AB46" i="28"/>
  <c r="AB11" i="28"/>
  <c r="AB7" i="28"/>
  <c r="AB65" i="28"/>
  <c r="AB10" i="28"/>
  <c r="AB62" i="28"/>
  <c r="AB13" i="28"/>
  <c r="AB42" i="28"/>
  <c r="AB14" i="28"/>
  <c r="AB5" i="28"/>
  <c r="AB47" i="28"/>
  <c r="O71" i="28"/>
  <c r="Z71" i="28" s="1"/>
  <c r="O37" i="28"/>
  <c r="Z37" i="28" s="1"/>
  <c r="O70" i="28"/>
  <c r="Z70" i="28" s="1"/>
  <c r="O4" i="28"/>
  <c r="Z4" i="28" s="1"/>
  <c r="O59" i="28"/>
  <c r="Z59" i="28" s="1"/>
  <c r="Z48" i="28"/>
  <c r="O12" i="28"/>
  <c r="Z12" i="28" s="1"/>
  <c r="O54" i="28"/>
  <c r="Z54" i="28" s="1"/>
  <c r="Z67" i="28"/>
  <c r="O32" i="28"/>
  <c r="Z32" i="28" s="1"/>
  <c r="O28" i="28"/>
  <c r="Z28" i="28" s="1"/>
  <c r="O38" i="28"/>
  <c r="Z38" i="28" s="1"/>
  <c r="Z19" i="28"/>
  <c r="Z33" i="28"/>
  <c r="Z63" i="28"/>
  <c r="O23" i="28"/>
  <c r="Z23" i="28" s="1"/>
  <c r="Z68" i="28"/>
  <c r="Z21" i="28"/>
  <c r="Z27" i="28"/>
  <c r="Z9" i="28"/>
  <c r="Z47" i="28"/>
  <c r="Z35" i="28"/>
  <c r="Z64" i="28"/>
  <c r="Z61" i="28"/>
  <c r="Z40" i="28"/>
  <c r="Z26" i="28"/>
  <c r="Z14" i="28"/>
  <c r="Z13" i="28"/>
  <c r="Z31" i="28"/>
  <c r="Z56" i="28"/>
  <c r="Z51" i="28"/>
  <c r="Z11" i="28"/>
  <c r="Z20" i="28"/>
  <c r="Z46" i="28"/>
  <c r="Z7" i="28"/>
  <c r="Z65" i="28"/>
  <c r="Z18" i="28"/>
  <c r="Z5" i="28"/>
  <c r="Z17" i="28"/>
  <c r="Z41" i="28"/>
  <c r="Z50" i="28"/>
  <c r="Z25" i="28"/>
  <c r="Z42" i="28"/>
  <c r="O43" i="28"/>
  <c r="Z43" i="28" s="1"/>
  <c r="O8" i="28"/>
  <c r="Z8" i="28" s="1"/>
  <c r="O34" i="28"/>
  <c r="Z34" i="28" s="1"/>
  <c r="O66" i="28"/>
  <c r="Z66" i="28" s="1"/>
  <c r="Z58" i="28"/>
  <c r="Z69" i="28"/>
  <c r="Z45" i="28"/>
  <c r="Z29" i="28"/>
  <c r="Z62" i="28"/>
  <c r="Z30" i="28"/>
  <c r="Z55" i="28"/>
  <c r="Z57" i="28"/>
  <c r="Z53" i="28"/>
  <c r="Z15" i="28"/>
  <c r="Z49" i="28"/>
  <c r="Z36" i="28"/>
  <c r="Z24" i="28"/>
  <c r="Z10" i="28"/>
  <c r="Z22" i="28"/>
  <c r="Z16" i="28"/>
  <c r="Z6" i="28"/>
  <c r="Z60" i="28"/>
  <c r="Z39" i="28"/>
  <c r="AB52" i="28" l="1"/>
  <c r="Z44" i="28"/>
  <c r="AB71" i="28"/>
  <c r="AB4" i="28"/>
  <c r="AB54" i="28"/>
  <c r="AB12" i="28"/>
  <c r="AB70" i="28"/>
  <c r="AB43" i="28"/>
  <c r="AB38" i="28"/>
  <c r="AB23" i="28"/>
  <c r="AB37" i="28"/>
  <c r="AB28" i="28"/>
  <c r="AB66" i="28"/>
  <c r="AB32" i="28"/>
  <c r="AB34" i="28"/>
  <c r="AB59" i="28"/>
  <c r="AB8" i="28"/>
</calcChain>
</file>

<file path=xl/sharedStrings.xml><?xml version="1.0" encoding="utf-8"?>
<sst xmlns="http://schemas.openxmlformats.org/spreadsheetml/2006/main" count="557" uniqueCount="329">
  <si>
    <t>Rank</t>
  </si>
  <si>
    <t>Range</t>
  </si>
  <si>
    <t>Value</t>
  </si>
  <si>
    <t>Sex</t>
  </si>
  <si>
    <t>m</t>
  </si>
  <si>
    <t>Init</t>
  </si>
  <si>
    <t>Notable Equipment</t>
  </si>
  <si>
    <t>F</t>
  </si>
  <si>
    <t>Age</t>
  </si>
  <si>
    <t>Physical Description</t>
  </si>
  <si>
    <t>Personality</t>
  </si>
  <si>
    <t>Background</t>
  </si>
  <si>
    <t>Kindly, task-oriented</t>
  </si>
  <si>
    <t>Mischievous</t>
  </si>
  <si>
    <t>Pious, quiet</t>
  </si>
  <si>
    <t>Encouraging, uplifting</t>
  </si>
  <si>
    <t>Stoic, kindly</t>
  </si>
  <si>
    <t>Happy, pleasant</t>
  </si>
  <si>
    <t>Serious, level headed</t>
  </si>
  <si>
    <t>Obnoxious</t>
  </si>
  <si>
    <t>Reclusive</t>
  </si>
  <si>
    <t>Antioch</t>
  </si>
  <si>
    <t>Stoic, perceptive</t>
  </si>
  <si>
    <t>Dour, even tempered</t>
  </si>
  <si>
    <t>Reserved, cautious</t>
  </si>
  <si>
    <t>Perceptive, gregarious</t>
  </si>
  <si>
    <t>Studious, thoughtful</t>
  </si>
  <si>
    <t>Happy, creative</t>
  </si>
  <si>
    <t>Placid, agreeable</t>
  </si>
  <si>
    <t>Composed, witty</t>
  </si>
  <si>
    <t>Meticulous, fastidious</t>
  </si>
  <si>
    <t>Inscrutable, quiet</t>
  </si>
  <si>
    <t>Meek, insightful</t>
  </si>
  <si>
    <t>Temperamental, judicious</t>
  </si>
  <si>
    <t>Meticulous, perceptive</t>
  </si>
  <si>
    <t>Energetic, obsessive</t>
  </si>
  <si>
    <t>Origin</t>
  </si>
  <si>
    <t>1d100</t>
  </si>
  <si>
    <t>Shift 0</t>
  </si>
  <si>
    <t>Feeble</t>
  </si>
  <si>
    <t>Poor</t>
  </si>
  <si>
    <t>Typical</t>
  </si>
  <si>
    <t>Good</t>
  </si>
  <si>
    <t>Excellent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</si>
  <si>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</si>
  <si>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</si>
  <si>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</si>
  <si>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</si>
  <si>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</si>
  <si>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</si>
  <si>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</si>
  <si>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</si>
  <si>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</si>
  <si>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</si>
  <si>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</si>
  <si>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</si>
  <si>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</si>
  <si>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Chuckles</t>
  </si>
  <si>
    <t>Aspect</t>
  </si>
  <si>
    <t>Spacetime</t>
  </si>
  <si>
    <t>Glow</t>
  </si>
  <si>
    <t>Bovarie</t>
  </si>
  <si>
    <t>Spotlight</t>
  </si>
  <si>
    <t>Enterprise</t>
  </si>
  <si>
    <t>Fortunefate</t>
  </si>
  <si>
    <t>Serengheti</t>
  </si>
  <si>
    <t>Kalahari</t>
  </si>
  <si>
    <t>StarSong</t>
  </si>
  <si>
    <t>Turret</t>
  </si>
  <si>
    <t>Turbine</t>
  </si>
  <si>
    <t>McGuffin</t>
  </si>
  <si>
    <t>Destiny</t>
  </si>
  <si>
    <t>Diesel</t>
  </si>
  <si>
    <t>Cardiac</t>
  </si>
  <si>
    <t>Ghille</t>
  </si>
  <si>
    <t>Cringe</t>
  </si>
  <si>
    <t>Relic</t>
  </si>
  <si>
    <t>Hubris</t>
  </si>
  <si>
    <t>Nessuno</t>
  </si>
  <si>
    <t>Pharaoh</t>
  </si>
  <si>
    <t>Venus</t>
  </si>
  <si>
    <t>Mars</t>
  </si>
  <si>
    <t>Gluten</t>
  </si>
  <si>
    <t>Stormtrooper</t>
  </si>
  <si>
    <t>Chief Defiant</t>
  </si>
  <si>
    <t>Caliber</t>
  </si>
  <si>
    <t>Misfit</t>
  </si>
  <si>
    <t>Showcase</t>
  </si>
  <si>
    <t>Berkley</t>
  </si>
  <si>
    <t>Harissa</t>
  </si>
  <si>
    <t>Mojo</t>
  </si>
  <si>
    <t>Pogo</t>
  </si>
  <si>
    <t>Zenith</t>
  </si>
  <si>
    <t>Azimuth</t>
  </si>
  <si>
    <t>Castaway</t>
  </si>
  <si>
    <t>Dresden</t>
  </si>
  <si>
    <t>Renaissance</t>
  </si>
  <si>
    <t>Battlechest</t>
  </si>
  <si>
    <t>Karat</t>
  </si>
  <si>
    <t>Kestrel</t>
  </si>
  <si>
    <t>Escapade</t>
  </si>
  <si>
    <t>Synapsia</t>
  </si>
  <si>
    <t>Vertigo</t>
  </si>
  <si>
    <t>Alias</t>
  </si>
  <si>
    <t>Team</t>
  </si>
  <si>
    <t>Health</t>
  </si>
  <si>
    <t>Karma</t>
  </si>
  <si>
    <t>d10</t>
  </si>
  <si>
    <t>F_v</t>
  </si>
  <si>
    <t>A_v</t>
  </si>
  <si>
    <t>S_v</t>
  </si>
  <si>
    <t>E_v</t>
  </si>
  <si>
    <t>R_v</t>
  </si>
  <si>
    <t>I_v</t>
  </si>
  <si>
    <t>P_v</t>
  </si>
  <si>
    <t>Mulligan</t>
  </si>
  <si>
    <t>Gilligan Munson</t>
  </si>
  <si>
    <t>Flashback</t>
  </si>
  <si>
    <t>Crimson Fox (Vendetta)</t>
  </si>
  <si>
    <t>Chespirito</t>
  </si>
  <si>
    <t xml:space="preserve">Snapper, The </t>
  </si>
  <si>
    <t xml:space="preserve">Caltrans Klansman, The </t>
  </si>
  <si>
    <t xml:space="preserve">Antisodomite, The </t>
  </si>
  <si>
    <t>Alien</t>
  </si>
  <si>
    <t>Mutant</t>
  </si>
  <si>
    <t>Altered Human</t>
  </si>
  <si>
    <t>High-Tech</t>
  </si>
  <si>
    <t>Exodus</t>
  </si>
  <si>
    <t>Tarot</t>
  </si>
  <si>
    <t>Archetype</t>
  </si>
  <si>
    <t>Hero</t>
  </si>
  <si>
    <t>Villain</t>
  </si>
  <si>
    <t>Anti-hero</t>
  </si>
  <si>
    <t>Robot</t>
  </si>
  <si>
    <t>M</t>
  </si>
  <si>
    <t>Manta</t>
  </si>
  <si>
    <t>Occupation</t>
  </si>
  <si>
    <t xml:space="preserve">Inner Chainsaw, The </t>
  </si>
  <si>
    <t xml:space="preserve">Reefer, The </t>
  </si>
  <si>
    <t>SCUBA Instructor</t>
  </si>
  <si>
    <t>none</t>
  </si>
  <si>
    <t>Zoologist</t>
  </si>
  <si>
    <t>Moreau</t>
  </si>
  <si>
    <t>Maureen Cruz</t>
  </si>
  <si>
    <t>Absent minded, passionate</t>
  </si>
  <si>
    <t>Dour, antisocial</t>
  </si>
  <si>
    <t>Ravenous, visceral</t>
  </si>
  <si>
    <t>Honorable, aloof</t>
  </si>
  <si>
    <t>Honorable, kind</t>
  </si>
  <si>
    <t>Idealistic, naïve</t>
  </si>
  <si>
    <t>Immature, self centered</t>
  </si>
  <si>
    <t>Introspective, hospitable</t>
  </si>
  <si>
    <t>Logical, analytical, well spoken</t>
  </si>
  <si>
    <t>Naïve, thoughtful</t>
  </si>
  <si>
    <t>Perceptive, introspective</t>
  </si>
  <si>
    <t>Scholarly, single minded</t>
  </si>
  <si>
    <t>Studious, single minded</t>
  </si>
  <si>
    <t>Destructive, single minded</t>
  </si>
  <si>
    <t>Calculating, patient</t>
  </si>
  <si>
    <t>Disgusting, habit prone</t>
  </si>
  <si>
    <t>Brutish, clumsy</t>
  </si>
  <si>
    <t>Volatile, thorough</t>
  </si>
  <si>
    <t>Nostalgic, depressant</t>
  </si>
  <si>
    <t>Megalomaniacal</t>
  </si>
  <si>
    <t>Vindictive, populist</t>
  </si>
  <si>
    <t>Genocidal, single minded</t>
  </si>
  <si>
    <t>Covetous, shallow</t>
  </si>
  <si>
    <t>Creative, thorough</t>
  </si>
  <si>
    <t>Dunbar Krüger</t>
  </si>
  <si>
    <t>Seductive, rugged</t>
  </si>
  <si>
    <t>Undermining, clever</t>
  </si>
  <si>
    <t>Megalomaniacal, influential</t>
  </si>
  <si>
    <t>Ambitious, impetuous</t>
  </si>
  <si>
    <t>Megalomaniacal, genocidal</t>
  </si>
  <si>
    <t>Serum</t>
  </si>
  <si>
    <t>Idealistic, misguided</t>
  </si>
  <si>
    <t>Syndicate</t>
  </si>
  <si>
    <t>Regredible</t>
  </si>
  <si>
    <t>Public Identity</t>
  </si>
  <si>
    <t>Oum Khartoum</t>
  </si>
  <si>
    <t>Ebeneezer o’Harlehy</t>
  </si>
  <si>
    <t>-</t>
  </si>
  <si>
    <t>Zhang Tsieh</t>
  </si>
  <si>
    <t>Efraim Brezhnev</t>
  </si>
  <si>
    <t>Tommy Nguyen</t>
  </si>
  <si>
    <t>Yasria Ward</t>
  </si>
  <si>
    <t>François d’Avignon</t>
  </si>
  <si>
    <t>Bodeen Grunge</t>
  </si>
  <si>
    <t>Raphael Benedetti</t>
  </si>
  <si>
    <t>Yul Gdansk</t>
  </si>
  <si>
    <t>Corgi Nolte</t>
  </si>
  <si>
    <t>Roy Defacto</t>
  </si>
  <si>
    <t>Dawood Idrisi</t>
  </si>
  <si>
    <t>Rashana Billinglsey</t>
  </si>
  <si>
    <t>Bub McGovern</t>
  </si>
  <si>
    <t>Barnard Vanderbilt</t>
  </si>
  <si>
    <t>Drake Scott Key</t>
  </si>
  <si>
    <t>Dravidia Singh</t>
  </si>
  <si>
    <t>AI-258.b647</t>
  </si>
  <si>
    <t>[unknown]</t>
  </si>
  <si>
    <t>Guido Windsor</t>
  </si>
  <si>
    <t>Hiro Kurimatsu</t>
  </si>
  <si>
    <t>Erasmus Tihomir</t>
  </si>
  <si>
    <t>Gunther Kinshasa</t>
  </si>
  <si>
    <t>Gravitor</t>
  </si>
  <si>
    <t>Sydney Rutherford</t>
  </si>
  <si>
    <t>Morgan Ramaphosa</t>
  </si>
  <si>
    <t>Daisy Danang</t>
  </si>
  <si>
    <t>Anastasia Duvall</t>
  </si>
  <si>
    <t>Demí Kung</t>
  </si>
  <si>
    <t>Bratislava  Lubljana</t>
  </si>
  <si>
    <t>Gepetto Disney</t>
  </si>
  <si>
    <t>Ignaçe Ambrus</t>
  </si>
  <si>
    <t>Homero Casablanca</t>
  </si>
  <si>
    <t>Ahmed bin Moussaoui</t>
  </si>
  <si>
    <t>Paco Cabrenovich</t>
  </si>
  <si>
    <t>Vihaan Chaudhary</t>
  </si>
  <si>
    <t>Okonkwo Yoruba</t>
  </si>
  <si>
    <t>Ludvig Chandelier</t>
  </si>
  <si>
    <t>Harrison Zimmerman</t>
  </si>
  <si>
    <t>New Taskmaster, The</t>
  </si>
  <si>
    <t>Red Locust</t>
  </si>
  <si>
    <t>Ben Kamakawiwo’ole</t>
  </si>
  <si>
    <t>Xandra Bolívar</t>
  </si>
  <si>
    <t>Yreva Borealis</t>
  </si>
  <si>
    <t>Karl Hawkins</t>
  </si>
  <si>
    <t>Demetria Kang</t>
  </si>
  <si>
    <t>Harding Lewinski</t>
  </si>
  <si>
    <t>Farrell Phallon</t>
  </si>
  <si>
    <t>Jana Speedman</t>
  </si>
  <si>
    <t>Vincenzo Galochkina</t>
  </si>
  <si>
    <t>Mireille Chagnon</t>
  </si>
  <si>
    <t>Bif Popo</t>
  </si>
  <si>
    <t>Sven Fortnite</t>
  </si>
  <si>
    <t>Raoul Xanadu</t>
  </si>
  <si>
    <t>Chaz Giedratis</t>
  </si>
  <si>
    <t>Powers</t>
  </si>
  <si>
    <t>Lydia Rahman</t>
  </si>
  <si>
    <t>Linda Tan</t>
  </si>
  <si>
    <t>Temperamental, supremacist</t>
  </si>
  <si>
    <t>Obsessive, clean</t>
  </si>
  <si>
    <t>Supremacist, illiterate</t>
  </si>
  <si>
    <t>Murderous, careless</t>
  </si>
  <si>
    <t>Wannabe, copycat</t>
  </si>
  <si>
    <t>Claustrophobic, unrealistic</t>
  </si>
  <si>
    <t>Intoxicating, bulemic</t>
  </si>
  <si>
    <t>Megalomaniac, tone-deaf</t>
  </si>
  <si>
    <t>Bonobo</t>
  </si>
  <si>
    <t>Cryptic, ever-changing</t>
  </si>
  <si>
    <t>Persephone Haighties</t>
  </si>
  <si>
    <t>Phrenologist</t>
  </si>
  <si>
    <t>Historical fabricator, asexual</t>
  </si>
  <si>
    <t>Mysterious, poetic</t>
  </si>
  <si>
    <t>Speed demon, meth addict</t>
  </si>
  <si>
    <t>Militarist, authoritarian</t>
  </si>
  <si>
    <t>Loner, agoraphobic</t>
  </si>
  <si>
    <t>Historian</t>
  </si>
  <si>
    <t>Engineer</t>
  </si>
  <si>
    <t>Coach</t>
  </si>
  <si>
    <t>Sharpshooter</t>
  </si>
  <si>
    <t>Blue Collar</t>
  </si>
  <si>
    <t>Surgeon</t>
  </si>
  <si>
    <t>Aristocrat</t>
  </si>
  <si>
    <t>Genocidal, thoughtless</t>
  </si>
  <si>
    <t>Philosopher</t>
  </si>
  <si>
    <t>Masternind</t>
  </si>
  <si>
    <t>Comedian</t>
  </si>
  <si>
    <t>Demolitionist</t>
  </si>
  <si>
    <t>Chef</t>
  </si>
  <si>
    <t>Custodian</t>
  </si>
  <si>
    <t>Mechanic</t>
  </si>
  <si>
    <t>City Planner</t>
  </si>
  <si>
    <t>Ava “Fixit” Kalashnikov</t>
  </si>
  <si>
    <t>Accountant</t>
  </si>
  <si>
    <t>Paratrooper</t>
  </si>
  <si>
    <t>Musician</t>
  </si>
  <si>
    <t>Cinematographer</t>
  </si>
  <si>
    <t>Ghost Rider 4.0</t>
  </si>
  <si>
    <t>Bureaucrat</t>
  </si>
  <si>
    <t>Casino Croupier</t>
  </si>
  <si>
    <t>Édgar Fukuyama</t>
  </si>
  <si>
    <t>Sumo Wrestler</t>
  </si>
  <si>
    <t>Hedge Fund Speculator</t>
  </si>
  <si>
    <t>Revolutionary</t>
  </si>
  <si>
    <t>Criminal</t>
  </si>
  <si>
    <t>Carnival Vendor</t>
  </si>
  <si>
    <t>Hunter, Tracker</t>
  </si>
  <si>
    <t>Gemologist, Jeweler</t>
  </si>
  <si>
    <t>Pilot</t>
  </si>
  <si>
    <t>Ravenous</t>
  </si>
  <si>
    <t>Bartog Svalsbörg</t>
  </si>
  <si>
    <t>Contract Killer</t>
  </si>
  <si>
    <t>Roboticist</t>
  </si>
  <si>
    <t>Inventor</t>
  </si>
  <si>
    <t>Hacker</t>
  </si>
  <si>
    <t>Psychiatrist</t>
  </si>
  <si>
    <t>Drug Counselor</t>
  </si>
  <si>
    <t>Veterinarian</t>
  </si>
  <si>
    <t>Athlete</t>
  </si>
  <si>
    <t>Hunter, Assassin</t>
  </si>
  <si>
    <t>Dilettante</t>
  </si>
  <si>
    <t>Actor</t>
  </si>
  <si>
    <t>Neighborhood</t>
  </si>
  <si>
    <t>Global</t>
  </si>
  <si>
    <t>Cosmic</t>
  </si>
  <si>
    <t>Archaeologist</t>
  </si>
  <si>
    <t>Madame</t>
  </si>
  <si>
    <t>Full-time Heroine</t>
  </si>
  <si>
    <t>Sociologist</t>
  </si>
  <si>
    <t>Chemist</t>
  </si>
  <si>
    <t>Software Developer</t>
  </si>
  <si>
    <t>Motivational Speaker</t>
  </si>
  <si>
    <t>Novelist</t>
  </si>
  <si>
    <t>Machine Operator</t>
  </si>
  <si>
    <t>Longshoreman</t>
  </si>
  <si>
    <t>Fortune Teller</t>
  </si>
  <si>
    <t>Masseuse</t>
  </si>
  <si>
    <t>Racecar Driver</t>
  </si>
  <si>
    <t>Campaign</t>
  </si>
  <si>
    <t>Campaign Scope</t>
  </si>
  <si>
    <t>*</t>
  </si>
  <si>
    <t>Serendip</t>
  </si>
  <si>
    <t>Fighting</t>
  </si>
  <si>
    <t>Agility</t>
  </si>
  <si>
    <t>Strength</t>
  </si>
  <si>
    <t>Endurance</t>
  </si>
  <si>
    <t>Reason</t>
  </si>
  <si>
    <t>Intuition</t>
  </si>
  <si>
    <t>Psyche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</si>
</sst>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sz val="12"/>
      <color theme="0" tint="-0.249977111117893"/>
      <name val="Times New Roman"/>
      <family val="1"/>
    </font>
    <font>
      <i/>
      <sz val="12"/>
      <name val="Times New Roman"/>
      <family val="1"/>
    </font>
    <font>
      <b/>
      <sz val="13"/>
      <color theme="0"/>
      <name val="Times New Roman"/>
      <family val="1"/>
    </font>
    <font>
      <b/>
      <sz val="13"/>
      <color rgb="FF9900FF"/>
      <name val="Times New Roman"/>
      <family val="1"/>
    </font>
    <font>
      <b/>
      <sz val="13"/>
      <color rgb="FFFF33CC"/>
      <name val="Times New Roman"/>
      <family val="1"/>
    </font>
    <font>
      <b/>
      <sz val="13"/>
      <color rgb="FF00B0F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</cellStyleXfs>
  <cellXfs count="8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right" vertical="center" wrapText="1"/>
    </xf>
    <xf numFmtId="0" fontId="13" fillId="0" borderId="0" xfId="3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4" fillId="0" borderId="14" xfId="0" quotePrefix="1" applyFont="1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19" fillId="0" borderId="3" xfId="3" applyFont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/>
    </xf>
    <xf numFmtId="0" fontId="20" fillId="0" borderId="3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3" fillId="0" borderId="18" xfId="3" applyFont="1" applyBorder="1" applyAlignment="1">
      <alignment horizontal="right"/>
    </xf>
    <xf numFmtId="0" fontId="3" fillId="0" borderId="19" xfId="3" applyFont="1" applyBorder="1" applyAlignment="1">
      <alignment horizontal="centerContinuous"/>
    </xf>
    <xf numFmtId="0" fontId="3" fillId="0" borderId="20" xfId="3" applyFont="1" applyBorder="1" applyAlignment="1">
      <alignment horizontal="center"/>
    </xf>
    <xf numFmtId="0" fontId="3" fillId="0" borderId="0" xfId="3" applyFont="1"/>
    <xf numFmtId="0" fontId="3" fillId="0" borderId="4" xfId="3" applyFont="1" applyBorder="1" applyAlignment="1">
      <alignment horizontal="centerContinuous"/>
    </xf>
    <xf numFmtId="0" fontId="3" fillId="0" borderId="21" xfId="3" applyFont="1" applyBorder="1" applyAlignment="1">
      <alignment horizontal="centerContinuous"/>
    </xf>
    <xf numFmtId="0" fontId="3" fillId="0" borderId="22" xfId="3" applyFont="1" applyBorder="1"/>
    <xf numFmtId="0" fontId="3" fillId="0" borderId="23" xfId="3" applyFont="1" applyBorder="1"/>
    <xf numFmtId="0" fontId="3" fillId="0" borderId="24" xfId="3" applyFont="1" applyBorder="1"/>
    <xf numFmtId="0" fontId="3" fillId="0" borderId="25" xfId="3" applyFont="1" applyBorder="1"/>
    <xf numFmtId="0" fontId="3" fillId="0" borderId="26" xfId="3" applyFont="1" applyBorder="1"/>
    <xf numFmtId="0" fontId="18" fillId="0" borderId="27" xfId="3" applyFont="1" applyBorder="1" applyAlignment="1">
      <alignment horizontal="right"/>
    </xf>
    <xf numFmtId="0" fontId="2" fillId="0" borderId="0" xfId="3" applyAlignment="1">
      <alignment horizontal="centerContinuous"/>
    </xf>
    <xf numFmtId="0" fontId="2" fillId="0" borderId="28" xfId="3" applyBorder="1" applyAlignment="1">
      <alignment horizontal="center"/>
    </xf>
    <xf numFmtId="0" fontId="2" fillId="0" borderId="0" xfId="3"/>
    <xf numFmtId="0" fontId="17" fillId="2" borderId="29" xfId="3" applyFont="1" applyFill="1" applyBorder="1"/>
    <xf numFmtId="0" fontId="2" fillId="0" borderId="30" xfId="3" applyBorder="1" applyAlignment="1">
      <alignment horizontal="left"/>
    </xf>
    <xf numFmtId="0" fontId="2" fillId="0" borderId="31" xfId="3" applyBorder="1"/>
    <xf numFmtId="0" fontId="2" fillId="0" borderId="6" xfId="3" applyBorder="1"/>
    <xf numFmtId="0" fontId="2" fillId="0" borderId="2" xfId="3" applyBorder="1"/>
    <xf numFmtId="0" fontId="2" fillId="0" borderId="29" xfId="3" applyBorder="1"/>
    <xf numFmtId="0" fontId="2" fillId="0" borderId="30" xfId="3" applyBorder="1"/>
    <xf numFmtId="0" fontId="2" fillId="0" borderId="0" xfId="3" applyAlignment="1">
      <alignment horizontal="right"/>
    </xf>
    <xf numFmtId="0" fontId="2" fillId="0" borderId="0" xfId="3" applyAlignment="1">
      <alignment horizontal="left"/>
    </xf>
    <xf numFmtId="0" fontId="2" fillId="0" borderId="32" xfId="3" applyBorder="1"/>
    <xf numFmtId="0" fontId="2" fillId="0" borderId="33" xfId="3" applyBorder="1" applyAlignment="1">
      <alignment horizontal="left"/>
    </xf>
    <xf numFmtId="0" fontId="2" fillId="0" borderId="34" xfId="3" applyBorder="1"/>
    <xf numFmtId="0" fontId="2" fillId="0" borderId="35" xfId="3" applyBorder="1"/>
    <xf numFmtId="0" fontId="2" fillId="0" borderId="1" xfId="3" applyBorder="1"/>
    <xf numFmtId="0" fontId="2" fillId="0" borderId="33" xfId="3" applyBorder="1"/>
    <xf numFmtId="0" fontId="18" fillId="0" borderId="36" xfId="3" applyFont="1" applyBorder="1" applyAlignment="1">
      <alignment horizontal="right"/>
    </xf>
    <xf numFmtId="0" fontId="2" fillId="0" borderId="37" xfId="3" applyBorder="1" applyAlignment="1">
      <alignment horizontal="centerContinuous"/>
    </xf>
    <xf numFmtId="0" fontId="2" fillId="0" borderId="38" xfId="3" applyBorder="1" applyAlignment="1">
      <alignment horizontal="center"/>
    </xf>
    <xf numFmtId="0" fontId="2" fillId="0" borderId="0" xfId="3" applyAlignment="1">
      <alignment horizontal="center"/>
    </xf>
    <xf numFmtId="0" fontId="17" fillId="2" borderId="39" xfId="3" applyFont="1" applyFill="1" applyBorder="1"/>
    <xf numFmtId="0" fontId="2" fillId="0" borderId="40" xfId="3" applyBorder="1" applyAlignment="1">
      <alignment horizontal="left"/>
    </xf>
    <xf numFmtId="0" fontId="2" fillId="0" borderId="41" xfId="3" applyBorder="1"/>
    <xf numFmtId="0" fontId="2" fillId="0" borderId="42" xfId="3" applyBorder="1"/>
    <xf numFmtId="0" fontId="2" fillId="0" borderId="43" xfId="3" applyBorder="1"/>
    <xf numFmtId="0" fontId="2" fillId="0" borderId="39" xfId="3" applyBorder="1"/>
    <xf numFmtId="0" fontId="2" fillId="0" borderId="40" xfId="3" applyBorder="1"/>
    <xf numFmtId="0" fontId="22" fillId="0" borderId="3" xfId="3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2" fillId="4" borderId="0" xfId="3" applyFill="1"/>
    <xf numFmtId="0" fontId="2" fillId="5" borderId="0" xfId="3" applyFill="1"/>
    <xf numFmtId="0" fontId="2" fillId="6" borderId="0" xfId="3" applyFill="1"/>
    <xf numFmtId="0" fontId="2" fillId="7" borderId="0" xfId="3" applyFill="1"/>
  </cellXfs>
  <cellStyles count="12">
    <cellStyle name="Excel Built-in Normal" xfId="4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0" xr:uid="{00000000-0005-0000-0000-000005000000}"/>
    <cellStyle name="Normal 2 3" xfId="11" xr:uid="{00000000-0005-0000-0000-000006000000}"/>
    <cellStyle name="Normal 3" xfId="6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Percent 2" xfId="1" xr:uid="{00000000-0005-0000-0000-00000C000000}"/>
    <cellStyle name="Percent 2 2" xfId="8" xr:uid="{00000000-0005-0000-0000-00000D000000}"/>
  </cellStyles>
  <dxfs count="10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CC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42963CCE-5FEC-41E0-A9AF-BC6943CD80A9}"/>
  </tableStyles>
  <colors>
    <mruColors>
      <color rgb="FF00CC00"/>
      <color rgb="FFFF6600"/>
      <color rgb="FF00FFFF"/>
      <color rgb="FFCCFFCC"/>
      <color rgb="FFFF33CC"/>
      <color rgb="FFFF66FF"/>
      <color rgb="FF9900FF"/>
      <color rgb="FF9966FF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71"/>
  <sheetViews>
    <sheetView showGridLines="0" tabSelected="1" zoomScaleNormal="100" workbookViewId="0"/>
  </sheetViews>
  <sheetFormatPr defaultColWidth="7" defaultRowHeight="16.2" x14ac:dyDescent="0.3"/>
  <cols>
    <col min="1" max="1" width="15.8984375" style="18" bestFit="1" customWidth="1"/>
    <col min="2" max="2" width="22.19921875" style="81" bestFit="1" customWidth="1"/>
    <col min="3" max="3" width="5.69921875" style="18" hidden="1" customWidth="1"/>
    <col min="4" max="4" width="13" style="13" bestFit="1" customWidth="1"/>
    <col min="5" max="5" width="9.69921875" style="13" bestFit="1" customWidth="1"/>
    <col min="6" max="6" width="4" style="13" bestFit="1" customWidth="1"/>
    <col min="7" max="7" width="4.296875" style="13" hidden="1" customWidth="1"/>
    <col min="8" max="8" width="18.09765625" style="13" hidden="1" customWidth="1"/>
    <col min="9" max="9" width="18.19921875" style="13" bestFit="1" customWidth="1"/>
    <col min="10" max="10" width="11" style="13" hidden="1" customWidth="1"/>
    <col min="11" max="11" width="15.3984375" style="13" bestFit="1" customWidth="1"/>
    <col min="12" max="12" width="10.3984375" style="13" bestFit="1" customWidth="1"/>
    <col min="13" max="13" width="4.59765625" style="13" bestFit="1" customWidth="1"/>
    <col min="14" max="14" width="10.3984375" style="13" bestFit="1" customWidth="1"/>
    <col min="15" max="15" width="4.69921875" style="13" bestFit="1" customWidth="1"/>
    <col min="16" max="16" width="10.3984375" style="13" bestFit="1" customWidth="1"/>
    <col min="17" max="17" width="4.3984375" style="13" bestFit="1" customWidth="1"/>
    <col min="18" max="18" width="10.3984375" style="13" bestFit="1" customWidth="1"/>
    <col min="19" max="19" width="4.69921875" style="13" bestFit="1" customWidth="1"/>
    <col min="20" max="20" width="10.3984375" style="13" bestFit="1" customWidth="1"/>
    <col min="21" max="21" width="4.69921875" style="13" bestFit="1" customWidth="1"/>
    <col min="22" max="22" width="10.3984375" style="13" bestFit="1" customWidth="1"/>
    <col min="23" max="23" width="4.09765625" style="13" bestFit="1" customWidth="1"/>
    <col min="24" max="24" width="10.3984375" style="13" bestFit="1" customWidth="1"/>
    <col min="25" max="25" width="4.59765625" style="13" bestFit="1" customWidth="1"/>
    <col min="26" max="26" width="4.3984375" style="13" bestFit="1" customWidth="1"/>
    <col min="27" max="27" width="4.296875" style="13" bestFit="1" customWidth="1"/>
    <col min="28" max="28" width="7.19921875" style="13" bestFit="1" customWidth="1"/>
    <col min="29" max="29" width="7.59765625" style="13" bestFit="1" customWidth="1"/>
    <col min="30" max="31" width="47.5" style="13" customWidth="1"/>
    <col min="32" max="36" width="7" style="22"/>
    <col min="37" max="16384" width="7" style="13"/>
  </cols>
  <sheetData>
    <row r="1" spans="1:31" x14ac:dyDescent="0.3">
      <c r="A1" s="82" t="s">
        <v>319</v>
      </c>
      <c r="B1" s="13" t="s">
        <v>303</v>
      </c>
    </row>
    <row r="3" spans="1:31" ht="17.399999999999999" thickBot="1" x14ac:dyDescent="0.35">
      <c r="A3" s="2" t="s">
        <v>103</v>
      </c>
      <c r="B3" s="2" t="s">
        <v>178</v>
      </c>
      <c r="C3" s="3" t="s">
        <v>104</v>
      </c>
      <c r="D3" s="3" t="s">
        <v>36</v>
      </c>
      <c r="E3" s="3" t="s">
        <v>129</v>
      </c>
      <c r="F3" s="3" t="s">
        <v>3</v>
      </c>
      <c r="G3" s="3" t="s">
        <v>8</v>
      </c>
      <c r="H3" s="3" t="s">
        <v>9</v>
      </c>
      <c r="I3" s="3" t="s">
        <v>10</v>
      </c>
      <c r="J3" s="3" t="s">
        <v>11</v>
      </c>
      <c r="K3" s="12" t="s">
        <v>136</v>
      </c>
      <c r="L3" s="4" t="s">
        <v>322</v>
      </c>
      <c r="M3" s="23" t="s">
        <v>108</v>
      </c>
      <c r="N3" s="27" t="s">
        <v>323</v>
      </c>
      <c r="O3" s="23" t="s">
        <v>109</v>
      </c>
      <c r="P3" s="6" t="s">
        <v>324</v>
      </c>
      <c r="Q3" s="23" t="s">
        <v>110</v>
      </c>
      <c r="R3" s="7" t="s">
        <v>325</v>
      </c>
      <c r="S3" s="23" t="s">
        <v>111</v>
      </c>
      <c r="T3" s="8" t="s">
        <v>326</v>
      </c>
      <c r="U3" s="23" t="s">
        <v>112</v>
      </c>
      <c r="V3" s="26" t="s">
        <v>327</v>
      </c>
      <c r="W3" s="23" t="s">
        <v>113</v>
      </c>
      <c r="X3" s="9" t="s">
        <v>328</v>
      </c>
      <c r="Y3" s="23" t="s">
        <v>114</v>
      </c>
      <c r="Z3" s="10" t="s">
        <v>4</v>
      </c>
      <c r="AA3" s="5" t="s">
        <v>5</v>
      </c>
      <c r="AB3" s="6" t="s">
        <v>105</v>
      </c>
      <c r="AC3" s="69" t="s">
        <v>106</v>
      </c>
      <c r="AD3" s="11" t="s">
        <v>236</v>
      </c>
      <c r="AE3" s="12" t="s">
        <v>6</v>
      </c>
    </row>
    <row r="4" spans="1:31" x14ac:dyDescent="0.3">
      <c r="A4" s="17" t="s">
        <v>179</v>
      </c>
      <c r="B4" s="78" t="s">
        <v>21</v>
      </c>
      <c r="C4" s="19"/>
      <c r="D4" s="19" t="s">
        <v>124</v>
      </c>
      <c r="E4" s="14" t="s">
        <v>132</v>
      </c>
      <c r="F4" s="15" t="s">
        <v>7</v>
      </c>
      <c r="G4" s="15">
        <f t="shared" ref="G4:G35" ca="1" si="0">10+RANDBETWEEN(1,10)+RANDBETWEEN(1,10)+RANDBETWEEN(1,10)+RANDBETWEEN(1,10)+RANDBETWEEN(1,10)</f>
        <v>32</v>
      </c>
      <c r="H4" s="14"/>
      <c r="I4" s="14" t="s">
        <v>18</v>
      </c>
      <c r="J4" s="20"/>
      <c r="K4" s="16" t="s">
        <v>256</v>
      </c>
      <c r="L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4" s="71">
        <f ca="1">VLOOKUP(L4,Resolution!$B$1:$E$18,4,FALSE)</f>
        <v>20</v>
      </c>
      <c r="N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4" s="72">
        <f ca="1">VLOOKUP(N4,Resolution!$B$1:$E$18,4,FALSE)</f>
        <v>30</v>
      </c>
      <c r="P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4" s="72">
        <f ca="1">VLOOKUP(P4,Resolution!$B$1:$E$18,4,FALSE)</f>
        <v>6</v>
      </c>
      <c r="R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4" s="72">
        <f ca="1">VLOOKUP(R4,Resolution!$B$1:$E$18,4,FALSE)</f>
        <v>6</v>
      </c>
      <c r="T4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4" s="72">
        <f ca="1">VLOOKUP(T4,Resolution!$B$1:$E$18,4,FALSE)</f>
        <v>50</v>
      </c>
      <c r="V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4" s="72">
        <f ca="1">VLOOKUP(V4,Resolution!$B$1:$E$18,4,FALSE)</f>
        <v>20</v>
      </c>
      <c r="X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4" s="71">
        <f ca="1">VLOOKUP(X4,Resolution!$B$1:$E$18,4,FALSE)</f>
        <v>10</v>
      </c>
      <c r="Z4" s="73">
        <f t="shared" ref="Z4:Z35" ca="1" si="1">AVERAGE(M4,O4,Q4,S4,U4,W4)</f>
        <v>22</v>
      </c>
      <c r="AA4" s="74">
        <f t="shared" ref="AA4:AA35" ca="1" si="2">IF(W4&gt;74,6,IF(W4&gt;50,5,ROUNDDOWN((W4-1)/10,0)))</f>
        <v>1</v>
      </c>
      <c r="AB4" s="75">
        <f t="shared" ref="AB4:AB35" ca="1" si="3">SUM(M4,O4,Q4,S4)</f>
        <v>62</v>
      </c>
      <c r="AC4" s="76">
        <f t="shared" ref="AC4:AC35" ca="1" si="4">SUM(U4,W4,Y4)</f>
        <v>80</v>
      </c>
      <c r="AD4" s="24"/>
      <c r="AE4" s="16"/>
    </row>
    <row r="5" spans="1:31" ht="32.4" x14ac:dyDescent="0.3">
      <c r="A5" s="17" t="s">
        <v>180</v>
      </c>
      <c r="B5" s="79" t="s">
        <v>122</v>
      </c>
      <c r="C5" s="1"/>
      <c r="D5" s="1" t="s">
        <v>126</v>
      </c>
      <c r="E5" s="14" t="s">
        <v>131</v>
      </c>
      <c r="F5" s="15" t="s">
        <v>134</v>
      </c>
      <c r="G5" s="15">
        <f t="shared" ca="1" si="0"/>
        <v>32</v>
      </c>
      <c r="H5" s="14"/>
      <c r="I5" s="14" t="s">
        <v>239</v>
      </c>
      <c r="J5" s="20"/>
      <c r="K5" s="16" t="s">
        <v>257</v>
      </c>
      <c r="L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5" s="71">
        <f ca="1">VLOOKUP(L5,Resolution!$B$1:$E$18,4,FALSE)</f>
        <v>50</v>
      </c>
      <c r="N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5" s="77">
        <f ca="1">VLOOKUP(N5,Resolution!$B$1:$E$18,4,FALSE)</f>
        <v>40</v>
      </c>
      <c r="P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5" s="77">
        <f ca="1">VLOOKUP(P5,Resolution!$B$1:$E$18,4,FALSE)</f>
        <v>50</v>
      </c>
      <c r="R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5" s="77">
        <f ca="1">VLOOKUP(R5,Resolution!$B$1:$E$18,4,FALSE)</f>
        <v>50</v>
      </c>
      <c r="T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5" s="77">
        <f ca="1">VLOOKUP(T5,Resolution!$B$1:$E$18,4,FALSE)</f>
        <v>6</v>
      </c>
      <c r="V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5" s="77">
        <f ca="1">VLOOKUP(V5,Resolution!$B$1:$E$18,4,FALSE)</f>
        <v>6</v>
      </c>
      <c r="X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5" s="71">
        <f ca="1">VLOOKUP(X5,Resolution!$B$1:$E$18,4,FALSE)</f>
        <v>40</v>
      </c>
      <c r="Z5" s="73">
        <f t="shared" ca="1" si="1"/>
        <v>33.666666666666664</v>
      </c>
      <c r="AA5" s="74">
        <f t="shared" ca="1" si="2"/>
        <v>0</v>
      </c>
      <c r="AB5" s="75">
        <f t="shared" ca="1" si="3"/>
        <v>190</v>
      </c>
      <c r="AC5" s="76">
        <f t="shared" ca="1" si="4"/>
        <v>52</v>
      </c>
      <c r="AD5" s="21"/>
      <c r="AE5" s="16"/>
    </row>
    <row r="6" spans="1:31" x14ac:dyDescent="0.3">
      <c r="A6" s="25" t="s">
        <v>181</v>
      </c>
      <c r="B6" s="80" t="s">
        <v>58</v>
      </c>
      <c r="C6" s="1"/>
      <c r="D6" s="1" t="s">
        <v>123</v>
      </c>
      <c r="E6" s="14" t="s">
        <v>131</v>
      </c>
      <c r="F6" s="15" t="s">
        <v>7</v>
      </c>
      <c r="G6" s="15">
        <f t="shared" ca="1" si="0"/>
        <v>43</v>
      </c>
      <c r="H6" s="14"/>
      <c r="I6" s="14" t="s">
        <v>146</v>
      </c>
      <c r="J6" s="20"/>
      <c r="K6" s="16" t="s">
        <v>140</v>
      </c>
      <c r="L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6" s="71">
        <f ca="1">VLOOKUP(L6,Resolution!$B$1:$E$18,4,FALSE)</f>
        <v>6</v>
      </c>
      <c r="N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6" s="77">
        <f ca="1">VLOOKUP(N6,Resolution!$B$1:$E$18,4,FALSE)</f>
        <v>6</v>
      </c>
      <c r="P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6" s="77">
        <f ca="1">VLOOKUP(P6,Resolution!$B$1:$E$18,4,FALSE)</f>
        <v>20</v>
      </c>
      <c r="R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6" s="77">
        <f ca="1">VLOOKUP(R6,Resolution!$B$1:$E$18,4,FALSE)</f>
        <v>6</v>
      </c>
      <c r="T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6" s="77">
        <f ca="1">VLOOKUP(T6,Resolution!$B$1:$E$18,4,FALSE)</f>
        <v>10</v>
      </c>
      <c r="V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6" s="77">
        <f ca="1">VLOOKUP(V6,Resolution!$B$1:$E$18,4,FALSE)</f>
        <v>10</v>
      </c>
      <c r="X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6" s="71">
        <f ca="1">VLOOKUP(X6,Resolution!$B$1:$E$18,4,FALSE)</f>
        <v>6</v>
      </c>
      <c r="Z6" s="73">
        <f t="shared" ca="1" si="1"/>
        <v>9.6666666666666661</v>
      </c>
      <c r="AA6" s="74">
        <f t="shared" ca="1" si="2"/>
        <v>0</v>
      </c>
      <c r="AB6" s="75">
        <f t="shared" ca="1" si="3"/>
        <v>38</v>
      </c>
      <c r="AC6" s="76">
        <f t="shared" ca="1" si="4"/>
        <v>26</v>
      </c>
      <c r="AD6" s="21"/>
      <c r="AE6" s="16"/>
    </row>
    <row r="7" spans="1:31" x14ac:dyDescent="0.3">
      <c r="A7" s="17" t="s">
        <v>182</v>
      </c>
      <c r="B7" s="79" t="s">
        <v>93</v>
      </c>
      <c r="C7" s="1"/>
      <c r="D7" s="1" t="s">
        <v>123</v>
      </c>
      <c r="E7" s="14" t="s">
        <v>131</v>
      </c>
      <c r="F7" s="15" t="s">
        <v>134</v>
      </c>
      <c r="G7" s="15">
        <f t="shared" ca="1" si="0"/>
        <v>23</v>
      </c>
      <c r="H7" s="14"/>
      <c r="I7" s="14" t="s">
        <v>145</v>
      </c>
      <c r="J7" s="20"/>
      <c r="K7" s="16" t="s">
        <v>140</v>
      </c>
      <c r="L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7" s="71">
        <f ca="1">VLOOKUP(L7,Resolution!$B$1:$E$18,4,FALSE)</f>
        <v>10</v>
      </c>
      <c r="N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7" s="77">
        <f ca="1">VLOOKUP(N7,Resolution!$B$1:$E$18,4,FALSE)</f>
        <v>20</v>
      </c>
      <c r="P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7" s="77">
        <f ca="1">VLOOKUP(P7,Resolution!$B$1:$E$18,4,FALSE)</f>
        <v>20</v>
      </c>
      <c r="R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7" s="77">
        <f ca="1">VLOOKUP(R7,Resolution!$B$1:$E$18,4,FALSE)</f>
        <v>50</v>
      </c>
      <c r="T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7" s="77">
        <f ca="1">VLOOKUP(T7,Resolution!$B$1:$E$18,4,FALSE)</f>
        <v>40</v>
      </c>
      <c r="V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7" s="77">
        <f ca="1">VLOOKUP(V7,Resolution!$B$1:$E$18,4,FALSE)</f>
        <v>10</v>
      </c>
      <c r="X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7" s="71">
        <f ca="1">VLOOKUP(X7,Resolution!$B$1:$E$18,4,FALSE)</f>
        <v>30</v>
      </c>
      <c r="Z7" s="73">
        <f t="shared" ca="1" si="1"/>
        <v>25</v>
      </c>
      <c r="AA7" s="74">
        <f t="shared" ca="1" si="2"/>
        <v>0</v>
      </c>
      <c r="AB7" s="75">
        <f t="shared" ca="1" si="3"/>
        <v>100</v>
      </c>
      <c r="AC7" s="76">
        <f t="shared" ca="1" si="4"/>
        <v>80</v>
      </c>
      <c r="AD7" s="21"/>
      <c r="AE7" s="16"/>
    </row>
    <row r="8" spans="1:31" x14ac:dyDescent="0.3">
      <c r="A8" s="17" t="s">
        <v>183</v>
      </c>
      <c r="B8" s="79" t="s">
        <v>97</v>
      </c>
      <c r="C8" s="1"/>
      <c r="D8" s="1" t="s">
        <v>124</v>
      </c>
      <c r="E8" s="14" t="s">
        <v>130</v>
      </c>
      <c r="F8" s="15" t="s">
        <v>134</v>
      </c>
      <c r="G8" s="15">
        <f t="shared" ca="1" si="0"/>
        <v>46</v>
      </c>
      <c r="H8" s="14"/>
      <c r="I8" s="14" t="s">
        <v>16</v>
      </c>
      <c r="J8" s="20"/>
      <c r="K8" s="16" t="s">
        <v>258</v>
      </c>
      <c r="L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8" s="71">
        <f ca="1">VLOOKUP(L8,Resolution!$B$1:$E$18,4,FALSE)</f>
        <v>40</v>
      </c>
      <c r="N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8" s="77">
        <f ca="1">VLOOKUP(N8,Resolution!$B$1:$E$18,4,FALSE)</f>
        <v>6</v>
      </c>
      <c r="P8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8" s="77">
        <f ca="1">VLOOKUP(P8,Resolution!$B$1:$E$18,4,FALSE)</f>
        <v>30</v>
      </c>
      <c r="R8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8" s="77">
        <f ca="1">VLOOKUP(R8,Resolution!$B$1:$E$18,4,FALSE)</f>
        <v>50</v>
      </c>
      <c r="T8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8" s="77">
        <f ca="1">VLOOKUP(T8,Resolution!$B$1:$E$18,4,FALSE)</f>
        <v>50</v>
      </c>
      <c r="V8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8" s="77">
        <f ca="1">VLOOKUP(V8,Resolution!$B$1:$E$18,4,FALSE)</f>
        <v>30</v>
      </c>
      <c r="X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8" s="71">
        <f ca="1">VLOOKUP(X8,Resolution!$B$1:$E$18,4,FALSE)</f>
        <v>20</v>
      </c>
      <c r="Z8" s="73">
        <f t="shared" ca="1" si="1"/>
        <v>34.333333333333336</v>
      </c>
      <c r="AA8" s="74">
        <f t="shared" ca="1" si="2"/>
        <v>2</v>
      </c>
      <c r="AB8" s="75">
        <f t="shared" ca="1" si="3"/>
        <v>126</v>
      </c>
      <c r="AC8" s="76">
        <f t="shared" ca="1" si="4"/>
        <v>100</v>
      </c>
      <c r="AD8" s="21"/>
      <c r="AE8" s="16"/>
    </row>
    <row r="9" spans="1:31" ht="31.2" x14ac:dyDescent="0.3">
      <c r="A9" s="17" t="s">
        <v>184</v>
      </c>
      <c r="B9" s="79" t="s">
        <v>88</v>
      </c>
      <c r="C9" s="1"/>
      <c r="D9" s="1" t="s">
        <v>124</v>
      </c>
      <c r="E9" s="14" t="s">
        <v>130</v>
      </c>
      <c r="F9" s="15" t="s">
        <v>134</v>
      </c>
      <c r="G9" s="15">
        <f t="shared" ca="1" si="0"/>
        <v>16</v>
      </c>
      <c r="H9" s="14"/>
      <c r="I9" s="14" t="s">
        <v>144</v>
      </c>
      <c r="J9" s="20"/>
      <c r="K9" s="16" t="s">
        <v>264</v>
      </c>
      <c r="L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9" s="71">
        <f ca="1">VLOOKUP(L9,Resolution!$B$1:$E$18,4,FALSE)</f>
        <v>10</v>
      </c>
      <c r="N9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9" s="77">
        <f ca="1">VLOOKUP(N9,Resolution!$B$1:$E$18,4,FALSE)</f>
        <v>30</v>
      </c>
      <c r="P9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9" s="77">
        <f ca="1">VLOOKUP(P9,Resolution!$B$1:$E$18,4,FALSE)</f>
        <v>50</v>
      </c>
      <c r="R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S9" s="77">
        <f ca="1">VLOOKUP(R9,Resolution!$B$1:$E$18,4,FALSE)</f>
        <v>10</v>
      </c>
      <c r="T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9" s="77">
        <f ca="1">VLOOKUP(T9,Resolution!$B$1:$E$18,4,FALSE)</f>
        <v>6</v>
      </c>
      <c r="V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9" s="77">
        <f ca="1">VLOOKUP(V9,Resolution!$B$1:$E$18,4,FALSE)</f>
        <v>6</v>
      </c>
      <c r="X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9" s="71">
        <f ca="1">VLOOKUP(X9,Resolution!$B$1:$E$18,4,FALSE)</f>
        <v>20</v>
      </c>
      <c r="Z9" s="73">
        <f t="shared" ca="1" si="1"/>
        <v>18.666666666666668</v>
      </c>
      <c r="AA9" s="74">
        <f t="shared" ca="1" si="2"/>
        <v>0</v>
      </c>
      <c r="AB9" s="75">
        <f t="shared" ca="1" si="3"/>
        <v>100</v>
      </c>
      <c r="AC9" s="76">
        <f t="shared" ca="1" si="4"/>
        <v>32</v>
      </c>
      <c r="AD9" s="21"/>
      <c r="AE9" s="16"/>
    </row>
    <row r="10" spans="1:31" ht="31.2" x14ac:dyDescent="0.3">
      <c r="A10" s="25" t="s">
        <v>185</v>
      </c>
      <c r="B10" s="80" t="s">
        <v>61</v>
      </c>
      <c r="C10" s="1"/>
      <c r="D10" s="1" t="s">
        <v>124</v>
      </c>
      <c r="E10" s="14" t="s">
        <v>131</v>
      </c>
      <c r="F10" s="15" t="s">
        <v>7</v>
      </c>
      <c r="G10" s="15">
        <f t="shared" ca="1" si="0"/>
        <v>46</v>
      </c>
      <c r="H10" s="14"/>
      <c r="I10" s="14" t="s">
        <v>152</v>
      </c>
      <c r="J10" s="20"/>
      <c r="K10" s="16" t="s">
        <v>141</v>
      </c>
      <c r="L1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10" s="71">
        <f ca="1">VLOOKUP(L10,Resolution!$B$1:$E$18,4,FALSE)</f>
        <v>6</v>
      </c>
      <c r="N1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10" s="77">
        <f ca="1">VLOOKUP(N10,Resolution!$B$1:$E$18,4,FALSE)</f>
        <v>50</v>
      </c>
      <c r="P1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10" s="77">
        <f ca="1">VLOOKUP(P10,Resolution!$B$1:$E$18,4,FALSE)</f>
        <v>20</v>
      </c>
      <c r="R1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S10" s="77">
        <f ca="1">VLOOKUP(R10,Resolution!$B$1:$E$18,4,FALSE)</f>
        <v>10</v>
      </c>
      <c r="T1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10" s="77">
        <f ca="1">VLOOKUP(T10,Resolution!$B$1:$E$18,4,FALSE)</f>
        <v>50</v>
      </c>
      <c r="V1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10" s="77">
        <f ca="1">VLOOKUP(V10,Resolution!$B$1:$E$18,4,FALSE)</f>
        <v>6</v>
      </c>
      <c r="X1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10" s="71">
        <f ca="1">VLOOKUP(X10,Resolution!$B$1:$E$18,4,FALSE)</f>
        <v>50</v>
      </c>
      <c r="Z10" s="73">
        <f t="shared" ca="1" si="1"/>
        <v>23.666666666666668</v>
      </c>
      <c r="AA10" s="74">
        <f t="shared" ca="1" si="2"/>
        <v>0</v>
      </c>
      <c r="AB10" s="75">
        <f t="shared" ca="1" si="3"/>
        <v>86</v>
      </c>
      <c r="AC10" s="76">
        <f t="shared" ca="1" si="4"/>
        <v>106</v>
      </c>
      <c r="AD10" s="21"/>
      <c r="AE10" s="16"/>
    </row>
    <row r="11" spans="1:31" ht="32.4" x14ac:dyDescent="0.3">
      <c r="A11" s="25" t="s">
        <v>186</v>
      </c>
      <c r="B11" s="80" t="s">
        <v>85</v>
      </c>
      <c r="C11" s="1"/>
      <c r="D11" s="1" t="s">
        <v>126</v>
      </c>
      <c r="E11" s="14" t="s">
        <v>132</v>
      </c>
      <c r="F11" s="15" t="s">
        <v>134</v>
      </c>
      <c r="G11" s="15">
        <f t="shared" ca="1" si="0"/>
        <v>28</v>
      </c>
      <c r="H11" s="14"/>
      <c r="I11" s="14" t="s">
        <v>240</v>
      </c>
      <c r="J11" s="20"/>
      <c r="K11" s="16" t="s">
        <v>259</v>
      </c>
      <c r="L1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11" s="71">
        <f ca="1">VLOOKUP(L11,Resolution!$B$1:$E$18,4,FALSE)</f>
        <v>40</v>
      </c>
      <c r="N1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11" s="77">
        <f ca="1">VLOOKUP(N11,Resolution!$B$1:$E$18,4,FALSE)</f>
        <v>50</v>
      </c>
      <c r="P11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11" s="77">
        <f ca="1">VLOOKUP(P11,Resolution!$B$1:$E$18,4,FALSE)</f>
        <v>20</v>
      </c>
      <c r="R1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11" s="77">
        <f ca="1">VLOOKUP(R11,Resolution!$B$1:$E$18,4,FALSE)</f>
        <v>40</v>
      </c>
      <c r="T1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11" s="77">
        <f ca="1">VLOOKUP(T11,Resolution!$B$1:$E$18,4,FALSE)</f>
        <v>50</v>
      </c>
      <c r="V11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11" s="77">
        <f ca="1">VLOOKUP(V11,Resolution!$B$1:$E$18,4,FALSE)</f>
        <v>20</v>
      </c>
      <c r="X1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11" s="71">
        <f ca="1">VLOOKUP(X11,Resolution!$B$1:$E$18,4,FALSE)</f>
        <v>6</v>
      </c>
      <c r="Z11" s="73">
        <f t="shared" ca="1" si="1"/>
        <v>36.666666666666664</v>
      </c>
      <c r="AA11" s="74">
        <f t="shared" ca="1" si="2"/>
        <v>1</v>
      </c>
      <c r="AB11" s="75">
        <f t="shared" ca="1" si="3"/>
        <v>150</v>
      </c>
      <c r="AC11" s="76">
        <f t="shared" ca="1" si="4"/>
        <v>76</v>
      </c>
      <c r="AD11" s="21"/>
      <c r="AE11" s="16"/>
    </row>
    <row r="12" spans="1:31" ht="31.2" x14ac:dyDescent="0.3">
      <c r="A12" s="17" t="s">
        <v>187</v>
      </c>
      <c r="B12" s="79" t="s">
        <v>121</v>
      </c>
      <c r="C12" s="1"/>
      <c r="D12" s="1" t="s">
        <v>126</v>
      </c>
      <c r="E12" s="14" t="s">
        <v>131</v>
      </c>
      <c r="F12" s="15" t="s">
        <v>134</v>
      </c>
      <c r="G12" s="15">
        <f t="shared" ca="1" si="0"/>
        <v>30</v>
      </c>
      <c r="H12" s="14"/>
      <c r="I12" s="14" t="s">
        <v>241</v>
      </c>
      <c r="J12" s="20"/>
      <c r="K12" s="16" t="s">
        <v>260</v>
      </c>
      <c r="L1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12" s="71">
        <f ca="1">VLOOKUP(L12,Resolution!$B$1:$E$18,4,FALSE)</f>
        <v>20</v>
      </c>
      <c r="N1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12" s="77">
        <f ca="1">VLOOKUP(N12,Resolution!$B$1:$E$18,4,FALSE)</f>
        <v>6</v>
      </c>
      <c r="P12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12" s="77">
        <f ca="1">VLOOKUP(P12,Resolution!$B$1:$E$18,4,FALSE)</f>
        <v>10</v>
      </c>
      <c r="R1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12" s="77">
        <f ca="1">VLOOKUP(R12,Resolution!$B$1:$E$18,4,FALSE)</f>
        <v>50</v>
      </c>
      <c r="T12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12" s="77">
        <f ca="1">VLOOKUP(T12,Resolution!$B$1:$E$18,4,FALSE)</f>
        <v>40</v>
      </c>
      <c r="V1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12" s="77">
        <f ca="1">VLOOKUP(V12,Resolution!$B$1:$E$18,4,FALSE)</f>
        <v>20</v>
      </c>
      <c r="X1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12" s="71">
        <f ca="1">VLOOKUP(X12,Resolution!$B$1:$E$18,4,FALSE)</f>
        <v>50</v>
      </c>
      <c r="Z12" s="73">
        <f t="shared" ca="1" si="1"/>
        <v>24.333333333333332</v>
      </c>
      <c r="AA12" s="74">
        <f t="shared" ca="1" si="2"/>
        <v>1</v>
      </c>
      <c r="AB12" s="75">
        <f t="shared" ca="1" si="3"/>
        <v>86</v>
      </c>
      <c r="AC12" s="76">
        <f t="shared" ca="1" si="4"/>
        <v>110</v>
      </c>
      <c r="AD12" s="21"/>
      <c r="AE12" s="16"/>
    </row>
    <row r="13" spans="1:31" ht="32.4" x14ac:dyDescent="0.3">
      <c r="A13" s="25" t="s">
        <v>188</v>
      </c>
      <c r="B13" s="80" t="s">
        <v>73</v>
      </c>
      <c r="C13" s="1"/>
      <c r="D13" s="1" t="s">
        <v>126</v>
      </c>
      <c r="E13" s="14" t="s">
        <v>130</v>
      </c>
      <c r="F13" s="15" t="s">
        <v>134</v>
      </c>
      <c r="G13" s="15">
        <f t="shared" ca="1" si="0"/>
        <v>40</v>
      </c>
      <c r="H13" s="14"/>
      <c r="I13" s="14" t="s">
        <v>12</v>
      </c>
      <c r="J13" s="20"/>
      <c r="K13" s="16" t="s">
        <v>261</v>
      </c>
      <c r="L1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13" s="71">
        <f ca="1">VLOOKUP(L13,Resolution!$B$1:$E$18,4,FALSE)</f>
        <v>30</v>
      </c>
      <c r="N1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13" s="77">
        <f ca="1">VLOOKUP(N13,Resolution!$B$1:$E$18,4,FALSE)</f>
        <v>30</v>
      </c>
      <c r="P13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13" s="77">
        <f ca="1">VLOOKUP(P13,Resolution!$B$1:$E$18,4,FALSE)</f>
        <v>6</v>
      </c>
      <c r="R13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13" s="77">
        <f ca="1">VLOOKUP(R13,Resolution!$B$1:$E$18,4,FALSE)</f>
        <v>6</v>
      </c>
      <c r="T1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13" s="77">
        <f ca="1">VLOOKUP(T13,Resolution!$B$1:$E$18,4,FALSE)</f>
        <v>40</v>
      </c>
      <c r="V1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13" s="77">
        <f ca="1">VLOOKUP(V13,Resolution!$B$1:$E$18,4,FALSE)</f>
        <v>40</v>
      </c>
      <c r="X1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13" s="71">
        <f ca="1">VLOOKUP(X13,Resolution!$B$1:$E$18,4,FALSE)</f>
        <v>40</v>
      </c>
      <c r="Z13" s="73">
        <f t="shared" ca="1" si="1"/>
        <v>25.333333333333332</v>
      </c>
      <c r="AA13" s="74">
        <f t="shared" ca="1" si="2"/>
        <v>3</v>
      </c>
      <c r="AB13" s="75">
        <f t="shared" ca="1" si="3"/>
        <v>72</v>
      </c>
      <c r="AC13" s="76">
        <f t="shared" ca="1" si="4"/>
        <v>120</v>
      </c>
      <c r="AD13" s="21"/>
      <c r="AE13" s="16"/>
    </row>
    <row r="14" spans="1:31" x14ac:dyDescent="0.3">
      <c r="A14" s="17" t="s">
        <v>190</v>
      </c>
      <c r="B14" s="79" t="s">
        <v>94</v>
      </c>
      <c r="C14" s="1"/>
      <c r="D14" s="1" t="s">
        <v>124</v>
      </c>
      <c r="E14" s="14" t="s">
        <v>132</v>
      </c>
      <c r="F14" s="15" t="s">
        <v>134</v>
      </c>
      <c r="G14" s="15">
        <f t="shared" ca="1" si="0"/>
        <v>27</v>
      </c>
      <c r="H14" s="14"/>
      <c r="I14" s="14" t="s">
        <v>158</v>
      </c>
      <c r="J14" s="20"/>
      <c r="K14" s="16" t="s">
        <v>262</v>
      </c>
      <c r="L14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14" s="71">
        <f ca="1">VLOOKUP(L14,Resolution!$B$1:$E$18,4,FALSE)</f>
        <v>40</v>
      </c>
      <c r="N1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14" s="77">
        <f ca="1">VLOOKUP(N14,Resolution!$B$1:$E$18,4,FALSE)</f>
        <v>10</v>
      </c>
      <c r="P1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14" s="77">
        <f ca="1">VLOOKUP(P14,Resolution!$B$1:$E$18,4,FALSE)</f>
        <v>30</v>
      </c>
      <c r="R14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14" s="77">
        <f ca="1">VLOOKUP(R14,Resolution!$B$1:$E$18,4,FALSE)</f>
        <v>40</v>
      </c>
      <c r="T1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14" s="77">
        <f ca="1">VLOOKUP(T14,Resolution!$B$1:$E$18,4,FALSE)</f>
        <v>10</v>
      </c>
      <c r="V1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14" s="77">
        <f ca="1">VLOOKUP(V14,Resolution!$B$1:$E$18,4,FALSE)</f>
        <v>6</v>
      </c>
      <c r="X1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14" s="71">
        <f ca="1">VLOOKUP(X14,Resolution!$B$1:$E$18,4,FALSE)</f>
        <v>30</v>
      </c>
      <c r="Z14" s="73">
        <f t="shared" ca="1" si="1"/>
        <v>22.666666666666668</v>
      </c>
      <c r="AA14" s="74">
        <f t="shared" ca="1" si="2"/>
        <v>0</v>
      </c>
      <c r="AB14" s="75">
        <f t="shared" ca="1" si="3"/>
        <v>120</v>
      </c>
      <c r="AC14" s="76">
        <f t="shared" ca="1" si="4"/>
        <v>46</v>
      </c>
      <c r="AD14" s="21"/>
      <c r="AE14" s="16"/>
    </row>
    <row r="15" spans="1:31" ht="31.2" x14ac:dyDescent="0.3">
      <c r="A15" s="25" t="s">
        <v>191</v>
      </c>
      <c r="B15" s="80" t="s">
        <v>84</v>
      </c>
      <c r="C15" s="1"/>
      <c r="D15" s="1" t="s">
        <v>124</v>
      </c>
      <c r="E15" s="14" t="s">
        <v>131</v>
      </c>
      <c r="F15" s="15" t="s">
        <v>134</v>
      </c>
      <c r="G15" s="15">
        <f t="shared" ca="1" si="0"/>
        <v>47</v>
      </c>
      <c r="H15" s="14"/>
      <c r="I15" s="14" t="s">
        <v>157</v>
      </c>
      <c r="J15" s="20"/>
      <c r="K15" s="16" t="s">
        <v>265</v>
      </c>
      <c r="L1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15" s="71">
        <f ca="1">VLOOKUP(L15,Resolution!$B$1:$E$18,4,FALSE)</f>
        <v>10</v>
      </c>
      <c r="N15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15" s="77">
        <f ca="1">VLOOKUP(N15,Resolution!$B$1:$E$18,4,FALSE)</f>
        <v>30</v>
      </c>
      <c r="P15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15" s="77">
        <f ca="1">VLOOKUP(P15,Resolution!$B$1:$E$18,4,FALSE)</f>
        <v>30</v>
      </c>
      <c r="R1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15" s="77">
        <f ca="1">VLOOKUP(R15,Resolution!$B$1:$E$18,4,FALSE)</f>
        <v>6</v>
      </c>
      <c r="T15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15" s="77">
        <f ca="1">VLOOKUP(T15,Resolution!$B$1:$E$18,4,FALSE)</f>
        <v>20</v>
      </c>
      <c r="V1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15" s="77">
        <f ca="1">VLOOKUP(V15,Resolution!$B$1:$E$18,4,FALSE)</f>
        <v>50</v>
      </c>
      <c r="X1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15" s="71">
        <f ca="1">VLOOKUP(X15,Resolution!$B$1:$E$18,4,FALSE)</f>
        <v>10</v>
      </c>
      <c r="Z15" s="73">
        <f t="shared" ca="1" si="1"/>
        <v>24.333333333333332</v>
      </c>
      <c r="AA15" s="74">
        <f t="shared" ca="1" si="2"/>
        <v>4</v>
      </c>
      <c r="AB15" s="75">
        <f t="shared" ca="1" si="3"/>
        <v>76</v>
      </c>
      <c r="AC15" s="76">
        <f t="shared" ca="1" si="4"/>
        <v>80</v>
      </c>
      <c r="AD15" s="21"/>
      <c r="AE15" s="16"/>
    </row>
    <row r="16" spans="1:31" x14ac:dyDescent="0.3">
      <c r="A16" s="25" t="s">
        <v>196</v>
      </c>
      <c r="B16" s="80" t="s">
        <v>57</v>
      </c>
      <c r="C16" s="1"/>
      <c r="D16" s="1" t="s">
        <v>124</v>
      </c>
      <c r="E16" s="14" t="s">
        <v>132</v>
      </c>
      <c r="F16" s="15" t="s">
        <v>134</v>
      </c>
      <c r="G16" s="15">
        <f t="shared" ca="1" si="0"/>
        <v>48</v>
      </c>
      <c r="H16" s="14"/>
      <c r="I16" s="14" t="s">
        <v>13</v>
      </c>
      <c r="J16" s="20"/>
      <c r="K16" s="16" t="s">
        <v>266</v>
      </c>
      <c r="L1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16" s="71">
        <f ca="1">VLOOKUP(L16,Resolution!$B$1:$E$18,4,FALSE)</f>
        <v>20</v>
      </c>
      <c r="N1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16" s="77">
        <f ca="1">VLOOKUP(N16,Resolution!$B$1:$E$18,4,FALSE)</f>
        <v>20</v>
      </c>
      <c r="P1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16" s="77">
        <f ca="1">VLOOKUP(P16,Resolution!$B$1:$E$18,4,FALSE)</f>
        <v>20</v>
      </c>
      <c r="R1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16" s="77">
        <f ca="1">VLOOKUP(R16,Resolution!$B$1:$E$18,4,FALSE)</f>
        <v>6</v>
      </c>
      <c r="T1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16" s="77">
        <f ca="1">VLOOKUP(T16,Resolution!$B$1:$E$18,4,FALSE)</f>
        <v>6</v>
      </c>
      <c r="V16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16" s="77">
        <f ca="1">VLOOKUP(V16,Resolution!$B$1:$E$18,4,FALSE)</f>
        <v>50</v>
      </c>
      <c r="X1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16" s="71">
        <f ca="1">VLOOKUP(X16,Resolution!$B$1:$E$18,4,FALSE)</f>
        <v>20</v>
      </c>
      <c r="Z16" s="73">
        <f t="shared" ca="1" si="1"/>
        <v>20.333333333333332</v>
      </c>
      <c r="AA16" s="74">
        <f t="shared" ca="1" si="2"/>
        <v>4</v>
      </c>
      <c r="AB16" s="75">
        <f t="shared" ca="1" si="3"/>
        <v>66</v>
      </c>
      <c r="AC16" s="76">
        <f t="shared" ca="1" si="4"/>
        <v>76</v>
      </c>
      <c r="AD16" s="21"/>
      <c r="AE16" s="16"/>
    </row>
    <row r="17" spans="1:31" ht="31.2" x14ac:dyDescent="0.3">
      <c r="A17" s="25" t="s">
        <v>200</v>
      </c>
      <c r="B17" s="80" t="s">
        <v>118</v>
      </c>
      <c r="C17" s="1"/>
      <c r="D17" s="1" t="s">
        <v>125</v>
      </c>
      <c r="E17" s="14" t="s">
        <v>132</v>
      </c>
      <c r="F17" s="15" t="s">
        <v>134</v>
      </c>
      <c r="G17" s="15">
        <f t="shared" ca="1" si="0"/>
        <v>39</v>
      </c>
      <c r="H17" s="14"/>
      <c r="I17" s="14" t="s">
        <v>156</v>
      </c>
      <c r="J17" s="20"/>
      <c r="K17" s="16" t="s">
        <v>267</v>
      </c>
      <c r="L1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17" s="71">
        <f ca="1">VLOOKUP(L17,Resolution!$B$1:$E$18,4,FALSE)</f>
        <v>10</v>
      </c>
      <c r="N1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17" s="77">
        <f ca="1">VLOOKUP(N17,Resolution!$B$1:$E$18,4,FALSE)</f>
        <v>20</v>
      </c>
      <c r="P1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17" s="77">
        <f ca="1">VLOOKUP(P17,Resolution!$B$1:$E$18,4,FALSE)</f>
        <v>40</v>
      </c>
      <c r="R1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17" s="77">
        <f ca="1">VLOOKUP(R17,Resolution!$B$1:$E$18,4,FALSE)</f>
        <v>20</v>
      </c>
      <c r="T1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17" s="77">
        <f ca="1">VLOOKUP(T17,Resolution!$B$1:$E$18,4,FALSE)</f>
        <v>50</v>
      </c>
      <c r="V1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17" s="77">
        <f ca="1">VLOOKUP(V17,Resolution!$B$1:$E$18,4,FALSE)</f>
        <v>40</v>
      </c>
      <c r="X17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17" s="71">
        <f ca="1">VLOOKUP(X17,Resolution!$B$1:$E$18,4,FALSE)</f>
        <v>6</v>
      </c>
      <c r="Z17" s="73">
        <f t="shared" ca="1" si="1"/>
        <v>30</v>
      </c>
      <c r="AA17" s="74">
        <f t="shared" ca="1" si="2"/>
        <v>3</v>
      </c>
      <c r="AB17" s="75">
        <f t="shared" ca="1" si="3"/>
        <v>90</v>
      </c>
      <c r="AC17" s="76">
        <f t="shared" ca="1" si="4"/>
        <v>96</v>
      </c>
      <c r="AD17" s="21"/>
      <c r="AE17" s="16"/>
    </row>
    <row r="18" spans="1:31" ht="31.2" x14ac:dyDescent="0.3">
      <c r="A18" s="25" t="s">
        <v>192</v>
      </c>
      <c r="B18" s="80" t="s">
        <v>75</v>
      </c>
      <c r="C18" s="1"/>
      <c r="D18" s="1" t="s">
        <v>124</v>
      </c>
      <c r="E18" s="14" t="s">
        <v>131</v>
      </c>
      <c r="F18" s="15" t="s">
        <v>134</v>
      </c>
      <c r="G18" s="15">
        <f t="shared" ca="1" si="0"/>
        <v>34</v>
      </c>
      <c r="H18" s="14"/>
      <c r="I18" s="14" t="s">
        <v>159</v>
      </c>
      <c r="J18" s="20"/>
      <c r="K18" s="16" t="s">
        <v>269</v>
      </c>
      <c r="L1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18" s="71">
        <f ca="1">VLOOKUP(L18,Resolution!$B$1:$E$18,4,FALSE)</f>
        <v>10</v>
      </c>
      <c r="N1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18" s="77">
        <f ca="1">VLOOKUP(N18,Resolution!$B$1:$E$18,4,FALSE)</f>
        <v>6</v>
      </c>
      <c r="P1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18" s="77">
        <f ca="1">VLOOKUP(P18,Resolution!$B$1:$E$18,4,FALSE)</f>
        <v>20</v>
      </c>
      <c r="R1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18" s="77">
        <f ca="1">VLOOKUP(R18,Resolution!$B$1:$E$18,4,FALSE)</f>
        <v>6</v>
      </c>
      <c r="T1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18" s="77">
        <f ca="1">VLOOKUP(T18,Resolution!$B$1:$E$18,4,FALSE)</f>
        <v>20</v>
      </c>
      <c r="V18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18" s="77">
        <f ca="1">VLOOKUP(V18,Resolution!$B$1:$E$18,4,FALSE)</f>
        <v>30</v>
      </c>
      <c r="X1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18" s="71">
        <f ca="1">VLOOKUP(X18,Resolution!$B$1:$E$18,4,FALSE)</f>
        <v>40</v>
      </c>
      <c r="Z18" s="73">
        <f t="shared" ca="1" si="1"/>
        <v>15.333333333333334</v>
      </c>
      <c r="AA18" s="74">
        <f t="shared" ca="1" si="2"/>
        <v>2</v>
      </c>
      <c r="AB18" s="75">
        <f t="shared" ca="1" si="3"/>
        <v>42</v>
      </c>
      <c r="AC18" s="76">
        <f t="shared" ca="1" si="4"/>
        <v>90</v>
      </c>
      <c r="AD18" s="21"/>
      <c r="AE18" s="16"/>
    </row>
    <row r="19" spans="1:31" ht="32.4" x14ac:dyDescent="0.3">
      <c r="A19" s="17" t="s">
        <v>193</v>
      </c>
      <c r="B19" s="79" t="s">
        <v>71</v>
      </c>
      <c r="C19" s="1"/>
      <c r="D19" s="1" t="s">
        <v>124</v>
      </c>
      <c r="E19" s="14" t="s">
        <v>130</v>
      </c>
      <c r="F19" s="15" t="s">
        <v>7</v>
      </c>
      <c r="G19" s="15">
        <f t="shared" ca="1" si="0"/>
        <v>31</v>
      </c>
      <c r="H19" s="14"/>
      <c r="I19" s="14" t="s">
        <v>26</v>
      </c>
      <c r="J19" s="20"/>
      <c r="K19" s="16" t="s">
        <v>268</v>
      </c>
      <c r="L1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19" s="71">
        <f ca="1">VLOOKUP(L19,Resolution!$B$1:$E$18,4,FALSE)</f>
        <v>6</v>
      </c>
      <c r="N1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19" s="77">
        <f ca="1">VLOOKUP(N19,Resolution!$B$1:$E$18,4,FALSE)</f>
        <v>6</v>
      </c>
      <c r="P1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19" s="77">
        <f ca="1">VLOOKUP(P19,Resolution!$B$1:$E$18,4,FALSE)</f>
        <v>10</v>
      </c>
      <c r="R1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19" s="77">
        <f ca="1">VLOOKUP(R19,Resolution!$B$1:$E$18,4,FALSE)</f>
        <v>20</v>
      </c>
      <c r="T1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19" s="77">
        <f ca="1">VLOOKUP(T19,Resolution!$B$1:$E$18,4,FALSE)</f>
        <v>20</v>
      </c>
      <c r="V19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19" s="77">
        <f ca="1">VLOOKUP(V19,Resolution!$B$1:$E$18,4,FALSE)</f>
        <v>30</v>
      </c>
      <c r="X1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19" s="71">
        <f ca="1">VLOOKUP(X19,Resolution!$B$1:$E$18,4,FALSE)</f>
        <v>6</v>
      </c>
      <c r="Z19" s="73">
        <f t="shared" ca="1" si="1"/>
        <v>15.333333333333334</v>
      </c>
      <c r="AA19" s="74">
        <f t="shared" ca="1" si="2"/>
        <v>2</v>
      </c>
      <c r="AB19" s="75">
        <f t="shared" ca="1" si="3"/>
        <v>42</v>
      </c>
      <c r="AC19" s="76">
        <f t="shared" ca="1" si="4"/>
        <v>56</v>
      </c>
      <c r="AD19" s="21"/>
      <c r="AE19" s="16"/>
    </row>
    <row r="20" spans="1:31" ht="32.4" x14ac:dyDescent="0.3">
      <c r="A20" s="17" t="s">
        <v>195</v>
      </c>
      <c r="B20" s="79" t="s">
        <v>72</v>
      </c>
      <c r="C20" s="1"/>
      <c r="D20" s="1" t="s">
        <v>124</v>
      </c>
      <c r="E20" s="14" t="s">
        <v>130</v>
      </c>
      <c r="F20" s="15" t="s">
        <v>134</v>
      </c>
      <c r="G20" s="15">
        <f t="shared" ca="1" si="0"/>
        <v>37</v>
      </c>
      <c r="H20" s="14"/>
      <c r="I20" s="14" t="s">
        <v>160</v>
      </c>
      <c r="J20" s="20"/>
      <c r="K20" s="16" t="s">
        <v>270</v>
      </c>
      <c r="L2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20" s="71">
        <f ca="1">VLOOKUP(L20,Resolution!$B$1:$E$18,4,FALSE)</f>
        <v>40</v>
      </c>
      <c r="N2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20" s="77">
        <f ca="1">VLOOKUP(N20,Resolution!$B$1:$E$18,4,FALSE)</f>
        <v>20</v>
      </c>
      <c r="P2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20" s="77">
        <f ca="1">VLOOKUP(P20,Resolution!$B$1:$E$18,4,FALSE)</f>
        <v>20</v>
      </c>
      <c r="R20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20" s="77">
        <f ca="1">VLOOKUP(R20,Resolution!$B$1:$E$18,4,FALSE)</f>
        <v>30</v>
      </c>
      <c r="T2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20" s="77">
        <f ca="1">VLOOKUP(T20,Resolution!$B$1:$E$18,4,FALSE)</f>
        <v>40</v>
      </c>
      <c r="V2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20" s="77">
        <f ca="1">VLOOKUP(V20,Resolution!$B$1:$E$18,4,FALSE)</f>
        <v>40</v>
      </c>
      <c r="X2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20" s="71">
        <f ca="1">VLOOKUP(X20,Resolution!$B$1:$E$18,4,FALSE)</f>
        <v>40</v>
      </c>
      <c r="Z20" s="73">
        <f t="shared" ca="1" si="1"/>
        <v>31.666666666666668</v>
      </c>
      <c r="AA20" s="74">
        <f t="shared" ca="1" si="2"/>
        <v>3</v>
      </c>
      <c r="AB20" s="75">
        <f t="shared" ca="1" si="3"/>
        <v>110</v>
      </c>
      <c r="AC20" s="76">
        <f t="shared" ca="1" si="4"/>
        <v>120</v>
      </c>
      <c r="AD20" s="21"/>
      <c r="AE20" s="16"/>
    </row>
    <row r="21" spans="1:31" ht="32.4" x14ac:dyDescent="0.3">
      <c r="A21" s="17" t="s">
        <v>272</v>
      </c>
      <c r="B21" s="79" t="s">
        <v>95</v>
      </c>
      <c r="C21" s="1"/>
      <c r="D21" s="1" t="s">
        <v>126</v>
      </c>
      <c r="E21" s="14" t="s">
        <v>131</v>
      </c>
      <c r="F21" s="15" t="s">
        <v>7</v>
      </c>
      <c r="G21" s="15">
        <f t="shared" ca="1" si="0"/>
        <v>29</v>
      </c>
      <c r="H21" s="14"/>
      <c r="I21" s="14" t="s">
        <v>161</v>
      </c>
      <c r="J21" s="20"/>
      <c r="K21" s="16" t="s">
        <v>271</v>
      </c>
      <c r="L2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21" s="71">
        <f ca="1">VLOOKUP(L21,Resolution!$B$1:$E$18,4,FALSE)</f>
        <v>6</v>
      </c>
      <c r="N2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21" s="77">
        <f ca="1">VLOOKUP(N21,Resolution!$B$1:$E$18,4,FALSE)</f>
        <v>30</v>
      </c>
      <c r="P2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21" s="77">
        <f ca="1">VLOOKUP(P21,Resolution!$B$1:$E$18,4,FALSE)</f>
        <v>40</v>
      </c>
      <c r="R2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21" s="77">
        <f ca="1">VLOOKUP(R21,Resolution!$B$1:$E$18,4,FALSE)</f>
        <v>6</v>
      </c>
      <c r="T2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21" s="77">
        <f ca="1">VLOOKUP(T21,Resolution!$B$1:$E$18,4,FALSE)</f>
        <v>50</v>
      </c>
      <c r="V2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21" s="77">
        <f ca="1">VLOOKUP(V21,Resolution!$B$1:$E$18,4,FALSE)</f>
        <v>40</v>
      </c>
      <c r="X2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21" s="71">
        <f ca="1">VLOOKUP(X21,Resolution!$B$1:$E$18,4,FALSE)</f>
        <v>30</v>
      </c>
      <c r="Z21" s="73">
        <f t="shared" ca="1" si="1"/>
        <v>28.666666666666668</v>
      </c>
      <c r="AA21" s="74">
        <f t="shared" ca="1" si="2"/>
        <v>3</v>
      </c>
      <c r="AB21" s="75">
        <f t="shared" ca="1" si="3"/>
        <v>82</v>
      </c>
      <c r="AC21" s="76">
        <f t="shared" ca="1" si="4"/>
        <v>120</v>
      </c>
      <c r="AD21" s="21"/>
      <c r="AE21" s="16"/>
    </row>
    <row r="22" spans="1:31" x14ac:dyDescent="0.3">
      <c r="A22" s="25" t="s">
        <v>197</v>
      </c>
      <c r="B22" s="80" t="s">
        <v>63</v>
      </c>
      <c r="C22" s="1"/>
      <c r="D22" s="1" t="s">
        <v>126</v>
      </c>
      <c r="E22" s="14" t="s">
        <v>130</v>
      </c>
      <c r="F22" s="15" t="s">
        <v>7</v>
      </c>
      <c r="G22" s="15">
        <f t="shared" ca="1" si="0"/>
        <v>46</v>
      </c>
      <c r="H22" s="14"/>
      <c r="I22" s="14" t="s">
        <v>28</v>
      </c>
      <c r="J22" s="20"/>
      <c r="K22" s="16" t="s">
        <v>273</v>
      </c>
      <c r="L2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22" s="71">
        <f ca="1">VLOOKUP(L22,Resolution!$B$1:$E$18,4,FALSE)</f>
        <v>30</v>
      </c>
      <c r="N2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22" s="77">
        <f ca="1">VLOOKUP(N22,Resolution!$B$1:$E$18,4,FALSE)</f>
        <v>30</v>
      </c>
      <c r="P2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22" s="77">
        <f ca="1">VLOOKUP(P22,Resolution!$B$1:$E$18,4,FALSE)</f>
        <v>50</v>
      </c>
      <c r="R2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22" s="77">
        <f ca="1">VLOOKUP(R22,Resolution!$B$1:$E$18,4,FALSE)</f>
        <v>20</v>
      </c>
      <c r="T2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22" s="77">
        <f ca="1">VLOOKUP(T22,Resolution!$B$1:$E$18,4,FALSE)</f>
        <v>20</v>
      </c>
      <c r="V2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22" s="77">
        <f ca="1">VLOOKUP(V22,Resolution!$B$1:$E$18,4,FALSE)</f>
        <v>20</v>
      </c>
      <c r="X22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22" s="71">
        <f ca="1">VLOOKUP(X22,Resolution!$B$1:$E$18,4,FALSE)</f>
        <v>40</v>
      </c>
      <c r="Z22" s="73">
        <f t="shared" ca="1" si="1"/>
        <v>28.333333333333332</v>
      </c>
      <c r="AA22" s="74">
        <f t="shared" ca="1" si="2"/>
        <v>1</v>
      </c>
      <c r="AB22" s="75">
        <f t="shared" ca="1" si="3"/>
        <v>130</v>
      </c>
      <c r="AC22" s="76">
        <f t="shared" ca="1" si="4"/>
        <v>80</v>
      </c>
      <c r="AD22" s="21"/>
      <c r="AE22" s="16"/>
    </row>
    <row r="23" spans="1:31" x14ac:dyDescent="0.3">
      <c r="A23" s="17" t="s">
        <v>237</v>
      </c>
      <c r="B23" s="79" t="s">
        <v>100</v>
      </c>
      <c r="C23" s="1"/>
      <c r="D23" s="1" t="s">
        <v>124</v>
      </c>
      <c r="E23" s="14" t="s">
        <v>130</v>
      </c>
      <c r="F23" s="15" t="s">
        <v>7</v>
      </c>
      <c r="G23" s="15">
        <f t="shared" ca="1" si="0"/>
        <v>44</v>
      </c>
      <c r="H23" s="14"/>
      <c r="I23" s="14" t="s">
        <v>153</v>
      </c>
      <c r="J23" s="20"/>
      <c r="K23" s="16" t="s">
        <v>274</v>
      </c>
      <c r="L2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23" s="71">
        <f ca="1">VLOOKUP(L23,Resolution!$B$1:$E$18,4,FALSE)</f>
        <v>20</v>
      </c>
      <c r="N2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23" s="77">
        <f ca="1">VLOOKUP(N23,Resolution!$B$1:$E$18,4,FALSE)</f>
        <v>10</v>
      </c>
      <c r="P2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23" s="77">
        <f ca="1">VLOOKUP(P23,Resolution!$B$1:$E$18,4,FALSE)</f>
        <v>30</v>
      </c>
      <c r="R2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23" s="77">
        <f ca="1">VLOOKUP(R23,Resolution!$B$1:$E$18,4,FALSE)</f>
        <v>20</v>
      </c>
      <c r="T2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23" s="77">
        <f ca="1">VLOOKUP(T23,Resolution!$B$1:$E$18,4,FALSE)</f>
        <v>30</v>
      </c>
      <c r="V2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23" s="77">
        <f ca="1">VLOOKUP(V23,Resolution!$B$1:$E$18,4,FALSE)</f>
        <v>10</v>
      </c>
      <c r="X2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23" s="71">
        <f ca="1">VLOOKUP(X23,Resolution!$B$1:$E$18,4,FALSE)</f>
        <v>20</v>
      </c>
      <c r="Z23" s="73">
        <f t="shared" ca="1" si="1"/>
        <v>20</v>
      </c>
      <c r="AA23" s="74">
        <f t="shared" ca="1" si="2"/>
        <v>0</v>
      </c>
      <c r="AB23" s="75">
        <f t="shared" ca="1" si="3"/>
        <v>80</v>
      </c>
      <c r="AC23" s="76">
        <f t="shared" ca="1" si="4"/>
        <v>60</v>
      </c>
      <c r="AD23" s="21"/>
      <c r="AE23" s="16"/>
    </row>
    <row r="24" spans="1:31" x14ac:dyDescent="0.3">
      <c r="A24" s="17" t="s">
        <v>201</v>
      </c>
      <c r="B24" s="79" t="s">
        <v>127</v>
      </c>
      <c r="C24" s="1"/>
      <c r="D24" s="1" t="s">
        <v>124</v>
      </c>
      <c r="E24" s="14" t="s">
        <v>131</v>
      </c>
      <c r="F24" s="15" t="s">
        <v>134</v>
      </c>
      <c r="G24" s="15">
        <f t="shared" ca="1" si="0"/>
        <v>36</v>
      </c>
      <c r="H24" s="14"/>
      <c r="I24" s="14" t="s">
        <v>20</v>
      </c>
      <c r="J24" s="20"/>
      <c r="K24" s="16" t="s">
        <v>275</v>
      </c>
      <c r="L24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24" s="71">
        <f ca="1">VLOOKUP(L24,Resolution!$B$1:$E$18,4,FALSE)</f>
        <v>40</v>
      </c>
      <c r="N2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24" s="77">
        <f ca="1">VLOOKUP(N24,Resolution!$B$1:$E$18,4,FALSE)</f>
        <v>10</v>
      </c>
      <c r="P24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24" s="77">
        <f ca="1">VLOOKUP(P24,Resolution!$B$1:$E$18,4,FALSE)</f>
        <v>50</v>
      </c>
      <c r="R2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24" s="77">
        <f ca="1">VLOOKUP(R24,Resolution!$B$1:$E$18,4,FALSE)</f>
        <v>30</v>
      </c>
      <c r="T2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24" s="77">
        <f ca="1">VLOOKUP(T24,Resolution!$B$1:$E$18,4,FALSE)</f>
        <v>20</v>
      </c>
      <c r="V2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24" s="77">
        <f ca="1">VLOOKUP(V24,Resolution!$B$1:$E$18,4,FALSE)</f>
        <v>30</v>
      </c>
      <c r="X24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24" s="71">
        <f ca="1">VLOOKUP(X24,Resolution!$B$1:$E$18,4,FALSE)</f>
        <v>50</v>
      </c>
      <c r="Z24" s="73">
        <f t="shared" ca="1" si="1"/>
        <v>30</v>
      </c>
      <c r="AA24" s="74">
        <f t="shared" ca="1" si="2"/>
        <v>2</v>
      </c>
      <c r="AB24" s="75">
        <f t="shared" ca="1" si="3"/>
        <v>130</v>
      </c>
      <c r="AC24" s="76">
        <f t="shared" ca="1" si="4"/>
        <v>100</v>
      </c>
      <c r="AD24" s="21"/>
      <c r="AE24" s="16"/>
    </row>
    <row r="25" spans="1:31" ht="32.4" x14ac:dyDescent="0.3">
      <c r="A25" s="25" t="s">
        <v>202</v>
      </c>
      <c r="B25" s="80" t="s">
        <v>117</v>
      </c>
      <c r="C25" s="1"/>
      <c r="D25" s="1" t="s">
        <v>124</v>
      </c>
      <c r="E25" s="14" t="s">
        <v>130</v>
      </c>
      <c r="F25" s="15" t="s">
        <v>134</v>
      </c>
      <c r="G25" s="15">
        <f t="shared" ca="1" si="0"/>
        <v>38</v>
      </c>
      <c r="H25" s="14"/>
      <c r="I25" s="14" t="s">
        <v>162</v>
      </c>
      <c r="J25" s="20"/>
      <c r="K25" s="16" t="s">
        <v>276</v>
      </c>
      <c r="L2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25" s="71">
        <f ca="1">VLOOKUP(L25,Resolution!$B$1:$E$18,4,FALSE)</f>
        <v>6</v>
      </c>
      <c r="N2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25" s="77">
        <f ca="1">VLOOKUP(N25,Resolution!$B$1:$E$18,4,FALSE)</f>
        <v>10</v>
      </c>
      <c r="P2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25" s="77">
        <f ca="1">VLOOKUP(P25,Resolution!$B$1:$E$18,4,FALSE)</f>
        <v>6</v>
      </c>
      <c r="R2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25" s="77">
        <f ca="1">VLOOKUP(R25,Resolution!$B$1:$E$18,4,FALSE)</f>
        <v>6</v>
      </c>
      <c r="T2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25" s="77">
        <f ca="1">VLOOKUP(T25,Resolution!$B$1:$E$18,4,FALSE)</f>
        <v>50</v>
      </c>
      <c r="V2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25" s="77">
        <f ca="1">VLOOKUP(V25,Resolution!$B$1:$E$18,4,FALSE)</f>
        <v>6</v>
      </c>
      <c r="X2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25" s="71">
        <f ca="1">VLOOKUP(X25,Resolution!$B$1:$E$18,4,FALSE)</f>
        <v>6</v>
      </c>
      <c r="Z25" s="73">
        <f t="shared" ca="1" si="1"/>
        <v>14</v>
      </c>
      <c r="AA25" s="74">
        <f t="shared" ca="1" si="2"/>
        <v>0</v>
      </c>
      <c r="AB25" s="75">
        <f t="shared" ca="1" si="3"/>
        <v>28</v>
      </c>
      <c r="AC25" s="76">
        <f t="shared" ca="1" si="4"/>
        <v>62</v>
      </c>
      <c r="AD25" s="21"/>
      <c r="AE25" s="16"/>
    </row>
    <row r="26" spans="1:31" x14ac:dyDescent="0.3">
      <c r="A26" s="25" t="s">
        <v>280</v>
      </c>
      <c r="B26" s="80" t="s">
        <v>64</v>
      </c>
      <c r="C26" s="1"/>
      <c r="D26" s="1" t="s">
        <v>124</v>
      </c>
      <c r="E26" s="14" t="s">
        <v>130</v>
      </c>
      <c r="F26" s="15" t="s">
        <v>134</v>
      </c>
      <c r="G26" s="15">
        <f t="shared" ca="1" si="0"/>
        <v>46</v>
      </c>
      <c r="H26" s="14"/>
      <c r="I26" s="14" t="s">
        <v>24</v>
      </c>
      <c r="J26" s="20"/>
      <c r="K26" s="16" t="s">
        <v>279</v>
      </c>
      <c r="L2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26" s="71">
        <f ca="1">VLOOKUP(L26,Resolution!$B$1:$E$18,4,FALSE)</f>
        <v>40</v>
      </c>
      <c r="N2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26" s="77">
        <f ca="1">VLOOKUP(N26,Resolution!$B$1:$E$18,4,FALSE)</f>
        <v>10</v>
      </c>
      <c r="P2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26" s="77">
        <f ca="1">VLOOKUP(P26,Resolution!$B$1:$E$18,4,FALSE)</f>
        <v>40</v>
      </c>
      <c r="R2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26" s="77">
        <f ca="1">VLOOKUP(R26,Resolution!$B$1:$E$18,4,FALSE)</f>
        <v>6</v>
      </c>
      <c r="T2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26" s="77">
        <f ca="1">VLOOKUP(T26,Resolution!$B$1:$E$18,4,FALSE)</f>
        <v>6</v>
      </c>
      <c r="V2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26" s="77">
        <f ca="1">VLOOKUP(V26,Resolution!$B$1:$E$18,4,FALSE)</f>
        <v>10</v>
      </c>
      <c r="X2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26" s="71">
        <f ca="1">VLOOKUP(X26,Resolution!$B$1:$E$18,4,FALSE)</f>
        <v>10</v>
      </c>
      <c r="Z26" s="73">
        <f t="shared" ca="1" si="1"/>
        <v>18.666666666666668</v>
      </c>
      <c r="AA26" s="74">
        <f t="shared" ca="1" si="2"/>
        <v>0</v>
      </c>
      <c r="AB26" s="75">
        <f t="shared" ca="1" si="3"/>
        <v>96</v>
      </c>
      <c r="AC26" s="76">
        <f t="shared" ca="1" si="4"/>
        <v>26</v>
      </c>
      <c r="AD26" s="21"/>
      <c r="AE26" s="16"/>
    </row>
    <row r="27" spans="1:31" x14ac:dyDescent="0.3">
      <c r="A27" s="25" t="s">
        <v>194</v>
      </c>
      <c r="B27" s="80" t="s">
        <v>74</v>
      </c>
      <c r="C27" s="1"/>
      <c r="D27" s="1" t="s">
        <v>124</v>
      </c>
      <c r="E27" s="14" t="s">
        <v>132</v>
      </c>
      <c r="F27" s="15" t="s">
        <v>134</v>
      </c>
      <c r="G27" s="15">
        <f t="shared" ca="1" si="0"/>
        <v>45</v>
      </c>
      <c r="H27" s="14"/>
      <c r="I27" s="14" t="s">
        <v>14</v>
      </c>
      <c r="J27" s="20"/>
      <c r="K27" s="16" t="s">
        <v>278</v>
      </c>
      <c r="L2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27" s="71">
        <f ca="1">VLOOKUP(L27,Resolution!$B$1:$E$18,4,FALSE)</f>
        <v>30</v>
      </c>
      <c r="N2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27" s="77">
        <f ca="1">VLOOKUP(N27,Resolution!$B$1:$E$18,4,FALSE)</f>
        <v>10</v>
      </c>
      <c r="P2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27" s="77">
        <f ca="1">VLOOKUP(P27,Resolution!$B$1:$E$18,4,FALSE)</f>
        <v>30</v>
      </c>
      <c r="R2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27" s="77">
        <f ca="1">VLOOKUP(R27,Resolution!$B$1:$E$18,4,FALSE)</f>
        <v>40</v>
      </c>
      <c r="T2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27" s="77">
        <f ca="1">VLOOKUP(T27,Resolution!$B$1:$E$18,4,FALSE)</f>
        <v>10</v>
      </c>
      <c r="V2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27" s="77">
        <f ca="1">VLOOKUP(V27,Resolution!$B$1:$E$18,4,FALSE)</f>
        <v>20</v>
      </c>
      <c r="X2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27" s="71">
        <f ca="1">VLOOKUP(X27,Resolution!$B$1:$E$18,4,FALSE)</f>
        <v>10</v>
      </c>
      <c r="Z27" s="73">
        <f t="shared" ca="1" si="1"/>
        <v>23.333333333333332</v>
      </c>
      <c r="AA27" s="74">
        <f t="shared" ca="1" si="2"/>
        <v>1</v>
      </c>
      <c r="AB27" s="75">
        <f t="shared" ca="1" si="3"/>
        <v>110</v>
      </c>
      <c r="AC27" s="76">
        <f t="shared" ca="1" si="4"/>
        <v>40</v>
      </c>
      <c r="AD27" s="21"/>
      <c r="AE27" s="16"/>
    </row>
    <row r="28" spans="1:31" x14ac:dyDescent="0.3">
      <c r="A28" s="25" t="s">
        <v>181</v>
      </c>
      <c r="B28" s="79" t="s">
        <v>277</v>
      </c>
      <c r="C28" s="1"/>
      <c r="D28" s="1" t="s">
        <v>123</v>
      </c>
      <c r="E28" s="14" t="s">
        <v>132</v>
      </c>
      <c r="F28" s="15" t="s">
        <v>7</v>
      </c>
      <c r="G28" s="15">
        <f t="shared" ca="1" si="0"/>
        <v>47</v>
      </c>
      <c r="H28" s="14"/>
      <c r="I28" s="14" t="s">
        <v>31</v>
      </c>
      <c r="J28" s="20"/>
      <c r="K28" s="16" t="s">
        <v>181</v>
      </c>
      <c r="L2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28" s="71">
        <f ca="1">VLOOKUP(L28,Resolution!$B$1:$E$18,4,FALSE)</f>
        <v>40</v>
      </c>
      <c r="N2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28" s="77">
        <f ca="1">VLOOKUP(N28,Resolution!$B$1:$E$18,4,FALSE)</f>
        <v>20</v>
      </c>
      <c r="P28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28" s="77">
        <f ca="1">VLOOKUP(P28,Resolution!$B$1:$E$18,4,FALSE)</f>
        <v>50</v>
      </c>
      <c r="R2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28" s="77">
        <f ca="1">VLOOKUP(R28,Resolution!$B$1:$E$18,4,FALSE)</f>
        <v>6</v>
      </c>
      <c r="T2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28" s="77">
        <f ca="1">VLOOKUP(T28,Resolution!$B$1:$E$18,4,FALSE)</f>
        <v>20</v>
      </c>
      <c r="V2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28" s="77">
        <f ca="1">VLOOKUP(V28,Resolution!$B$1:$E$18,4,FALSE)</f>
        <v>10</v>
      </c>
      <c r="X2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28" s="71">
        <f ca="1">VLOOKUP(X28,Resolution!$B$1:$E$18,4,FALSE)</f>
        <v>10</v>
      </c>
      <c r="Z28" s="73">
        <f t="shared" ca="1" si="1"/>
        <v>24.333333333333332</v>
      </c>
      <c r="AA28" s="74">
        <f t="shared" ca="1" si="2"/>
        <v>0</v>
      </c>
      <c r="AB28" s="75">
        <f t="shared" ca="1" si="3"/>
        <v>116</v>
      </c>
      <c r="AC28" s="76">
        <f t="shared" ca="1" si="4"/>
        <v>40</v>
      </c>
      <c r="AD28" s="21"/>
      <c r="AE28" s="16"/>
    </row>
    <row r="29" spans="1:31" x14ac:dyDescent="0.3">
      <c r="A29" s="25" t="s">
        <v>181</v>
      </c>
      <c r="B29" s="80" t="s">
        <v>60</v>
      </c>
      <c r="C29" s="1"/>
      <c r="D29" s="1" t="s">
        <v>123</v>
      </c>
      <c r="E29" s="14" t="s">
        <v>130</v>
      </c>
      <c r="F29" s="15" t="s">
        <v>320</v>
      </c>
      <c r="G29" s="15">
        <f t="shared" ca="1" si="0"/>
        <v>43</v>
      </c>
      <c r="H29" s="14"/>
      <c r="I29" s="14" t="s">
        <v>147</v>
      </c>
      <c r="J29" s="20"/>
      <c r="K29" s="16" t="s">
        <v>181</v>
      </c>
      <c r="L2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29" s="71">
        <f ca="1">VLOOKUP(L29,Resolution!$B$1:$E$18,4,FALSE)</f>
        <v>10</v>
      </c>
      <c r="N2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29" s="77">
        <f ca="1">VLOOKUP(N29,Resolution!$B$1:$E$18,4,FALSE)</f>
        <v>10</v>
      </c>
      <c r="P2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29" s="77">
        <f ca="1">VLOOKUP(P29,Resolution!$B$1:$E$18,4,FALSE)</f>
        <v>6</v>
      </c>
      <c r="R29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29" s="77">
        <f ca="1">VLOOKUP(R29,Resolution!$B$1:$E$18,4,FALSE)</f>
        <v>40</v>
      </c>
      <c r="T2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29" s="77">
        <f ca="1">VLOOKUP(T29,Resolution!$B$1:$E$18,4,FALSE)</f>
        <v>6</v>
      </c>
      <c r="V2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29" s="77">
        <f ca="1">VLOOKUP(V29,Resolution!$B$1:$E$18,4,FALSE)</f>
        <v>20</v>
      </c>
      <c r="X2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29" s="71">
        <f ca="1">VLOOKUP(X29,Resolution!$B$1:$E$18,4,FALSE)</f>
        <v>20</v>
      </c>
      <c r="Z29" s="73">
        <f t="shared" ca="1" si="1"/>
        <v>15.333333333333334</v>
      </c>
      <c r="AA29" s="74">
        <f t="shared" ca="1" si="2"/>
        <v>1</v>
      </c>
      <c r="AB29" s="75">
        <f t="shared" ca="1" si="3"/>
        <v>66</v>
      </c>
      <c r="AC29" s="76">
        <f t="shared" ca="1" si="4"/>
        <v>46</v>
      </c>
      <c r="AD29" s="21"/>
      <c r="AE29" s="16"/>
    </row>
    <row r="30" spans="1:31" ht="32.4" x14ac:dyDescent="0.3">
      <c r="A30" s="25" t="s">
        <v>203</v>
      </c>
      <c r="B30" s="80" t="s">
        <v>82</v>
      </c>
      <c r="C30" s="1"/>
      <c r="D30" s="1" t="s">
        <v>124</v>
      </c>
      <c r="E30" s="14" t="s">
        <v>130</v>
      </c>
      <c r="F30" s="15" t="s">
        <v>134</v>
      </c>
      <c r="G30" s="15">
        <f t="shared" ca="1" si="0"/>
        <v>54</v>
      </c>
      <c r="H30" s="14"/>
      <c r="I30" s="14" t="s">
        <v>19</v>
      </c>
      <c r="J30" s="20"/>
      <c r="K30" s="16" t="s">
        <v>281</v>
      </c>
      <c r="L3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30" s="71">
        <f ca="1">VLOOKUP(L30,Resolution!$B$1:$E$18,4,FALSE)</f>
        <v>10</v>
      </c>
      <c r="N3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30" s="77">
        <f ca="1">VLOOKUP(N30,Resolution!$B$1:$E$18,4,FALSE)</f>
        <v>50</v>
      </c>
      <c r="P3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30" s="77">
        <f ca="1">VLOOKUP(P30,Resolution!$B$1:$E$18,4,FALSE)</f>
        <v>10</v>
      </c>
      <c r="R3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30" s="77">
        <f ca="1">VLOOKUP(R30,Resolution!$B$1:$E$18,4,FALSE)</f>
        <v>6</v>
      </c>
      <c r="T3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30" s="77">
        <f ca="1">VLOOKUP(T30,Resolution!$B$1:$E$18,4,FALSE)</f>
        <v>50</v>
      </c>
      <c r="V3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30" s="77">
        <f ca="1">VLOOKUP(V30,Resolution!$B$1:$E$18,4,FALSE)</f>
        <v>40</v>
      </c>
      <c r="X3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30" s="71">
        <f ca="1">VLOOKUP(X30,Resolution!$B$1:$E$18,4,FALSE)</f>
        <v>50</v>
      </c>
      <c r="Z30" s="73">
        <f t="shared" ca="1" si="1"/>
        <v>27.666666666666668</v>
      </c>
      <c r="AA30" s="74">
        <f t="shared" ca="1" si="2"/>
        <v>3</v>
      </c>
      <c r="AB30" s="75">
        <f t="shared" ca="1" si="3"/>
        <v>76</v>
      </c>
      <c r="AC30" s="76">
        <f t="shared" ca="1" si="4"/>
        <v>140</v>
      </c>
      <c r="AD30" s="21"/>
      <c r="AE30" s="16"/>
    </row>
    <row r="31" spans="1:31" ht="32.4" x14ac:dyDescent="0.3">
      <c r="A31" s="17" t="s">
        <v>205</v>
      </c>
      <c r="B31" s="79" t="s">
        <v>204</v>
      </c>
      <c r="C31" s="1"/>
      <c r="D31" s="1" t="s">
        <v>125</v>
      </c>
      <c r="E31" s="14" t="s">
        <v>131</v>
      </c>
      <c r="F31" s="15" t="s">
        <v>134</v>
      </c>
      <c r="G31" s="15">
        <f t="shared" ca="1" si="0"/>
        <v>36</v>
      </c>
      <c r="H31" s="14"/>
      <c r="I31" s="14" t="s">
        <v>163</v>
      </c>
      <c r="J31" s="20"/>
      <c r="K31" s="16" t="s">
        <v>282</v>
      </c>
      <c r="L3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31" s="71">
        <f ca="1">VLOOKUP(L31,Resolution!$B$1:$E$18,4,FALSE)</f>
        <v>40</v>
      </c>
      <c r="N3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31" s="77">
        <f ca="1">VLOOKUP(N31,Resolution!$B$1:$E$18,4,FALSE)</f>
        <v>10</v>
      </c>
      <c r="P3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31" s="77">
        <f ca="1">VLOOKUP(P31,Resolution!$B$1:$E$18,4,FALSE)</f>
        <v>30</v>
      </c>
      <c r="R3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31" s="77">
        <f ca="1">VLOOKUP(R31,Resolution!$B$1:$E$18,4,FALSE)</f>
        <v>40</v>
      </c>
      <c r="T3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31" s="77">
        <f ca="1">VLOOKUP(T31,Resolution!$B$1:$E$18,4,FALSE)</f>
        <v>30</v>
      </c>
      <c r="V3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31" s="77">
        <f ca="1">VLOOKUP(V31,Resolution!$B$1:$E$18,4,FALSE)</f>
        <v>40</v>
      </c>
      <c r="X3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31" s="71">
        <f ca="1">VLOOKUP(X31,Resolution!$B$1:$E$18,4,FALSE)</f>
        <v>50</v>
      </c>
      <c r="Z31" s="73">
        <f t="shared" ca="1" si="1"/>
        <v>31.666666666666668</v>
      </c>
      <c r="AA31" s="74">
        <f t="shared" ca="1" si="2"/>
        <v>3</v>
      </c>
      <c r="AB31" s="75">
        <f t="shared" ca="1" si="3"/>
        <v>120</v>
      </c>
      <c r="AC31" s="76">
        <f t="shared" ca="1" si="4"/>
        <v>120</v>
      </c>
      <c r="AD31" s="21"/>
      <c r="AE31" s="16"/>
    </row>
    <row r="32" spans="1:31" x14ac:dyDescent="0.3">
      <c r="A32" s="17" t="s">
        <v>207</v>
      </c>
      <c r="B32" s="79" t="s">
        <v>89</v>
      </c>
      <c r="C32" s="1"/>
      <c r="D32" s="1" t="s">
        <v>124</v>
      </c>
      <c r="E32" s="14" t="s">
        <v>131</v>
      </c>
      <c r="F32" s="15" t="s">
        <v>7</v>
      </c>
      <c r="G32" s="15">
        <f t="shared" ca="1" si="0"/>
        <v>42</v>
      </c>
      <c r="H32" s="14"/>
      <c r="I32" s="14" t="s">
        <v>164</v>
      </c>
      <c r="J32" s="20"/>
      <c r="K32" s="16" t="s">
        <v>283</v>
      </c>
      <c r="L32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32" s="71">
        <f ca="1">VLOOKUP(L32,Resolution!$B$1:$E$18,4,FALSE)</f>
        <v>40</v>
      </c>
      <c r="N3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32" s="77">
        <f ca="1">VLOOKUP(N32,Resolution!$B$1:$E$18,4,FALSE)</f>
        <v>20</v>
      </c>
      <c r="P3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32" s="77">
        <f ca="1">VLOOKUP(P32,Resolution!$B$1:$E$18,4,FALSE)</f>
        <v>6</v>
      </c>
      <c r="R3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32" s="77">
        <f ca="1">VLOOKUP(R32,Resolution!$B$1:$E$18,4,FALSE)</f>
        <v>20</v>
      </c>
      <c r="T3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32" s="77">
        <f ca="1">VLOOKUP(T32,Resolution!$B$1:$E$18,4,FALSE)</f>
        <v>20</v>
      </c>
      <c r="V32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32" s="77">
        <f ca="1">VLOOKUP(V32,Resolution!$B$1:$E$18,4,FALSE)</f>
        <v>10</v>
      </c>
      <c r="X3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32" s="71">
        <f ca="1">VLOOKUP(X32,Resolution!$B$1:$E$18,4,FALSE)</f>
        <v>50</v>
      </c>
      <c r="Z32" s="73">
        <f t="shared" ca="1" si="1"/>
        <v>19.333333333333332</v>
      </c>
      <c r="AA32" s="74">
        <f t="shared" ca="1" si="2"/>
        <v>0</v>
      </c>
      <c r="AB32" s="75">
        <f t="shared" ca="1" si="3"/>
        <v>86</v>
      </c>
      <c r="AC32" s="76">
        <f t="shared" ca="1" si="4"/>
        <v>80</v>
      </c>
      <c r="AD32" s="21"/>
      <c r="AE32" s="16"/>
    </row>
    <row r="33" spans="1:31" ht="31.2" x14ac:dyDescent="0.3">
      <c r="A33" s="25" t="s">
        <v>208</v>
      </c>
      <c r="B33" s="80" t="s">
        <v>77</v>
      </c>
      <c r="C33" s="1"/>
      <c r="D33" s="1" t="s">
        <v>124</v>
      </c>
      <c r="E33" s="14" t="s">
        <v>131</v>
      </c>
      <c r="F33" s="15" t="s">
        <v>7</v>
      </c>
      <c r="G33" s="15">
        <f t="shared" ca="1" si="0"/>
        <v>40</v>
      </c>
      <c r="H33" s="14"/>
      <c r="I33" s="14" t="s">
        <v>165</v>
      </c>
      <c r="J33" s="20"/>
      <c r="K33" s="16" t="s">
        <v>284</v>
      </c>
      <c r="L3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33" s="71">
        <f ca="1">VLOOKUP(L33,Resolution!$B$1:$E$18,4,FALSE)</f>
        <v>20</v>
      </c>
      <c r="N3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33" s="77">
        <f ca="1">VLOOKUP(N33,Resolution!$B$1:$E$18,4,FALSE)</f>
        <v>10</v>
      </c>
      <c r="P33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33" s="77">
        <f ca="1">VLOOKUP(P33,Resolution!$B$1:$E$18,4,FALSE)</f>
        <v>50</v>
      </c>
      <c r="R3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33" s="77">
        <f ca="1">VLOOKUP(R33,Resolution!$B$1:$E$18,4,FALSE)</f>
        <v>40</v>
      </c>
      <c r="T3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33" s="77">
        <f ca="1">VLOOKUP(T33,Resolution!$B$1:$E$18,4,FALSE)</f>
        <v>20</v>
      </c>
      <c r="V3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33" s="77">
        <f ca="1">VLOOKUP(V33,Resolution!$B$1:$E$18,4,FALSE)</f>
        <v>40</v>
      </c>
      <c r="X3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33" s="71">
        <f ca="1">VLOOKUP(X33,Resolution!$B$1:$E$18,4,FALSE)</f>
        <v>10</v>
      </c>
      <c r="Z33" s="73">
        <f t="shared" ca="1" si="1"/>
        <v>30</v>
      </c>
      <c r="AA33" s="74">
        <f t="shared" ca="1" si="2"/>
        <v>3</v>
      </c>
      <c r="AB33" s="75">
        <f t="shared" ca="1" si="3"/>
        <v>120</v>
      </c>
      <c r="AC33" s="76">
        <f t="shared" ca="1" si="4"/>
        <v>70</v>
      </c>
      <c r="AD33" s="21"/>
      <c r="AE33" s="16"/>
    </row>
    <row r="34" spans="1:31" x14ac:dyDescent="0.3">
      <c r="A34" s="17" t="s">
        <v>235</v>
      </c>
      <c r="B34" s="79" t="s">
        <v>137</v>
      </c>
      <c r="C34" s="1"/>
      <c r="D34" s="1" t="s">
        <v>124</v>
      </c>
      <c r="E34" s="14" t="s">
        <v>131</v>
      </c>
      <c r="F34" s="15" t="s">
        <v>134</v>
      </c>
      <c r="G34" s="15">
        <f t="shared" ca="1" si="0"/>
        <v>47</v>
      </c>
      <c r="H34" s="14"/>
      <c r="I34" s="14" t="s">
        <v>242</v>
      </c>
      <c r="J34" s="20"/>
      <c r="K34" s="16" t="s">
        <v>285</v>
      </c>
      <c r="L3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34" s="71">
        <f ca="1">VLOOKUP(L34,Resolution!$B$1:$E$18,4,FALSE)</f>
        <v>6</v>
      </c>
      <c r="N3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34" s="77">
        <f ca="1">VLOOKUP(N34,Resolution!$B$1:$E$18,4,FALSE)</f>
        <v>30</v>
      </c>
      <c r="P3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34" s="77">
        <f ca="1">VLOOKUP(P34,Resolution!$B$1:$E$18,4,FALSE)</f>
        <v>20</v>
      </c>
      <c r="R3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34" s="77">
        <f ca="1">VLOOKUP(R34,Resolution!$B$1:$E$18,4,FALSE)</f>
        <v>20</v>
      </c>
      <c r="T3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34" s="77">
        <f ca="1">VLOOKUP(T34,Resolution!$B$1:$E$18,4,FALSE)</f>
        <v>20</v>
      </c>
      <c r="V3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34" s="77">
        <f ca="1">VLOOKUP(V34,Resolution!$B$1:$E$18,4,FALSE)</f>
        <v>6</v>
      </c>
      <c r="X3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34" s="71">
        <f ca="1">VLOOKUP(X34,Resolution!$B$1:$E$18,4,FALSE)</f>
        <v>30</v>
      </c>
      <c r="Z34" s="73">
        <f t="shared" ca="1" si="1"/>
        <v>17</v>
      </c>
      <c r="AA34" s="74">
        <f t="shared" ca="1" si="2"/>
        <v>0</v>
      </c>
      <c r="AB34" s="75">
        <f t="shared" ca="1" si="3"/>
        <v>76</v>
      </c>
      <c r="AC34" s="76">
        <f t="shared" ca="1" si="4"/>
        <v>56</v>
      </c>
      <c r="AD34" s="21"/>
      <c r="AE34" s="16"/>
    </row>
    <row r="35" spans="1:31" ht="31.2" x14ac:dyDescent="0.3">
      <c r="A35" s="25" t="s">
        <v>209</v>
      </c>
      <c r="B35" s="80" t="s">
        <v>66</v>
      </c>
      <c r="C35" s="1"/>
      <c r="D35" s="1" t="s">
        <v>124</v>
      </c>
      <c r="E35" s="14" t="s">
        <v>130</v>
      </c>
      <c r="F35" s="15" t="s">
        <v>7</v>
      </c>
      <c r="G35" s="15">
        <f t="shared" ca="1" si="0"/>
        <v>35</v>
      </c>
      <c r="H35" s="14"/>
      <c r="I35" s="14" t="s">
        <v>151</v>
      </c>
      <c r="J35" s="20"/>
      <c r="K35" s="16" t="s">
        <v>286</v>
      </c>
      <c r="L3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35" s="71">
        <f ca="1">VLOOKUP(L35,Resolution!$B$1:$E$18,4,FALSE)</f>
        <v>6</v>
      </c>
      <c r="N35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35" s="77">
        <f ca="1">VLOOKUP(N35,Resolution!$B$1:$E$18,4,FALSE)</f>
        <v>20</v>
      </c>
      <c r="P3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35" s="77">
        <f ca="1">VLOOKUP(P35,Resolution!$B$1:$E$18,4,FALSE)</f>
        <v>10</v>
      </c>
      <c r="R3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35" s="77">
        <f ca="1">VLOOKUP(R35,Resolution!$B$1:$E$18,4,FALSE)</f>
        <v>40</v>
      </c>
      <c r="T3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35" s="77">
        <f ca="1">VLOOKUP(T35,Resolution!$B$1:$E$18,4,FALSE)</f>
        <v>50</v>
      </c>
      <c r="V35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35" s="77">
        <f ca="1">VLOOKUP(V35,Resolution!$B$1:$E$18,4,FALSE)</f>
        <v>30</v>
      </c>
      <c r="X3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35" s="71">
        <f ca="1">VLOOKUP(X35,Resolution!$B$1:$E$18,4,FALSE)</f>
        <v>40</v>
      </c>
      <c r="Z35" s="73">
        <f t="shared" ca="1" si="1"/>
        <v>26</v>
      </c>
      <c r="AA35" s="74">
        <f t="shared" ca="1" si="2"/>
        <v>2</v>
      </c>
      <c r="AB35" s="75">
        <f t="shared" ca="1" si="3"/>
        <v>76</v>
      </c>
      <c r="AC35" s="76">
        <f t="shared" ca="1" si="4"/>
        <v>120</v>
      </c>
      <c r="AD35" s="21"/>
      <c r="AE35" s="16"/>
    </row>
    <row r="36" spans="1:31" ht="32.4" x14ac:dyDescent="0.3">
      <c r="A36" s="17" t="s">
        <v>206</v>
      </c>
      <c r="B36" s="79" t="s">
        <v>98</v>
      </c>
      <c r="C36" s="1"/>
      <c r="D36" s="1" t="s">
        <v>124</v>
      </c>
      <c r="E36" s="14" t="s">
        <v>132</v>
      </c>
      <c r="F36" s="15" t="s">
        <v>134</v>
      </c>
      <c r="G36" s="15">
        <f t="shared" ref="G36:G71" ca="1" si="5">10+RANDBETWEEN(1,10)+RANDBETWEEN(1,10)+RANDBETWEEN(1,10)+RANDBETWEEN(1,10)+RANDBETWEEN(1,10)</f>
        <v>52</v>
      </c>
      <c r="H36" s="14"/>
      <c r="I36" s="14" t="s">
        <v>166</v>
      </c>
      <c r="J36" s="20"/>
      <c r="K36" s="16" t="s">
        <v>287</v>
      </c>
      <c r="L3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36" s="71">
        <f ca="1">VLOOKUP(L36,Resolution!$B$1:$E$18,4,FALSE)</f>
        <v>40</v>
      </c>
      <c r="N3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36" s="77">
        <f ca="1">VLOOKUP(N36,Resolution!$B$1:$E$18,4,FALSE)</f>
        <v>6</v>
      </c>
      <c r="P3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36" s="77">
        <f ca="1">VLOOKUP(P36,Resolution!$B$1:$E$18,4,FALSE)</f>
        <v>40</v>
      </c>
      <c r="R3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36" s="77">
        <f ca="1">VLOOKUP(R36,Resolution!$B$1:$E$18,4,FALSE)</f>
        <v>6</v>
      </c>
      <c r="T3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36" s="77">
        <f ca="1">VLOOKUP(T36,Resolution!$B$1:$E$18,4,FALSE)</f>
        <v>10</v>
      </c>
      <c r="V36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36" s="77">
        <f ca="1">VLOOKUP(V36,Resolution!$B$1:$E$18,4,FALSE)</f>
        <v>50</v>
      </c>
      <c r="X3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36" s="71">
        <f ca="1">VLOOKUP(X36,Resolution!$B$1:$E$18,4,FALSE)</f>
        <v>10</v>
      </c>
      <c r="Z36" s="73">
        <f t="shared" ref="Z36:Z71" ca="1" si="6">AVERAGE(M36,O36,Q36,S36,U36,W36)</f>
        <v>25.333333333333332</v>
      </c>
      <c r="AA36" s="74">
        <f t="shared" ref="AA36:AA71" ca="1" si="7">IF(W36&gt;74,6,IF(W36&gt;50,5,ROUNDDOWN((W36-1)/10,0)))</f>
        <v>4</v>
      </c>
      <c r="AB36" s="75">
        <f t="shared" ref="AB36:AB71" ca="1" si="8">SUM(M36,O36,Q36,S36)</f>
        <v>92</v>
      </c>
      <c r="AC36" s="76">
        <f t="shared" ref="AC36:AC71" ca="1" si="9">SUM(U36,W36,Y36)</f>
        <v>70</v>
      </c>
      <c r="AD36" s="21"/>
      <c r="AE36" s="16"/>
    </row>
    <row r="37" spans="1:31" ht="31.2" x14ac:dyDescent="0.3">
      <c r="A37" s="17" t="s">
        <v>238</v>
      </c>
      <c r="B37" s="79" t="s">
        <v>99</v>
      </c>
      <c r="C37" s="1"/>
      <c r="D37" s="1" t="s">
        <v>126</v>
      </c>
      <c r="E37" s="14" t="s">
        <v>130</v>
      </c>
      <c r="F37" s="15" t="s">
        <v>7</v>
      </c>
      <c r="G37" s="15">
        <f t="shared" ca="1" si="5"/>
        <v>28</v>
      </c>
      <c r="H37" s="14"/>
      <c r="I37" s="14" t="s">
        <v>25</v>
      </c>
      <c r="J37" s="20"/>
      <c r="K37" s="16" t="s">
        <v>288</v>
      </c>
      <c r="L3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37" s="71">
        <f ca="1">VLOOKUP(L37,Resolution!$B$1:$E$18,4,FALSE)</f>
        <v>50</v>
      </c>
      <c r="N37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O37" s="77">
        <f ca="1">VLOOKUP(N37,Resolution!$B$1:$E$18,4,FALSE)</f>
        <v>6</v>
      </c>
      <c r="P3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37" s="77">
        <f ca="1">VLOOKUP(P37,Resolution!$B$1:$E$18,4,FALSE)</f>
        <v>30</v>
      </c>
      <c r="R3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37" s="77">
        <f ca="1">VLOOKUP(R37,Resolution!$B$1:$E$18,4,FALSE)</f>
        <v>20</v>
      </c>
      <c r="T3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37" s="77">
        <f ca="1">VLOOKUP(T37,Resolution!$B$1:$E$18,4,FALSE)</f>
        <v>30</v>
      </c>
      <c r="V3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37" s="77">
        <f ca="1">VLOOKUP(V37,Resolution!$B$1:$E$18,4,FALSE)</f>
        <v>50</v>
      </c>
      <c r="X37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37" s="71">
        <f ca="1">VLOOKUP(X37,Resolution!$B$1:$E$18,4,FALSE)</f>
        <v>6</v>
      </c>
      <c r="Z37" s="73">
        <f t="shared" ca="1" si="6"/>
        <v>31</v>
      </c>
      <c r="AA37" s="74">
        <f t="shared" ca="1" si="7"/>
        <v>4</v>
      </c>
      <c r="AB37" s="75">
        <f t="shared" ca="1" si="8"/>
        <v>106</v>
      </c>
      <c r="AC37" s="76">
        <f t="shared" ca="1" si="9"/>
        <v>86</v>
      </c>
      <c r="AD37" s="21"/>
      <c r="AE37" s="16"/>
    </row>
    <row r="38" spans="1:31" ht="31.2" x14ac:dyDescent="0.3">
      <c r="A38" s="17" t="s">
        <v>290</v>
      </c>
      <c r="B38" s="79" t="s">
        <v>289</v>
      </c>
      <c r="C38" s="1"/>
      <c r="D38" s="1" t="s">
        <v>125</v>
      </c>
      <c r="E38" s="14" t="s">
        <v>131</v>
      </c>
      <c r="F38" s="15" t="s">
        <v>134</v>
      </c>
      <c r="G38" s="15">
        <f t="shared" ca="1" si="5"/>
        <v>43</v>
      </c>
      <c r="H38" s="14"/>
      <c r="I38" s="14" t="s">
        <v>33</v>
      </c>
      <c r="J38" s="20"/>
      <c r="K38" s="16" t="s">
        <v>291</v>
      </c>
      <c r="L3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38" s="71">
        <f ca="1">VLOOKUP(L38,Resolution!$B$1:$E$18,4,FALSE)</f>
        <v>6</v>
      </c>
      <c r="N3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38" s="77">
        <f ca="1">VLOOKUP(N38,Resolution!$B$1:$E$18,4,FALSE)</f>
        <v>20</v>
      </c>
      <c r="P3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38" s="77">
        <f ca="1">VLOOKUP(P38,Resolution!$B$1:$E$18,4,FALSE)</f>
        <v>20</v>
      </c>
      <c r="R3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38" s="77">
        <f ca="1">VLOOKUP(R38,Resolution!$B$1:$E$18,4,FALSE)</f>
        <v>40</v>
      </c>
      <c r="T3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38" s="77">
        <f ca="1">VLOOKUP(T38,Resolution!$B$1:$E$18,4,FALSE)</f>
        <v>10</v>
      </c>
      <c r="V3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38" s="77">
        <f ca="1">VLOOKUP(V38,Resolution!$B$1:$E$18,4,FALSE)</f>
        <v>40</v>
      </c>
      <c r="X3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38" s="71">
        <f ca="1">VLOOKUP(X38,Resolution!$B$1:$E$18,4,FALSE)</f>
        <v>40</v>
      </c>
      <c r="Z38" s="73">
        <f t="shared" ca="1" si="6"/>
        <v>22.666666666666668</v>
      </c>
      <c r="AA38" s="74">
        <f t="shared" ca="1" si="7"/>
        <v>3</v>
      </c>
      <c r="AB38" s="75">
        <f t="shared" ca="1" si="8"/>
        <v>86</v>
      </c>
      <c r="AC38" s="76">
        <f t="shared" ca="1" si="9"/>
        <v>90</v>
      </c>
      <c r="AD38" s="21"/>
      <c r="AE38" s="16"/>
    </row>
    <row r="39" spans="1:31" ht="32.4" x14ac:dyDescent="0.3">
      <c r="A39" s="17" t="s">
        <v>210</v>
      </c>
      <c r="B39" s="80" t="s">
        <v>135</v>
      </c>
      <c r="C39" s="1"/>
      <c r="D39" s="1" t="s">
        <v>126</v>
      </c>
      <c r="E39" s="14" t="s">
        <v>131</v>
      </c>
      <c r="F39" s="15" t="s">
        <v>7</v>
      </c>
      <c r="G39" s="15">
        <f t="shared" ca="1" si="5"/>
        <v>31</v>
      </c>
      <c r="H39" s="14"/>
      <c r="I39" s="14" t="s">
        <v>154</v>
      </c>
      <c r="J39" s="20"/>
      <c r="K39" s="16" t="s">
        <v>294</v>
      </c>
      <c r="L39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39" s="71">
        <f ca="1">VLOOKUP(L39,Resolution!$B$1:$E$18,4,FALSE)</f>
        <v>40</v>
      </c>
      <c r="N39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39" s="77">
        <f ca="1">VLOOKUP(N39,Resolution!$B$1:$E$18,4,FALSE)</f>
        <v>50</v>
      </c>
      <c r="P39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39" s="77">
        <f ca="1">VLOOKUP(P39,Resolution!$B$1:$E$18,4,FALSE)</f>
        <v>30</v>
      </c>
      <c r="R39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39" s="77">
        <f ca="1">VLOOKUP(R39,Resolution!$B$1:$E$18,4,FALSE)</f>
        <v>30</v>
      </c>
      <c r="T3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39" s="77">
        <f ca="1">VLOOKUP(T39,Resolution!$B$1:$E$18,4,FALSE)</f>
        <v>20</v>
      </c>
      <c r="V39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39" s="77">
        <f ca="1">VLOOKUP(V39,Resolution!$B$1:$E$18,4,FALSE)</f>
        <v>40</v>
      </c>
      <c r="X3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39" s="71">
        <f ca="1">VLOOKUP(X39,Resolution!$B$1:$E$18,4,FALSE)</f>
        <v>10</v>
      </c>
      <c r="Z39" s="73">
        <f t="shared" ca="1" si="6"/>
        <v>35</v>
      </c>
      <c r="AA39" s="74">
        <f t="shared" ca="1" si="7"/>
        <v>3</v>
      </c>
      <c r="AB39" s="75">
        <f t="shared" ca="1" si="8"/>
        <v>150</v>
      </c>
      <c r="AC39" s="76">
        <f t="shared" ca="1" si="9"/>
        <v>70</v>
      </c>
      <c r="AD39" s="21"/>
      <c r="AE39" s="16"/>
    </row>
    <row r="40" spans="1:31" ht="31.2" x14ac:dyDescent="0.3">
      <c r="A40" s="25" t="s">
        <v>211</v>
      </c>
      <c r="B40" s="80" t="s">
        <v>81</v>
      </c>
      <c r="C40" s="1"/>
      <c r="D40" s="1" t="s">
        <v>123</v>
      </c>
      <c r="E40" s="14" t="s">
        <v>131</v>
      </c>
      <c r="F40" s="15" t="s">
        <v>134</v>
      </c>
      <c r="G40" s="15">
        <f t="shared" ca="1" si="5"/>
        <v>41</v>
      </c>
      <c r="H40" s="14"/>
      <c r="I40" s="14" t="s">
        <v>150</v>
      </c>
      <c r="J40" s="20"/>
      <c r="K40" s="16" t="s">
        <v>181</v>
      </c>
      <c r="L4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40" s="71">
        <f ca="1">VLOOKUP(L40,Resolution!$B$1:$E$18,4,FALSE)</f>
        <v>50</v>
      </c>
      <c r="N4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40" s="77">
        <f ca="1">VLOOKUP(N40,Resolution!$B$1:$E$18,4,FALSE)</f>
        <v>20</v>
      </c>
      <c r="P4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40" s="77">
        <f ca="1">VLOOKUP(P40,Resolution!$B$1:$E$18,4,FALSE)</f>
        <v>50</v>
      </c>
      <c r="R4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40" s="77">
        <f ca="1">VLOOKUP(R40,Resolution!$B$1:$E$18,4,FALSE)</f>
        <v>40</v>
      </c>
      <c r="T40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40" s="77">
        <f ca="1">VLOOKUP(T40,Resolution!$B$1:$E$18,4,FALSE)</f>
        <v>30</v>
      </c>
      <c r="V4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40" s="77">
        <f ca="1">VLOOKUP(V40,Resolution!$B$1:$E$18,4,FALSE)</f>
        <v>6</v>
      </c>
      <c r="X4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40" s="71">
        <f ca="1">VLOOKUP(X40,Resolution!$B$1:$E$18,4,FALSE)</f>
        <v>40</v>
      </c>
      <c r="Z40" s="73">
        <f t="shared" ca="1" si="6"/>
        <v>32.666666666666664</v>
      </c>
      <c r="AA40" s="74">
        <f t="shared" ca="1" si="7"/>
        <v>0</v>
      </c>
      <c r="AB40" s="75">
        <f t="shared" ca="1" si="8"/>
        <v>160</v>
      </c>
      <c r="AC40" s="76">
        <f t="shared" ca="1" si="9"/>
        <v>76</v>
      </c>
      <c r="AD40" s="21"/>
      <c r="AE40" s="16"/>
    </row>
    <row r="41" spans="1:31" x14ac:dyDescent="0.3">
      <c r="A41" s="25" t="s">
        <v>212</v>
      </c>
      <c r="B41" s="80" t="s">
        <v>70</v>
      </c>
      <c r="C41" s="1"/>
      <c r="D41" s="1" t="s">
        <v>126</v>
      </c>
      <c r="E41" s="14" t="s">
        <v>130</v>
      </c>
      <c r="F41" s="15" t="s">
        <v>134</v>
      </c>
      <c r="G41" s="15">
        <f t="shared" ca="1" si="5"/>
        <v>36</v>
      </c>
      <c r="H41" s="14"/>
      <c r="I41" s="14" t="s">
        <v>27</v>
      </c>
      <c r="J41" s="20"/>
      <c r="K41" s="16" t="s">
        <v>293</v>
      </c>
      <c r="L4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41" s="71">
        <f ca="1">VLOOKUP(L41,Resolution!$B$1:$E$18,4,FALSE)</f>
        <v>50</v>
      </c>
      <c r="N4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41" s="77">
        <f ca="1">VLOOKUP(N41,Resolution!$B$1:$E$18,4,FALSE)</f>
        <v>30</v>
      </c>
      <c r="P4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41" s="77">
        <f ca="1">VLOOKUP(P41,Resolution!$B$1:$E$18,4,FALSE)</f>
        <v>10</v>
      </c>
      <c r="R4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41" s="77">
        <f ca="1">VLOOKUP(R41,Resolution!$B$1:$E$18,4,FALSE)</f>
        <v>6</v>
      </c>
      <c r="T4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41" s="77">
        <f ca="1">VLOOKUP(T41,Resolution!$B$1:$E$18,4,FALSE)</f>
        <v>40</v>
      </c>
      <c r="V4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41" s="77">
        <f ca="1">VLOOKUP(V41,Resolution!$B$1:$E$18,4,FALSE)</f>
        <v>40</v>
      </c>
      <c r="X4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41" s="71">
        <f ca="1">VLOOKUP(X41,Resolution!$B$1:$E$18,4,FALSE)</f>
        <v>10</v>
      </c>
      <c r="Z41" s="73">
        <f t="shared" ca="1" si="6"/>
        <v>29.333333333333332</v>
      </c>
      <c r="AA41" s="74">
        <f t="shared" ca="1" si="7"/>
        <v>3</v>
      </c>
      <c r="AB41" s="75">
        <f t="shared" ca="1" si="8"/>
        <v>96</v>
      </c>
      <c r="AC41" s="76">
        <f t="shared" ca="1" si="9"/>
        <v>90</v>
      </c>
      <c r="AD41" s="21"/>
      <c r="AE41" s="16"/>
    </row>
    <row r="42" spans="1:31" x14ac:dyDescent="0.3">
      <c r="A42" s="25" t="s">
        <v>189</v>
      </c>
      <c r="B42" s="80" t="s">
        <v>86</v>
      </c>
      <c r="C42" s="1"/>
      <c r="D42" s="1" t="s">
        <v>126</v>
      </c>
      <c r="E42" s="14" t="s">
        <v>132</v>
      </c>
      <c r="F42" s="15" t="s">
        <v>134</v>
      </c>
      <c r="G42" s="15">
        <f t="shared" ca="1" si="5"/>
        <v>39</v>
      </c>
      <c r="H42" s="14"/>
      <c r="I42" s="14" t="s">
        <v>167</v>
      </c>
      <c r="J42" s="20"/>
      <c r="K42" s="16" t="s">
        <v>292</v>
      </c>
      <c r="L4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42" s="71">
        <f ca="1">VLOOKUP(L42,Resolution!$B$1:$E$18,4,FALSE)</f>
        <v>30</v>
      </c>
      <c r="N42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42" s="77">
        <f ca="1">VLOOKUP(N42,Resolution!$B$1:$E$18,4,FALSE)</f>
        <v>10</v>
      </c>
      <c r="P4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42" s="77">
        <f ca="1">VLOOKUP(P42,Resolution!$B$1:$E$18,4,FALSE)</f>
        <v>6</v>
      </c>
      <c r="R4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42" s="77">
        <f ca="1">VLOOKUP(R42,Resolution!$B$1:$E$18,4,FALSE)</f>
        <v>30</v>
      </c>
      <c r="T4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42" s="77">
        <f ca="1">VLOOKUP(T42,Resolution!$B$1:$E$18,4,FALSE)</f>
        <v>30</v>
      </c>
      <c r="V4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42" s="77">
        <f ca="1">VLOOKUP(V42,Resolution!$B$1:$E$18,4,FALSE)</f>
        <v>30</v>
      </c>
      <c r="X4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42" s="71">
        <f ca="1">VLOOKUP(X42,Resolution!$B$1:$E$18,4,FALSE)</f>
        <v>50</v>
      </c>
      <c r="Z42" s="73">
        <f t="shared" ca="1" si="6"/>
        <v>22.666666666666668</v>
      </c>
      <c r="AA42" s="74">
        <f t="shared" ca="1" si="7"/>
        <v>2</v>
      </c>
      <c r="AB42" s="75">
        <f t="shared" ca="1" si="8"/>
        <v>76</v>
      </c>
      <c r="AC42" s="76">
        <f t="shared" ca="1" si="9"/>
        <v>110</v>
      </c>
      <c r="AD42" s="21"/>
      <c r="AE42" s="16"/>
    </row>
    <row r="43" spans="1:31" x14ac:dyDescent="0.3">
      <c r="A43" s="17" t="s">
        <v>168</v>
      </c>
      <c r="B43" s="79" t="s">
        <v>90</v>
      </c>
      <c r="C43" s="1"/>
      <c r="D43" s="1" t="s">
        <v>125</v>
      </c>
      <c r="E43" s="14" t="s">
        <v>130</v>
      </c>
      <c r="F43" s="15" t="s">
        <v>134</v>
      </c>
      <c r="G43" s="15">
        <f t="shared" ca="1" si="5"/>
        <v>41</v>
      </c>
      <c r="H43" s="14"/>
      <c r="I43" s="14" t="s">
        <v>169</v>
      </c>
      <c r="J43" s="20"/>
      <c r="K43" s="16" t="s">
        <v>296</v>
      </c>
      <c r="L4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43" s="71">
        <f ca="1">VLOOKUP(L43,Resolution!$B$1:$E$18,4,FALSE)</f>
        <v>30</v>
      </c>
      <c r="N4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43" s="77">
        <f ca="1">VLOOKUP(N43,Resolution!$B$1:$E$18,4,FALSE)</f>
        <v>20</v>
      </c>
      <c r="P4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43" s="77">
        <f ca="1">VLOOKUP(P43,Resolution!$B$1:$E$18,4,FALSE)</f>
        <v>40</v>
      </c>
      <c r="R4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43" s="77">
        <f ca="1">VLOOKUP(R43,Resolution!$B$1:$E$18,4,FALSE)</f>
        <v>30</v>
      </c>
      <c r="T4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43" s="77">
        <f ca="1">VLOOKUP(T43,Resolution!$B$1:$E$18,4,FALSE)</f>
        <v>10</v>
      </c>
      <c r="V43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43" s="77">
        <f ca="1">VLOOKUP(V43,Resolution!$B$1:$E$18,4,FALSE)</f>
        <v>6</v>
      </c>
      <c r="X43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43" s="71">
        <f ca="1">VLOOKUP(X43,Resolution!$B$1:$E$18,4,FALSE)</f>
        <v>50</v>
      </c>
      <c r="Z43" s="73">
        <f t="shared" ca="1" si="6"/>
        <v>22.666666666666668</v>
      </c>
      <c r="AA43" s="74">
        <f t="shared" ca="1" si="7"/>
        <v>0</v>
      </c>
      <c r="AB43" s="75">
        <f t="shared" ca="1" si="8"/>
        <v>120</v>
      </c>
      <c r="AC43" s="76">
        <f t="shared" ca="1" si="9"/>
        <v>66</v>
      </c>
      <c r="AD43" s="21"/>
      <c r="AE43" s="16"/>
    </row>
    <row r="44" spans="1:31" x14ac:dyDescent="0.3">
      <c r="A44" s="25" t="s">
        <v>143</v>
      </c>
      <c r="B44" s="80" t="s">
        <v>142</v>
      </c>
      <c r="C44" s="1"/>
      <c r="D44" s="1" t="s">
        <v>124</v>
      </c>
      <c r="E44" s="14" t="s">
        <v>132</v>
      </c>
      <c r="F44" s="15" t="s">
        <v>7</v>
      </c>
      <c r="G44" s="15">
        <f t="shared" ca="1" si="5"/>
        <v>35</v>
      </c>
      <c r="H44" s="14"/>
      <c r="I44" s="14" t="s">
        <v>22</v>
      </c>
      <c r="J44" s="20"/>
      <c r="K44" s="16" t="s">
        <v>297</v>
      </c>
      <c r="L44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44" s="71">
        <f ca="1">VLOOKUP(L44,Resolution!$B$1:$E$18,4,FALSE)</f>
        <v>50</v>
      </c>
      <c r="N44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44" s="77">
        <f ca="1">VLOOKUP(N44,Resolution!$B$1:$E$18,4,FALSE)</f>
        <v>40</v>
      </c>
      <c r="P4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44" s="77">
        <f ca="1">VLOOKUP(P44,Resolution!$B$1:$E$18,4,FALSE)</f>
        <v>30</v>
      </c>
      <c r="R4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S44" s="77">
        <f ca="1">VLOOKUP(R44,Resolution!$B$1:$E$18,4,FALSE)</f>
        <v>10</v>
      </c>
      <c r="T4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44" s="77">
        <f ca="1">VLOOKUP(T44,Resolution!$B$1:$E$18,4,FALSE)</f>
        <v>6</v>
      </c>
      <c r="V44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44" s="77">
        <f ca="1">VLOOKUP(V44,Resolution!$B$1:$E$18,4,FALSE)</f>
        <v>40</v>
      </c>
      <c r="X4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44" s="71">
        <f ca="1">VLOOKUP(X44,Resolution!$B$1:$E$18,4,FALSE)</f>
        <v>20</v>
      </c>
      <c r="Z44" s="73">
        <f t="shared" ca="1" si="6"/>
        <v>29.333333333333332</v>
      </c>
      <c r="AA44" s="74">
        <f t="shared" ca="1" si="7"/>
        <v>3</v>
      </c>
      <c r="AB44" s="75">
        <f t="shared" ca="1" si="8"/>
        <v>130</v>
      </c>
      <c r="AC44" s="76">
        <f t="shared" ca="1" si="9"/>
        <v>66</v>
      </c>
      <c r="AD44" s="21"/>
      <c r="AE44" s="16"/>
    </row>
    <row r="45" spans="1:31" x14ac:dyDescent="0.3">
      <c r="A45" s="25" t="s">
        <v>116</v>
      </c>
      <c r="B45" s="80" t="s">
        <v>115</v>
      </c>
      <c r="C45" s="1"/>
      <c r="D45" s="1" t="s">
        <v>126</v>
      </c>
      <c r="E45" s="14" t="s">
        <v>130</v>
      </c>
      <c r="F45" s="15" t="s">
        <v>134</v>
      </c>
      <c r="G45" s="15">
        <f t="shared" ca="1" si="5"/>
        <v>41</v>
      </c>
      <c r="H45" s="14"/>
      <c r="I45" s="14" t="s">
        <v>17</v>
      </c>
      <c r="J45" s="20"/>
      <c r="K45" s="16" t="s">
        <v>298</v>
      </c>
      <c r="L4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45" s="71">
        <f ca="1">VLOOKUP(L45,Resolution!$B$1:$E$18,4,FALSE)</f>
        <v>6</v>
      </c>
      <c r="N4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45" s="77">
        <f ca="1">VLOOKUP(N45,Resolution!$B$1:$E$18,4,FALSE)</f>
        <v>10</v>
      </c>
      <c r="P4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45" s="77">
        <f ca="1">VLOOKUP(P45,Resolution!$B$1:$E$18,4,FALSE)</f>
        <v>6</v>
      </c>
      <c r="R4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45" s="77">
        <f ca="1">VLOOKUP(R45,Resolution!$B$1:$E$18,4,FALSE)</f>
        <v>50</v>
      </c>
      <c r="T4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45" s="77">
        <f ca="1">VLOOKUP(T45,Resolution!$B$1:$E$18,4,FALSE)</f>
        <v>40</v>
      </c>
      <c r="V45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45" s="77">
        <f ca="1">VLOOKUP(V45,Resolution!$B$1:$E$18,4,FALSE)</f>
        <v>30</v>
      </c>
      <c r="X4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45" s="71">
        <f ca="1">VLOOKUP(X45,Resolution!$B$1:$E$18,4,FALSE)</f>
        <v>40</v>
      </c>
      <c r="Z45" s="73">
        <f t="shared" ca="1" si="6"/>
        <v>23.666666666666668</v>
      </c>
      <c r="AA45" s="74">
        <f t="shared" ca="1" si="7"/>
        <v>2</v>
      </c>
      <c r="AB45" s="75">
        <f t="shared" ca="1" si="8"/>
        <v>72</v>
      </c>
      <c r="AC45" s="76">
        <f t="shared" ca="1" si="9"/>
        <v>110</v>
      </c>
      <c r="AD45" s="21"/>
      <c r="AE45" s="16"/>
    </row>
    <row r="46" spans="1:31" ht="32.4" x14ac:dyDescent="0.3">
      <c r="A46" s="25" t="s">
        <v>213</v>
      </c>
      <c r="B46" s="80" t="s">
        <v>78</v>
      </c>
      <c r="C46" s="1"/>
      <c r="D46" s="1" t="s">
        <v>125</v>
      </c>
      <c r="E46" s="14" t="s">
        <v>132</v>
      </c>
      <c r="F46" s="15" t="s">
        <v>134</v>
      </c>
      <c r="G46" s="15">
        <f t="shared" ca="1" si="5"/>
        <v>39</v>
      </c>
      <c r="H46" s="14"/>
      <c r="I46" s="14" t="s">
        <v>170</v>
      </c>
      <c r="J46" s="20"/>
      <c r="K46" s="16" t="s">
        <v>295</v>
      </c>
      <c r="L4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46" s="71">
        <f ca="1">VLOOKUP(L46,Resolution!$B$1:$E$18,4,FALSE)</f>
        <v>10</v>
      </c>
      <c r="N4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46" s="77">
        <f ca="1">VLOOKUP(N46,Resolution!$B$1:$E$18,4,FALSE)</f>
        <v>40</v>
      </c>
      <c r="P4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46" s="77">
        <f ca="1">VLOOKUP(P46,Resolution!$B$1:$E$18,4,FALSE)</f>
        <v>10</v>
      </c>
      <c r="R46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46" s="77">
        <f ca="1">VLOOKUP(R46,Resolution!$B$1:$E$18,4,FALSE)</f>
        <v>50</v>
      </c>
      <c r="T46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46" s="77">
        <f ca="1">VLOOKUP(T46,Resolution!$B$1:$E$18,4,FALSE)</f>
        <v>30</v>
      </c>
      <c r="V46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46" s="77">
        <f ca="1">VLOOKUP(V46,Resolution!$B$1:$E$18,4,FALSE)</f>
        <v>50</v>
      </c>
      <c r="X4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46" s="71">
        <f ca="1">VLOOKUP(X46,Resolution!$B$1:$E$18,4,FALSE)</f>
        <v>20</v>
      </c>
      <c r="Z46" s="73">
        <f t="shared" ca="1" si="6"/>
        <v>31.666666666666668</v>
      </c>
      <c r="AA46" s="74">
        <f t="shared" ca="1" si="7"/>
        <v>4</v>
      </c>
      <c r="AB46" s="75">
        <f t="shared" ca="1" si="8"/>
        <v>110</v>
      </c>
      <c r="AC46" s="76">
        <f t="shared" ca="1" si="9"/>
        <v>100</v>
      </c>
      <c r="AD46" s="21"/>
      <c r="AE46" s="16"/>
    </row>
    <row r="47" spans="1:31" x14ac:dyDescent="0.3">
      <c r="A47" s="17" t="s">
        <v>234</v>
      </c>
      <c r="B47" s="79" t="s">
        <v>220</v>
      </c>
      <c r="C47" s="1"/>
      <c r="D47" s="1" t="s">
        <v>125</v>
      </c>
      <c r="E47" s="14" t="s">
        <v>131</v>
      </c>
      <c r="F47" s="15" t="s">
        <v>134</v>
      </c>
      <c r="G47" s="15">
        <f t="shared" ca="1" si="5"/>
        <v>39</v>
      </c>
      <c r="H47" s="14"/>
      <c r="I47" s="14" t="s">
        <v>243</v>
      </c>
      <c r="J47" s="20"/>
      <c r="K47" s="16" t="s">
        <v>299</v>
      </c>
      <c r="L4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47" s="71">
        <f ca="1">VLOOKUP(L47,Resolution!$B$1:$E$18,4,FALSE)</f>
        <v>50</v>
      </c>
      <c r="N4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47" s="77">
        <f ca="1">VLOOKUP(N47,Resolution!$B$1:$E$18,4,FALSE)</f>
        <v>10</v>
      </c>
      <c r="P4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Q47" s="77">
        <f ca="1">VLOOKUP(P47,Resolution!$B$1:$E$18,4,FALSE)</f>
        <v>30</v>
      </c>
      <c r="R47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47" s="77">
        <f ca="1">VLOOKUP(R47,Resolution!$B$1:$E$18,4,FALSE)</f>
        <v>6</v>
      </c>
      <c r="T4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47" s="77">
        <f ca="1">VLOOKUP(T47,Resolution!$B$1:$E$18,4,FALSE)</f>
        <v>50</v>
      </c>
      <c r="V4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47" s="77">
        <f ca="1">VLOOKUP(V47,Resolution!$B$1:$E$18,4,FALSE)</f>
        <v>40</v>
      </c>
      <c r="X4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47" s="71">
        <f ca="1">VLOOKUP(X47,Resolution!$B$1:$E$18,4,FALSE)</f>
        <v>40</v>
      </c>
      <c r="Z47" s="73">
        <f t="shared" ca="1" si="6"/>
        <v>31</v>
      </c>
      <c r="AA47" s="74">
        <f t="shared" ca="1" si="7"/>
        <v>3</v>
      </c>
      <c r="AB47" s="75">
        <f t="shared" ca="1" si="8"/>
        <v>96</v>
      </c>
      <c r="AC47" s="76">
        <f t="shared" ca="1" si="9"/>
        <v>130</v>
      </c>
      <c r="AD47" s="21"/>
      <c r="AE47" s="16"/>
    </row>
    <row r="48" spans="1:31" ht="32.4" x14ac:dyDescent="0.3">
      <c r="A48" s="25" t="s">
        <v>214</v>
      </c>
      <c r="B48" s="80" t="s">
        <v>79</v>
      </c>
      <c r="C48" s="1"/>
      <c r="D48" s="1" t="s">
        <v>125</v>
      </c>
      <c r="E48" s="14" t="s">
        <v>131</v>
      </c>
      <c r="F48" s="15" t="s">
        <v>134</v>
      </c>
      <c r="G48" s="15">
        <f t="shared" ca="1" si="5"/>
        <v>32</v>
      </c>
      <c r="H48" s="14"/>
      <c r="I48" s="14" t="s">
        <v>171</v>
      </c>
      <c r="J48" s="20"/>
      <c r="K48" s="16" t="s">
        <v>300</v>
      </c>
      <c r="L4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48" s="71">
        <f ca="1">VLOOKUP(L48,Resolution!$B$1:$E$18,4,FALSE)</f>
        <v>20</v>
      </c>
      <c r="N4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48" s="77">
        <f ca="1">VLOOKUP(N48,Resolution!$B$1:$E$18,4,FALSE)</f>
        <v>10</v>
      </c>
      <c r="P4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48" s="77">
        <f ca="1">VLOOKUP(P48,Resolution!$B$1:$E$18,4,FALSE)</f>
        <v>40</v>
      </c>
      <c r="R48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48" s="77">
        <f ca="1">VLOOKUP(R48,Resolution!$B$1:$E$18,4,FALSE)</f>
        <v>30</v>
      </c>
      <c r="T48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48" s="77">
        <f ca="1">VLOOKUP(T48,Resolution!$B$1:$E$18,4,FALSE)</f>
        <v>50</v>
      </c>
      <c r="V4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48" s="77">
        <f ca="1">VLOOKUP(V48,Resolution!$B$1:$E$18,4,FALSE)</f>
        <v>6</v>
      </c>
      <c r="X48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48" s="71">
        <f ca="1">VLOOKUP(X48,Resolution!$B$1:$E$18,4,FALSE)</f>
        <v>50</v>
      </c>
      <c r="Z48" s="73">
        <f t="shared" ca="1" si="6"/>
        <v>26</v>
      </c>
      <c r="AA48" s="74">
        <f t="shared" ca="1" si="7"/>
        <v>0</v>
      </c>
      <c r="AB48" s="75">
        <f t="shared" ca="1" si="8"/>
        <v>100</v>
      </c>
      <c r="AC48" s="76">
        <f t="shared" ca="1" si="9"/>
        <v>106</v>
      </c>
      <c r="AD48" s="21"/>
      <c r="AE48" s="16"/>
    </row>
    <row r="49" spans="1:31" ht="31.2" x14ac:dyDescent="0.3">
      <c r="A49" s="17" t="s">
        <v>181</v>
      </c>
      <c r="B49" s="79" t="s">
        <v>91</v>
      </c>
      <c r="C49" s="1"/>
      <c r="D49" s="1" t="s">
        <v>124</v>
      </c>
      <c r="E49" s="14" t="s">
        <v>130</v>
      </c>
      <c r="F49" s="15" t="s">
        <v>134</v>
      </c>
      <c r="G49" s="15">
        <f t="shared" ca="1" si="5"/>
        <v>45</v>
      </c>
      <c r="H49" s="14"/>
      <c r="I49" s="14" t="s">
        <v>172</v>
      </c>
      <c r="J49" s="20" t="s">
        <v>247</v>
      </c>
      <c r="K49" s="16" t="s">
        <v>181</v>
      </c>
      <c r="L4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49" s="71">
        <f ca="1">VLOOKUP(L49,Resolution!$B$1:$E$18,4,FALSE)</f>
        <v>10</v>
      </c>
      <c r="N4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49" s="77">
        <f ca="1">VLOOKUP(N49,Resolution!$B$1:$E$18,4,FALSE)</f>
        <v>20</v>
      </c>
      <c r="P4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49" s="77">
        <f ca="1">VLOOKUP(P49,Resolution!$B$1:$E$18,4,FALSE)</f>
        <v>20</v>
      </c>
      <c r="R4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S49" s="77">
        <f ca="1">VLOOKUP(R49,Resolution!$B$1:$E$18,4,FALSE)</f>
        <v>10</v>
      </c>
      <c r="T49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49" s="77">
        <f ca="1">VLOOKUP(T49,Resolution!$B$1:$E$18,4,FALSE)</f>
        <v>50</v>
      </c>
      <c r="V49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49" s="77">
        <f ca="1">VLOOKUP(V49,Resolution!$B$1:$E$18,4,FALSE)</f>
        <v>50</v>
      </c>
      <c r="X4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49" s="71">
        <f ca="1">VLOOKUP(X49,Resolution!$B$1:$E$18,4,FALSE)</f>
        <v>10</v>
      </c>
      <c r="Z49" s="73">
        <f t="shared" ca="1" si="6"/>
        <v>26.666666666666668</v>
      </c>
      <c r="AA49" s="74">
        <f t="shared" ca="1" si="7"/>
        <v>4</v>
      </c>
      <c r="AB49" s="75">
        <f t="shared" ca="1" si="8"/>
        <v>60</v>
      </c>
      <c r="AC49" s="76">
        <f t="shared" ca="1" si="9"/>
        <v>110</v>
      </c>
      <c r="AD49" s="21"/>
      <c r="AE49" s="16"/>
    </row>
    <row r="50" spans="1:31" x14ac:dyDescent="0.3">
      <c r="A50" s="25" t="s">
        <v>119</v>
      </c>
      <c r="B50" s="80" t="s">
        <v>221</v>
      </c>
      <c r="C50" s="1"/>
      <c r="D50" s="1" t="s">
        <v>125</v>
      </c>
      <c r="E50" s="14" t="s">
        <v>130</v>
      </c>
      <c r="F50" s="15" t="s">
        <v>134</v>
      </c>
      <c r="G50" s="15">
        <f t="shared" ca="1" si="5"/>
        <v>32</v>
      </c>
      <c r="H50" s="14"/>
      <c r="I50" s="14" t="s">
        <v>149</v>
      </c>
      <c r="J50" s="20"/>
      <c r="K50" s="16" t="s">
        <v>301</v>
      </c>
      <c r="L50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50" s="71">
        <f ca="1">VLOOKUP(L50,Resolution!$B$1:$E$18,4,FALSE)</f>
        <v>30</v>
      </c>
      <c r="N5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O50" s="77">
        <f ca="1">VLOOKUP(N50,Resolution!$B$1:$E$18,4,FALSE)</f>
        <v>20</v>
      </c>
      <c r="P5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Q50" s="77">
        <f ca="1">VLOOKUP(P50,Resolution!$B$1:$E$18,4,FALSE)</f>
        <v>50</v>
      </c>
      <c r="R5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50" s="77">
        <f ca="1">VLOOKUP(R50,Resolution!$B$1:$E$18,4,FALSE)</f>
        <v>20</v>
      </c>
      <c r="T5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50" s="77">
        <f ca="1">VLOOKUP(T50,Resolution!$B$1:$E$18,4,FALSE)</f>
        <v>10</v>
      </c>
      <c r="V5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W50" s="77">
        <f ca="1">VLOOKUP(V50,Resolution!$B$1:$E$18,4,FALSE)</f>
        <v>50</v>
      </c>
      <c r="X5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50" s="71">
        <f ca="1">VLOOKUP(X50,Resolution!$B$1:$E$18,4,FALSE)</f>
        <v>6</v>
      </c>
      <c r="Z50" s="73">
        <f t="shared" ca="1" si="6"/>
        <v>30</v>
      </c>
      <c r="AA50" s="74">
        <f t="shared" ca="1" si="7"/>
        <v>4</v>
      </c>
      <c r="AB50" s="75">
        <f t="shared" ca="1" si="8"/>
        <v>120</v>
      </c>
      <c r="AC50" s="76">
        <f t="shared" ca="1" si="9"/>
        <v>66</v>
      </c>
      <c r="AD50" s="21"/>
      <c r="AE50" s="16"/>
    </row>
    <row r="51" spans="1:31" ht="32.4" x14ac:dyDescent="0.3">
      <c r="A51" s="25" t="s">
        <v>222</v>
      </c>
      <c r="B51" s="80" t="s">
        <v>138</v>
      </c>
      <c r="C51" s="1"/>
      <c r="D51" s="1" t="s">
        <v>126</v>
      </c>
      <c r="E51" s="14" t="s">
        <v>130</v>
      </c>
      <c r="F51" s="15" t="s">
        <v>134</v>
      </c>
      <c r="G51" s="15">
        <f t="shared" ca="1" si="5"/>
        <v>32</v>
      </c>
      <c r="H51" s="14"/>
      <c r="I51" s="14" t="s">
        <v>244</v>
      </c>
      <c r="J51" s="20"/>
      <c r="K51" s="16" t="s">
        <v>139</v>
      </c>
      <c r="L5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51" s="71">
        <f ca="1">VLOOKUP(L51,Resolution!$B$1:$E$18,4,FALSE)</f>
        <v>10</v>
      </c>
      <c r="N5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51" s="77">
        <f ca="1">VLOOKUP(N51,Resolution!$B$1:$E$18,4,FALSE)</f>
        <v>10</v>
      </c>
      <c r="P5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51" s="77">
        <f ca="1">VLOOKUP(P51,Resolution!$B$1:$E$18,4,FALSE)</f>
        <v>40</v>
      </c>
      <c r="R5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51" s="77">
        <f ca="1">VLOOKUP(R51,Resolution!$B$1:$E$18,4,FALSE)</f>
        <v>6</v>
      </c>
      <c r="T5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51" s="77">
        <f ca="1">VLOOKUP(T51,Resolution!$B$1:$E$18,4,FALSE)</f>
        <v>50</v>
      </c>
      <c r="V5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51" s="77">
        <f ca="1">VLOOKUP(V51,Resolution!$B$1:$E$18,4,FALSE)</f>
        <v>10</v>
      </c>
      <c r="X5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51" s="71">
        <f ca="1">VLOOKUP(X51,Resolution!$B$1:$E$18,4,FALSE)</f>
        <v>6</v>
      </c>
      <c r="Z51" s="73">
        <f t="shared" ca="1" si="6"/>
        <v>21</v>
      </c>
      <c r="AA51" s="74">
        <f t="shared" ca="1" si="7"/>
        <v>0</v>
      </c>
      <c r="AB51" s="75">
        <f t="shared" ca="1" si="8"/>
        <v>66</v>
      </c>
      <c r="AC51" s="76">
        <f t="shared" ca="1" si="9"/>
        <v>66</v>
      </c>
      <c r="AD51" s="21"/>
      <c r="AE51" s="16"/>
    </row>
    <row r="52" spans="1:31" x14ac:dyDescent="0.3">
      <c r="A52" s="17" t="s">
        <v>223</v>
      </c>
      <c r="B52" s="79" t="s">
        <v>177</v>
      </c>
      <c r="C52" s="1"/>
      <c r="D52" s="1" t="s">
        <v>124</v>
      </c>
      <c r="E52" s="14" t="s">
        <v>131</v>
      </c>
      <c r="F52" s="15" t="s">
        <v>7</v>
      </c>
      <c r="G52" s="15">
        <f t="shared" ca="1" si="5"/>
        <v>40</v>
      </c>
      <c r="H52" s="14"/>
      <c r="I52" s="14" t="s">
        <v>245</v>
      </c>
      <c r="J52" s="20"/>
      <c r="K52" s="16" t="s">
        <v>306</v>
      </c>
      <c r="L5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M52" s="71">
        <f ca="1">VLOOKUP(L52,Resolution!$B$1:$E$18,4,FALSE)</f>
        <v>6</v>
      </c>
      <c r="N5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52" s="77">
        <f ca="1">VLOOKUP(N52,Resolution!$B$1:$E$18,4,FALSE)</f>
        <v>50</v>
      </c>
      <c r="P52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52" s="77">
        <f ca="1">VLOOKUP(P52,Resolution!$B$1:$E$18,4,FALSE)</f>
        <v>10</v>
      </c>
      <c r="R5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52" s="77">
        <f ca="1">VLOOKUP(R52,Resolution!$B$1:$E$18,4,FALSE)</f>
        <v>20</v>
      </c>
      <c r="T5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52" s="77">
        <f ca="1">VLOOKUP(T52,Resolution!$B$1:$E$18,4,FALSE)</f>
        <v>20</v>
      </c>
      <c r="V52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52" s="77">
        <f ca="1">VLOOKUP(V52,Resolution!$B$1:$E$18,4,FALSE)</f>
        <v>40</v>
      </c>
      <c r="X5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52" s="71">
        <f ca="1">VLOOKUP(X52,Resolution!$B$1:$E$18,4,FALSE)</f>
        <v>6</v>
      </c>
      <c r="Z52" s="73">
        <f t="shared" ca="1" si="6"/>
        <v>24.333333333333332</v>
      </c>
      <c r="AA52" s="74">
        <f t="shared" ca="1" si="7"/>
        <v>3</v>
      </c>
      <c r="AB52" s="75">
        <f t="shared" ca="1" si="8"/>
        <v>86</v>
      </c>
      <c r="AC52" s="76">
        <f t="shared" ca="1" si="9"/>
        <v>66</v>
      </c>
      <c r="AD52" s="21"/>
      <c r="AE52" s="16"/>
    </row>
    <row r="53" spans="1:31" ht="32.4" x14ac:dyDescent="0.3">
      <c r="A53" s="25" t="s">
        <v>215</v>
      </c>
      <c r="B53" s="80" t="s">
        <v>76</v>
      </c>
      <c r="C53" s="1"/>
      <c r="D53" s="1" t="s">
        <v>124</v>
      </c>
      <c r="E53" s="14" t="s">
        <v>130</v>
      </c>
      <c r="F53" s="15" t="s">
        <v>134</v>
      </c>
      <c r="G53" s="15">
        <f t="shared" ca="1" si="5"/>
        <v>31</v>
      </c>
      <c r="H53" s="14"/>
      <c r="I53" s="14" t="s">
        <v>155</v>
      </c>
      <c r="J53" s="20"/>
      <c r="K53" s="16" t="s">
        <v>305</v>
      </c>
      <c r="L53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53" s="71">
        <f ca="1">VLOOKUP(L53,Resolution!$B$1:$E$18,4,FALSE)</f>
        <v>50</v>
      </c>
      <c r="N5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53" s="77">
        <f ca="1">VLOOKUP(N53,Resolution!$B$1:$E$18,4,FALSE)</f>
        <v>30</v>
      </c>
      <c r="P5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53" s="77">
        <f ca="1">VLOOKUP(P53,Resolution!$B$1:$E$18,4,FALSE)</f>
        <v>10</v>
      </c>
      <c r="R5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53" s="77">
        <f ca="1">VLOOKUP(R53,Resolution!$B$1:$E$18,4,FALSE)</f>
        <v>40</v>
      </c>
      <c r="T5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53" s="77">
        <f ca="1">VLOOKUP(T53,Resolution!$B$1:$E$18,4,FALSE)</f>
        <v>20</v>
      </c>
      <c r="V5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53" s="77">
        <f ca="1">VLOOKUP(V53,Resolution!$B$1:$E$18,4,FALSE)</f>
        <v>30</v>
      </c>
      <c r="X5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53" s="71">
        <f ca="1">VLOOKUP(X53,Resolution!$B$1:$E$18,4,FALSE)</f>
        <v>20</v>
      </c>
      <c r="Z53" s="73">
        <f t="shared" ca="1" si="6"/>
        <v>30</v>
      </c>
      <c r="AA53" s="74">
        <f t="shared" ca="1" si="7"/>
        <v>2</v>
      </c>
      <c r="AB53" s="75">
        <f t="shared" ca="1" si="8"/>
        <v>130</v>
      </c>
      <c r="AC53" s="76">
        <f t="shared" ca="1" si="9"/>
        <v>70</v>
      </c>
      <c r="AD53" s="21"/>
      <c r="AE53" s="16"/>
    </row>
    <row r="54" spans="1:31" ht="31.2" x14ac:dyDescent="0.3">
      <c r="A54" s="17" t="s">
        <v>198</v>
      </c>
      <c r="B54" s="79" t="s">
        <v>96</v>
      </c>
      <c r="C54" s="1"/>
      <c r="D54" s="1" t="s">
        <v>133</v>
      </c>
      <c r="E54" s="14" t="s">
        <v>131</v>
      </c>
      <c r="F54" s="15" t="s">
        <v>320</v>
      </c>
      <c r="G54" s="15">
        <f t="shared" ca="1" si="5"/>
        <v>44</v>
      </c>
      <c r="H54" s="14"/>
      <c r="I54" s="14" t="s">
        <v>173</v>
      </c>
      <c r="J54" s="20"/>
      <c r="K54" s="16" t="s">
        <v>181</v>
      </c>
      <c r="L5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54" s="71">
        <f ca="1">VLOOKUP(L54,Resolution!$B$1:$E$18,4,FALSE)</f>
        <v>20</v>
      </c>
      <c r="N5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54" s="77">
        <f ca="1">VLOOKUP(N54,Resolution!$B$1:$E$18,4,FALSE)</f>
        <v>10</v>
      </c>
      <c r="P5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54" s="77">
        <f ca="1">VLOOKUP(P54,Resolution!$B$1:$E$18,4,FALSE)</f>
        <v>10</v>
      </c>
      <c r="R5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54" s="77">
        <f ca="1">VLOOKUP(R54,Resolution!$B$1:$E$18,4,FALSE)</f>
        <v>6</v>
      </c>
      <c r="T5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54" s="77">
        <f ca="1">VLOOKUP(T54,Resolution!$B$1:$E$18,4,FALSE)</f>
        <v>6</v>
      </c>
      <c r="V5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54" s="77">
        <f ca="1">VLOOKUP(V54,Resolution!$B$1:$E$18,4,FALSE)</f>
        <v>20</v>
      </c>
      <c r="X54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54" s="71">
        <f ca="1">VLOOKUP(X54,Resolution!$B$1:$E$18,4,FALSE)</f>
        <v>6</v>
      </c>
      <c r="Z54" s="73">
        <f t="shared" ca="1" si="6"/>
        <v>12</v>
      </c>
      <c r="AA54" s="74">
        <f t="shared" ca="1" si="7"/>
        <v>1</v>
      </c>
      <c r="AB54" s="75">
        <f t="shared" ca="1" si="8"/>
        <v>46</v>
      </c>
      <c r="AC54" s="76">
        <f t="shared" ca="1" si="9"/>
        <v>32</v>
      </c>
      <c r="AD54" s="21"/>
      <c r="AE54" s="16"/>
    </row>
    <row r="55" spans="1:31" ht="32.4" x14ac:dyDescent="0.3">
      <c r="A55" s="25" t="s">
        <v>216</v>
      </c>
      <c r="B55" s="80" t="s">
        <v>321</v>
      </c>
      <c r="C55" s="1"/>
      <c r="D55" s="1" t="s">
        <v>125</v>
      </c>
      <c r="E55" s="14" t="s">
        <v>130</v>
      </c>
      <c r="F55" s="15" t="s">
        <v>134</v>
      </c>
      <c r="G55" s="15">
        <f t="shared" ca="1" si="5"/>
        <v>29</v>
      </c>
      <c r="H55" s="14"/>
      <c r="I55" s="14" t="s">
        <v>32</v>
      </c>
      <c r="J55" s="20"/>
      <c r="K55" s="16" t="s">
        <v>307</v>
      </c>
      <c r="L5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55" s="71">
        <f ca="1">VLOOKUP(L55,Resolution!$B$1:$E$18,4,FALSE)</f>
        <v>40</v>
      </c>
      <c r="N5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55" s="77">
        <f ca="1">VLOOKUP(N55,Resolution!$B$1:$E$18,4,FALSE)</f>
        <v>10</v>
      </c>
      <c r="P5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55" s="77">
        <f ca="1">VLOOKUP(P55,Resolution!$B$1:$E$18,4,FALSE)</f>
        <v>6</v>
      </c>
      <c r="R5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55" s="77">
        <f ca="1">VLOOKUP(R55,Resolution!$B$1:$E$18,4,FALSE)</f>
        <v>40</v>
      </c>
      <c r="T55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55" s="77">
        <f ca="1">VLOOKUP(T55,Resolution!$B$1:$E$18,4,FALSE)</f>
        <v>10</v>
      </c>
      <c r="V55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55" s="77">
        <f ca="1">VLOOKUP(V55,Resolution!$B$1:$E$18,4,FALSE)</f>
        <v>30</v>
      </c>
      <c r="X5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55" s="71">
        <f ca="1">VLOOKUP(X55,Resolution!$B$1:$E$18,4,FALSE)</f>
        <v>40</v>
      </c>
      <c r="Z55" s="73">
        <f t="shared" ca="1" si="6"/>
        <v>22.666666666666668</v>
      </c>
      <c r="AA55" s="74">
        <f t="shared" ca="1" si="7"/>
        <v>2</v>
      </c>
      <c r="AB55" s="75">
        <f t="shared" ca="1" si="8"/>
        <v>96</v>
      </c>
      <c r="AC55" s="76">
        <f t="shared" ca="1" si="9"/>
        <v>80</v>
      </c>
      <c r="AD55" s="21"/>
      <c r="AE55" s="16"/>
    </row>
    <row r="56" spans="1:31" ht="32.4" x14ac:dyDescent="0.3">
      <c r="A56" s="25" t="s">
        <v>217</v>
      </c>
      <c r="B56" s="80" t="s">
        <v>65</v>
      </c>
      <c r="C56" s="1"/>
      <c r="D56" s="1" t="s">
        <v>125</v>
      </c>
      <c r="E56" s="14" t="s">
        <v>130</v>
      </c>
      <c r="F56" s="15" t="s">
        <v>134</v>
      </c>
      <c r="G56" s="15">
        <f t="shared" ca="1" si="5"/>
        <v>36</v>
      </c>
      <c r="H56" s="14"/>
      <c r="I56" s="14" t="s">
        <v>148</v>
      </c>
      <c r="J56" s="20"/>
      <c r="K56" s="16" t="s">
        <v>308</v>
      </c>
      <c r="L56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56" s="71">
        <f ca="1">VLOOKUP(L56,Resolution!$B$1:$E$18,4,FALSE)</f>
        <v>50</v>
      </c>
      <c r="N5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56" s="77">
        <f ca="1">VLOOKUP(N56,Resolution!$B$1:$E$18,4,FALSE)</f>
        <v>40</v>
      </c>
      <c r="P5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56" s="77">
        <f ca="1">VLOOKUP(P56,Resolution!$B$1:$E$18,4,FALSE)</f>
        <v>10</v>
      </c>
      <c r="R5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56" s="77">
        <f ca="1">VLOOKUP(R56,Resolution!$B$1:$E$18,4,FALSE)</f>
        <v>20</v>
      </c>
      <c r="T5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56" s="77">
        <f ca="1">VLOOKUP(T56,Resolution!$B$1:$E$18,4,FALSE)</f>
        <v>10</v>
      </c>
      <c r="V5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56" s="77">
        <f ca="1">VLOOKUP(V56,Resolution!$B$1:$E$18,4,FALSE)</f>
        <v>20</v>
      </c>
      <c r="X5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56" s="71">
        <f ca="1">VLOOKUP(X56,Resolution!$B$1:$E$18,4,FALSE)</f>
        <v>20</v>
      </c>
      <c r="Z56" s="73">
        <f t="shared" ca="1" si="6"/>
        <v>25</v>
      </c>
      <c r="AA56" s="74">
        <f t="shared" ca="1" si="7"/>
        <v>1</v>
      </c>
      <c r="AB56" s="75">
        <f t="shared" ca="1" si="8"/>
        <v>120</v>
      </c>
      <c r="AC56" s="76">
        <f t="shared" ca="1" si="9"/>
        <v>50</v>
      </c>
      <c r="AD56" s="21"/>
      <c r="AE56" s="16"/>
    </row>
    <row r="57" spans="1:31" ht="32.4" x14ac:dyDescent="0.3">
      <c r="A57" s="17" t="s">
        <v>218</v>
      </c>
      <c r="B57" s="79" t="s">
        <v>174</v>
      </c>
      <c r="C57" s="1"/>
      <c r="D57" s="1" t="s">
        <v>124</v>
      </c>
      <c r="E57" s="14" t="s">
        <v>131</v>
      </c>
      <c r="F57" s="15" t="s">
        <v>134</v>
      </c>
      <c r="G57" s="15">
        <f t="shared" ca="1" si="5"/>
        <v>40</v>
      </c>
      <c r="H57" s="14"/>
      <c r="I57" s="14" t="s">
        <v>175</v>
      </c>
      <c r="J57" s="20"/>
      <c r="K57" s="16" t="s">
        <v>309</v>
      </c>
      <c r="L5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M57" s="71">
        <f ca="1">VLOOKUP(L57,Resolution!$B$1:$E$18,4,FALSE)</f>
        <v>10</v>
      </c>
      <c r="N5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57" s="77">
        <f ca="1">VLOOKUP(N57,Resolution!$B$1:$E$18,4,FALSE)</f>
        <v>40</v>
      </c>
      <c r="P5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57" s="77">
        <f ca="1">VLOOKUP(P57,Resolution!$B$1:$E$18,4,FALSE)</f>
        <v>20</v>
      </c>
      <c r="R5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S57" s="77">
        <f ca="1">VLOOKUP(R57,Resolution!$B$1:$E$18,4,FALSE)</f>
        <v>10</v>
      </c>
      <c r="T5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57" s="77">
        <f ca="1">VLOOKUP(T57,Resolution!$B$1:$E$18,4,FALSE)</f>
        <v>10</v>
      </c>
      <c r="V5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57" s="77">
        <f ca="1">VLOOKUP(V57,Resolution!$B$1:$E$18,4,FALSE)</f>
        <v>20</v>
      </c>
      <c r="X5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Y57" s="71">
        <f ca="1">VLOOKUP(X57,Resolution!$B$1:$E$18,4,FALSE)</f>
        <v>50</v>
      </c>
      <c r="Z57" s="73">
        <f t="shared" ca="1" si="6"/>
        <v>18.333333333333332</v>
      </c>
      <c r="AA57" s="74">
        <f t="shared" ca="1" si="7"/>
        <v>1</v>
      </c>
      <c r="AB57" s="75">
        <f t="shared" ca="1" si="8"/>
        <v>80</v>
      </c>
      <c r="AC57" s="76">
        <f t="shared" ca="1" si="9"/>
        <v>80</v>
      </c>
      <c r="AD57" s="21"/>
      <c r="AE57" s="16"/>
    </row>
    <row r="58" spans="1:31" ht="31.2" x14ac:dyDescent="0.3">
      <c r="A58" s="25" t="s">
        <v>224</v>
      </c>
      <c r="B58" s="80" t="s">
        <v>87</v>
      </c>
      <c r="C58" s="1"/>
      <c r="D58" s="1" t="s">
        <v>123</v>
      </c>
      <c r="E58" s="14" t="s">
        <v>130</v>
      </c>
      <c r="F58" s="15" t="s">
        <v>7</v>
      </c>
      <c r="G58" s="15">
        <f t="shared" ca="1" si="5"/>
        <v>41</v>
      </c>
      <c r="H58" s="14"/>
      <c r="I58" s="14" t="s">
        <v>246</v>
      </c>
      <c r="J58" s="20"/>
      <c r="K58" s="16" t="s">
        <v>181</v>
      </c>
      <c r="L5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58" s="71">
        <f ca="1">VLOOKUP(L58,Resolution!$B$1:$E$18,4,FALSE)</f>
        <v>20</v>
      </c>
      <c r="N58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58" s="77">
        <f ca="1">VLOOKUP(N58,Resolution!$B$1:$E$18,4,FALSE)</f>
        <v>50</v>
      </c>
      <c r="P5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58" s="77">
        <f ca="1">VLOOKUP(P58,Resolution!$B$1:$E$18,4,FALSE)</f>
        <v>6</v>
      </c>
      <c r="R5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S58" s="77">
        <f ca="1">VLOOKUP(R58,Resolution!$B$1:$E$18,4,FALSE)</f>
        <v>10</v>
      </c>
      <c r="T5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U58" s="77">
        <f ca="1">VLOOKUP(T58,Resolution!$B$1:$E$18,4,FALSE)</f>
        <v>6</v>
      </c>
      <c r="V58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58" s="77">
        <f ca="1">VLOOKUP(V58,Resolution!$B$1:$E$18,4,FALSE)</f>
        <v>6</v>
      </c>
      <c r="X5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Y58" s="71">
        <f ca="1">VLOOKUP(X58,Resolution!$B$1:$E$18,4,FALSE)</f>
        <v>40</v>
      </c>
      <c r="Z58" s="73">
        <f t="shared" ca="1" si="6"/>
        <v>16.333333333333332</v>
      </c>
      <c r="AA58" s="74">
        <f t="shared" ca="1" si="7"/>
        <v>0</v>
      </c>
      <c r="AB58" s="75">
        <f t="shared" ca="1" si="8"/>
        <v>86</v>
      </c>
      <c r="AC58" s="76">
        <f t="shared" ca="1" si="9"/>
        <v>52</v>
      </c>
      <c r="AD58" s="21"/>
      <c r="AE58" s="16"/>
    </row>
    <row r="59" spans="1:31" ht="31.2" x14ac:dyDescent="0.3">
      <c r="A59" s="17" t="s">
        <v>199</v>
      </c>
      <c r="B59" s="79" t="s">
        <v>120</v>
      </c>
      <c r="C59" s="1"/>
      <c r="D59" s="1" t="s">
        <v>126</v>
      </c>
      <c r="E59" s="14" t="s">
        <v>130</v>
      </c>
      <c r="F59" s="15" t="s">
        <v>7</v>
      </c>
      <c r="G59" s="15">
        <f t="shared" ca="1" si="5"/>
        <v>39</v>
      </c>
      <c r="H59" s="14"/>
      <c r="I59" s="14" t="s">
        <v>30</v>
      </c>
      <c r="J59" s="20"/>
      <c r="K59" s="16" t="s">
        <v>310</v>
      </c>
      <c r="L59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59" s="71">
        <f ca="1">VLOOKUP(L59,Resolution!$B$1:$E$18,4,FALSE)</f>
        <v>40</v>
      </c>
      <c r="N59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59" s="77">
        <f ca="1">VLOOKUP(N59,Resolution!$B$1:$E$18,4,FALSE)</f>
        <v>40</v>
      </c>
      <c r="P5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59" s="77">
        <f ca="1">VLOOKUP(P59,Resolution!$B$1:$E$18,4,FALSE)</f>
        <v>10</v>
      </c>
      <c r="R5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59" s="77">
        <f ca="1">VLOOKUP(R59,Resolution!$B$1:$E$18,4,FALSE)</f>
        <v>20</v>
      </c>
      <c r="T5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59" s="77">
        <f ca="1">VLOOKUP(T59,Resolution!$B$1:$E$18,4,FALSE)</f>
        <v>10</v>
      </c>
      <c r="V5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59" s="77">
        <f ca="1">VLOOKUP(V59,Resolution!$B$1:$E$18,4,FALSE)</f>
        <v>20</v>
      </c>
      <c r="X5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59" s="71">
        <f ca="1">VLOOKUP(X59,Resolution!$B$1:$E$18,4,FALSE)</f>
        <v>10</v>
      </c>
      <c r="Z59" s="73">
        <f t="shared" ca="1" si="6"/>
        <v>23.333333333333332</v>
      </c>
      <c r="AA59" s="74">
        <f t="shared" ca="1" si="7"/>
        <v>1</v>
      </c>
      <c r="AB59" s="75">
        <f t="shared" ca="1" si="8"/>
        <v>110</v>
      </c>
      <c r="AC59" s="76">
        <f t="shared" ca="1" si="9"/>
        <v>40</v>
      </c>
      <c r="AD59" s="21"/>
      <c r="AE59" s="16"/>
    </row>
    <row r="60" spans="1:31" x14ac:dyDescent="0.3">
      <c r="A60" s="25" t="s">
        <v>225</v>
      </c>
      <c r="B60" s="80" t="s">
        <v>59</v>
      </c>
      <c r="C60" s="1"/>
      <c r="D60" s="1" t="s">
        <v>123</v>
      </c>
      <c r="E60" s="14" t="s">
        <v>131</v>
      </c>
      <c r="F60" s="15" t="s">
        <v>320</v>
      </c>
      <c r="G60" s="15">
        <f t="shared" ca="1" si="5"/>
        <v>26</v>
      </c>
      <c r="H60" s="14"/>
      <c r="I60" s="14" t="s">
        <v>35</v>
      </c>
      <c r="J60" s="20"/>
      <c r="K60" s="16" t="s">
        <v>181</v>
      </c>
      <c r="L60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60" s="71">
        <f ca="1">VLOOKUP(L60,Resolution!$B$1:$E$18,4,FALSE)</f>
        <v>40</v>
      </c>
      <c r="N6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60" s="77">
        <f ca="1">VLOOKUP(N60,Resolution!$B$1:$E$18,4,FALSE)</f>
        <v>10</v>
      </c>
      <c r="P6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60" s="77">
        <f ca="1">VLOOKUP(P60,Resolution!$B$1:$E$18,4,FALSE)</f>
        <v>6</v>
      </c>
      <c r="R6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60" s="77">
        <f ca="1">VLOOKUP(R60,Resolution!$B$1:$E$18,4,FALSE)</f>
        <v>50</v>
      </c>
      <c r="T60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60" s="77">
        <f ca="1">VLOOKUP(T60,Resolution!$B$1:$E$18,4,FALSE)</f>
        <v>30</v>
      </c>
      <c r="V6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60" s="77">
        <f ca="1">VLOOKUP(V60,Resolution!$B$1:$E$18,4,FALSE)</f>
        <v>20</v>
      </c>
      <c r="X6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60" s="71">
        <f ca="1">VLOOKUP(X60,Resolution!$B$1:$E$18,4,FALSE)</f>
        <v>20</v>
      </c>
      <c r="Z60" s="73">
        <f t="shared" ca="1" si="6"/>
        <v>26</v>
      </c>
      <c r="AA60" s="74">
        <f t="shared" ca="1" si="7"/>
        <v>1</v>
      </c>
      <c r="AB60" s="75">
        <f t="shared" ca="1" si="8"/>
        <v>106</v>
      </c>
      <c r="AC60" s="76">
        <f t="shared" ca="1" si="9"/>
        <v>70</v>
      </c>
      <c r="AD60" s="21"/>
      <c r="AE60" s="16"/>
    </row>
    <row r="61" spans="1:31" ht="31.2" x14ac:dyDescent="0.3">
      <c r="A61" s="25" t="s">
        <v>229</v>
      </c>
      <c r="B61" s="80" t="s">
        <v>62</v>
      </c>
      <c r="C61" s="1"/>
      <c r="D61" s="1" t="s">
        <v>125</v>
      </c>
      <c r="E61" s="14" t="s">
        <v>130</v>
      </c>
      <c r="F61" s="15" t="s">
        <v>7</v>
      </c>
      <c r="G61" s="15">
        <f t="shared" ca="1" si="5"/>
        <v>34</v>
      </c>
      <c r="H61" s="14"/>
      <c r="I61" s="14" t="s">
        <v>15</v>
      </c>
      <c r="J61" s="20"/>
      <c r="K61" s="16" t="s">
        <v>311</v>
      </c>
      <c r="L6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61" s="71">
        <f ca="1">VLOOKUP(L61,Resolution!$B$1:$E$18,4,FALSE)</f>
        <v>50</v>
      </c>
      <c r="N61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61" s="77">
        <f ca="1">VLOOKUP(N61,Resolution!$B$1:$E$18,4,FALSE)</f>
        <v>50</v>
      </c>
      <c r="P6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Q61" s="77">
        <f ca="1">VLOOKUP(P61,Resolution!$B$1:$E$18,4,FALSE)</f>
        <v>40</v>
      </c>
      <c r="R6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61" s="77">
        <f ca="1">VLOOKUP(R61,Resolution!$B$1:$E$18,4,FALSE)</f>
        <v>6</v>
      </c>
      <c r="T6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61" s="77">
        <f ca="1">VLOOKUP(T61,Resolution!$B$1:$E$18,4,FALSE)</f>
        <v>40</v>
      </c>
      <c r="V61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61" s="77">
        <f ca="1">VLOOKUP(V61,Resolution!$B$1:$E$18,4,FALSE)</f>
        <v>40</v>
      </c>
      <c r="X61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61" s="71">
        <f ca="1">VLOOKUP(X61,Resolution!$B$1:$E$18,4,FALSE)</f>
        <v>6</v>
      </c>
      <c r="Z61" s="73">
        <f t="shared" ca="1" si="6"/>
        <v>37.666666666666664</v>
      </c>
      <c r="AA61" s="74">
        <f t="shared" ca="1" si="7"/>
        <v>3</v>
      </c>
      <c r="AB61" s="75">
        <f t="shared" ca="1" si="8"/>
        <v>146</v>
      </c>
      <c r="AC61" s="76">
        <f t="shared" ca="1" si="9"/>
        <v>86</v>
      </c>
      <c r="AD61" s="21"/>
      <c r="AE61" s="16"/>
    </row>
    <row r="62" spans="1:31" ht="31.2" x14ac:dyDescent="0.3">
      <c r="A62" s="25" t="s">
        <v>181</v>
      </c>
      <c r="B62" s="80" t="s">
        <v>67</v>
      </c>
      <c r="C62" s="1"/>
      <c r="D62" s="1" t="s">
        <v>123</v>
      </c>
      <c r="E62" s="14" t="s">
        <v>130</v>
      </c>
      <c r="F62" s="15" t="s">
        <v>7</v>
      </c>
      <c r="G62" s="15">
        <f t="shared" ca="1" si="5"/>
        <v>25</v>
      </c>
      <c r="H62" s="14"/>
      <c r="I62" s="14" t="s">
        <v>248</v>
      </c>
      <c r="J62" s="20"/>
      <c r="K62" s="16" t="s">
        <v>181</v>
      </c>
      <c r="L6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62" s="71">
        <f ca="1">VLOOKUP(L62,Resolution!$B$1:$E$18,4,FALSE)</f>
        <v>50</v>
      </c>
      <c r="N62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62" s="77">
        <f ca="1">VLOOKUP(N62,Resolution!$B$1:$E$18,4,FALSE)</f>
        <v>30</v>
      </c>
      <c r="P6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62" s="77">
        <f ca="1">VLOOKUP(P62,Resolution!$B$1:$E$18,4,FALSE)</f>
        <v>6</v>
      </c>
      <c r="R62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62" s="77">
        <f ca="1">VLOOKUP(R62,Resolution!$B$1:$E$18,4,FALSE)</f>
        <v>20</v>
      </c>
      <c r="T62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62" s="77">
        <f ca="1">VLOOKUP(T62,Resolution!$B$1:$E$18,4,FALSE)</f>
        <v>50</v>
      </c>
      <c r="V6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W62" s="77">
        <f ca="1">VLOOKUP(V62,Resolution!$B$1:$E$18,4,FALSE)</f>
        <v>6</v>
      </c>
      <c r="X62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62" s="71">
        <f ca="1">VLOOKUP(X62,Resolution!$B$1:$E$18,4,FALSE)</f>
        <v>6</v>
      </c>
      <c r="Z62" s="73">
        <f t="shared" ca="1" si="6"/>
        <v>27</v>
      </c>
      <c r="AA62" s="74">
        <f t="shared" ca="1" si="7"/>
        <v>0</v>
      </c>
      <c r="AB62" s="75">
        <f t="shared" ca="1" si="8"/>
        <v>106</v>
      </c>
      <c r="AC62" s="76">
        <f t="shared" ca="1" si="9"/>
        <v>62</v>
      </c>
      <c r="AD62" s="21"/>
      <c r="AE62" s="16"/>
    </row>
    <row r="63" spans="1:31" ht="32.4" x14ac:dyDescent="0.3">
      <c r="A63" s="25" t="s">
        <v>227</v>
      </c>
      <c r="B63" s="80" t="s">
        <v>83</v>
      </c>
      <c r="C63" s="1"/>
      <c r="D63" s="1" t="s">
        <v>126</v>
      </c>
      <c r="E63" s="14" t="s">
        <v>131</v>
      </c>
      <c r="F63" s="15" t="s">
        <v>134</v>
      </c>
      <c r="G63" s="15">
        <f t="shared" ca="1" si="5"/>
        <v>39</v>
      </c>
      <c r="H63" s="14"/>
      <c r="I63" s="14" t="s">
        <v>263</v>
      </c>
      <c r="J63" s="20"/>
      <c r="K63" s="16" t="s">
        <v>313</v>
      </c>
      <c r="L63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63" s="71">
        <f ca="1">VLOOKUP(L63,Resolution!$B$1:$E$18,4,FALSE)</f>
        <v>20</v>
      </c>
      <c r="N6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63" s="77">
        <f ca="1">VLOOKUP(N63,Resolution!$B$1:$E$18,4,FALSE)</f>
        <v>10</v>
      </c>
      <c r="P63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63" s="77">
        <f ca="1">VLOOKUP(P63,Resolution!$B$1:$E$18,4,FALSE)</f>
        <v>10</v>
      </c>
      <c r="R63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63" s="77">
        <f ca="1">VLOOKUP(R63,Resolution!$B$1:$E$18,4,FALSE)</f>
        <v>40</v>
      </c>
      <c r="T6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U63" s="77">
        <f ca="1">VLOOKUP(T63,Resolution!$B$1:$E$18,4,FALSE)</f>
        <v>30</v>
      </c>
      <c r="V63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63" s="77">
        <f ca="1">VLOOKUP(V63,Resolution!$B$1:$E$18,4,FALSE)</f>
        <v>30</v>
      </c>
      <c r="X63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63" s="71">
        <f ca="1">VLOOKUP(X63,Resolution!$B$1:$E$18,4,FALSE)</f>
        <v>6</v>
      </c>
      <c r="Z63" s="73">
        <f t="shared" ca="1" si="6"/>
        <v>23.333333333333332</v>
      </c>
      <c r="AA63" s="74">
        <f t="shared" ca="1" si="7"/>
        <v>2</v>
      </c>
      <c r="AB63" s="75">
        <f t="shared" ca="1" si="8"/>
        <v>80</v>
      </c>
      <c r="AC63" s="76">
        <f t="shared" ca="1" si="9"/>
        <v>66</v>
      </c>
      <c r="AD63" s="21"/>
      <c r="AE63" s="16"/>
    </row>
    <row r="64" spans="1:31" ht="31.2" x14ac:dyDescent="0.3">
      <c r="A64" s="17" t="s">
        <v>226</v>
      </c>
      <c r="B64" s="79" t="s">
        <v>101</v>
      </c>
      <c r="C64" s="1"/>
      <c r="D64" s="1" t="s">
        <v>124</v>
      </c>
      <c r="E64" s="14" t="s">
        <v>131</v>
      </c>
      <c r="F64" s="15" t="s">
        <v>7</v>
      </c>
      <c r="G64" s="15">
        <f t="shared" ca="1" si="5"/>
        <v>32</v>
      </c>
      <c r="H64" s="14"/>
      <c r="I64" s="14" t="s">
        <v>34</v>
      </c>
      <c r="J64" s="20"/>
      <c r="K64" s="16" t="s">
        <v>181</v>
      </c>
      <c r="L64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64" s="71">
        <f ca="1">VLOOKUP(L64,Resolution!$B$1:$E$18,4,FALSE)</f>
        <v>50</v>
      </c>
      <c r="N6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64" s="77">
        <f ca="1">VLOOKUP(N64,Resolution!$B$1:$E$18,4,FALSE)</f>
        <v>10</v>
      </c>
      <c r="P64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64" s="77">
        <f ca="1">VLOOKUP(P64,Resolution!$B$1:$E$18,4,FALSE)</f>
        <v>20</v>
      </c>
      <c r="R6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S64" s="77">
        <f ca="1">VLOOKUP(R64,Resolution!$B$1:$E$18,4,FALSE)</f>
        <v>30</v>
      </c>
      <c r="T64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64" s="77">
        <f ca="1">VLOOKUP(T64,Resolution!$B$1:$E$18,4,FALSE)</f>
        <v>40</v>
      </c>
      <c r="V64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64" s="77">
        <f ca="1">VLOOKUP(V64,Resolution!$B$1:$E$18,4,FALSE)</f>
        <v>10</v>
      </c>
      <c r="X64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64" s="71">
        <f ca="1">VLOOKUP(X64,Resolution!$B$1:$E$18,4,FALSE)</f>
        <v>30</v>
      </c>
      <c r="Z64" s="73">
        <f t="shared" ca="1" si="6"/>
        <v>26.666666666666668</v>
      </c>
      <c r="AA64" s="74">
        <f t="shared" ca="1" si="7"/>
        <v>0</v>
      </c>
      <c r="AB64" s="75">
        <f t="shared" ca="1" si="8"/>
        <v>110</v>
      </c>
      <c r="AC64" s="76">
        <f t="shared" ca="1" si="9"/>
        <v>80</v>
      </c>
      <c r="AD64" s="21"/>
      <c r="AE64" s="16"/>
    </row>
    <row r="65" spans="1:31" ht="32.4" x14ac:dyDescent="0.3">
      <c r="A65" s="25" t="s">
        <v>219</v>
      </c>
      <c r="B65" s="79" t="s">
        <v>176</v>
      </c>
      <c r="C65" s="1"/>
      <c r="D65" s="1" t="s">
        <v>126</v>
      </c>
      <c r="E65" s="14" t="s">
        <v>131</v>
      </c>
      <c r="F65" s="15" t="s">
        <v>134</v>
      </c>
      <c r="G65" s="15">
        <f t="shared" ca="1" si="5"/>
        <v>48</v>
      </c>
      <c r="H65" s="14"/>
      <c r="I65" s="14" t="s">
        <v>251</v>
      </c>
      <c r="J65" s="20"/>
      <c r="K65" s="16" t="s">
        <v>250</v>
      </c>
      <c r="L65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65" s="71">
        <f ca="1">VLOOKUP(L65,Resolution!$B$1:$E$18,4,FALSE)</f>
        <v>20</v>
      </c>
      <c r="N65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65" s="77">
        <f ca="1">VLOOKUP(N65,Resolution!$B$1:$E$18,4,FALSE)</f>
        <v>30</v>
      </c>
      <c r="P65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65" s="77">
        <f ca="1">VLOOKUP(P65,Resolution!$B$1:$E$18,4,FALSE)</f>
        <v>20</v>
      </c>
      <c r="R6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65" s="77">
        <f ca="1">VLOOKUP(R65,Resolution!$B$1:$E$18,4,FALSE)</f>
        <v>6</v>
      </c>
      <c r="T65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65" s="77">
        <f ca="1">VLOOKUP(T65,Resolution!$B$1:$E$18,4,FALSE)</f>
        <v>50</v>
      </c>
      <c r="V65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W65" s="77">
        <f ca="1">VLOOKUP(V65,Resolution!$B$1:$E$18,4,FALSE)</f>
        <v>40</v>
      </c>
      <c r="X65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Y65" s="71">
        <f ca="1">VLOOKUP(X65,Resolution!$B$1:$E$18,4,FALSE)</f>
        <v>6</v>
      </c>
      <c r="Z65" s="73">
        <f t="shared" ca="1" si="6"/>
        <v>27.666666666666668</v>
      </c>
      <c r="AA65" s="74">
        <f t="shared" ca="1" si="7"/>
        <v>3</v>
      </c>
      <c r="AB65" s="75">
        <f t="shared" ca="1" si="8"/>
        <v>76</v>
      </c>
      <c r="AC65" s="76">
        <f t="shared" ca="1" si="9"/>
        <v>96</v>
      </c>
      <c r="AD65" s="21"/>
      <c r="AE65" s="16"/>
    </row>
    <row r="66" spans="1:31" x14ac:dyDescent="0.3">
      <c r="A66" s="25" t="s">
        <v>228</v>
      </c>
      <c r="B66" s="79" t="s">
        <v>128</v>
      </c>
      <c r="C66" s="1"/>
      <c r="D66" s="1" t="s">
        <v>124</v>
      </c>
      <c r="E66" s="14" t="s">
        <v>132</v>
      </c>
      <c r="F66" s="15" t="s">
        <v>134</v>
      </c>
      <c r="G66" s="15">
        <f t="shared" ca="1" si="5"/>
        <v>44</v>
      </c>
      <c r="H66" s="14"/>
      <c r="I66" s="14" t="s">
        <v>252</v>
      </c>
      <c r="J66" s="20"/>
      <c r="K66" s="16" t="s">
        <v>315</v>
      </c>
      <c r="L66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66" s="71">
        <f ca="1">VLOOKUP(L66,Resolution!$B$1:$E$18,4,FALSE)</f>
        <v>40</v>
      </c>
      <c r="N6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O66" s="77">
        <f ca="1">VLOOKUP(N66,Resolution!$B$1:$E$18,4,FALSE)</f>
        <v>10</v>
      </c>
      <c r="P66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66" s="77">
        <f ca="1">VLOOKUP(P66,Resolution!$B$1:$E$18,4,FALSE)</f>
        <v>6</v>
      </c>
      <c r="R66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66" s="77">
        <f ca="1">VLOOKUP(R66,Resolution!$B$1:$E$18,4,FALSE)</f>
        <v>50</v>
      </c>
      <c r="T6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66" s="77">
        <f ca="1">VLOOKUP(T66,Resolution!$B$1:$E$18,4,FALSE)</f>
        <v>10</v>
      </c>
      <c r="V66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66" s="77">
        <f ca="1">VLOOKUP(V66,Resolution!$B$1:$E$18,4,FALSE)</f>
        <v>20</v>
      </c>
      <c r="X66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66" s="71">
        <f ca="1">VLOOKUP(X66,Resolution!$B$1:$E$18,4,FALSE)</f>
        <v>10</v>
      </c>
      <c r="Z66" s="73">
        <f t="shared" ca="1" si="6"/>
        <v>22.666666666666668</v>
      </c>
      <c r="AA66" s="74">
        <f t="shared" ca="1" si="7"/>
        <v>1</v>
      </c>
      <c r="AB66" s="75">
        <f t="shared" ca="1" si="8"/>
        <v>106</v>
      </c>
      <c r="AC66" s="76">
        <f t="shared" ca="1" si="9"/>
        <v>40</v>
      </c>
      <c r="AD66" s="21"/>
      <c r="AE66" s="16"/>
    </row>
    <row r="67" spans="1:31" ht="32.4" x14ac:dyDescent="0.3">
      <c r="A67" s="25" t="s">
        <v>230</v>
      </c>
      <c r="B67" s="80" t="s">
        <v>69</v>
      </c>
      <c r="C67" s="1"/>
      <c r="D67" s="1" t="s">
        <v>125</v>
      </c>
      <c r="E67" s="14" t="s">
        <v>131</v>
      </c>
      <c r="F67" s="15" t="s">
        <v>134</v>
      </c>
      <c r="G67" s="15">
        <f t="shared" ca="1" si="5"/>
        <v>38</v>
      </c>
      <c r="H67" s="14"/>
      <c r="I67" s="14" t="s">
        <v>253</v>
      </c>
      <c r="J67" s="20"/>
      <c r="K67" s="16" t="s">
        <v>317</v>
      </c>
      <c r="L67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67" s="71">
        <f ca="1">VLOOKUP(L67,Resolution!$B$1:$E$18,4,FALSE)</f>
        <v>30</v>
      </c>
      <c r="N6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67" s="77">
        <f ca="1">VLOOKUP(N67,Resolution!$B$1:$E$18,4,FALSE)</f>
        <v>40</v>
      </c>
      <c r="P67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Q67" s="77">
        <f ca="1">VLOOKUP(P67,Resolution!$B$1:$E$18,4,FALSE)</f>
        <v>20</v>
      </c>
      <c r="R67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67" s="77">
        <f ca="1">VLOOKUP(R67,Resolution!$B$1:$E$18,4,FALSE)</f>
        <v>40</v>
      </c>
      <c r="T67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U67" s="77">
        <f ca="1">VLOOKUP(T67,Resolution!$B$1:$E$18,4,FALSE)</f>
        <v>50</v>
      </c>
      <c r="V6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67" s="77">
        <f ca="1">VLOOKUP(V67,Resolution!$B$1:$E$18,4,FALSE)</f>
        <v>10</v>
      </c>
      <c r="X67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Y67" s="71">
        <f ca="1">VLOOKUP(X67,Resolution!$B$1:$E$18,4,FALSE)</f>
        <v>10</v>
      </c>
      <c r="Z67" s="73">
        <f t="shared" ca="1" si="6"/>
        <v>31.666666666666668</v>
      </c>
      <c r="AA67" s="74">
        <f t="shared" ca="1" si="7"/>
        <v>0</v>
      </c>
      <c r="AB67" s="75">
        <f t="shared" ca="1" si="8"/>
        <v>130</v>
      </c>
      <c r="AC67" s="76">
        <f t="shared" ca="1" si="9"/>
        <v>70</v>
      </c>
      <c r="AD67" s="21"/>
      <c r="AE67" s="16"/>
    </row>
    <row r="68" spans="1:31" ht="31.2" x14ac:dyDescent="0.3">
      <c r="A68" s="25" t="s">
        <v>232</v>
      </c>
      <c r="B68" s="80" t="s">
        <v>68</v>
      </c>
      <c r="C68" s="1"/>
      <c r="D68" s="1" t="s">
        <v>125</v>
      </c>
      <c r="E68" s="14" t="s">
        <v>131</v>
      </c>
      <c r="F68" s="15" t="s">
        <v>134</v>
      </c>
      <c r="G68" s="15">
        <f t="shared" ca="1" si="5"/>
        <v>29</v>
      </c>
      <c r="H68" s="14"/>
      <c r="I68" s="14" t="s">
        <v>254</v>
      </c>
      <c r="J68" s="20"/>
      <c r="K68" s="16" t="s">
        <v>314</v>
      </c>
      <c r="L68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M68" s="71">
        <f ca="1">VLOOKUP(L68,Resolution!$B$1:$E$18,4,FALSE)</f>
        <v>20</v>
      </c>
      <c r="N6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O68" s="77">
        <f ca="1">VLOOKUP(N68,Resolution!$B$1:$E$18,4,FALSE)</f>
        <v>40</v>
      </c>
      <c r="P68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68" s="77">
        <f ca="1">VLOOKUP(P68,Resolution!$B$1:$E$18,4,FALSE)</f>
        <v>10</v>
      </c>
      <c r="R6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S68" s="77">
        <f ca="1">VLOOKUP(R68,Resolution!$B$1:$E$18,4,FALSE)</f>
        <v>40</v>
      </c>
      <c r="T68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U68" s="77">
        <f ca="1">VLOOKUP(T68,Resolution!$B$1:$E$18,4,FALSE)</f>
        <v>40</v>
      </c>
      <c r="V68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W68" s="77">
        <f ca="1">VLOOKUP(V68,Resolution!$B$1:$E$18,4,FALSE)</f>
        <v>30</v>
      </c>
      <c r="X68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68" s="71">
        <f ca="1">VLOOKUP(X68,Resolution!$B$1:$E$18,4,FALSE)</f>
        <v>30</v>
      </c>
      <c r="Z68" s="73">
        <f t="shared" ca="1" si="6"/>
        <v>30</v>
      </c>
      <c r="AA68" s="74">
        <f t="shared" ca="1" si="7"/>
        <v>2</v>
      </c>
      <c r="AB68" s="75">
        <f t="shared" ca="1" si="8"/>
        <v>110</v>
      </c>
      <c r="AC68" s="76">
        <f t="shared" ca="1" si="9"/>
        <v>100</v>
      </c>
      <c r="AD68" s="21"/>
      <c r="AE68" s="16"/>
    </row>
    <row r="69" spans="1:31" ht="32.4" x14ac:dyDescent="0.3">
      <c r="A69" s="25" t="s">
        <v>231</v>
      </c>
      <c r="B69" s="80" t="s">
        <v>80</v>
      </c>
      <c r="C69" s="1"/>
      <c r="D69" s="1" t="s">
        <v>124</v>
      </c>
      <c r="E69" s="14" t="s">
        <v>130</v>
      </c>
      <c r="F69" s="15" t="s">
        <v>7</v>
      </c>
      <c r="G69" s="15">
        <f t="shared" ca="1" si="5"/>
        <v>39</v>
      </c>
      <c r="H69" s="14"/>
      <c r="I69" s="14" t="s">
        <v>29</v>
      </c>
      <c r="J69" s="20"/>
      <c r="K69" s="16" t="s">
        <v>316</v>
      </c>
      <c r="L69" s="70" t="str">
        <f ca="1">IF(Cast!$B$1="Neighborhood",VLOOKUP(RANDBETWEEN(1,6),Resolution!$A$3:$B$12,2,FALSE),IF(Cast!$B$1="Global",VLOOKUP(RANDBETWEEN(3,8),Resolution!$A$3:$B$12,2,FALSE),VLOOKUP(RANDBETWEEN(5,10),Resolution!$A$3:$B$12,2,FALSE)))</f>
        <v>Incredible</v>
      </c>
      <c r="M69" s="71">
        <f ca="1">VLOOKUP(L69,Resolution!$B$1:$E$18,4,FALSE)</f>
        <v>40</v>
      </c>
      <c r="N69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69" s="77">
        <f ca="1">VLOOKUP(N69,Resolution!$B$1:$E$18,4,FALSE)</f>
        <v>30</v>
      </c>
      <c r="P6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69" s="77">
        <f ca="1">VLOOKUP(P69,Resolution!$B$1:$E$18,4,FALSE)</f>
        <v>10</v>
      </c>
      <c r="R69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S69" s="77">
        <f ca="1">VLOOKUP(R69,Resolution!$B$1:$E$18,4,FALSE)</f>
        <v>6</v>
      </c>
      <c r="T69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69" s="77">
        <f ca="1">VLOOKUP(T69,Resolution!$B$1:$E$18,4,FALSE)</f>
        <v>10</v>
      </c>
      <c r="V6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W69" s="77">
        <f ca="1">VLOOKUP(V69,Resolution!$B$1:$E$18,4,FALSE)</f>
        <v>20</v>
      </c>
      <c r="X69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69" s="71">
        <f ca="1">VLOOKUP(X69,Resolution!$B$1:$E$18,4,FALSE)</f>
        <v>20</v>
      </c>
      <c r="Z69" s="73">
        <f t="shared" ca="1" si="6"/>
        <v>19.333333333333332</v>
      </c>
      <c r="AA69" s="74">
        <f t="shared" ca="1" si="7"/>
        <v>1</v>
      </c>
      <c r="AB69" s="75">
        <f t="shared" ca="1" si="8"/>
        <v>86</v>
      </c>
      <c r="AC69" s="76">
        <f t="shared" ca="1" si="9"/>
        <v>50</v>
      </c>
      <c r="AD69" s="21"/>
      <c r="AE69" s="16"/>
    </row>
    <row r="70" spans="1:31" ht="32.4" x14ac:dyDescent="0.3">
      <c r="A70" s="25" t="s">
        <v>249</v>
      </c>
      <c r="B70" s="79" t="s">
        <v>102</v>
      </c>
      <c r="C70" s="1"/>
      <c r="D70" s="1" t="s">
        <v>126</v>
      </c>
      <c r="E70" s="14" t="s">
        <v>131</v>
      </c>
      <c r="F70" s="15" t="s">
        <v>7</v>
      </c>
      <c r="G70" s="15">
        <f t="shared" ca="1" si="5"/>
        <v>31</v>
      </c>
      <c r="H70" s="14"/>
      <c r="I70" s="14" t="s">
        <v>255</v>
      </c>
      <c r="J70" s="20"/>
      <c r="K70" s="16" t="s">
        <v>181</v>
      </c>
      <c r="L7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M70" s="71">
        <f ca="1">VLOOKUP(L70,Resolution!$B$1:$E$18,4,FALSE)</f>
        <v>50</v>
      </c>
      <c r="N7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O70" s="77">
        <f ca="1">VLOOKUP(N70,Resolution!$B$1:$E$18,4,FALSE)</f>
        <v>50</v>
      </c>
      <c r="P70" s="70" t="str">
        <f ca="1">IF(Cast!$B$1="Neighborhood",VLOOKUP(RANDBETWEEN(1,6),Resolution!$A$3:$B$12,2,FALSE),IF(Cast!$B$1="Global",VLOOKUP(RANDBETWEEN(3,8),Resolution!$A$3:$B$12,2,FALSE),VLOOKUP(RANDBETWEEN(5,10),Resolution!$A$3:$B$12,2,FALSE)))</f>
        <v>Typical</v>
      </c>
      <c r="Q70" s="77">
        <f ca="1">VLOOKUP(P70,Resolution!$B$1:$E$18,4,FALSE)</f>
        <v>6</v>
      </c>
      <c r="R70" s="70" t="str">
        <f ca="1">IF(Cast!$B$1="Neighborhood",VLOOKUP(RANDBETWEEN(1,6),Resolution!$A$3:$B$12,2,FALSE),IF(Cast!$B$1="Global",VLOOKUP(RANDBETWEEN(3,8),Resolution!$A$3:$B$12,2,FALSE),VLOOKUP(RANDBETWEEN(5,10),Resolution!$A$3:$B$12,2,FALSE)))</f>
        <v>Amazing</v>
      </c>
      <c r="S70" s="77">
        <f ca="1">VLOOKUP(R70,Resolution!$B$1:$E$18,4,FALSE)</f>
        <v>50</v>
      </c>
      <c r="T7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U70" s="77">
        <f ca="1">VLOOKUP(T70,Resolution!$B$1:$E$18,4,FALSE)</f>
        <v>10</v>
      </c>
      <c r="V70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70" s="77">
        <f ca="1">VLOOKUP(V70,Resolution!$B$1:$E$18,4,FALSE)</f>
        <v>10</v>
      </c>
      <c r="X70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Y70" s="71">
        <f ca="1">VLOOKUP(X70,Resolution!$B$1:$E$18,4,FALSE)</f>
        <v>20</v>
      </c>
      <c r="Z70" s="73">
        <f t="shared" ca="1" si="6"/>
        <v>29.333333333333332</v>
      </c>
      <c r="AA70" s="74">
        <f t="shared" ca="1" si="7"/>
        <v>0</v>
      </c>
      <c r="AB70" s="75">
        <f t="shared" ca="1" si="8"/>
        <v>156</v>
      </c>
      <c r="AC70" s="76">
        <f t="shared" ca="1" si="9"/>
        <v>40</v>
      </c>
      <c r="AD70" s="21"/>
      <c r="AE70" s="16"/>
    </row>
    <row r="71" spans="1:31" x14ac:dyDescent="0.3">
      <c r="A71" s="17" t="s">
        <v>233</v>
      </c>
      <c r="B71" s="79" t="s">
        <v>92</v>
      </c>
      <c r="C71" s="1"/>
      <c r="D71" s="1" t="s">
        <v>125</v>
      </c>
      <c r="E71" s="14" t="s">
        <v>131</v>
      </c>
      <c r="F71" s="15" t="s">
        <v>134</v>
      </c>
      <c r="G71" s="15">
        <f t="shared" ca="1" si="5"/>
        <v>42</v>
      </c>
      <c r="H71" s="14"/>
      <c r="I71" s="14" t="s">
        <v>23</v>
      </c>
      <c r="J71" s="20"/>
      <c r="K71" s="16" t="s">
        <v>312</v>
      </c>
      <c r="L7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M71" s="71">
        <f ca="1">VLOOKUP(L71,Resolution!$B$1:$E$18,4,FALSE)</f>
        <v>30</v>
      </c>
      <c r="N7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O71" s="77">
        <f ca="1">VLOOKUP(N71,Resolution!$B$1:$E$18,4,FALSE)</f>
        <v>30</v>
      </c>
      <c r="P7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Q71" s="77">
        <f ca="1">VLOOKUP(P71,Resolution!$B$1:$E$18,4,FALSE)</f>
        <v>10</v>
      </c>
      <c r="R71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S71" s="77">
        <f ca="1">VLOOKUP(R71,Resolution!$B$1:$E$18,4,FALSE)</f>
        <v>20</v>
      </c>
      <c r="T71" s="70" t="str">
        <f ca="1">IF(Cast!$B$1="Neighborhood",VLOOKUP(RANDBETWEEN(1,6),Resolution!$A$3:$B$12,2,FALSE),IF(Cast!$B$1="Global",VLOOKUP(RANDBETWEEN(3,8),Resolution!$A$3:$B$12,2,FALSE),VLOOKUP(RANDBETWEEN(5,10),Resolution!$A$3:$B$12,2,FALSE)))</f>
        <v>Excellent</v>
      </c>
      <c r="U71" s="77">
        <f ca="1">VLOOKUP(T71,Resolution!$B$1:$E$18,4,FALSE)</f>
        <v>20</v>
      </c>
      <c r="V71" s="70" t="str">
        <f ca="1">IF(Cast!$B$1="Neighborhood",VLOOKUP(RANDBETWEEN(1,6),Resolution!$A$3:$B$12,2,FALSE),IF(Cast!$B$1="Global",VLOOKUP(RANDBETWEEN(3,8),Resolution!$A$3:$B$12,2,FALSE),VLOOKUP(RANDBETWEEN(5,10),Resolution!$A$3:$B$12,2,FALSE)))</f>
        <v>Good</v>
      </c>
      <c r="W71" s="77">
        <f ca="1">VLOOKUP(V71,Resolution!$B$1:$E$18,4,FALSE)</f>
        <v>10</v>
      </c>
      <c r="X71" s="70" t="str">
        <f ca="1">IF(Cast!$B$1="Neighborhood",VLOOKUP(RANDBETWEEN(1,6),Resolution!$A$3:$B$12,2,FALSE),IF(Cast!$B$1="Global",VLOOKUP(RANDBETWEEN(3,8),Resolution!$A$3:$B$12,2,FALSE),VLOOKUP(RANDBETWEEN(5,10),Resolution!$A$3:$B$12,2,FALSE)))</f>
        <v>Remarkable</v>
      </c>
      <c r="Y71" s="71">
        <f ca="1">VLOOKUP(X71,Resolution!$B$1:$E$18,4,FALSE)</f>
        <v>30</v>
      </c>
      <c r="Z71" s="73">
        <f t="shared" ca="1" si="6"/>
        <v>20</v>
      </c>
      <c r="AA71" s="74">
        <f t="shared" ca="1" si="7"/>
        <v>0</v>
      </c>
      <c r="AB71" s="75">
        <f t="shared" ca="1" si="8"/>
        <v>90</v>
      </c>
      <c r="AC71" s="76">
        <f t="shared" ca="1" si="9"/>
        <v>60</v>
      </c>
      <c r="AD71" s="21"/>
      <c r="AE71" s="16"/>
    </row>
  </sheetData>
  <sortState xmlns:xlrd2="http://schemas.microsoft.com/office/spreadsheetml/2017/richdata2" ref="A4:AE71">
    <sortCondition ref="B4:B71"/>
  </sortState>
  <conditionalFormatting sqref="E3:E1048576">
    <cfRule type="cellIs" dxfId="3" priority="3" operator="equal">
      <formula>"Anti-hero"</formula>
    </cfRule>
    <cfRule type="cellIs" dxfId="4" priority="2" operator="equal">
      <formula>"Villain"</formula>
    </cfRule>
    <cfRule type="cellIs" dxfId="2" priority="1" operator="equal">
      <formula>"Hero"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ignoredErrors>
    <ignoredError sqref="O4:O71 Q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7FA5C9-05C9-4565-BCED-B92FCEAAFC16}">
          <x14:formula1>
            <xm:f>Resolution!$B$22:$B$24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7CF6-218E-46C7-9CE4-2BAFCCBAE1EB}">
  <dimension ref="A1:Z25"/>
  <sheetViews>
    <sheetView showGridLines="0" zoomScale="85" zoomScaleNormal="85" workbookViewId="0"/>
  </sheetViews>
  <sheetFormatPr defaultRowHeight="15.6" x14ac:dyDescent="0.3"/>
  <cols>
    <col min="1" max="1" width="3.8984375" style="42" bestFit="1" customWidth="1"/>
    <col min="2" max="2" width="11.19921875" style="50" bestFit="1" customWidth="1"/>
    <col min="3" max="3" width="5.09765625" style="42" bestFit="1" customWidth="1"/>
    <col min="4" max="4" width="4.19921875" style="42" bestFit="1" customWidth="1"/>
    <col min="5" max="5" width="5.796875" style="61" bestFit="1" customWidth="1"/>
    <col min="6" max="6" width="8.796875" style="42"/>
    <col min="7" max="7" width="4.8984375" style="42" bestFit="1" customWidth="1"/>
    <col min="8" max="8" width="4.19921875" style="42" bestFit="1" customWidth="1"/>
    <col min="9" max="9" width="6.3984375" style="42" bestFit="1" customWidth="1"/>
    <col min="10" max="10" width="6.5" style="42" bestFit="1" customWidth="1"/>
    <col min="11" max="11" width="4.8984375" style="42" bestFit="1" customWidth="1"/>
    <col min="12" max="12" width="7.09765625" style="42" bestFit="1" customWidth="1"/>
    <col min="13" max="13" width="5.5" style="42" bestFit="1" customWidth="1"/>
    <col min="14" max="14" width="8.796875" style="42"/>
    <col min="15" max="15" width="11.19921875" style="42" bestFit="1" customWidth="1"/>
    <col min="16" max="16" width="9.296875" style="42" bestFit="1" customWidth="1"/>
    <col min="17" max="17" width="8.296875" style="42" bestFit="1" customWidth="1"/>
    <col min="18" max="18" width="9.796875" style="42" bestFit="1" customWidth="1"/>
    <col min="19" max="19" width="9.296875" style="42" bestFit="1" customWidth="1"/>
    <col min="20" max="21" width="6.69921875" style="42" bestFit="1" customWidth="1"/>
    <col min="22" max="22" width="6.59765625" style="42" bestFit="1" customWidth="1"/>
    <col min="23" max="25" width="9.8984375" style="42" bestFit="1" customWidth="1"/>
    <col min="26" max="26" width="7.19921875" style="42" bestFit="1" customWidth="1"/>
    <col min="27" max="16384" width="8.796875" style="42"/>
  </cols>
  <sheetData>
    <row r="1" spans="1:26" s="31" customFormat="1" ht="16.8" thickTop="1" thickBot="1" x14ac:dyDescent="0.35">
      <c r="A1" s="31" t="s">
        <v>107</v>
      </c>
      <c r="B1" s="28" t="s">
        <v>0</v>
      </c>
      <c r="C1" s="29" t="s">
        <v>1</v>
      </c>
      <c r="D1" s="29"/>
      <c r="E1" s="30" t="s">
        <v>2</v>
      </c>
      <c r="G1" s="32" t="s">
        <v>37</v>
      </c>
      <c r="H1" s="33"/>
      <c r="I1" s="34" t="s">
        <v>38</v>
      </c>
      <c r="J1" s="35" t="s">
        <v>39</v>
      </c>
      <c r="K1" s="35" t="s">
        <v>40</v>
      </c>
      <c r="L1" s="35" t="s">
        <v>41</v>
      </c>
      <c r="M1" s="35" t="s">
        <v>42</v>
      </c>
      <c r="N1" s="35" t="s">
        <v>43</v>
      </c>
      <c r="O1" s="35" t="s">
        <v>44</v>
      </c>
      <c r="P1" s="35" t="s">
        <v>45</v>
      </c>
      <c r="Q1" s="35" t="s">
        <v>46</v>
      </c>
      <c r="R1" s="35" t="s">
        <v>47</v>
      </c>
      <c r="S1" s="36" t="s">
        <v>48</v>
      </c>
      <c r="T1" s="37" t="s">
        <v>49</v>
      </c>
      <c r="U1" s="35" t="s">
        <v>50</v>
      </c>
      <c r="V1" s="36" t="s">
        <v>51</v>
      </c>
      <c r="W1" s="37" t="s">
        <v>52</v>
      </c>
      <c r="X1" s="35" t="s">
        <v>53</v>
      </c>
      <c r="Y1" s="35" t="s">
        <v>54</v>
      </c>
      <c r="Z1" s="38" t="s">
        <v>55</v>
      </c>
    </row>
    <row r="2" spans="1:26" x14ac:dyDescent="0.3">
      <c r="B2" s="39" t="s">
        <v>38</v>
      </c>
      <c r="C2" s="40">
        <v>0</v>
      </c>
      <c r="D2" s="40"/>
      <c r="E2" s="41">
        <v>0</v>
      </c>
      <c r="G2" s="43">
        <v>0</v>
      </c>
      <c r="H2" s="44">
        <v>1</v>
      </c>
      <c r="I2" s="45"/>
      <c r="J2" s="46"/>
      <c r="K2" s="46"/>
      <c r="L2" s="46"/>
      <c r="M2" s="46"/>
      <c r="N2" s="46"/>
      <c r="O2" s="46"/>
      <c r="P2" s="46"/>
      <c r="Q2" s="46"/>
      <c r="R2" s="46"/>
      <c r="S2" s="47"/>
      <c r="T2" s="48"/>
      <c r="U2" s="46"/>
      <c r="V2" s="47"/>
      <c r="W2" s="48"/>
      <c r="X2" s="46"/>
      <c r="Y2" s="46"/>
      <c r="Z2" s="49"/>
    </row>
    <row r="3" spans="1:26" x14ac:dyDescent="0.3">
      <c r="A3" s="86">
        <v>1</v>
      </c>
      <c r="B3" s="39" t="s">
        <v>39</v>
      </c>
      <c r="C3" s="50" t="str">
        <f>CONCATENATE(C2+1," -")</f>
        <v>1 -</v>
      </c>
      <c r="D3" s="51">
        <v>2</v>
      </c>
      <c r="E3" s="41">
        <v>2</v>
      </c>
      <c r="G3" s="52">
        <v>2</v>
      </c>
      <c r="H3" s="53">
        <v>3</v>
      </c>
      <c r="I3" s="54"/>
      <c r="J3" s="55"/>
      <c r="K3" s="55"/>
      <c r="L3" s="55"/>
      <c r="M3" s="55"/>
      <c r="N3" s="55"/>
      <c r="O3" s="55"/>
      <c r="P3" s="55"/>
      <c r="Q3" s="55"/>
      <c r="R3" s="55"/>
      <c r="S3" s="56"/>
      <c r="T3" s="52"/>
      <c r="U3" s="55"/>
      <c r="V3" s="56"/>
      <c r="W3" s="52">
        <v>1</v>
      </c>
      <c r="X3" s="55">
        <v>1</v>
      </c>
      <c r="Y3" s="55">
        <v>1</v>
      </c>
      <c r="Z3" s="57">
        <v>1</v>
      </c>
    </row>
    <row r="4" spans="1:26" x14ac:dyDescent="0.3">
      <c r="A4" s="86">
        <v>2</v>
      </c>
      <c r="B4" s="39" t="s">
        <v>40</v>
      </c>
      <c r="C4" s="50" t="str">
        <f t="shared" ref="C4:C15" si="0">CONCATENATE(D3+1," -")</f>
        <v>3 -</v>
      </c>
      <c r="D4" s="51">
        <v>4</v>
      </c>
      <c r="E4" s="41">
        <v>4</v>
      </c>
      <c r="G4" s="52">
        <v>4</v>
      </c>
      <c r="H4" s="53">
        <v>6</v>
      </c>
      <c r="I4" s="54"/>
      <c r="J4" s="55"/>
      <c r="K4" s="55"/>
      <c r="L4" s="55"/>
      <c r="M4" s="55"/>
      <c r="N4" s="55"/>
      <c r="O4" s="55"/>
      <c r="P4" s="55"/>
      <c r="Q4" s="55"/>
      <c r="R4" s="55"/>
      <c r="S4" s="56"/>
      <c r="T4" s="52"/>
      <c r="U4" s="55"/>
      <c r="V4" s="56">
        <v>1</v>
      </c>
      <c r="W4" s="52">
        <v>1</v>
      </c>
      <c r="X4" s="55">
        <v>1</v>
      </c>
      <c r="Y4" s="55">
        <v>1</v>
      </c>
      <c r="Z4" s="57">
        <v>1</v>
      </c>
    </row>
    <row r="5" spans="1:26" x14ac:dyDescent="0.3">
      <c r="A5" s="85">
        <v>3</v>
      </c>
      <c r="B5" s="39" t="s">
        <v>41</v>
      </c>
      <c r="C5" s="50" t="str">
        <f t="shared" si="0"/>
        <v>5 -</v>
      </c>
      <c r="D5" s="51">
        <v>7</v>
      </c>
      <c r="E5" s="41">
        <v>6</v>
      </c>
      <c r="G5" s="52">
        <v>7</v>
      </c>
      <c r="H5" s="53">
        <v>10</v>
      </c>
      <c r="I5" s="54"/>
      <c r="J5" s="55"/>
      <c r="K5" s="55"/>
      <c r="L5" s="55"/>
      <c r="M5" s="55"/>
      <c r="N5" s="55"/>
      <c r="O5" s="55"/>
      <c r="P5" s="55"/>
      <c r="Q5" s="55"/>
      <c r="R5" s="55"/>
      <c r="S5" s="56"/>
      <c r="T5" s="52"/>
      <c r="U5" s="55">
        <v>1</v>
      </c>
      <c r="V5" s="56">
        <v>1</v>
      </c>
      <c r="W5" s="52">
        <v>1</v>
      </c>
      <c r="X5" s="55">
        <v>1</v>
      </c>
      <c r="Y5" s="55">
        <v>1</v>
      </c>
      <c r="Z5" s="57">
        <v>1</v>
      </c>
    </row>
    <row r="6" spans="1:26" x14ac:dyDescent="0.3">
      <c r="A6" s="85">
        <v>4</v>
      </c>
      <c r="B6" s="39" t="s">
        <v>42</v>
      </c>
      <c r="C6" s="50" t="str">
        <f t="shared" si="0"/>
        <v>8 -</v>
      </c>
      <c r="D6" s="51">
        <v>15</v>
      </c>
      <c r="E6" s="41">
        <v>10</v>
      </c>
      <c r="G6" s="52">
        <v>11</v>
      </c>
      <c r="H6" s="53">
        <v>15</v>
      </c>
      <c r="I6" s="54"/>
      <c r="J6" s="55"/>
      <c r="K6" s="55"/>
      <c r="L6" s="55"/>
      <c r="M6" s="55"/>
      <c r="N6" s="55"/>
      <c r="O6" s="55"/>
      <c r="P6" s="55"/>
      <c r="Q6" s="55"/>
      <c r="R6" s="55"/>
      <c r="S6" s="56"/>
      <c r="T6" s="52">
        <v>1</v>
      </c>
      <c r="U6" s="55">
        <v>1</v>
      </c>
      <c r="V6" s="56">
        <v>1</v>
      </c>
      <c r="W6" s="52">
        <v>1</v>
      </c>
      <c r="X6" s="55">
        <v>1</v>
      </c>
      <c r="Y6" s="55">
        <v>1</v>
      </c>
      <c r="Z6" s="57">
        <v>1</v>
      </c>
    </row>
    <row r="7" spans="1:26" x14ac:dyDescent="0.3">
      <c r="A7" s="84">
        <v>5</v>
      </c>
      <c r="B7" s="39" t="s">
        <v>43</v>
      </c>
      <c r="C7" s="50" t="str">
        <f t="shared" si="0"/>
        <v>16 -</v>
      </c>
      <c r="D7" s="51">
        <v>25</v>
      </c>
      <c r="E7" s="41">
        <v>20</v>
      </c>
      <c r="G7" s="52">
        <v>16</v>
      </c>
      <c r="H7" s="53">
        <v>20</v>
      </c>
      <c r="I7" s="54"/>
      <c r="J7" s="55"/>
      <c r="K7" s="55"/>
      <c r="L7" s="55"/>
      <c r="M7" s="55"/>
      <c r="N7" s="55"/>
      <c r="O7" s="55"/>
      <c r="P7" s="55"/>
      <c r="Q7" s="55"/>
      <c r="R7" s="55"/>
      <c r="S7" s="56">
        <v>1</v>
      </c>
      <c r="T7" s="52">
        <v>1</v>
      </c>
      <c r="U7" s="55">
        <v>1</v>
      </c>
      <c r="V7" s="56">
        <v>1</v>
      </c>
      <c r="W7" s="52">
        <v>1</v>
      </c>
      <c r="X7" s="55">
        <v>1</v>
      </c>
      <c r="Y7" s="55">
        <v>1</v>
      </c>
      <c r="Z7" s="57">
        <v>1</v>
      </c>
    </row>
    <row r="8" spans="1:26" x14ac:dyDescent="0.3">
      <c r="A8" s="84">
        <v>6</v>
      </c>
      <c r="B8" s="39" t="s">
        <v>44</v>
      </c>
      <c r="C8" s="50" t="str">
        <f t="shared" si="0"/>
        <v>26 -</v>
      </c>
      <c r="D8" s="51">
        <v>35</v>
      </c>
      <c r="E8" s="41">
        <v>30</v>
      </c>
      <c r="G8" s="52">
        <v>21</v>
      </c>
      <c r="H8" s="53">
        <v>25</v>
      </c>
      <c r="I8" s="54"/>
      <c r="J8" s="55"/>
      <c r="K8" s="55"/>
      <c r="L8" s="55"/>
      <c r="M8" s="55"/>
      <c r="N8" s="55"/>
      <c r="O8" s="55"/>
      <c r="P8" s="55"/>
      <c r="Q8" s="55"/>
      <c r="R8" s="55">
        <v>1</v>
      </c>
      <c r="S8" s="56">
        <v>1</v>
      </c>
      <c r="T8" s="52">
        <v>1</v>
      </c>
      <c r="U8" s="55">
        <v>1</v>
      </c>
      <c r="V8" s="56">
        <v>1</v>
      </c>
      <c r="W8" s="52">
        <v>1</v>
      </c>
      <c r="X8" s="55">
        <v>1</v>
      </c>
      <c r="Y8" s="55">
        <v>1</v>
      </c>
      <c r="Z8" s="57">
        <v>2</v>
      </c>
    </row>
    <row r="9" spans="1:26" x14ac:dyDescent="0.3">
      <c r="A9" s="84">
        <v>7</v>
      </c>
      <c r="B9" s="39" t="s">
        <v>45</v>
      </c>
      <c r="C9" s="50" t="str">
        <f t="shared" si="0"/>
        <v>36 -</v>
      </c>
      <c r="D9" s="51">
        <v>56</v>
      </c>
      <c r="E9" s="41">
        <v>40</v>
      </c>
      <c r="G9" s="52">
        <v>26</v>
      </c>
      <c r="H9" s="53">
        <v>30</v>
      </c>
      <c r="I9" s="54"/>
      <c r="J9" s="55"/>
      <c r="K9" s="55"/>
      <c r="L9" s="55"/>
      <c r="M9" s="55"/>
      <c r="N9" s="55"/>
      <c r="O9" s="55"/>
      <c r="P9" s="55"/>
      <c r="Q9" s="55">
        <v>1</v>
      </c>
      <c r="R9" s="55">
        <v>1</v>
      </c>
      <c r="S9" s="56">
        <v>1</v>
      </c>
      <c r="T9" s="52">
        <v>1</v>
      </c>
      <c r="U9" s="55">
        <v>1</v>
      </c>
      <c r="V9" s="56">
        <v>1</v>
      </c>
      <c r="W9" s="52">
        <v>1</v>
      </c>
      <c r="X9" s="55">
        <v>1</v>
      </c>
      <c r="Y9" s="55">
        <v>2</v>
      </c>
      <c r="Z9" s="57">
        <v>2</v>
      </c>
    </row>
    <row r="10" spans="1:26" x14ac:dyDescent="0.3">
      <c r="A10" s="84">
        <v>8</v>
      </c>
      <c r="B10" s="39" t="s">
        <v>46</v>
      </c>
      <c r="C10" s="50" t="str">
        <f t="shared" si="0"/>
        <v>57 -</v>
      </c>
      <c r="D10" s="51">
        <v>62</v>
      </c>
      <c r="E10" s="41">
        <v>50</v>
      </c>
      <c r="G10" s="52">
        <v>31</v>
      </c>
      <c r="H10" s="53">
        <v>35</v>
      </c>
      <c r="I10" s="54"/>
      <c r="J10" s="55"/>
      <c r="K10" s="55"/>
      <c r="L10" s="55"/>
      <c r="M10" s="55"/>
      <c r="N10" s="55"/>
      <c r="O10" s="55"/>
      <c r="P10" s="55">
        <v>1</v>
      </c>
      <c r="Q10" s="55">
        <v>1</v>
      </c>
      <c r="R10" s="55">
        <v>1</v>
      </c>
      <c r="S10" s="56">
        <v>1</v>
      </c>
      <c r="T10" s="52">
        <v>1</v>
      </c>
      <c r="U10" s="55">
        <v>1</v>
      </c>
      <c r="V10" s="56">
        <v>1</v>
      </c>
      <c r="W10" s="52">
        <v>1</v>
      </c>
      <c r="X10" s="55">
        <v>2</v>
      </c>
      <c r="Y10" s="55">
        <v>2</v>
      </c>
      <c r="Z10" s="57">
        <v>2</v>
      </c>
    </row>
    <row r="11" spans="1:26" x14ac:dyDescent="0.3">
      <c r="A11" s="87">
        <v>9</v>
      </c>
      <c r="B11" s="39" t="s">
        <v>47</v>
      </c>
      <c r="C11" s="50" t="str">
        <f t="shared" si="0"/>
        <v>63 -</v>
      </c>
      <c r="D11" s="51">
        <v>67</v>
      </c>
      <c r="E11" s="41">
        <v>75</v>
      </c>
      <c r="G11" s="52">
        <v>36</v>
      </c>
      <c r="H11" s="53">
        <v>40</v>
      </c>
      <c r="I11" s="54"/>
      <c r="J11" s="55"/>
      <c r="K11" s="55"/>
      <c r="L11" s="55"/>
      <c r="M11" s="55"/>
      <c r="N11" s="55"/>
      <c r="O11" s="55">
        <v>1</v>
      </c>
      <c r="P11" s="55">
        <v>1</v>
      </c>
      <c r="Q11" s="55">
        <v>1</v>
      </c>
      <c r="R11" s="55">
        <v>1</v>
      </c>
      <c r="S11" s="56">
        <v>1</v>
      </c>
      <c r="T11" s="52">
        <v>1</v>
      </c>
      <c r="U11" s="55">
        <v>1</v>
      </c>
      <c r="V11" s="56">
        <v>2</v>
      </c>
      <c r="W11" s="52">
        <v>2</v>
      </c>
      <c r="X11" s="55">
        <v>2</v>
      </c>
      <c r="Y11" s="55">
        <v>2</v>
      </c>
      <c r="Z11" s="57">
        <v>2</v>
      </c>
    </row>
    <row r="12" spans="1:26" x14ac:dyDescent="0.3">
      <c r="A12" s="87">
        <v>10</v>
      </c>
      <c r="B12" s="39" t="s">
        <v>48</v>
      </c>
      <c r="C12" s="50" t="str">
        <f t="shared" si="0"/>
        <v>68 -</v>
      </c>
      <c r="D12" s="51">
        <v>125</v>
      </c>
      <c r="E12" s="41">
        <v>100</v>
      </c>
      <c r="G12" s="52">
        <v>41</v>
      </c>
      <c r="H12" s="53">
        <v>45</v>
      </c>
      <c r="I12" s="54"/>
      <c r="J12" s="55"/>
      <c r="K12" s="55"/>
      <c r="L12" s="55"/>
      <c r="M12" s="55"/>
      <c r="N12" s="55">
        <v>1</v>
      </c>
      <c r="O12" s="55">
        <v>1</v>
      </c>
      <c r="P12" s="55">
        <v>1</v>
      </c>
      <c r="Q12" s="55">
        <v>1</v>
      </c>
      <c r="R12" s="55">
        <v>1</v>
      </c>
      <c r="S12" s="56">
        <v>1</v>
      </c>
      <c r="T12" s="52">
        <v>2</v>
      </c>
      <c r="U12" s="55">
        <v>2</v>
      </c>
      <c r="V12" s="56">
        <v>2</v>
      </c>
      <c r="W12" s="52">
        <v>2</v>
      </c>
      <c r="X12" s="55">
        <v>2</v>
      </c>
      <c r="Y12" s="55">
        <v>2</v>
      </c>
      <c r="Z12" s="57">
        <v>2</v>
      </c>
    </row>
    <row r="13" spans="1:26" x14ac:dyDescent="0.3">
      <c r="B13" s="39" t="s">
        <v>49</v>
      </c>
      <c r="C13" s="50" t="str">
        <f t="shared" si="0"/>
        <v>126 -</v>
      </c>
      <c r="D13" s="51">
        <v>175</v>
      </c>
      <c r="E13" s="41">
        <v>150</v>
      </c>
      <c r="G13" s="52">
        <v>46</v>
      </c>
      <c r="H13" s="53">
        <v>50</v>
      </c>
      <c r="I13" s="54"/>
      <c r="J13" s="55"/>
      <c r="K13" s="55"/>
      <c r="L13" s="55"/>
      <c r="M13" s="55">
        <v>1</v>
      </c>
      <c r="N13" s="55">
        <v>1</v>
      </c>
      <c r="O13" s="55">
        <v>1</v>
      </c>
      <c r="P13" s="55">
        <v>1</v>
      </c>
      <c r="Q13" s="55">
        <v>1</v>
      </c>
      <c r="R13" s="55">
        <v>1</v>
      </c>
      <c r="S13" s="56">
        <v>2</v>
      </c>
      <c r="T13" s="52">
        <v>2</v>
      </c>
      <c r="U13" s="55">
        <v>2</v>
      </c>
      <c r="V13" s="56">
        <v>2</v>
      </c>
      <c r="W13" s="52">
        <v>2</v>
      </c>
      <c r="X13" s="55">
        <v>2</v>
      </c>
      <c r="Y13" s="55">
        <v>2</v>
      </c>
      <c r="Z13" s="57">
        <v>2</v>
      </c>
    </row>
    <row r="14" spans="1:26" x14ac:dyDescent="0.3">
      <c r="B14" s="39" t="s">
        <v>50</v>
      </c>
      <c r="C14" s="50" t="str">
        <f t="shared" si="0"/>
        <v>176 -</v>
      </c>
      <c r="D14" s="51">
        <v>350</v>
      </c>
      <c r="E14" s="41">
        <v>200</v>
      </c>
      <c r="G14" s="52">
        <v>51</v>
      </c>
      <c r="H14" s="53">
        <v>55</v>
      </c>
      <c r="I14" s="54"/>
      <c r="J14" s="55"/>
      <c r="K14" s="55"/>
      <c r="L14" s="55">
        <v>1</v>
      </c>
      <c r="M14" s="55">
        <v>1</v>
      </c>
      <c r="N14" s="55">
        <v>1</v>
      </c>
      <c r="O14" s="55">
        <v>1</v>
      </c>
      <c r="P14" s="55">
        <v>1</v>
      </c>
      <c r="Q14" s="55">
        <v>1</v>
      </c>
      <c r="R14" s="55">
        <v>2</v>
      </c>
      <c r="S14" s="56">
        <v>2</v>
      </c>
      <c r="T14" s="52">
        <v>2</v>
      </c>
      <c r="U14" s="55">
        <v>2</v>
      </c>
      <c r="V14" s="56">
        <v>2</v>
      </c>
      <c r="W14" s="52">
        <v>2</v>
      </c>
      <c r="X14" s="55">
        <v>2</v>
      </c>
      <c r="Y14" s="55">
        <v>2</v>
      </c>
      <c r="Z14" s="57">
        <v>2</v>
      </c>
    </row>
    <row r="15" spans="1:26" x14ac:dyDescent="0.3">
      <c r="B15" s="39" t="s">
        <v>51</v>
      </c>
      <c r="C15" s="50" t="str">
        <f t="shared" si="0"/>
        <v>351 -</v>
      </c>
      <c r="D15" s="51">
        <v>999</v>
      </c>
      <c r="E15" s="41">
        <v>500</v>
      </c>
      <c r="G15" s="52">
        <v>56</v>
      </c>
      <c r="H15" s="53">
        <v>60</v>
      </c>
      <c r="I15" s="54"/>
      <c r="J15" s="55"/>
      <c r="K15" s="55">
        <v>1</v>
      </c>
      <c r="L15" s="55">
        <v>1</v>
      </c>
      <c r="M15" s="55">
        <v>1</v>
      </c>
      <c r="N15" s="55">
        <v>1</v>
      </c>
      <c r="O15" s="55">
        <v>1</v>
      </c>
      <c r="P15" s="55">
        <v>1</v>
      </c>
      <c r="Q15" s="55">
        <v>2</v>
      </c>
      <c r="R15" s="55">
        <v>2</v>
      </c>
      <c r="S15" s="56">
        <v>2</v>
      </c>
      <c r="T15" s="52">
        <v>2</v>
      </c>
      <c r="U15" s="55">
        <v>2</v>
      </c>
      <c r="V15" s="56">
        <v>2</v>
      </c>
      <c r="W15" s="52">
        <v>2</v>
      </c>
      <c r="X15" s="55">
        <v>2</v>
      </c>
      <c r="Y15" s="55">
        <v>2</v>
      </c>
      <c r="Z15" s="57">
        <v>2</v>
      </c>
    </row>
    <row r="16" spans="1:26" x14ac:dyDescent="0.3">
      <c r="B16" s="39" t="s">
        <v>52</v>
      </c>
      <c r="C16" s="40">
        <v>1000</v>
      </c>
      <c r="D16" s="40"/>
      <c r="E16" s="41">
        <v>1000</v>
      </c>
      <c r="G16" s="52">
        <v>61</v>
      </c>
      <c r="H16" s="53">
        <v>65</v>
      </c>
      <c r="I16" s="54"/>
      <c r="J16" s="55">
        <v>1</v>
      </c>
      <c r="K16" s="55">
        <v>1</v>
      </c>
      <c r="L16" s="55">
        <v>1</v>
      </c>
      <c r="M16" s="55">
        <v>1</v>
      </c>
      <c r="N16" s="55">
        <v>1</v>
      </c>
      <c r="O16" s="55">
        <v>1</v>
      </c>
      <c r="P16" s="55">
        <v>2</v>
      </c>
      <c r="Q16" s="55">
        <v>2</v>
      </c>
      <c r="R16" s="55">
        <v>2</v>
      </c>
      <c r="S16" s="56">
        <v>2</v>
      </c>
      <c r="T16" s="52">
        <v>2</v>
      </c>
      <c r="U16" s="55">
        <v>2</v>
      </c>
      <c r="V16" s="56">
        <v>2</v>
      </c>
      <c r="W16" s="52">
        <v>2</v>
      </c>
      <c r="X16" s="55">
        <v>2</v>
      </c>
      <c r="Y16" s="55">
        <v>2</v>
      </c>
      <c r="Z16" s="57">
        <v>3</v>
      </c>
    </row>
    <row r="17" spans="2:26" x14ac:dyDescent="0.3">
      <c r="B17" s="39" t="s">
        <v>53</v>
      </c>
      <c r="C17" s="40">
        <v>3000</v>
      </c>
      <c r="D17" s="40"/>
      <c r="E17" s="41">
        <v>3000</v>
      </c>
      <c r="G17" s="52">
        <v>66</v>
      </c>
      <c r="H17" s="53">
        <v>70</v>
      </c>
      <c r="I17" s="54">
        <v>1</v>
      </c>
      <c r="J17" s="55">
        <v>1</v>
      </c>
      <c r="K17" s="55">
        <v>1</v>
      </c>
      <c r="L17" s="55">
        <v>1</v>
      </c>
      <c r="M17" s="55">
        <v>1</v>
      </c>
      <c r="N17" s="55">
        <v>1</v>
      </c>
      <c r="O17" s="55">
        <v>2</v>
      </c>
      <c r="P17" s="55">
        <v>2</v>
      </c>
      <c r="Q17" s="55">
        <v>2</v>
      </c>
      <c r="R17" s="55">
        <v>2</v>
      </c>
      <c r="S17" s="56">
        <v>2</v>
      </c>
      <c r="T17" s="52">
        <v>2</v>
      </c>
      <c r="U17" s="55">
        <v>2</v>
      </c>
      <c r="V17" s="56">
        <v>2</v>
      </c>
      <c r="W17" s="52">
        <v>2</v>
      </c>
      <c r="X17" s="55">
        <v>2</v>
      </c>
      <c r="Y17" s="55">
        <v>3</v>
      </c>
      <c r="Z17" s="57">
        <v>3</v>
      </c>
    </row>
    <row r="18" spans="2:26" x14ac:dyDescent="0.3">
      <c r="B18" s="39" t="s">
        <v>54</v>
      </c>
      <c r="C18" s="40">
        <v>5000</v>
      </c>
      <c r="D18" s="40"/>
      <c r="E18" s="41">
        <v>5000</v>
      </c>
      <c r="G18" s="52">
        <v>71</v>
      </c>
      <c r="H18" s="53">
        <v>75</v>
      </c>
      <c r="I18" s="54">
        <v>1</v>
      </c>
      <c r="J18" s="55">
        <v>1</v>
      </c>
      <c r="K18" s="55">
        <v>1</v>
      </c>
      <c r="L18" s="55">
        <v>1</v>
      </c>
      <c r="M18" s="55">
        <v>1</v>
      </c>
      <c r="N18" s="55">
        <v>2</v>
      </c>
      <c r="O18" s="55">
        <v>2</v>
      </c>
      <c r="P18" s="55">
        <v>2</v>
      </c>
      <c r="Q18" s="55">
        <v>2</v>
      </c>
      <c r="R18" s="55">
        <v>2</v>
      </c>
      <c r="S18" s="56">
        <v>2</v>
      </c>
      <c r="T18" s="52">
        <v>2</v>
      </c>
      <c r="U18" s="55">
        <v>2</v>
      </c>
      <c r="V18" s="56">
        <v>2</v>
      </c>
      <c r="W18" s="52">
        <v>2</v>
      </c>
      <c r="X18" s="55">
        <v>3</v>
      </c>
      <c r="Y18" s="55">
        <v>3</v>
      </c>
      <c r="Z18" s="57">
        <v>3</v>
      </c>
    </row>
    <row r="19" spans="2:26" ht="16.2" thickBot="1" x14ac:dyDescent="0.35">
      <c r="B19" s="58" t="s">
        <v>55</v>
      </c>
      <c r="C19" s="59" t="s">
        <v>56</v>
      </c>
      <c r="D19" s="59"/>
      <c r="E19" s="60" t="s">
        <v>56</v>
      </c>
      <c r="G19" s="52">
        <v>76</v>
      </c>
      <c r="H19" s="53">
        <v>80</v>
      </c>
      <c r="I19" s="54">
        <v>1</v>
      </c>
      <c r="J19" s="55">
        <v>1</v>
      </c>
      <c r="K19" s="55">
        <v>1</v>
      </c>
      <c r="L19" s="55">
        <v>1</v>
      </c>
      <c r="M19" s="55">
        <v>2</v>
      </c>
      <c r="N19" s="55">
        <v>2</v>
      </c>
      <c r="O19" s="55">
        <v>2</v>
      </c>
      <c r="P19" s="55">
        <v>2</v>
      </c>
      <c r="Q19" s="55">
        <v>2</v>
      </c>
      <c r="R19" s="55">
        <v>2</v>
      </c>
      <c r="S19" s="56">
        <v>2</v>
      </c>
      <c r="T19" s="52">
        <v>2</v>
      </c>
      <c r="U19" s="55">
        <v>2</v>
      </c>
      <c r="V19" s="56">
        <v>3</v>
      </c>
      <c r="W19" s="52">
        <v>3</v>
      </c>
      <c r="X19" s="55">
        <v>3</v>
      </c>
      <c r="Y19" s="55">
        <v>3</v>
      </c>
      <c r="Z19" s="57">
        <v>3</v>
      </c>
    </row>
    <row r="20" spans="2:26" ht="16.2" thickTop="1" x14ac:dyDescent="0.3">
      <c r="C20" s="61"/>
      <c r="D20" s="61"/>
      <c r="G20" s="52">
        <v>81</v>
      </c>
      <c r="H20" s="53">
        <v>85</v>
      </c>
      <c r="I20" s="54">
        <v>1</v>
      </c>
      <c r="J20" s="55">
        <v>1</v>
      </c>
      <c r="K20" s="55">
        <v>1</v>
      </c>
      <c r="L20" s="55">
        <v>2</v>
      </c>
      <c r="M20" s="55">
        <v>2</v>
      </c>
      <c r="N20" s="55">
        <v>2</v>
      </c>
      <c r="O20" s="55">
        <v>2</v>
      </c>
      <c r="P20" s="55">
        <v>2</v>
      </c>
      <c r="Q20" s="55">
        <v>2</v>
      </c>
      <c r="R20" s="55">
        <v>2</v>
      </c>
      <c r="S20" s="56">
        <v>2</v>
      </c>
      <c r="T20" s="52">
        <v>3</v>
      </c>
      <c r="U20" s="55">
        <v>3</v>
      </c>
      <c r="V20" s="56">
        <v>3</v>
      </c>
      <c r="W20" s="52">
        <v>3</v>
      </c>
      <c r="X20" s="55">
        <v>3</v>
      </c>
      <c r="Y20" s="55">
        <v>3</v>
      </c>
      <c r="Z20" s="57">
        <v>3</v>
      </c>
    </row>
    <row r="21" spans="2:26" x14ac:dyDescent="0.3">
      <c r="B21" s="83" t="s">
        <v>318</v>
      </c>
      <c r="G21" s="52">
        <v>86</v>
      </c>
      <c r="H21" s="53">
        <v>90</v>
      </c>
      <c r="I21" s="54">
        <v>1</v>
      </c>
      <c r="J21" s="55">
        <v>1</v>
      </c>
      <c r="K21" s="55">
        <v>2</v>
      </c>
      <c r="L21" s="55">
        <v>2</v>
      </c>
      <c r="M21" s="55">
        <v>2</v>
      </c>
      <c r="N21" s="55">
        <v>2</v>
      </c>
      <c r="O21" s="55">
        <v>2</v>
      </c>
      <c r="P21" s="55">
        <v>2</v>
      </c>
      <c r="Q21" s="55">
        <v>2</v>
      </c>
      <c r="R21" s="55">
        <v>3</v>
      </c>
      <c r="S21" s="56">
        <v>3</v>
      </c>
      <c r="T21" s="52">
        <v>3</v>
      </c>
      <c r="U21" s="55">
        <v>3</v>
      </c>
      <c r="V21" s="56">
        <v>3</v>
      </c>
      <c r="W21" s="52">
        <v>3</v>
      </c>
      <c r="X21" s="55">
        <v>3</v>
      </c>
      <c r="Y21" s="55">
        <v>3</v>
      </c>
      <c r="Z21" s="57">
        <v>3</v>
      </c>
    </row>
    <row r="22" spans="2:26" x14ac:dyDescent="0.3">
      <c r="B22" s="13" t="s">
        <v>302</v>
      </c>
      <c r="G22" s="52">
        <v>91</v>
      </c>
      <c r="H22" s="53">
        <v>94</v>
      </c>
      <c r="I22" s="54">
        <v>1</v>
      </c>
      <c r="J22" s="55">
        <v>2</v>
      </c>
      <c r="K22" s="55">
        <v>2</v>
      </c>
      <c r="L22" s="55">
        <v>2</v>
      </c>
      <c r="M22" s="55">
        <v>2</v>
      </c>
      <c r="N22" s="55">
        <v>2</v>
      </c>
      <c r="O22" s="55">
        <v>2</v>
      </c>
      <c r="P22" s="55">
        <v>3</v>
      </c>
      <c r="Q22" s="55">
        <v>3</v>
      </c>
      <c r="R22" s="55">
        <v>3</v>
      </c>
      <c r="S22" s="56">
        <v>3</v>
      </c>
      <c r="T22" s="52">
        <v>3</v>
      </c>
      <c r="U22" s="55">
        <v>3</v>
      </c>
      <c r="V22" s="56">
        <v>3</v>
      </c>
      <c r="W22" s="52">
        <v>3</v>
      </c>
      <c r="X22" s="55">
        <v>3</v>
      </c>
      <c r="Y22" s="55">
        <v>3</v>
      </c>
      <c r="Z22" s="57">
        <v>3</v>
      </c>
    </row>
    <row r="23" spans="2:26" x14ac:dyDescent="0.3">
      <c r="B23" s="13" t="s">
        <v>303</v>
      </c>
      <c r="G23" s="52">
        <v>95</v>
      </c>
      <c r="H23" s="53">
        <v>97</v>
      </c>
      <c r="I23" s="54">
        <v>2</v>
      </c>
      <c r="J23" s="55">
        <v>2</v>
      </c>
      <c r="K23" s="55">
        <v>2</v>
      </c>
      <c r="L23" s="55">
        <v>2</v>
      </c>
      <c r="M23" s="55">
        <v>2</v>
      </c>
      <c r="N23" s="55">
        <v>3</v>
      </c>
      <c r="O23" s="55">
        <v>3</v>
      </c>
      <c r="P23" s="55">
        <v>3</v>
      </c>
      <c r="Q23" s="55">
        <v>3</v>
      </c>
      <c r="R23" s="55">
        <v>3</v>
      </c>
      <c r="S23" s="56">
        <v>3</v>
      </c>
      <c r="T23" s="52">
        <v>3</v>
      </c>
      <c r="U23" s="55">
        <v>3</v>
      </c>
      <c r="V23" s="56">
        <v>3</v>
      </c>
      <c r="W23" s="52">
        <v>3</v>
      </c>
      <c r="X23" s="55">
        <v>3</v>
      </c>
      <c r="Y23" s="55">
        <v>3</v>
      </c>
      <c r="Z23" s="57">
        <v>3</v>
      </c>
    </row>
    <row r="24" spans="2:26" x14ac:dyDescent="0.3">
      <c r="B24" s="13" t="s">
        <v>304</v>
      </c>
      <c r="G24" s="52">
        <v>98</v>
      </c>
      <c r="H24" s="53">
        <v>99</v>
      </c>
      <c r="I24" s="54">
        <v>2</v>
      </c>
      <c r="J24" s="55">
        <v>2</v>
      </c>
      <c r="K24" s="55">
        <v>2</v>
      </c>
      <c r="L24" s="55">
        <v>3</v>
      </c>
      <c r="M24" s="55">
        <v>3</v>
      </c>
      <c r="N24" s="55">
        <v>3</v>
      </c>
      <c r="O24" s="55">
        <v>3</v>
      </c>
      <c r="P24" s="55">
        <v>3</v>
      </c>
      <c r="Q24" s="55">
        <v>3</v>
      </c>
      <c r="R24" s="55">
        <v>3</v>
      </c>
      <c r="S24" s="56">
        <v>3</v>
      </c>
      <c r="T24" s="52">
        <v>3</v>
      </c>
      <c r="U24" s="55">
        <v>3</v>
      </c>
      <c r="V24" s="56">
        <v>3</v>
      </c>
      <c r="W24" s="52">
        <v>3</v>
      </c>
      <c r="X24" s="55">
        <v>3</v>
      </c>
      <c r="Y24" s="55">
        <v>3</v>
      </c>
      <c r="Z24" s="57">
        <v>3</v>
      </c>
    </row>
    <row r="25" spans="2:26" ht="16.2" thickBot="1" x14ac:dyDescent="0.35">
      <c r="G25" s="62">
        <v>99.1</v>
      </c>
      <c r="H25" s="63">
        <v>100</v>
      </c>
      <c r="I25" s="64">
        <v>3</v>
      </c>
      <c r="J25" s="65">
        <v>3</v>
      </c>
      <c r="K25" s="65">
        <v>3</v>
      </c>
      <c r="L25" s="65">
        <v>3</v>
      </c>
      <c r="M25" s="65">
        <v>3</v>
      </c>
      <c r="N25" s="65">
        <v>3</v>
      </c>
      <c r="O25" s="65">
        <v>3</v>
      </c>
      <c r="P25" s="65">
        <v>3</v>
      </c>
      <c r="Q25" s="65">
        <v>3</v>
      </c>
      <c r="R25" s="65">
        <v>3</v>
      </c>
      <c r="S25" s="66">
        <v>3</v>
      </c>
      <c r="T25" s="67">
        <v>3</v>
      </c>
      <c r="U25" s="65">
        <v>3</v>
      </c>
      <c r="V25" s="66">
        <v>3</v>
      </c>
      <c r="W25" s="67">
        <v>3</v>
      </c>
      <c r="X25" s="65">
        <v>3</v>
      </c>
      <c r="Y25" s="65">
        <v>3</v>
      </c>
      <c r="Z25" s="68">
        <v>3</v>
      </c>
    </row>
  </sheetData>
  <conditionalFormatting sqref="I2:Z25">
    <cfRule type="cellIs" dxfId="9" priority="1" operator="equal">
      <formula>3</formula>
    </cfRule>
    <cfRule type="cellIs" dxfId="8" priority="2" operator="equal">
      <formula>2</formula>
    </cfRule>
    <cfRule type="cellIs" dxfId="7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Cast</vt:lpstr>
      <vt:lpstr>Resolution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2012-12-01T21:17:53Z</cp:lastPrinted>
  <dcterms:created xsi:type="dcterms:W3CDTF">2000-10-24T15:39:59Z</dcterms:created>
  <dcterms:modified xsi:type="dcterms:W3CDTF">2025-01-09T17:42:04Z</dcterms:modified>
</cp:coreProperties>
</file>