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\Juegos\MU617\Characters\"/>
    </mc:Choice>
  </mc:AlternateContent>
  <xr:revisionPtr revIDLastSave="0" documentId="13_ncr:1_{268902E8-4FEB-429A-9856-4D0B3B84ACFD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Powers" sheetId="20" r:id="rId2"/>
    <sheet name="Equipment" sheetId="19" r:id="rId3"/>
    <sheet name="Karma Awards" sheetId="21" r:id="rId4"/>
    <sheet name="Resolution" sheetId="26" r:id="rId5"/>
  </sheets>
  <externalReferences>
    <externalReference r:id="rId6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'Personal File'!$A$1:$J$18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4" l="1"/>
  <c r="C11" i="4"/>
  <c r="G11" i="4" s="1"/>
  <c r="D11" i="4"/>
  <c r="C12" i="4"/>
  <c r="C10" i="4"/>
  <c r="C9" i="4"/>
  <c r="C8" i="4"/>
  <c r="C7" i="4"/>
  <c r="C6" i="4"/>
  <c r="D9" i="20"/>
  <c r="E9" i="20" s="1"/>
  <c r="C9" i="20"/>
  <c r="C8" i="20"/>
  <c r="C7" i="20"/>
  <c r="C2" i="20"/>
  <c r="C3" i="20"/>
  <c r="C4" i="20"/>
  <c r="D8" i="20" l="1"/>
  <c r="E8" i="20" s="1"/>
  <c r="D7" i="20"/>
  <c r="E7" i="20" s="1"/>
  <c r="D4" i="20"/>
  <c r="E4" i="20" s="1"/>
  <c r="D3" i="20"/>
  <c r="E3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6" i="4"/>
  <c r="C7" i="21"/>
  <c r="B11" i="21" s="1"/>
  <c r="B13" i="21" s="1"/>
  <c r="B1" i="21" l="1"/>
</calcChain>
</file>

<file path=xl/sharedStrings.xml><?xml version="1.0" encoding="utf-8"?>
<sst xmlns="http://schemas.openxmlformats.org/spreadsheetml/2006/main" count="124" uniqueCount="72">
  <si>
    <t>Rank</t>
  </si>
  <si>
    <t>Total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</si>
  <si>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</si>
  <si>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</si>
  <si>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</si>
  <si>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</si>
  <si>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</si>
  <si>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</si>
  <si>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</si>
  <si>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Character:</t>
  </si>
  <si>
    <t>%</t>
  </si>
  <si>
    <t>Excellent</t>
  </si>
  <si>
    <t>Missed Posts</t>
  </si>
  <si>
    <t>Maximum award for this segment</t>
  </si>
  <si>
    <t xml:space="preserve"> Character award for this segment</t>
  </si>
  <si>
    <t>Thoroughness and clarity</t>
  </si>
  <si>
    <t>Convincing role-playing and character development</t>
  </si>
  <si>
    <t>Consistency with other characters’ actions and setting description</t>
  </si>
  <si>
    <t>Good</t>
  </si>
  <si>
    <t>Range</t>
  </si>
  <si>
    <t>Attention to spelling &amp; punctuation; consistent use of past tense, third person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</si>
  <si>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</si>
  <si>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</si>
  <si>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</si>
  <si>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</si>
  <si>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</si>
  <si>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</si>
  <si>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</si>
  <si>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</si>
  <si>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</si>
  <si>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</si>
  <si>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</si>
  <si>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</si>
  <si>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</si>
  <si>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</si>
  <si>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</si>
  <si>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</si>
  <si>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</si>
  <si>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</si>
  <si>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</si>
  <si>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</si>
  <si>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</si>
  <si>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</si>
  <si>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</si>
  <si>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</si>
  <si>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</si>
  <si>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</si>
  <si>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</si>
  <si>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</si>
  <si>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</si>
  <si>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</si>
  <si>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</si>
  <si>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Secret</t>
  </si>
  <si>
    <t>Occupation</t>
  </si>
  <si>
    <t>0/10</t>
  </si>
  <si>
    <t>Talents</t>
  </si>
  <si>
    <t>Notable Equipment</t>
  </si>
  <si>
    <t>1d100</t>
  </si>
  <si>
    <t>Ability</t>
  </si>
  <si>
    <t>d100</t>
  </si>
  <si>
    <t>Outcome</t>
  </si>
  <si>
    <t>Karma Left</t>
  </si>
  <si>
    <t>Light Control</t>
  </si>
  <si>
    <t>Body Armor</t>
  </si>
  <si>
    <t>Mystic Background</t>
  </si>
  <si>
    <t>Occult Lore</t>
  </si>
  <si>
    <t>Weapon Specialist - Force Shield</t>
  </si>
  <si>
    <t>Power/Device</t>
  </si>
  <si>
    <t>Gravity Manipulation</t>
  </si>
  <si>
    <t>Initiative</t>
  </si>
  <si>
    <t>Extra Karma</t>
  </si>
  <si>
    <t>Level-appropriate use of powers, limitations, and other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</si>
</sst>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23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b/>
      <sz val="13"/>
      <color rgb="FF00CC00"/>
      <name val="Times New Roman"/>
      <family val="1"/>
    </font>
    <font>
      <sz val="13"/>
      <color rgb="FFFF0000"/>
      <name val="Times New Roman"/>
      <family val="1"/>
    </font>
    <font>
      <i/>
      <sz val="10"/>
      <color rgb="FFFFC000"/>
      <name val="Times New Roman"/>
      <family val="1"/>
    </font>
    <font>
      <sz val="18"/>
      <name val="Times New Roman"/>
      <family val="1"/>
    </font>
    <font>
      <sz val="13"/>
      <color rgb="FF009900"/>
      <name val="Times New Roman"/>
      <family val="1"/>
    </font>
    <font>
      <i/>
      <sz val="18"/>
      <color theme="0" tint="-0.499984740745262"/>
      <name val="Times New Roman"/>
      <family val="1"/>
    </font>
    <font>
      <i/>
      <sz val="12"/>
      <name val="Times New Roman"/>
      <family val="1"/>
    </font>
    <font>
      <b/>
      <sz val="13"/>
      <color rgb="FFCC00FF"/>
      <name val="Times New Roman"/>
      <family val="1"/>
    </font>
    <font>
      <b/>
      <sz val="13"/>
      <color rgb="FF9999FF"/>
      <name val="Times New Roman"/>
      <family val="1"/>
    </font>
    <font>
      <b/>
      <sz val="13"/>
      <color rgb="FF0066FF"/>
      <name val="Times New Roman"/>
      <family val="1"/>
    </font>
    <font>
      <sz val="12"/>
      <color theme="0" tint="-0.249977111117893"/>
      <name val="Times New Roman"/>
      <family val="1"/>
    </font>
    <font>
      <b/>
      <sz val="13"/>
      <color rgb="FFFFC000"/>
      <name val="Times New Roman"/>
      <family val="1"/>
    </font>
    <font>
      <sz val="13"/>
      <color theme="0" tint="-0.14999847407452621"/>
      <name val="Times New Roman"/>
      <family val="1"/>
    </font>
    <font>
      <i/>
      <sz val="16"/>
      <color rgb="FFFF6600"/>
      <name val="Times New Roman"/>
      <family val="1"/>
    </font>
    <font>
      <b/>
      <i/>
      <sz val="14"/>
      <color rgb="FFFFC000"/>
      <name val="Times New Roman"/>
      <family val="1"/>
    </font>
    <font>
      <i/>
      <sz val="16"/>
      <color rgb="FF6600FF"/>
      <name val="Times New Roman"/>
      <family val="1"/>
    </font>
    <font>
      <i/>
      <sz val="18"/>
      <color rgb="FFFF6600"/>
      <name val="Times New Roman"/>
      <family val="1"/>
    </font>
    <font>
      <i/>
      <sz val="18"/>
      <color rgb="FF6600FF"/>
      <name val="Times New Roman"/>
      <family val="1"/>
    </font>
    <font>
      <i/>
      <sz val="22"/>
      <color rgb="FF9999FF"/>
      <name val="Times New Roman"/>
      <family val="1"/>
    </font>
    <font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CC00FF"/>
      </bottom>
      <diagonal/>
    </border>
    <border>
      <left/>
      <right/>
      <top style="double">
        <color indexed="64"/>
      </top>
      <bottom style="thick">
        <color rgb="FFCC00FF"/>
      </bottom>
      <diagonal/>
    </border>
    <border>
      <left/>
      <right style="double">
        <color indexed="64"/>
      </right>
      <top style="double">
        <color indexed="64"/>
      </top>
      <bottom style="thick">
        <color rgb="FFCC00FF"/>
      </bottom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  <xf numFmtId="0" fontId="17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17" fillId="0" borderId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/>
    </xf>
    <xf numFmtId="0" fontId="13" fillId="3" borderId="19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centerContinuous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2" borderId="4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center" shrinkToFit="1"/>
    </xf>
    <xf numFmtId="0" fontId="23" fillId="0" borderId="26" xfId="0" applyFont="1" applyBorder="1" applyAlignment="1">
      <alignment horizontal="center" shrinkToFit="1"/>
    </xf>
    <xf numFmtId="0" fontId="24" fillId="0" borderId="16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9" fontId="4" fillId="0" borderId="0" xfId="9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2" fillId="0" borderId="0" xfId="9" applyAlignment="1">
      <alignment horizontal="center" vertical="center"/>
    </xf>
    <xf numFmtId="1" fontId="2" fillId="0" borderId="0" xfId="4" applyNumberFormat="1" applyAlignment="1">
      <alignment horizontal="center" vertical="center"/>
    </xf>
    <xf numFmtId="0" fontId="2" fillId="0" borderId="0" xfId="4" applyAlignment="1">
      <alignment vertical="center"/>
    </xf>
    <xf numFmtId="1" fontId="2" fillId="0" borderId="33" xfId="4" applyNumberFormat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21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 shrinkToFi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2" fillId="0" borderId="37" xfId="0" applyFont="1" applyBorder="1" applyAlignment="1">
      <alignment horizontal="centerContinuous"/>
    </xf>
    <xf numFmtId="0" fontId="4" fillId="0" borderId="38" xfId="0" applyFont="1" applyBorder="1" applyAlignment="1">
      <alignment horizontal="centerContinuous"/>
    </xf>
    <xf numFmtId="0" fontId="4" fillId="0" borderId="39" xfId="0" applyFont="1" applyBorder="1" applyAlignment="1">
      <alignment horizontal="right"/>
    </xf>
    <xf numFmtId="0" fontId="25" fillId="0" borderId="40" xfId="0" applyFont="1" applyBorder="1" applyAlignment="1">
      <alignment horizontal="right"/>
    </xf>
    <xf numFmtId="0" fontId="25" fillId="0" borderId="41" xfId="0" applyFont="1" applyBorder="1" applyAlignment="1">
      <alignment horizontal="right"/>
    </xf>
    <xf numFmtId="0" fontId="4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44" xfId="0" applyFont="1" applyBorder="1" applyAlignment="1">
      <alignment horizontal="center"/>
    </xf>
    <xf numFmtId="1" fontId="7" fillId="0" borderId="29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right" vertical="center"/>
    </xf>
    <xf numFmtId="0" fontId="26" fillId="2" borderId="45" xfId="0" applyFont="1" applyFill="1" applyBorder="1" applyAlignment="1">
      <alignment horizontal="right" vertical="center"/>
    </xf>
    <xf numFmtId="0" fontId="27" fillId="2" borderId="4" xfId="0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0" fillId="0" borderId="46" xfId="0" applyBorder="1"/>
    <xf numFmtId="0" fontId="0" fillId="0" borderId="3" xfId="0" applyBorder="1"/>
    <xf numFmtId="0" fontId="0" fillId="0" borderId="49" xfId="0" applyBorder="1"/>
    <xf numFmtId="0" fontId="0" fillId="0" borderId="48" xfId="0" applyBorder="1"/>
    <xf numFmtId="0" fontId="29" fillId="5" borderId="50" xfId="0" applyFont="1" applyFill="1" applyBorder="1"/>
    <xf numFmtId="0" fontId="0" fillId="0" borderId="51" xfId="0" applyBorder="1"/>
    <xf numFmtId="0" fontId="0" fillId="0" borderId="52" xfId="0" applyBorder="1"/>
    <xf numFmtId="0" fontId="29" fillId="5" borderId="53" xfId="0" applyFont="1" applyFill="1" applyBorder="1"/>
    <xf numFmtId="0" fontId="0" fillId="0" borderId="54" xfId="0" applyBorder="1"/>
    <xf numFmtId="0" fontId="0" fillId="0" borderId="55" xfId="0" applyBorder="1"/>
    <xf numFmtId="0" fontId="4" fillId="0" borderId="18" xfId="0" applyFont="1" applyBorder="1" applyAlignment="1">
      <alignment horizontal="centerContinuous"/>
    </xf>
    <xf numFmtId="0" fontId="4" fillId="0" borderId="57" xfId="0" applyFont="1" applyBorder="1"/>
    <xf numFmtId="0" fontId="4" fillId="0" borderId="58" xfId="0" applyFont="1" applyBorder="1"/>
    <xf numFmtId="0" fontId="4" fillId="0" borderId="56" xfId="0" applyFont="1" applyBorder="1"/>
    <xf numFmtId="0" fontId="0" fillId="0" borderId="59" xfId="0" applyBorder="1"/>
    <xf numFmtId="0" fontId="0" fillId="0" borderId="47" xfId="0" applyBorder="1"/>
    <xf numFmtId="0" fontId="0" fillId="0" borderId="60" xfId="0" applyBorder="1"/>
    <xf numFmtId="0" fontId="4" fillId="0" borderId="61" xfId="0" applyFont="1" applyBorder="1" applyAlignment="1">
      <alignment horizontal="centerContinuous"/>
    </xf>
    <xf numFmtId="0" fontId="0" fillId="0" borderId="55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2" xfId="0" applyBorder="1" applyAlignment="1">
      <alignment horizontal="left"/>
    </xf>
    <xf numFmtId="0" fontId="4" fillId="0" borderId="62" xfId="0" applyFont="1" applyBorder="1"/>
    <xf numFmtId="0" fontId="0" fillId="0" borderId="12" xfId="0" applyBorder="1"/>
    <xf numFmtId="0" fontId="0" fillId="0" borderId="63" xfId="0" applyBorder="1"/>
    <xf numFmtId="0" fontId="4" fillId="0" borderId="64" xfId="0" applyFont="1" applyBorder="1"/>
    <xf numFmtId="0" fontId="0" fillId="0" borderId="53" xfId="0" applyBorder="1"/>
    <xf numFmtId="0" fontId="0" fillId="0" borderId="50" xfId="0" applyBorder="1"/>
    <xf numFmtId="0" fontId="8" fillId="2" borderId="65" xfId="0" applyFont="1" applyFill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6" fillId="4" borderId="66" xfId="0" applyFont="1" applyFill="1" applyBorder="1" applyAlignment="1">
      <alignment horizontal="right" vertical="center"/>
    </xf>
    <xf numFmtId="0" fontId="7" fillId="0" borderId="67" xfId="0" applyFont="1" applyBorder="1" applyAlignment="1">
      <alignment horizontal="center" shrinkToFit="1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shrinkToFit="1"/>
    </xf>
    <xf numFmtId="0" fontId="31" fillId="7" borderId="12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30" fillId="6" borderId="68" xfId="0" applyFont="1" applyFill="1" applyBorder="1" applyAlignment="1">
      <alignment horizontal="center" vertical="center"/>
    </xf>
    <xf numFmtId="0" fontId="30" fillId="6" borderId="69" xfId="0" applyFont="1" applyFill="1" applyBorder="1" applyAlignment="1">
      <alignment horizontal="center" vertical="center"/>
    </xf>
    <xf numFmtId="0" fontId="30" fillId="6" borderId="70" xfId="0" applyFont="1" applyFill="1" applyBorder="1" applyAlignment="1">
      <alignment horizontal="center" vertical="center"/>
    </xf>
    <xf numFmtId="0" fontId="30" fillId="6" borderId="62" xfId="0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3" fillId="6" borderId="7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49" fontId="15" fillId="0" borderId="22" xfId="0" applyNumberFormat="1" applyFont="1" applyBorder="1" applyAlignment="1">
      <alignment horizontal="center" vertical="center"/>
    </xf>
    <xf numFmtId="0" fontId="30" fillId="6" borderId="22" xfId="0" applyFont="1" applyFill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7" fillId="2" borderId="74" xfId="0" applyFont="1" applyFill="1" applyBorder="1" applyAlignment="1">
      <alignment horizontal="right" vertical="center"/>
    </xf>
    <xf numFmtId="0" fontId="21" fillId="2" borderId="75" xfId="0" applyFont="1" applyFill="1" applyBorder="1" applyAlignment="1">
      <alignment horizontal="left" vertical="center"/>
    </xf>
    <xf numFmtId="0" fontId="12" fillId="2" borderId="75" xfId="0" applyFont="1" applyFill="1" applyBorder="1" applyAlignment="1">
      <alignment horizontal="left" vertical="center"/>
    </xf>
    <xf numFmtId="0" fontId="4" fillId="2" borderId="75" xfId="0" applyFont="1" applyFill="1" applyBorder="1" applyAlignment="1">
      <alignment horizontal="centerContinuous" vertical="center"/>
    </xf>
    <xf numFmtId="0" fontId="5" fillId="2" borderId="75" xfId="0" applyFont="1" applyFill="1" applyBorder="1" applyAlignment="1">
      <alignment horizontal="centerContinuous" vertical="center"/>
    </xf>
    <xf numFmtId="0" fontId="38" fillId="2" borderId="76" xfId="1" applyFont="1" applyFill="1" applyBorder="1" applyAlignment="1" applyProtection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12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CC00FF"/>
      <color rgb="FF9999FF"/>
      <color rgb="FF6600CC"/>
      <color rgb="FF9966FF"/>
      <color rgb="FF0066FF"/>
      <color rgb="FF6600FF"/>
      <color rgb="FF9900FF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Appearance:  </a:t>
          </a:r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?</a:t>
          </a:r>
        </a:p>
        <a:p>
          <a:pPr algn="just"/>
          <a:endParaRPr lang="en-US" sz="12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just"/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Personality:  </a:t>
          </a:r>
          <a:r>
            <a:rPr lang="en-US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ColWidth="13" defaultRowHeight="15.6" x14ac:dyDescent="0.3"/>
  <cols>
    <col min="1" max="1" width="13.8984375" style="19" customWidth="1"/>
    <col min="2" max="2" width="11.3984375" style="20" bestFit="1" customWidth="1"/>
    <col min="3" max="3" width="6.296875" style="20" bestFit="1" customWidth="1"/>
    <col min="4" max="4" width="5.3984375" style="20" bestFit="1" customWidth="1"/>
    <col min="5" max="5" width="9.3984375" style="20" bestFit="1" customWidth="1"/>
    <col min="6" max="6" width="12.09765625" style="19" bestFit="1" customWidth="1"/>
    <col min="7" max="7" width="6.3984375" style="20" bestFit="1" customWidth="1"/>
    <col min="8" max="8" width="12.09765625" style="19" customWidth="1"/>
    <col min="9" max="9" width="12.09765625" style="20" customWidth="1"/>
    <col min="10" max="16384" width="13" style="3"/>
  </cols>
  <sheetData>
    <row r="1" spans="1:9" ht="29.4" thickTop="1" thickBot="1" x14ac:dyDescent="0.35">
      <c r="A1" s="157"/>
      <c r="B1" s="158"/>
      <c r="C1" s="159"/>
      <c r="D1" s="159"/>
      <c r="E1" s="159"/>
      <c r="F1" s="160"/>
      <c r="G1" s="161"/>
      <c r="H1" s="160"/>
      <c r="I1" s="162"/>
    </row>
    <row r="2" spans="1:9" ht="17.399999999999999" thickTop="1" x14ac:dyDescent="0.3">
      <c r="A2" s="21" t="s">
        <v>50</v>
      </c>
      <c r="B2" s="22"/>
      <c r="C2" s="22"/>
      <c r="D2" s="23"/>
      <c r="F2" s="23" t="s">
        <v>51</v>
      </c>
      <c r="G2" s="24" t="s">
        <v>52</v>
      </c>
      <c r="H2" s="25"/>
      <c r="I2" s="26"/>
    </row>
    <row r="3" spans="1:9" ht="16.8" x14ac:dyDescent="0.3">
      <c r="A3" s="21" t="s">
        <v>49</v>
      </c>
      <c r="B3" s="22"/>
      <c r="C3" s="22"/>
      <c r="D3" s="23"/>
      <c r="F3" s="23" t="s">
        <v>7</v>
      </c>
      <c r="G3" s="24"/>
      <c r="H3" s="23"/>
      <c r="I3" s="26"/>
    </row>
    <row r="4" spans="1:9" ht="17.399999999999999" thickBot="1" x14ac:dyDescent="0.35">
      <c r="A4" s="21" t="s">
        <v>53</v>
      </c>
      <c r="B4" s="48"/>
      <c r="C4" s="22"/>
      <c r="D4" s="23"/>
      <c r="E4" s="24"/>
      <c r="F4" s="23"/>
      <c r="G4" s="24"/>
      <c r="H4" s="23"/>
      <c r="I4" s="26"/>
    </row>
    <row r="5" spans="1:9" ht="17.399999999999999" thickBot="1" x14ac:dyDescent="0.35">
      <c r="A5" s="120" t="s">
        <v>58</v>
      </c>
      <c r="B5" s="119" t="s">
        <v>0</v>
      </c>
      <c r="C5" s="119" t="s">
        <v>5</v>
      </c>
      <c r="D5" s="131" t="s">
        <v>59</v>
      </c>
      <c r="E5" s="119" t="s">
        <v>60</v>
      </c>
      <c r="F5" s="120" t="s">
        <v>58</v>
      </c>
      <c r="G5" s="121" t="s">
        <v>5</v>
      </c>
      <c r="H5" s="23"/>
      <c r="I5" s="26"/>
    </row>
    <row r="6" spans="1:9" ht="16.8" x14ac:dyDescent="0.3">
      <c r="A6" s="115" t="s">
        <v>38</v>
      </c>
      <c r="B6" s="125" t="s">
        <v>11</v>
      </c>
      <c r="C6" s="116">
        <f>VLOOKUP($B6,Resolution!$A$2:$D$19,4,FALSE)</f>
        <v>20</v>
      </c>
      <c r="D6" s="128">
        <f t="shared" ref="D6:D12" ca="1" si="0">RANDBETWEEN(1,100)</f>
        <v>19</v>
      </c>
      <c r="E6" s="122">
        <f ca="1">VLOOKUP($D6,Resolution!$G$2:$Y$25,(1+MATCH($B6,Resolution!$H$1:$Y$1,0)),TRUE)</f>
        <v>0</v>
      </c>
      <c r="F6" s="117" t="s">
        <v>44</v>
      </c>
      <c r="G6" s="118">
        <f>SUM($C$6:$C$9)</f>
        <v>58</v>
      </c>
      <c r="H6" s="27"/>
      <c r="I6" s="26"/>
    </row>
    <row r="7" spans="1:9" ht="16.8" x14ac:dyDescent="0.3">
      <c r="A7" s="85" t="s">
        <v>39</v>
      </c>
      <c r="B7" s="126" t="s">
        <v>24</v>
      </c>
      <c r="C7" s="116">
        <f>VLOOKUP($B7,Resolution!$A$2:$D$19,4,FALSE)</f>
        <v>6</v>
      </c>
      <c r="D7" s="129">
        <f t="shared" ca="1" si="0"/>
        <v>85</v>
      </c>
      <c r="E7" s="123">
        <f ca="1">VLOOKUP($D7,Resolution!$G$2:$Y$25,(1+MATCH($B7,Resolution!$H$1:$Y$1,0)),TRUE)</f>
        <v>2</v>
      </c>
      <c r="F7" s="83" t="s">
        <v>45</v>
      </c>
      <c r="G7" s="87">
        <f>SUM($C$10:$C$12)</f>
        <v>54</v>
      </c>
      <c r="H7" s="27"/>
      <c r="I7" s="26"/>
    </row>
    <row r="8" spans="1:9" ht="16.8" x14ac:dyDescent="0.3">
      <c r="A8" s="86" t="s">
        <v>8</v>
      </c>
      <c r="B8" s="126" t="s">
        <v>25</v>
      </c>
      <c r="C8" s="163">
        <f>VLOOKUP($B8,Resolution!$A$2:$D$19,4,FALSE)</f>
        <v>30</v>
      </c>
      <c r="D8" s="129">
        <f t="shared" ca="1" si="0"/>
        <v>89</v>
      </c>
      <c r="E8" s="123">
        <f ca="1">VLOOKUP($D8,Resolution!$G$2:$Y$25,(1+MATCH($B8,Resolution!$H$1:$Y$1,0)),TRUE)</f>
        <v>2</v>
      </c>
      <c r="F8" s="83" t="s">
        <v>61</v>
      </c>
      <c r="G8" s="87">
        <f>G7</f>
        <v>54</v>
      </c>
      <c r="H8" s="27"/>
      <c r="I8" s="26"/>
    </row>
    <row r="9" spans="1:9" ht="16.8" x14ac:dyDescent="0.3">
      <c r="A9" s="28" t="s">
        <v>40</v>
      </c>
      <c r="B9" s="126" t="s">
        <v>22</v>
      </c>
      <c r="C9" s="116">
        <f>VLOOKUP($B9,Resolution!$A$2:$D$19,4,FALSE)</f>
        <v>2</v>
      </c>
      <c r="D9" s="129">
        <f t="shared" ca="1" si="0"/>
        <v>52</v>
      </c>
      <c r="E9" s="122">
        <f ca="1">VLOOKUP($D9,Resolution!$G$2:$Y$25,(1+MATCH($B9,Resolution!$H$1:$Y$1,0)),TRUE)</f>
        <v>0</v>
      </c>
      <c r="F9" s="83" t="s">
        <v>46</v>
      </c>
      <c r="G9" s="87"/>
      <c r="H9" s="41"/>
      <c r="I9" s="26"/>
    </row>
    <row r="10" spans="1:9" ht="16.8" x14ac:dyDescent="0.3">
      <c r="A10" s="29" t="s">
        <v>41</v>
      </c>
      <c r="B10" s="126" t="s">
        <v>18</v>
      </c>
      <c r="C10" s="116">
        <f>VLOOKUP($B10,Resolution!$A$2:$D$19,4,FALSE)</f>
        <v>10</v>
      </c>
      <c r="D10" s="129">
        <f t="shared" ca="1" si="0"/>
        <v>100</v>
      </c>
      <c r="E10" s="122">
        <f ca="1">VLOOKUP($D10,Resolution!$G$2:$Y$25,(1+MATCH($B10,Resolution!$H$1:$Y$1,0)),TRUE)</f>
        <v>3</v>
      </c>
      <c r="F10" s="83" t="s">
        <v>47</v>
      </c>
      <c r="G10" s="42" t="s">
        <v>54</v>
      </c>
      <c r="H10" s="41"/>
      <c r="I10" s="26"/>
    </row>
    <row r="11" spans="1:9" ht="16.8" x14ac:dyDescent="0.3">
      <c r="A11" s="84" t="s">
        <v>42</v>
      </c>
      <c r="B11" s="126" t="s">
        <v>23</v>
      </c>
      <c r="C11" s="116">
        <f>VLOOKUP($B11,Resolution!$A$2:$D$19,4,FALSE)</f>
        <v>4</v>
      </c>
      <c r="D11" s="129">
        <f t="shared" ca="1" si="0"/>
        <v>50</v>
      </c>
      <c r="E11" s="122">
        <f ca="1">VLOOKUP($D11,Resolution!$G$2:$Y$25,(1+MATCH($B11,Resolution!$H$1:$Y$1,0)),TRUE)</f>
        <v>0</v>
      </c>
      <c r="F11" s="83" t="s">
        <v>69</v>
      </c>
      <c r="G11" s="82">
        <f>IF(C11&gt;74,6,IF(C11&gt;50,5,ROUNDDOWN((C11-1)/10,0)))</f>
        <v>0</v>
      </c>
      <c r="H11" s="41"/>
      <c r="I11" s="26"/>
    </row>
    <row r="12" spans="1:9" ht="17.399999999999999" thickBot="1" x14ac:dyDescent="0.35">
      <c r="A12" s="30" t="s">
        <v>43</v>
      </c>
      <c r="B12" s="127" t="s">
        <v>26</v>
      </c>
      <c r="C12" s="164">
        <f>VLOOKUP($B12,Resolution!$A$2:$D$19,4,FALSE)</f>
        <v>40</v>
      </c>
      <c r="D12" s="130">
        <f t="shared" ca="1" si="0"/>
        <v>5</v>
      </c>
      <c r="E12" s="124">
        <f ca="1">VLOOKUP($D12,Resolution!$G$2:$Y$25,(1+MATCH($B12,Resolution!$H$1:$Y$1,0)),TRUE)</f>
        <v>0</v>
      </c>
      <c r="F12" s="31"/>
      <c r="G12" s="43"/>
      <c r="H12" s="41"/>
      <c r="I12" s="26"/>
    </row>
    <row r="13" spans="1:9" s="1" customFormat="1" ht="24" thickTop="1" thickBot="1" x14ac:dyDescent="0.35">
      <c r="A13" s="44" t="s">
        <v>6</v>
      </c>
      <c r="B13" s="45"/>
      <c r="C13" s="45"/>
      <c r="D13" s="45"/>
      <c r="E13" s="45"/>
      <c r="F13" s="46"/>
      <c r="G13" s="46"/>
      <c r="H13" s="46"/>
      <c r="I13" s="47"/>
    </row>
    <row r="14" spans="1:9" s="1" customFormat="1" ht="17.399999999999999" thickTop="1" x14ac:dyDescent="0.3">
      <c r="A14" s="32"/>
      <c r="B14" s="33"/>
      <c r="C14" s="33"/>
      <c r="D14" s="33"/>
      <c r="E14" s="33"/>
      <c r="F14" s="33"/>
      <c r="G14" s="33"/>
      <c r="H14" s="33"/>
      <c r="I14" s="34"/>
    </row>
    <row r="15" spans="1:9" s="1" customFormat="1" ht="16.8" x14ac:dyDescent="0.3">
      <c r="A15" s="35"/>
      <c r="B15" s="48"/>
      <c r="C15" s="48"/>
      <c r="D15" s="48"/>
      <c r="E15" s="48"/>
      <c r="F15" s="48"/>
      <c r="G15" s="48"/>
      <c r="H15" s="48"/>
      <c r="I15" s="36"/>
    </row>
    <row r="16" spans="1:9" s="1" customFormat="1" ht="16.8" x14ac:dyDescent="0.3">
      <c r="A16" s="35"/>
      <c r="B16" s="48"/>
      <c r="C16" s="48"/>
      <c r="D16" s="48"/>
      <c r="E16" s="48"/>
      <c r="F16" s="48"/>
      <c r="G16" s="48"/>
      <c r="H16" s="48"/>
      <c r="I16" s="36"/>
    </row>
    <row r="17" spans="1:9" s="1" customFormat="1" ht="16.8" x14ac:dyDescent="0.3">
      <c r="A17" s="35"/>
      <c r="B17" s="48"/>
      <c r="C17" s="48"/>
      <c r="D17" s="48"/>
      <c r="E17" s="48"/>
      <c r="F17" s="48"/>
      <c r="G17" s="48"/>
      <c r="H17" s="48"/>
      <c r="I17" s="36"/>
    </row>
    <row r="18" spans="1:9" s="1" customFormat="1" ht="16.8" x14ac:dyDescent="0.3">
      <c r="A18" s="35"/>
      <c r="B18" s="48"/>
      <c r="C18" s="48"/>
      <c r="D18" s="48"/>
      <c r="E18" s="48"/>
      <c r="F18" s="48"/>
      <c r="G18" s="48"/>
      <c r="H18" s="48"/>
      <c r="I18" s="36"/>
    </row>
    <row r="19" spans="1:9" ht="16.8" x14ac:dyDescent="0.3">
      <c r="A19" s="35"/>
      <c r="B19" s="48"/>
      <c r="C19" s="48"/>
      <c r="D19" s="48"/>
      <c r="E19" s="48"/>
      <c r="F19" s="48"/>
      <c r="G19" s="48"/>
      <c r="H19" s="48"/>
      <c r="I19" s="36"/>
    </row>
    <row r="20" spans="1:9" ht="16.8" x14ac:dyDescent="0.3">
      <c r="A20" s="35"/>
      <c r="B20" s="48"/>
      <c r="C20" s="48"/>
      <c r="D20" s="48"/>
      <c r="E20" s="48"/>
      <c r="F20" s="48"/>
      <c r="G20" s="48"/>
      <c r="H20" s="48"/>
      <c r="I20" s="36"/>
    </row>
    <row r="21" spans="1:9" ht="16.8" x14ac:dyDescent="0.3">
      <c r="A21" s="35"/>
      <c r="B21" s="48"/>
      <c r="C21" s="48"/>
      <c r="D21" s="48"/>
      <c r="E21" s="48"/>
      <c r="F21" s="48"/>
      <c r="G21" s="48"/>
      <c r="H21" s="48"/>
      <c r="I21" s="36"/>
    </row>
    <row r="22" spans="1:9" ht="17.399999999999999" thickBot="1" x14ac:dyDescent="0.35">
      <c r="A22" s="37"/>
      <c r="B22" s="38"/>
      <c r="C22" s="38"/>
      <c r="D22" s="38"/>
      <c r="E22" s="38"/>
      <c r="F22" s="38"/>
      <c r="G22" s="38"/>
      <c r="H22" s="38"/>
      <c r="I22" s="39"/>
    </row>
    <row r="23" spans="1:9" ht="16.2" thickTop="1" x14ac:dyDescent="0.3">
      <c r="B23" s="49"/>
      <c r="C23" s="49"/>
      <c r="D23" s="49"/>
      <c r="E23" s="49"/>
      <c r="G23" s="49"/>
      <c r="I23" s="49"/>
    </row>
  </sheetData>
  <phoneticPr fontId="0" type="noConversion"/>
  <conditionalFormatting sqref="E6:E12">
    <cfRule type="cellIs" dxfId="11" priority="1" operator="equal">
      <formula>3</formula>
    </cfRule>
    <cfRule type="cellIs" dxfId="10" priority="2" operator="equal">
      <formula>2</formula>
    </cfRule>
    <cfRule type="cellIs" dxfId="9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showGridLines="0" workbookViewId="0"/>
  </sheetViews>
  <sheetFormatPr defaultColWidth="10.59765625" defaultRowHeight="16.8" x14ac:dyDescent="0.3"/>
  <cols>
    <col min="1" max="1" width="30.796875" style="18" bestFit="1" customWidth="1"/>
    <col min="2" max="2" width="7.69921875" style="17" bestFit="1" customWidth="1"/>
    <col min="3" max="3" width="8.296875" style="17" bestFit="1" customWidth="1"/>
    <col min="4" max="4" width="6.5" style="17" bestFit="1" customWidth="1"/>
    <col min="5" max="5" width="11.8984375" style="17" bestFit="1" customWidth="1"/>
    <col min="6" max="6" width="50.296875" style="17" customWidth="1"/>
    <col min="7" max="16384" width="10.59765625" style="17"/>
  </cols>
  <sheetData>
    <row r="1" spans="1:6" ht="24" thickTop="1" thickBot="1" x14ac:dyDescent="0.35">
      <c r="A1" s="144" t="s">
        <v>67</v>
      </c>
      <c r="B1" s="132" t="s">
        <v>0</v>
      </c>
      <c r="C1" s="132" t="s">
        <v>5</v>
      </c>
      <c r="D1" s="133" t="s">
        <v>59</v>
      </c>
      <c r="E1" s="132" t="s">
        <v>60</v>
      </c>
      <c r="F1" s="149" t="s">
        <v>4</v>
      </c>
    </row>
    <row r="2" spans="1:6" x14ac:dyDescent="0.3">
      <c r="A2" s="145" t="s">
        <v>62</v>
      </c>
      <c r="B2" s="134" t="s">
        <v>22</v>
      </c>
      <c r="C2" s="135">
        <f>VLOOKUP($B2,Resolution!$A$2:$D$19,4,FALSE)</f>
        <v>2</v>
      </c>
      <c r="D2" s="136">
        <f t="shared" ref="D2:D8" ca="1" si="0">RANDBETWEEN(1,100)</f>
        <v>23</v>
      </c>
      <c r="E2" s="150">
        <f ca="1">VLOOKUP($D2,Resolution!$G$2:$Y$25,(1+MATCH($B2,Resolution!$H$1:$Y$1,0)),TRUE)</f>
        <v>0</v>
      </c>
      <c r="F2" s="151"/>
    </row>
    <row r="3" spans="1:6" x14ac:dyDescent="0.3">
      <c r="A3" s="146" t="s">
        <v>68</v>
      </c>
      <c r="B3" s="137" t="s">
        <v>23</v>
      </c>
      <c r="C3" s="138">
        <f>VLOOKUP($B3,Resolution!$A$2:$D$19,4,FALSE)</f>
        <v>4</v>
      </c>
      <c r="D3" s="139">
        <f t="shared" ca="1" si="0"/>
        <v>99</v>
      </c>
      <c r="E3" s="152">
        <f ca="1">VLOOKUP($D3,Resolution!$G$2:$Y$25,(1+MATCH($B3,Resolution!$H$1:$Y$1,0)),TRUE)</f>
        <v>2</v>
      </c>
      <c r="F3" s="153"/>
    </row>
    <row r="4" spans="1:6" ht="17.399999999999999" thickBot="1" x14ac:dyDescent="0.35">
      <c r="A4" s="147" t="s">
        <v>63</v>
      </c>
      <c r="B4" s="140" t="s">
        <v>24</v>
      </c>
      <c r="C4" s="141">
        <f>VLOOKUP($B4,Resolution!$A$2:$D$19,4,FALSE)</f>
        <v>6</v>
      </c>
      <c r="D4" s="142">
        <f ca="1">RANDBETWEEN(1,100)</f>
        <v>28</v>
      </c>
      <c r="E4" s="154">
        <f ca="1">VLOOKUP($D4,Resolution!$G$2:$Y$25,(1+MATCH($B4,Resolution!$H$1:$Y$1,0)),TRUE)</f>
        <v>0</v>
      </c>
      <c r="F4" s="155"/>
    </row>
    <row r="5" spans="1:6" ht="18" thickTop="1" thickBot="1" x14ac:dyDescent="0.35"/>
    <row r="6" spans="1:6" ht="24" thickTop="1" thickBot="1" x14ac:dyDescent="0.35">
      <c r="A6" s="148" t="s">
        <v>55</v>
      </c>
      <c r="B6" s="143" t="s">
        <v>0</v>
      </c>
      <c r="C6" s="143" t="s">
        <v>5</v>
      </c>
      <c r="D6" s="133" t="s">
        <v>59</v>
      </c>
      <c r="E6" s="143" t="s">
        <v>60</v>
      </c>
      <c r="F6" s="156" t="s">
        <v>4</v>
      </c>
    </row>
    <row r="7" spans="1:6" x14ac:dyDescent="0.3">
      <c r="A7" s="145" t="s">
        <v>64</v>
      </c>
      <c r="B7" s="134" t="s">
        <v>22</v>
      </c>
      <c r="C7" s="135">
        <f>VLOOKUP($B7,Resolution!$A$2:$D$19,4,FALSE)</f>
        <v>2</v>
      </c>
      <c r="D7" s="136">
        <f t="shared" ca="1" si="0"/>
        <v>79</v>
      </c>
      <c r="E7" s="150">
        <f ca="1">VLOOKUP($D7,Resolution!$G$2:$Y$25,(1+MATCH($B7,Resolution!$H$1:$Y$1,0)),TRUE)</f>
        <v>1</v>
      </c>
      <c r="F7" s="151"/>
    </row>
    <row r="8" spans="1:6" x14ac:dyDescent="0.3">
      <c r="A8" s="146" t="s">
        <v>65</v>
      </c>
      <c r="B8" s="137" t="s">
        <v>23</v>
      </c>
      <c r="C8" s="138">
        <f>VLOOKUP($B8,Resolution!$A$2:$D$19,4,FALSE)</f>
        <v>4</v>
      </c>
      <c r="D8" s="139">
        <f t="shared" ca="1" si="0"/>
        <v>24</v>
      </c>
      <c r="E8" s="152">
        <f ca="1">VLOOKUP($D8,Resolution!$G$2:$Y$25,(1+MATCH($B8,Resolution!$H$1:$Y$1,0)),TRUE)</f>
        <v>0</v>
      </c>
      <c r="F8" s="153"/>
    </row>
    <row r="9" spans="1:6" ht="17.399999999999999" thickBot="1" x14ac:dyDescent="0.35">
      <c r="A9" s="147" t="s">
        <v>66</v>
      </c>
      <c r="B9" s="140" t="s">
        <v>24</v>
      </c>
      <c r="C9" s="141">
        <f>VLOOKUP($B9,Resolution!$A$2:$D$19,4,FALSE)</f>
        <v>6</v>
      </c>
      <c r="D9" s="142">
        <f ca="1">RANDBETWEEN(1,100)</f>
        <v>84</v>
      </c>
      <c r="E9" s="154">
        <f ca="1">VLOOKUP($D9,Resolution!$G$2:$Y$25,(1+MATCH($B9,Resolution!$H$1:$Y$1,0)),TRUE)</f>
        <v>1</v>
      </c>
      <c r="F9" s="155"/>
    </row>
    <row r="10" spans="1:6" ht="18" thickTop="1" thickBot="1" x14ac:dyDescent="0.35"/>
    <row r="11" spans="1:6" ht="24" thickTop="1" thickBot="1" x14ac:dyDescent="0.45">
      <c r="A11" s="52" t="s">
        <v>48</v>
      </c>
    </row>
    <row r="12" spans="1:6" x14ac:dyDescent="0.3">
      <c r="A12" s="50"/>
    </row>
    <row r="13" spans="1:6" ht="17.399999999999999" thickBot="1" x14ac:dyDescent="0.35">
      <c r="A13" s="51"/>
    </row>
    <row r="14" spans="1:6" ht="17.399999999999999" thickTop="1" x14ac:dyDescent="0.3"/>
  </sheetData>
  <phoneticPr fontId="0" type="noConversion"/>
  <conditionalFormatting sqref="E2:F4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E7:F9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26.5" style="7" bestFit="1" customWidth="1"/>
    <col min="2" max="3" width="22.3984375" style="3" customWidth="1"/>
    <col min="4" max="16384" width="8.59765625" style="3"/>
  </cols>
  <sheetData>
    <row r="1" spans="1:3" ht="23.4" thickBot="1" x14ac:dyDescent="0.35">
      <c r="A1" s="2" t="s">
        <v>56</v>
      </c>
      <c r="B1" s="2"/>
      <c r="C1" s="14"/>
    </row>
    <row r="2" spans="1:3" ht="16.2" thickBot="1" x14ac:dyDescent="0.35">
      <c r="A2" s="4" t="s">
        <v>2</v>
      </c>
      <c r="B2" s="5" t="s">
        <v>3</v>
      </c>
      <c r="C2" s="6" t="s">
        <v>4</v>
      </c>
    </row>
    <row r="3" spans="1:3" x14ac:dyDescent="0.3">
      <c r="A3" s="15"/>
      <c r="B3" s="16"/>
      <c r="C3" s="8"/>
    </row>
    <row r="4" spans="1:3" x14ac:dyDescent="0.3">
      <c r="A4" s="9"/>
      <c r="B4" s="40"/>
      <c r="C4" s="10"/>
    </row>
    <row r="5" spans="1:3" x14ac:dyDescent="0.3">
      <c r="A5" s="9"/>
      <c r="B5" s="40"/>
      <c r="C5" s="10"/>
    </row>
    <row r="6" spans="1:3" x14ac:dyDescent="0.3">
      <c r="A6" s="9"/>
      <c r="B6" s="40"/>
      <c r="C6" s="65"/>
    </row>
    <row r="7" spans="1:3" x14ac:dyDescent="0.3">
      <c r="A7" s="9"/>
      <c r="B7" s="40"/>
      <c r="C7" s="10"/>
    </row>
    <row r="8" spans="1:3" x14ac:dyDescent="0.3">
      <c r="A8" s="9"/>
      <c r="B8" s="40"/>
      <c r="C8" s="10"/>
    </row>
    <row r="9" spans="1:3" x14ac:dyDescent="0.3">
      <c r="A9" s="9"/>
      <c r="B9" s="40"/>
      <c r="C9" s="10"/>
    </row>
    <row r="10" spans="1:3" x14ac:dyDescent="0.3">
      <c r="A10" s="9"/>
      <c r="B10" s="40"/>
      <c r="C10" s="10"/>
    </row>
    <row r="11" spans="1:3" x14ac:dyDescent="0.3">
      <c r="A11" s="9"/>
      <c r="B11" s="40"/>
      <c r="C11" s="10"/>
    </row>
    <row r="12" spans="1:3" x14ac:dyDescent="0.3">
      <c r="A12" s="9"/>
      <c r="B12" s="40"/>
      <c r="C12" s="10"/>
    </row>
    <row r="13" spans="1:3" x14ac:dyDescent="0.3">
      <c r="A13" s="9"/>
      <c r="B13" s="40"/>
      <c r="C13" s="10"/>
    </row>
    <row r="14" spans="1:3" x14ac:dyDescent="0.3">
      <c r="A14" s="9"/>
      <c r="B14" s="40"/>
      <c r="C14" s="10"/>
    </row>
    <row r="15" spans="1:3" x14ac:dyDescent="0.3">
      <c r="A15" s="9"/>
      <c r="B15" s="40"/>
      <c r="C15" s="10"/>
    </row>
    <row r="16" spans="1:3" x14ac:dyDescent="0.3">
      <c r="A16" s="66"/>
      <c r="B16" s="67"/>
      <c r="C16" s="68"/>
    </row>
    <row r="17" spans="1:3" ht="16.2" thickBot="1" x14ac:dyDescent="0.35">
      <c r="A17" s="11"/>
      <c r="B17" s="12"/>
      <c r="C17" s="13"/>
    </row>
    <row r="18" spans="1:3" ht="16.2" thickTop="1" x14ac:dyDescent="0.3">
      <c r="A18" s="63"/>
      <c r="B18" s="63"/>
      <c r="C18" s="63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53F1-AFCF-4263-8F99-8AA77722313A}">
  <dimension ref="A1:C15"/>
  <sheetViews>
    <sheetView showGridLines="0" workbookViewId="0"/>
  </sheetViews>
  <sheetFormatPr defaultColWidth="9" defaultRowHeight="15.6" x14ac:dyDescent="0.3"/>
  <cols>
    <col min="1" max="1" width="62.796875" style="25" bestFit="1" customWidth="1"/>
    <col min="2" max="2" width="9.5" style="64" customWidth="1"/>
    <col min="3" max="3" width="6.3984375" style="25" customWidth="1"/>
    <col min="4" max="16384" width="9" style="25"/>
  </cols>
  <sheetData>
    <row r="1" spans="1:3" x14ac:dyDescent="0.3">
      <c r="A1" s="19" t="s">
        <v>9</v>
      </c>
      <c r="B1" s="53">
        <f>'Personal File'!A1</f>
        <v>0</v>
      </c>
      <c r="C1" s="54" t="s">
        <v>10</v>
      </c>
    </row>
    <row r="2" spans="1:3" x14ac:dyDescent="0.3">
      <c r="A2" s="55" t="s">
        <v>20</v>
      </c>
      <c r="B2" s="56" t="s">
        <v>11</v>
      </c>
      <c r="C2" s="57">
        <v>0.2</v>
      </c>
    </row>
    <row r="3" spans="1:3" x14ac:dyDescent="0.3">
      <c r="A3" s="55" t="s">
        <v>15</v>
      </c>
      <c r="B3" s="56" t="s">
        <v>11</v>
      </c>
      <c r="C3" s="57">
        <v>0.2</v>
      </c>
    </row>
    <row r="4" spans="1:3" x14ac:dyDescent="0.3">
      <c r="A4" s="55" t="s">
        <v>71</v>
      </c>
      <c r="B4" s="56" t="s">
        <v>11</v>
      </c>
      <c r="C4" s="57">
        <v>0.2</v>
      </c>
    </row>
    <row r="5" spans="1:3" x14ac:dyDescent="0.3">
      <c r="A5" s="55" t="s">
        <v>16</v>
      </c>
      <c r="B5" s="56" t="s">
        <v>11</v>
      </c>
      <c r="C5" s="57">
        <v>0.2</v>
      </c>
    </row>
    <row r="6" spans="1:3" x14ac:dyDescent="0.3">
      <c r="A6" s="55" t="s">
        <v>17</v>
      </c>
      <c r="B6" s="56" t="s">
        <v>11</v>
      </c>
      <c r="C6" s="57">
        <v>0.2</v>
      </c>
    </row>
    <row r="7" spans="1:3" x14ac:dyDescent="0.3">
      <c r="A7" s="19" t="s">
        <v>1</v>
      </c>
      <c r="B7" s="53"/>
      <c r="C7" s="54">
        <f>SUM(C2:C6)</f>
        <v>1</v>
      </c>
    </row>
    <row r="8" spans="1:3" x14ac:dyDescent="0.3">
      <c r="A8" s="19"/>
      <c r="B8" s="53"/>
      <c r="C8" s="54"/>
    </row>
    <row r="9" spans="1:3" x14ac:dyDescent="0.3">
      <c r="A9" s="19" t="s">
        <v>12</v>
      </c>
      <c r="B9" s="58">
        <v>0</v>
      </c>
      <c r="C9" s="59"/>
    </row>
    <row r="10" spans="1:3" x14ac:dyDescent="0.3">
      <c r="A10" s="19" t="s">
        <v>13</v>
      </c>
      <c r="B10" s="58"/>
      <c r="C10" s="59"/>
    </row>
    <row r="11" spans="1:3" x14ac:dyDescent="0.3">
      <c r="A11" s="19" t="s">
        <v>14</v>
      </c>
      <c r="B11" s="58">
        <f>IF(B9=0,B10*C7,(B10*C7*(1-(B9/4))))</f>
        <v>0</v>
      </c>
      <c r="C11" s="59"/>
    </row>
    <row r="12" spans="1:3" x14ac:dyDescent="0.3">
      <c r="A12" s="19" t="s">
        <v>70</v>
      </c>
      <c r="B12" s="60">
        <v>0</v>
      </c>
      <c r="C12" s="61"/>
    </row>
    <row r="13" spans="1:3" x14ac:dyDescent="0.3">
      <c r="A13" s="19" t="s">
        <v>1</v>
      </c>
      <c r="B13" s="62">
        <f>SUM(B11:B12)</f>
        <v>0</v>
      </c>
      <c r="C13" s="59"/>
    </row>
    <row r="15" spans="1:3" x14ac:dyDescent="0.3">
      <c r="A15" s="63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.19921875" style="71" bestFit="1" customWidth="1"/>
    <col min="2" max="2" width="5.09765625" bestFit="1" customWidth="1"/>
    <col min="3" max="3" width="3.8984375" bestFit="1" customWidth="1"/>
    <col min="4" max="4" width="5.796875" style="70" bestFit="1" customWidth="1"/>
    <col min="6" max="6" width="4.8984375" bestFit="1" customWidth="1"/>
    <col min="7" max="7" width="3.8984375" bestFit="1" customWidth="1"/>
    <col min="8" max="8" width="6.3984375" bestFit="1" customWidth="1"/>
    <col min="9" max="9" width="6.5" bestFit="1" customWidth="1"/>
    <col min="10" max="10" width="4.8984375" bestFit="1" customWidth="1"/>
    <col min="11" max="11" width="7.09765625" bestFit="1" customWidth="1"/>
    <col min="12" max="12" width="5.5" bestFit="1" customWidth="1"/>
    <col min="14" max="14" width="11.19921875" bestFit="1" customWidth="1"/>
    <col min="15" max="15" width="9.296875" bestFit="1" customWidth="1"/>
    <col min="16" max="16" width="8.296875" bestFit="1" customWidth="1"/>
    <col min="17" max="17" width="9.796875" bestFit="1" customWidth="1"/>
    <col min="18" max="18" width="9.296875" bestFit="1" customWidth="1"/>
    <col min="19" max="20" width="6.69921875" bestFit="1" customWidth="1"/>
    <col min="21" max="21" width="6.59765625" bestFit="1" customWidth="1"/>
    <col min="22" max="24" width="9.8984375" bestFit="1" customWidth="1"/>
    <col min="25" max="25" width="7.19921875" bestFit="1" customWidth="1"/>
  </cols>
  <sheetData>
    <row r="1" spans="1:25" s="69" customFormat="1" ht="16.8" thickTop="1" thickBot="1" x14ac:dyDescent="0.35">
      <c r="A1" s="76" t="s">
        <v>0</v>
      </c>
      <c r="B1" s="75" t="s">
        <v>19</v>
      </c>
      <c r="C1" s="75"/>
      <c r="D1" s="79" t="s">
        <v>5</v>
      </c>
      <c r="F1" s="98" t="s">
        <v>57</v>
      </c>
      <c r="G1" s="105"/>
      <c r="H1" s="101" t="s">
        <v>21</v>
      </c>
      <c r="I1" s="99" t="s">
        <v>22</v>
      </c>
      <c r="J1" s="99" t="s">
        <v>23</v>
      </c>
      <c r="K1" s="99" t="s">
        <v>24</v>
      </c>
      <c r="L1" s="99" t="s">
        <v>18</v>
      </c>
      <c r="M1" s="99" t="s">
        <v>11</v>
      </c>
      <c r="N1" s="99" t="s">
        <v>25</v>
      </c>
      <c r="O1" s="99" t="s">
        <v>26</v>
      </c>
      <c r="P1" s="99" t="s">
        <v>27</v>
      </c>
      <c r="Q1" s="99" t="s">
        <v>28</v>
      </c>
      <c r="R1" s="109" t="s">
        <v>29</v>
      </c>
      <c r="S1" s="112" t="s">
        <v>30</v>
      </c>
      <c r="T1" s="99" t="s">
        <v>31</v>
      </c>
      <c r="U1" s="109" t="s">
        <v>32</v>
      </c>
      <c r="V1" s="112" t="s">
        <v>33</v>
      </c>
      <c r="W1" s="99" t="s">
        <v>34</v>
      </c>
      <c r="X1" s="99" t="s">
        <v>35</v>
      </c>
      <c r="Y1" s="100" t="s">
        <v>36</v>
      </c>
    </row>
    <row r="2" spans="1:25" x14ac:dyDescent="0.3">
      <c r="A2" s="77" t="s">
        <v>21</v>
      </c>
      <c r="B2" s="72">
        <v>0</v>
      </c>
      <c r="C2" s="72"/>
      <c r="D2" s="80">
        <v>0</v>
      </c>
      <c r="F2" s="95">
        <v>0</v>
      </c>
      <c r="G2" s="106">
        <v>1</v>
      </c>
      <c r="H2" s="102"/>
      <c r="I2" s="96"/>
      <c r="J2" s="96"/>
      <c r="K2" s="96"/>
      <c r="L2" s="96"/>
      <c r="M2" s="96"/>
      <c r="N2" s="96"/>
      <c r="O2" s="96"/>
      <c r="P2" s="96"/>
      <c r="Q2" s="96"/>
      <c r="R2" s="110"/>
      <c r="S2" s="113"/>
      <c r="T2" s="96"/>
      <c r="U2" s="110"/>
      <c r="V2" s="113"/>
      <c r="W2" s="96"/>
      <c r="X2" s="96"/>
      <c r="Y2" s="97"/>
    </row>
    <row r="3" spans="1:25" x14ac:dyDescent="0.3">
      <c r="A3" s="77" t="s">
        <v>22</v>
      </c>
      <c r="B3" s="71" t="str">
        <f>CONCATENATE(B2+1," -")</f>
        <v>1 -</v>
      </c>
      <c r="C3" s="73">
        <v>2</v>
      </c>
      <c r="D3" s="80">
        <v>2</v>
      </c>
      <c r="F3" s="91">
        <v>2</v>
      </c>
      <c r="G3" s="107">
        <v>3</v>
      </c>
      <c r="H3" s="103"/>
      <c r="I3" s="88"/>
      <c r="J3" s="88"/>
      <c r="K3" s="88"/>
      <c r="L3" s="88"/>
      <c r="M3" s="88"/>
      <c r="N3" s="88"/>
      <c r="O3" s="88"/>
      <c r="P3" s="88"/>
      <c r="Q3" s="88"/>
      <c r="R3" s="89"/>
      <c r="S3" s="91"/>
      <c r="T3" s="88"/>
      <c r="U3" s="89"/>
      <c r="V3" s="91">
        <v>1</v>
      </c>
      <c r="W3" s="88">
        <v>1</v>
      </c>
      <c r="X3" s="88">
        <v>1</v>
      </c>
      <c r="Y3" s="90">
        <v>1</v>
      </c>
    </row>
    <row r="4" spans="1:25" x14ac:dyDescent="0.3">
      <c r="A4" s="77" t="s">
        <v>23</v>
      </c>
      <c r="B4" s="71" t="str">
        <f t="shared" ref="B4:B15" si="0">CONCATENATE(C3+1," -")</f>
        <v>3 -</v>
      </c>
      <c r="C4" s="73">
        <v>4</v>
      </c>
      <c r="D4" s="80">
        <v>4</v>
      </c>
      <c r="F4" s="91">
        <v>4</v>
      </c>
      <c r="G4" s="107">
        <v>6</v>
      </c>
      <c r="H4" s="103"/>
      <c r="I4" s="88"/>
      <c r="J4" s="88"/>
      <c r="K4" s="88"/>
      <c r="L4" s="88"/>
      <c r="M4" s="88"/>
      <c r="N4" s="88"/>
      <c r="O4" s="88"/>
      <c r="P4" s="88"/>
      <c r="Q4" s="88"/>
      <c r="R4" s="89"/>
      <c r="S4" s="91"/>
      <c r="T4" s="88"/>
      <c r="U4" s="89">
        <v>1</v>
      </c>
      <c r="V4" s="91">
        <v>1</v>
      </c>
      <c r="W4" s="88">
        <v>1</v>
      </c>
      <c r="X4" s="88">
        <v>1</v>
      </c>
      <c r="Y4" s="90">
        <v>1</v>
      </c>
    </row>
    <row r="5" spans="1:25" x14ac:dyDescent="0.3">
      <c r="A5" s="77" t="s">
        <v>24</v>
      </c>
      <c r="B5" s="71" t="str">
        <f t="shared" si="0"/>
        <v>5 -</v>
      </c>
      <c r="C5" s="73">
        <v>7</v>
      </c>
      <c r="D5" s="80">
        <v>6</v>
      </c>
      <c r="F5" s="91">
        <v>7</v>
      </c>
      <c r="G5" s="107">
        <v>10</v>
      </c>
      <c r="H5" s="103"/>
      <c r="I5" s="88"/>
      <c r="J5" s="88"/>
      <c r="K5" s="88"/>
      <c r="L5" s="88"/>
      <c r="M5" s="88"/>
      <c r="N5" s="88"/>
      <c r="O5" s="88"/>
      <c r="P5" s="88"/>
      <c r="Q5" s="88"/>
      <c r="R5" s="89"/>
      <c r="S5" s="91"/>
      <c r="T5" s="88">
        <v>1</v>
      </c>
      <c r="U5" s="89">
        <v>1</v>
      </c>
      <c r="V5" s="91">
        <v>1</v>
      </c>
      <c r="W5" s="88">
        <v>1</v>
      </c>
      <c r="X5" s="88">
        <v>1</v>
      </c>
      <c r="Y5" s="90">
        <v>1</v>
      </c>
    </row>
    <row r="6" spans="1:25" x14ac:dyDescent="0.3">
      <c r="A6" s="77" t="s">
        <v>18</v>
      </c>
      <c r="B6" s="71" t="str">
        <f t="shared" si="0"/>
        <v>8 -</v>
      </c>
      <c r="C6" s="73">
        <v>15</v>
      </c>
      <c r="D6" s="80">
        <v>10</v>
      </c>
      <c r="F6" s="91">
        <v>11</v>
      </c>
      <c r="G6" s="107">
        <v>15</v>
      </c>
      <c r="H6" s="103"/>
      <c r="I6" s="88"/>
      <c r="J6" s="88"/>
      <c r="K6" s="88"/>
      <c r="L6" s="88"/>
      <c r="M6" s="88"/>
      <c r="N6" s="88"/>
      <c r="O6" s="88"/>
      <c r="P6" s="88"/>
      <c r="Q6" s="88"/>
      <c r="R6" s="89"/>
      <c r="S6" s="91">
        <v>1</v>
      </c>
      <c r="T6" s="88">
        <v>1</v>
      </c>
      <c r="U6" s="89">
        <v>1</v>
      </c>
      <c r="V6" s="91">
        <v>1</v>
      </c>
      <c r="W6" s="88">
        <v>1</v>
      </c>
      <c r="X6" s="88">
        <v>1</v>
      </c>
      <c r="Y6" s="90">
        <v>1</v>
      </c>
    </row>
    <row r="7" spans="1:25" x14ac:dyDescent="0.3">
      <c r="A7" s="77" t="s">
        <v>11</v>
      </c>
      <c r="B7" s="71" t="str">
        <f t="shared" si="0"/>
        <v>16 -</v>
      </c>
      <c r="C7" s="73">
        <v>25</v>
      </c>
      <c r="D7" s="80">
        <v>20</v>
      </c>
      <c r="F7" s="91">
        <v>16</v>
      </c>
      <c r="G7" s="107">
        <v>20</v>
      </c>
      <c r="H7" s="103"/>
      <c r="I7" s="88"/>
      <c r="J7" s="88"/>
      <c r="K7" s="88"/>
      <c r="L7" s="88"/>
      <c r="M7" s="88"/>
      <c r="N7" s="88"/>
      <c r="O7" s="88"/>
      <c r="P7" s="88"/>
      <c r="Q7" s="88"/>
      <c r="R7" s="89">
        <v>1</v>
      </c>
      <c r="S7" s="91">
        <v>1</v>
      </c>
      <c r="T7" s="88">
        <v>1</v>
      </c>
      <c r="U7" s="89">
        <v>1</v>
      </c>
      <c r="V7" s="91">
        <v>1</v>
      </c>
      <c r="W7" s="88">
        <v>1</v>
      </c>
      <c r="X7" s="88">
        <v>1</v>
      </c>
      <c r="Y7" s="90">
        <v>1</v>
      </c>
    </row>
    <row r="8" spans="1:25" x14ac:dyDescent="0.3">
      <c r="A8" s="77" t="s">
        <v>25</v>
      </c>
      <c r="B8" s="71" t="str">
        <f t="shared" si="0"/>
        <v>26 -</v>
      </c>
      <c r="C8" s="73">
        <v>35</v>
      </c>
      <c r="D8" s="80">
        <v>30</v>
      </c>
      <c r="F8" s="91">
        <v>21</v>
      </c>
      <c r="G8" s="107">
        <v>25</v>
      </c>
      <c r="H8" s="103"/>
      <c r="I8" s="88"/>
      <c r="J8" s="88"/>
      <c r="K8" s="88"/>
      <c r="L8" s="88"/>
      <c r="M8" s="88"/>
      <c r="N8" s="88"/>
      <c r="O8" s="88"/>
      <c r="P8" s="88"/>
      <c r="Q8" s="88">
        <v>1</v>
      </c>
      <c r="R8" s="89">
        <v>1</v>
      </c>
      <c r="S8" s="91">
        <v>1</v>
      </c>
      <c r="T8" s="88">
        <v>1</v>
      </c>
      <c r="U8" s="89">
        <v>1</v>
      </c>
      <c r="V8" s="91">
        <v>1</v>
      </c>
      <c r="W8" s="88">
        <v>1</v>
      </c>
      <c r="X8" s="88">
        <v>1</v>
      </c>
      <c r="Y8" s="90">
        <v>2</v>
      </c>
    </row>
    <row r="9" spans="1:25" x14ac:dyDescent="0.3">
      <c r="A9" s="77" t="s">
        <v>26</v>
      </c>
      <c r="B9" s="71" t="str">
        <f t="shared" si="0"/>
        <v>36 -</v>
      </c>
      <c r="C9" s="73">
        <v>56</v>
      </c>
      <c r="D9" s="80">
        <v>40</v>
      </c>
      <c r="F9" s="91">
        <v>26</v>
      </c>
      <c r="G9" s="107">
        <v>30</v>
      </c>
      <c r="H9" s="103"/>
      <c r="I9" s="88"/>
      <c r="J9" s="88"/>
      <c r="K9" s="88"/>
      <c r="L9" s="88"/>
      <c r="M9" s="88"/>
      <c r="N9" s="88"/>
      <c r="O9" s="88"/>
      <c r="P9" s="88">
        <v>1</v>
      </c>
      <c r="Q9" s="88">
        <v>1</v>
      </c>
      <c r="R9" s="89">
        <v>1</v>
      </c>
      <c r="S9" s="91">
        <v>1</v>
      </c>
      <c r="T9" s="88">
        <v>1</v>
      </c>
      <c r="U9" s="89">
        <v>1</v>
      </c>
      <c r="V9" s="91">
        <v>1</v>
      </c>
      <c r="W9" s="88">
        <v>1</v>
      </c>
      <c r="X9" s="88">
        <v>2</v>
      </c>
      <c r="Y9" s="90">
        <v>2</v>
      </c>
    </row>
    <row r="10" spans="1:25" x14ac:dyDescent="0.3">
      <c r="A10" s="77" t="s">
        <v>27</v>
      </c>
      <c r="B10" s="71" t="str">
        <f t="shared" si="0"/>
        <v>57 -</v>
      </c>
      <c r="C10" s="73">
        <v>62</v>
      </c>
      <c r="D10" s="80">
        <v>50</v>
      </c>
      <c r="F10" s="91">
        <v>31</v>
      </c>
      <c r="G10" s="107">
        <v>35</v>
      </c>
      <c r="H10" s="103"/>
      <c r="I10" s="88"/>
      <c r="J10" s="88"/>
      <c r="K10" s="88"/>
      <c r="L10" s="88"/>
      <c r="M10" s="88"/>
      <c r="N10" s="88"/>
      <c r="O10" s="88">
        <v>1</v>
      </c>
      <c r="P10" s="88">
        <v>1</v>
      </c>
      <c r="Q10" s="88">
        <v>1</v>
      </c>
      <c r="R10" s="89">
        <v>1</v>
      </c>
      <c r="S10" s="91">
        <v>1</v>
      </c>
      <c r="T10" s="88">
        <v>1</v>
      </c>
      <c r="U10" s="89">
        <v>1</v>
      </c>
      <c r="V10" s="91">
        <v>1</v>
      </c>
      <c r="W10" s="88">
        <v>2</v>
      </c>
      <c r="X10" s="88">
        <v>2</v>
      </c>
      <c r="Y10" s="90">
        <v>2</v>
      </c>
    </row>
    <row r="11" spans="1:25" x14ac:dyDescent="0.3">
      <c r="A11" s="77" t="s">
        <v>28</v>
      </c>
      <c r="B11" s="71" t="str">
        <f t="shared" si="0"/>
        <v>63 -</v>
      </c>
      <c r="C11" s="73">
        <v>67</v>
      </c>
      <c r="D11" s="80">
        <v>75</v>
      </c>
      <c r="F11" s="91">
        <v>36</v>
      </c>
      <c r="G11" s="107">
        <v>40</v>
      </c>
      <c r="H11" s="103"/>
      <c r="I11" s="88"/>
      <c r="J11" s="88"/>
      <c r="K11" s="88"/>
      <c r="L11" s="88"/>
      <c r="M11" s="88"/>
      <c r="N11" s="88">
        <v>1</v>
      </c>
      <c r="O11" s="88">
        <v>1</v>
      </c>
      <c r="P11" s="88">
        <v>1</v>
      </c>
      <c r="Q11" s="88">
        <v>1</v>
      </c>
      <c r="R11" s="89">
        <v>1</v>
      </c>
      <c r="S11" s="91">
        <v>1</v>
      </c>
      <c r="T11" s="88">
        <v>1</v>
      </c>
      <c r="U11" s="89">
        <v>2</v>
      </c>
      <c r="V11" s="91">
        <v>2</v>
      </c>
      <c r="W11" s="88">
        <v>2</v>
      </c>
      <c r="X11" s="88">
        <v>2</v>
      </c>
      <c r="Y11" s="90">
        <v>2</v>
      </c>
    </row>
    <row r="12" spans="1:25" x14ac:dyDescent="0.3">
      <c r="A12" s="77" t="s">
        <v>29</v>
      </c>
      <c r="B12" s="71" t="str">
        <f t="shared" si="0"/>
        <v>68 -</v>
      </c>
      <c r="C12" s="73">
        <v>125</v>
      </c>
      <c r="D12" s="80">
        <v>100</v>
      </c>
      <c r="F12" s="91">
        <v>41</v>
      </c>
      <c r="G12" s="107">
        <v>45</v>
      </c>
      <c r="H12" s="103"/>
      <c r="I12" s="88"/>
      <c r="J12" s="88"/>
      <c r="K12" s="88"/>
      <c r="L12" s="88"/>
      <c r="M12" s="88">
        <v>1</v>
      </c>
      <c r="N12" s="88">
        <v>1</v>
      </c>
      <c r="O12" s="88">
        <v>1</v>
      </c>
      <c r="P12" s="88">
        <v>1</v>
      </c>
      <c r="Q12" s="88">
        <v>1</v>
      </c>
      <c r="R12" s="89">
        <v>1</v>
      </c>
      <c r="S12" s="91">
        <v>2</v>
      </c>
      <c r="T12" s="88">
        <v>2</v>
      </c>
      <c r="U12" s="89">
        <v>2</v>
      </c>
      <c r="V12" s="91">
        <v>2</v>
      </c>
      <c r="W12" s="88">
        <v>2</v>
      </c>
      <c r="X12" s="88">
        <v>2</v>
      </c>
      <c r="Y12" s="90">
        <v>2</v>
      </c>
    </row>
    <row r="13" spans="1:25" x14ac:dyDescent="0.3">
      <c r="A13" s="77" t="s">
        <v>30</v>
      </c>
      <c r="B13" s="71" t="str">
        <f t="shared" si="0"/>
        <v>126 -</v>
      </c>
      <c r="C13" s="73">
        <v>175</v>
      </c>
      <c r="D13" s="80">
        <v>150</v>
      </c>
      <c r="F13" s="91">
        <v>46</v>
      </c>
      <c r="G13" s="107">
        <v>50</v>
      </c>
      <c r="H13" s="103"/>
      <c r="I13" s="88"/>
      <c r="J13" s="88"/>
      <c r="K13" s="88"/>
      <c r="L13" s="88">
        <v>1</v>
      </c>
      <c r="M13" s="88">
        <v>1</v>
      </c>
      <c r="N13" s="88">
        <v>1</v>
      </c>
      <c r="O13" s="88">
        <v>1</v>
      </c>
      <c r="P13" s="88">
        <v>1</v>
      </c>
      <c r="Q13" s="88">
        <v>1</v>
      </c>
      <c r="R13" s="89">
        <v>2</v>
      </c>
      <c r="S13" s="91">
        <v>2</v>
      </c>
      <c r="T13" s="88">
        <v>2</v>
      </c>
      <c r="U13" s="89">
        <v>2</v>
      </c>
      <c r="V13" s="91">
        <v>2</v>
      </c>
      <c r="W13" s="88">
        <v>2</v>
      </c>
      <c r="X13" s="88">
        <v>2</v>
      </c>
      <c r="Y13" s="90">
        <v>2</v>
      </c>
    </row>
    <row r="14" spans="1:25" x14ac:dyDescent="0.3">
      <c r="A14" s="77" t="s">
        <v>31</v>
      </c>
      <c r="B14" s="71" t="str">
        <f t="shared" si="0"/>
        <v>176 -</v>
      </c>
      <c r="C14" s="73">
        <v>350</v>
      </c>
      <c r="D14" s="80">
        <v>200</v>
      </c>
      <c r="F14" s="91">
        <v>51</v>
      </c>
      <c r="G14" s="107">
        <v>55</v>
      </c>
      <c r="H14" s="103"/>
      <c r="I14" s="88"/>
      <c r="J14" s="88"/>
      <c r="K14" s="88">
        <v>1</v>
      </c>
      <c r="L14" s="88">
        <v>1</v>
      </c>
      <c r="M14" s="88">
        <v>1</v>
      </c>
      <c r="N14" s="88">
        <v>1</v>
      </c>
      <c r="O14" s="88">
        <v>1</v>
      </c>
      <c r="P14" s="88">
        <v>1</v>
      </c>
      <c r="Q14" s="88">
        <v>2</v>
      </c>
      <c r="R14" s="89">
        <v>2</v>
      </c>
      <c r="S14" s="91">
        <v>2</v>
      </c>
      <c r="T14" s="88">
        <v>2</v>
      </c>
      <c r="U14" s="89">
        <v>2</v>
      </c>
      <c r="V14" s="91">
        <v>2</v>
      </c>
      <c r="W14" s="88">
        <v>2</v>
      </c>
      <c r="X14" s="88">
        <v>2</v>
      </c>
      <c r="Y14" s="90">
        <v>2</v>
      </c>
    </row>
    <row r="15" spans="1:25" x14ac:dyDescent="0.3">
      <c r="A15" s="77" t="s">
        <v>32</v>
      </c>
      <c r="B15" s="71" t="str">
        <f t="shared" si="0"/>
        <v>351 -</v>
      </c>
      <c r="C15" s="73">
        <v>999</v>
      </c>
      <c r="D15" s="80">
        <v>500</v>
      </c>
      <c r="F15" s="91">
        <v>56</v>
      </c>
      <c r="G15" s="107">
        <v>60</v>
      </c>
      <c r="H15" s="103"/>
      <c r="I15" s="88"/>
      <c r="J15" s="88">
        <v>1</v>
      </c>
      <c r="K15" s="88">
        <v>1</v>
      </c>
      <c r="L15" s="88">
        <v>1</v>
      </c>
      <c r="M15" s="88">
        <v>1</v>
      </c>
      <c r="N15" s="88">
        <v>1</v>
      </c>
      <c r="O15" s="88">
        <v>1</v>
      </c>
      <c r="P15" s="88">
        <v>2</v>
      </c>
      <c r="Q15" s="88">
        <v>2</v>
      </c>
      <c r="R15" s="89">
        <v>2</v>
      </c>
      <c r="S15" s="91">
        <v>2</v>
      </c>
      <c r="T15" s="88">
        <v>2</v>
      </c>
      <c r="U15" s="89">
        <v>2</v>
      </c>
      <c r="V15" s="91">
        <v>2</v>
      </c>
      <c r="W15" s="88">
        <v>2</v>
      </c>
      <c r="X15" s="88">
        <v>2</v>
      </c>
      <c r="Y15" s="90">
        <v>2</v>
      </c>
    </row>
    <row r="16" spans="1:25" x14ac:dyDescent="0.3">
      <c r="A16" s="77" t="s">
        <v>33</v>
      </c>
      <c r="B16" s="72">
        <v>1000</v>
      </c>
      <c r="C16" s="72"/>
      <c r="D16" s="80">
        <v>1000</v>
      </c>
      <c r="F16" s="91">
        <v>61</v>
      </c>
      <c r="G16" s="107">
        <v>65</v>
      </c>
      <c r="H16" s="103"/>
      <c r="I16" s="88">
        <v>1</v>
      </c>
      <c r="J16" s="88">
        <v>1</v>
      </c>
      <c r="K16" s="88">
        <v>1</v>
      </c>
      <c r="L16" s="88">
        <v>1</v>
      </c>
      <c r="M16" s="88">
        <v>1</v>
      </c>
      <c r="N16" s="88">
        <v>1</v>
      </c>
      <c r="O16" s="88">
        <v>2</v>
      </c>
      <c r="P16" s="88">
        <v>2</v>
      </c>
      <c r="Q16" s="88">
        <v>2</v>
      </c>
      <c r="R16" s="89">
        <v>2</v>
      </c>
      <c r="S16" s="91">
        <v>2</v>
      </c>
      <c r="T16" s="88">
        <v>2</v>
      </c>
      <c r="U16" s="89">
        <v>2</v>
      </c>
      <c r="V16" s="91">
        <v>2</v>
      </c>
      <c r="W16" s="88">
        <v>2</v>
      </c>
      <c r="X16" s="88">
        <v>2</v>
      </c>
      <c r="Y16" s="90">
        <v>3</v>
      </c>
    </row>
    <row r="17" spans="1:25" x14ac:dyDescent="0.3">
      <c r="A17" s="77" t="s">
        <v>34</v>
      </c>
      <c r="B17" s="72">
        <v>3000</v>
      </c>
      <c r="C17" s="72"/>
      <c r="D17" s="80">
        <v>3000</v>
      </c>
      <c r="F17" s="91">
        <v>66</v>
      </c>
      <c r="G17" s="107">
        <v>70</v>
      </c>
      <c r="H17" s="103">
        <v>1</v>
      </c>
      <c r="I17" s="88">
        <v>1</v>
      </c>
      <c r="J17" s="88">
        <v>1</v>
      </c>
      <c r="K17" s="88">
        <v>1</v>
      </c>
      <c r="L17" s="88">
        <v>1</v>
      </c>
      <c r="M17" s="88">
        <v>1</v>
      </c>
      <c r="N17" s="88">
        <v>2</v>
      </c>
      <c r="O17" s="88">
        <v>2</v>
      </c>
      <c r="P17" s="88">
        <v>2</v>
      </c>
      <c r="Q17" s="88">
        <v>2</v>
      </c>
      <c r="R17" s="89">
        <v>2</v>
      </c>
      <c r="S17" s="91">
        <v>2</v>
      </c>
      <c r="T17" s="88">
        <v>2</v>
      </c>
      <c r="U17" s="89">
        <v>2</v>
      </c>
      <c r="V17" s="91">
        <v>2</v>
      </c>
      <c r="W17" s="88">
        <v>2</v>
      </c>
      <c r="X17" s="88">
        <v>3</v>
      </c>
      <c r="Y17" s="90">
        <v>3</v>
      </c>
    </row>
    <row r="18" spans="1:25" x14ac:dyDescent="0.3">
      <c r="A18" s="77" t="s">
        <v>35</v>
      </c>
      <c r="B18" s="72">
        <v>5000</v>
      </c>
      <c r="C18" s="72"/>
      <c r="D18" s="80">
        <v>5000</v>
      </c>
      <c r="F18" s="91">
        <v>71</v>
      </c>
      <c r="G18" s="107">
        <v>75</v>
      </c>
      <c r="H18" s="103">
        <v>1</v>
      </c>
      <c r="I18" s="88">
        <v>1</v>
      </c>
      <c r="J18" s="88">
        <v>1</v>
      </c>
      <c r="K18" s="88">
        <v>1</v>
      </c>
      <c r="L18" s="88">
        <v>1</v>
      </c>
      <c r="M18" s="88">
        <v>2</v>
      </c>
      <c r="N18" s="88">
        <v>2</v>
      </c>
      <c r="O18" s="88">
        <v>2</v>
      </c>
      <c r="P18" s="88">
        <v>2</v>
      </c>
      <c r="Q18" s="88">
        <v>2</v>
      </c>
      <c r="R18" s="89">
        <v>2</v>
      </c>
      <c r="S18" s="91">
        <v>2</v>
      </c>
      <c r="T18" s="88">
        <v>2</v>
      </c>
      <c r="U18" s="89">
        <v>2</v>
      </c>
      <c r="V18" s="91">
        <v>2</v>
      </c>
      <c r="W18" s="88">
        <v>3</v>
      </c>
      <c r="X18" s="88">
        <v>3</v>
      </c>
      <c r="Y18" s="90">
        <v>3</v>
      </c>
    </row>
    <row r="19" spans="1:25" ht="16.2" thickBot="1" x14ac:dyDescent="0.35">
      <c r="A19" s="78" t="s">
        <v>36</v>
      </c>
      <c r="B19" s="74" t="s">
        <v>37</v>
      </c>
      <c r="C19" s="74"/>
      <c r="D19" s="81" t="s">
        <v>37</v>
      </c>
      <c r="F19" s="91">
        <v>76</v>
      </c>
      <c r="G19" s="107">
        <v>80</v>
      </c>
      <c r="H19" s="103">
        <v>1</v>
      </c>
      <c r="I19" s="88">
        <v>1</v>
      </c>
      <c r="J19" s="88">
        <v>1</v>
      </c>
      <c r="K19" s="88">
        <v>1</v>
      </c>
      <c r="L19" s="88">
        <v>2</v>
      </c>
      <c r="M19" s="88">
        <v>2</v>
      </c>
      <c r="N19" s="88">
        <v>2</v>
      </c>
      <c r="O19" s="88">
        <v>2</v>
      </c>
      <c r="P19" s="88">
        <v>2</v>
      </c>
      <c r="Q19" s="88">
        <v>2</v>
      </c>
      <c r="R19" s="89">
        <v>2</v>
      </c>
      <c r="S19" s="91">
        <v>2</v>
      </c>
      <c r="T19" s="88">
        <v>2</v>
      </c>
      <c r="U19" s="89">
        <v>3</v>
      </c>
      <c r="V19" s="91">
        <v>3</v>
      </c>
      <c r="W19" s="88">
        <v>3</v>
      </c>
      <c r="X19" s="88">
        <v>3</v>
      </c>
      <c r="Y19" s="90">
        <v>3</v>
      </c>
    </row>
    <row r="20" spans="1:25" ht="16.2" thickTop="1" x14ac:dyDescent="0.3">
      <c r="B20" s="70"/>
      <c r="C20" s="70"/>
      <c r="F20" s="91">
        <v>81</v>
      </c>
      <c r="G20" s="107">
        <v>85</v>
      </c>
      <c r="H20" s="103">
        <v>1</v>
      </c>
      <c r="I20" s="88">
        <v>1</v>
      </c>
      <c r="J20" s="88">
        <v>1</v>
      </c>
      <c r="K20" s="88">
        <v>2</v>
      </c>
      <c r="L20" s="88">
        <v>2</v>
      </c>
      <c r="M20" s="88">
        <v>2</v>
      </c>
      <c r="N20" s="88">
        <v>2</v>
      </c>
      <c r="O20" s="88">
        <v>2</v>
      </c>
      <c r="P20" s="88">
        <v>2</v>
      </c>
      <c r="Q20" s="88">
        <v>2</v>
      </c>
      <c r="R20" s="89">
        <v>2</v>
      </c>
      <c r="S20" s="91">
        <v>3</v>
      </c>
      <c r="T20" s="88">
        <v>3</v>
      </c>
      <c r="U20" s="89">
        <v>3</v>
      </c>
      <c r="V20" s="91">
        <v>3</v>
      </c>
      <c r="W20" s="88">
        <v>3</v>
      </c>
      <c r="X20" s="88">
        <v>3</v>
      </c>
      <c r="Y20" s="90">
        <v>3</v>
      </c>
    </row>
    <row r="21" spans="1:25" x14ac:dyDescent="0.3">
      <c r="F21" s="91">
        <v>86</v>
      </c>
      <c r="G21" s="107">
        <v>90</v>
      </c>
      <c r="H21" s="103">
        <v>1</v>
      </c>
      <c r="I21" s="88">
        <v>1</v>
      </c>
      <c r="J21" s="88">
        <v>2</v>
      </c>
      <c r="K21" s="88">
        <v>2</v>
      </c>
      <c r="L21" s="88">
        <v>2</v>
      </c>
      <c r="M21" s="88">
        <v>2</v>
      </c>
      <c r="N21" s="88">
        <v>2</v>
      </c>
      <c r="O21" s="88">
        <v>2</v>
      </c>
      <c r="P21" s="88">
        <v>2</v>
      </c>
      <c r="Q21" s="88">
        <v>3</v>
      </c>
      <c r="R21" s="89">
        <v>3</v>
      </c>
      <c r="S21" s="91">
        <v>3</v>
      </c>
      <c r="T21" s="88">
        <v>3</v>
      </c>
      <c r="U21" s="89">
        <v>3</v>
      </c>
      <c r="V21" s="91">
        <v>3</v>
      </c>
      <c r="W21" s="88">
        <v>3</v>
      </c>
      <c r="X21" s="88">
        <v>3</v>
      </c>
      <c r="Y21" s="90">
        <v>3</v>
      </c>
    </row>
    <row r="22" spans="1:25" x14ac:dyDescent="0.3">
      <c r="F22" s="91">
        <v>91</v>
      </c>
      <c r="G22" s="107">
        <v>94</v>
      </c>
      <c r="H22" s="103">
        <v>1</v>
      </c>
      <c r="I22" s="88">
        <v>2</v>
      </c>
      <c r="J22" s="88">
        <v>2</v>
      </c>
      <c r="K22" s="88">
        <v>2</v>
      </c>
      <c r="L22" s="88">
        <v>2</v>
      </c>
      <c r="M22" s="88">
        <v>2</v>
      </c>
      <c r="N22" s="88">
        <v>2</v>
      </c>
      <c r="O22" s="88">
        <v>3</v>
      </c>
      <c r="P22" s="88">
        <v>3</v>
      </c>
      <c r="Q22" s="88">
        <v>3</v>
      </c>
      <c r="R22" s="89">
        <v>3</v>
      </c>
      <c r="S22" s="91">
        <v>3</v>
      </c>
      <c r="T22" s="88">
        <v>3</v>
      </c>
      <c r="U22" s="89">
        <v>3</v>
      </c>
      <c r="V22" s="91">
        <v>3</v>
      </c>
      <c r="W22" s="88">
        <v>3</v>
      </c>
      <c r="X22" s="88">
        <v>3</v>
      </c>
      <c r="Y22" s="90">
        <v>3</v>
      </c>
    </row>
    <row r="23" spans="1:25" x14ac:dyDescent="0.3">
      <c r="F23" s="91">
        <v>95</v>
      </c>
      <c r="G23" s="107">
        <v>97</v>
      </c>
      <c r="H23" s="103">
        <v>2</v>
      </c>
      <c r="I23" s="88">
        <v>2</v>
      </c>
      <c r="J23" s="88">
        <v>2</v>
      </c>
      <c r="K23" s="88">
        <v>2</v>
      </c>
      <c r="L23" s="88">
        <v>2</v>
      </c>
      <c r="M23" s="88">
        <v>3</v>
      </c>
      <c r="N23" s="88">
        <v>3</v>
      </c>
      <c r="O23" s="88">
        <v>3</v>
      </c>
      <c r="P23" s="88">
        <v>3</v>
      </c>
      <c r="Q23" s="88">
        <v>3</v>
      </c>
      <c r="R23" s="89">
        <v>3</v>
      </c>
      <c r="S23" s="91">
        <v>3</v>
      </c>
      <c r="T23" s="88">
        <v>3</v>
      </c>
      <c r="U23" s="89">
        <v>3</v>
      </c>
      <c r="V23" s="91">
        <v>3</v>
      </c>
      <c r="W23" s="88">
        <v>3</v>
      </c>
      <c r="X23" s="88">
        <v>3</v>
      </c>
      <c r="Y23" s="90">
        <v>3</v>
      </c>
    </row>
    <row r="24" spans="1:25" x14ac:dyDescent="0.3">
      <c r="F24" s="91">
        <v>98</v>
      </c>
      <c r="G24" s="107">
        <v>99</v>
      </c>
      <c r="H24" s="103">
        <v>2</v>
      </c>
      <c r="I24" s="88">
        <v>2</v>
      </c>
      <c r="J24" s="88">
        <v>2</v>
      </c>
      <c r="K24" s="88">
        <v>3</v>
      </c>
      <c r="L24" s="88">
        <v>3</v>
      </c>
      <c r="M24" s="88">
        <v>3</v>
      </c>
      <c r="N24" s="88">
        <v>3</v>
      </c>
      <c r="O24" s="88">
        <v>3</v>
      </c>
      <c r="P24" s="88">
        <v>3</v>
      </c>
      <c r="Q24" s="88">
        <v>3</v>
      </c>
      <c r="R24" s="89">
        <v>3</v>
      </c>
      <c r="S24" s="91">
        <v>3</v>
      </c>
      <c r="T24" s="88">
        <v>3</v>
      </c>
      <c r="U24" s="89">
        <v>3</v>
      </c>
      <c r="V24" s="91">
        <v>3</v>
      </c>
      <c r="W24" s="88">
        <v>3</v>
      </c>
      <c r="X24" s="88">
        <v>3</v>
      </c>
      <c r="Y24" s="90">
        <v>3</v>
      </c>
    </row>
    <row r="25" spans="1:25" ht="16.2" thickBot="1" x14ac:dyDescent="0.35">
      <c r="F25" s="92">
        <v>99.1</v>
      </c>
      <c r="G25" s="108">
        <v>100</v>
      </c>
      <c r="H25" s="104">
        <v>3</v>
      </c>
      <c r="I25" s="93">
        <v>3</v>
      </c>
      <c r="J25" s="93">
        <v>3</v>
      </c>
      <c r="K25" s="93">
        <v>3</v>
      </c>
      <c r="L25" s="93">
        <v>3</v>
      </c>
      <c r="M25" s="93">
        <v>3</v>
      </c>
      <c r="N25" s="93">
        <v>3</v>
      </c>
      <c r="O25" s="93">
        <v>3</v>
      </c>
      <c r="P25" s="93">
        <v>3</v>
      </c>
      <c r="Q25" s="93">
        <v>3</v>
      </c>
      <c r="R25" s="111">
        <v>3</v>
      </c>
      <c r="S25" s="114">
        <v>3</v>
      </c>
      <c r="T25" s="93">
        <v>3</v>
      </c>
      <c r="U25" s="111">
        <v>3</v>
      </c>
      <c r="V25" s="114">
        <v>3</v>
      </c>
      <c r="W25" s="93">
        <v>3</v>
      </c>
      <c r="X25" s="93">
        <v>3</v>
      </c>
      <c r="Y25" s="94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Powers</vt:lpstr>
      <vt:lpstr>Equipment</vt:lpstr>
      <vt:lpstr>Karma Awards</vt:lpstr>
      <vt:lpstr>Resolution</vt:lpstr>
      <vt:lpstr>'Personal File'!Print_Area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2025-02-08T17:21:52Z</dcterms:modified>
</cp:coreProperties>
</file>