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A\Juegos\MU617\"/>
    </mc:Choice>
  </mc:AlternateContent>
  <xr:revisionPtr revIDLastSave="0" documentId="13_ncr:1_{56C020E5-3C59-494B-8B38-0699E446C644}" xr6:coauthVersionLast="47" xr6:coauthVersionMax="47" xr10:uidLastSave="{00000000-0000-0000-0000-000000000000}"/>
  <bookViews>
    <workbookView xWindow="-108" yWindow="-108" windowWidth="23256" windowHeight="13176" tabRatio="638" activeTab="2" xr2:uid="{00000000-000D-0000-FFFF-FFFF00000000}"/>
  </bookViews>
  <sheets>
    <sheet name="Stats" sheetId="28" r:id="rId1"/>
    <sheet name="Rolls" sheetId="29" r:id="rId2"/>
    <sheet name="Resolution" sheetId="26" r:id="rId3"/>
  </sheets>
  <externalReferences>
    <externalReference r:id="rId4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28" l="1"/>
  <c r="E7" i="28" s="1"/>
  <c r="D6" i="28"/>
  <c r="E6" i="28" s="1"/>
  <c r="N2" i="28"/>
  <c r="N3" i="28"/>
  <c r="N4" i="28"/>
  <c r="N5" i="28"/>
  <c r="N6" i="28"/>
  <c r="N7" i="28"/>
  <c r="D5" i="28"/>
  <c r="E5" i="28" s="1"/>
  <c r="D4" i="28"/>
  <c r="E4" i="28" s="1"/>
  <c r="D3" i="28"/>
  <c r="E3" i="28" s="1"/>
  <c r="D2" i="28"/>
  <c r="E2" i="28" s="1"/>
  <c r="H9" i="29" l="1"/>
  <c r="G9" i="29"/>
  <c r="F9" i="29"/>
  <c r="E9" i="29"/>
  <c r="D9" i="29"/>
  <c r="C9" i="29"/>
  <c r="H8" i="29"/>
  <c r="G8" i="29"/>
  <c r="F8" i="29"/>
  <c r="E8" i="29"/>
  <c r="D8" i="29"/>
  <c r="C8" i="29"/>
  <c r="H7" i="29"/>
  <c r="G7" i="29"/>
  <c r="F7" i="29"/>
  <c r="E7" i="29"/>
  <c r="D7" i="29"/>
  <c r="C7" i="29"/>
  <c r="H6" i="29"/>
  <c r="G6" i="29"/>
  <c r="F6" i="29"/>
  <c r="E6" i="29"/>
  <c r="D6" i="29"/>
  <c r="C6" i="29"/>
  <c r="H5" i="29"/>
  <c r="G5" i="29"/>
  <c r="F5" i="29"/>
  <c r="E5" i="29"/>
  <c r="D5" i="29"/>
  <c r="C5" i="29"/>
  <c r="H4" i="29"/>
  <c r="G4" i="29"/>
  <c r="F4" i="29"/>
  <c r="E4" i="29"/>
  <c r="D4" i="29"/>
  <c r="C4" i="29"/>
  <c r="H3" i="29"/>
  <c r="G3" i="29"/>
  <c r="F3" i="29"/>
  <c r="E3" i="29"/>
  <c r="D3" i="29"/>
  <c r="C3" i="29"/>
  <c r="H2" i="29"/>
  <c r="G2" i="29"/>
  <c r="F2" i="29"/>
  <c r="E2" i="29"/>
  <c r="D2" i="29"/>
  <c r="C2" i="29"/>
  <c r="S7" i="28"/>
  <c r="T7" i="28" s="1"/>
  <c r="S6" i="28"/>
  <c r="T6" i="28" s="1"/>
  <c r="S5" i="28"/>
  <c r="T5" i="28" s="1"/>
  <c r="S4" i="28"/>
  <c r="T4" i="28" s="1"/>
  <c r="S3" i="28"/>
  <c r="T3" i="28" s="1"/>
  <c r="S2" i="28"/>
  <c r="T2" i="28" s="1"/>
  <c r="B4" i="26" l="1"/>
  <c r="B5" i="26"/>
  <c r="B6" i="26"/>
  <c r="B7" i="26"/>
  <c r="B8" i="26"/>
  <c r="B9" i="26"/>
  <c r="B10" i="26"/>
  <c r="B11" i="26"/>
  <c r="B12" i="26"/>
  <c r="B13" i="26"/>
  <c r="B14" i="26"/>
  <c r="B15" i="26"/>
  <c r="B3" i="26"/>
</calcChain>
</file>

<file path=xl/sharedStrings.xml><?xml version="1.0" encoding="utf-8"?>
<sst xmlns="http://schemas.openxmlformats.org/spreadsheetml/2006/main" count="78" uniqueCount="58">
  <si>
    <t>Rank</t>
  </si>
  <si>
    <t>Value</t>
  </si>
  <si>
    <t>Excellent</t>
  </si>
  <si>
    <t>Good</t>
  </si>
  <si>
    <t>Range</t>
  </si>
  <si>
    <t>Shift 0</t>
  </si>
  <si>
    <t>Feeble</t>
  </si>
  <si>
    <t>Poor</t>
  </si>
  <si>
    <t>Typical</t>
  </si>
  <si>
    <t>Remarkable</t>
  </si>
  <si>
    <t>Incredible</t>
  </si>
  <si>
    <t>Amazing</t>
  </si>
  <si>
    <t>Monstrous</t>
  </si>
  <si>
    <t>Unearthly</t>
  </si>
  <si>
    <t>Shift X</t>
  </si>
  <si>
    <t>Shift Y</t>
  </si>
  <si>
    <t>Shift Z</t>
  </si>
  <si>
    <t>Class 1000</t>
  </si>
  <si>
    <t>Class 3000</t>
  </si>
  <si>
    <t>Class 5000</t>
  </si>
  <si>
    <t>Beyond</t>
  </si>
  <si>
    <t>∞</t>
  </si>
  <si>
    <t>Health</t>
  </si>
  <si>
    <t>1d100</t>
  </si>
  <si>
    <t>Character</t>
  </si>
  <si>
    <t>Fire</t>
  </si>
  <si>
    <t>Cold</t>
  </si>
  <si>
    <t>Acid</t>
  </si>
  <si>
    <t>Electric</t>
  </si>
  <si>
    <t>Sonic</t>
  </si>
  <si>
    <t>Nonlethal</t>
  </si>
  <si>
    <t>Total Damage</t>
  </si>
  <si>
    <t>Bloodloss</t>
  </si>
  <si>
    <t>Temp</t>
  </si>
  <si>
    <t>Healing</t>
  </si>
  <si>
    <t>Calcul. Total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</si>
  <si>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</si>
  <si>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</si>
  <si>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</si>
  <si>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</si>
  <si>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</si>
  <si>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</si>
  <si>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</si>
  <si>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</si>
  <si>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</si>
  <si>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</si>
  <si>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</si>
  <si>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</si>
  <si>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</si>
  <si>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</si>
  <si>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Initiative</t>
  </si>
  <si>
    <t>Modified Roll</t>
  </si>
  <si>
    <t>Current Health</t>
  </si>
  <si>
    <t>Kinetic</t>
  </si>
  <si>
    <t>Magic</t>
  </si>
  <si>
    <t>d10</t>
  </si>
  <si>
    <t>Player</t>
  </si>
  <si>
    <t>NPC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</si>
</sst>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2"/>
      <name val="Times New Roman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  <charset val="1"/>
    </font>
    <font>
      <i/>
      <sz val="12"/>
      <name val="Times New Roman"/>
      <family val="1"/>
    </font>
    <font>
      <sz val="12"/>
      <color theme="0" tint="-0.249977111117893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theme="0"/>
      <name val="Times New Roman"/>
      <family val="1"/>
    </font>
    <font>
      <b/>
      <sz val="12"/>
      <color rgb="FFFFC000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6600CC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</borders>
  <cellStyleXfs count="11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2" fillId="0" borderId="0"/>
    <xf numFmtId="0" fontId="6" fillId="0" borderId="0" applyFill="0" applyBorder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1" fillId="0" borderId="0"/>
  </cellStyleXfs>
  <cellXfs count="117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left"/>
    </xf>
    <xf numFmtId="0" fontId="4" fillId="0" borderId="12" xfId="0" applyFont="1" applyBorder="1" applyAlignment="1">
      <alignment horizontal="centerContinuous"/>
    </xf>
    <xf numFmtId="0" fontId="4" fillId="0" borderId="13" xfId="0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/>
    <xf numFmtId="0" fontId="0" fillId="0" borderId="1" xfId="0" applyBorder="1"/>
    <xf numFmtId="0" fontId="0" fillId="0" borderId="22" xfId="0" applyBorder="1"/>
    <xf numFmtId="0" fontId="0" fillId="0" borderId="21" xfId="0" applyBorder="1"/>
    <xf numFmtId="0" fontId="9" fillId="2" borderId="23" xfId="0" applyFont="1" applyFill="1" applyBorder="1"/>
    <xf numFmtId="0" fontId="0" fillId="0" borderId="24" xfId="0" applyBorder="1"/>
    <xf numFmtId="0" fontId="0" fillId="0" borderId="25" xfId="0" applyBorder="1"/>
    <xf numFmtId="0" fontId="9" fillId="2" borderId="26" xfId="0" applyFont="1" applyFill="1" applyBorder="1"/>
    <xf numFmtId="0" fontId="0" fillId="0" borderId="27" xfId="0" applyBorder="1"/>
    <xf numFmtId="0" fontId="0" fillId="0" borderId="28" xfId="0" applyBorder="1"/>
    <xf numFmtId="0" fontId="4" fillId="0" borderId="3" xfId="0" applyFont="1" applyBorder="1" applyAlignment="1">
      <alignment horizontal="centerContinuous"/>
    </xf>
    <xf numFmtId="0" fontId="4" fillId="0" borderId="30" xfId="0" applyFont="1" applyBorder="1"/>
    <xf numFmtId="0" fontId="4" fillId="0" borderId="31" xfId="0" applyFont="1" applyBorder="1"/>
    <xf numFmtId="0" fontId="4" fillId="0" borderId="29" xfId="0" applyFont="1" applyBorder="1"/>
    <xf numFmtId="0" fontId="0" fillId="0" borderId="32" xfId="0" applyBorder="1"/>
    <xf numFmtId="0" fontId="0" fillId="0" borderId="20" xfId="0" applyBorder="1"/>
    <xf numFmtId="0" fontId="0" fillId="0" borderId="33" xfId="0" applyBorder="1"/>
    <xf numFmtId="0" fontId="4" fillId="0" borderId="34" xfId="0" applyFont="1" applyBorder="1" applyAlignment="1">
      <alignment horizontal="centerContinuous"/>
    </xf>
    <xf numFmtId="0" fontId="0" fillId="0" borderId="28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5" xfId="0" applyBorder="1" applyAlignment="1">
      <alignment horizontal="left"/>
    </xf>
    <xf numFmtId="0" fontId="4" fillId="0" borderId="35" xfId="0" applyFont="1" applyBorder="1"/>
    <xf numFmtId="0" fontId="0" fillId="0" borderId="2" xfId="0" applyBorder="1"/>
    <xf numFmtId="0" fontId="0" fillId="0" borderId="36" xfId="0" applyBorder="1"/>
    <xf numFmtId="0" fontId="4" fillId="0" borderId="37" xfId="0" applyFont="1" applyBorder="1"/>
    <xf numFmtId="0" fontId="0" fillId="0" borderId="26" xfId="0" applyBorder="1"/>
    <xf numFmtId="0" fontId="0" fillId="0" borderId="23" xfId="0" applyBorder="1"/>
    <xf numFmtId="0" fontId="11" fillId="0" borderId="0" xfId="10" applyFont="1" applyAlignment="1">
      <alignment horizontal="center" vertical="center"/>
    </xf>
    <xf numFmtId="0" fontId="10" fillId="0" borderId="41" xfId="10" applyFont="1" applyBorder="1" applyAlignment="1">
      <alignment horizontal="center" vertical="center" wrapText="1"/>
    </xf>
    <xf numFmtId="0" fontId="10" fillId="6" borderId="43" xfId="10" applyFont="1" applyFill="1" applyBorder="1" applyAlignment="1">
      <alignment horizontal="center" vertical="center" wrapText="1"/>
    </xf>
    <xf numFmtId="0" fontId="12" fillId="7" borderId="45" xfId="10" applyFont="1" applyFill="1" applyBorder="1" applyAlignment="1">
      <alignment horizontal="center" vertical="center" wrapText="1"/>
    </xf>
    <xf numFmtId="0" fontId="10" fillId="8" borderId="44" xfId="10" applyFont="1" applyFill="1" applyBorder="1" applyAlignment="1">
      <alignment horizontal="center" vertical="center" wrapText="1"/>
    </xf>
    <xf numFmtId="0" fontId="10" fillId="5" borderId="44" xfId="10" applyFont="1" applyFill="1" applyBorder="1" applyAlignment="1">
      <alignment horizontal="center" vertical="center" wrapText="1"/>
    </xf>
    <xf numFmtId="0" fontId="10" fillId="4" borderId="44" xfId="10" applyFont="1" applyFill="1" applyBorder="1" applyAlignment="1">
      <alignment horizontal="center" vertical="center" wrapText="1"/>
    </xf>
    <xf numFmtId="0" fontId="10" fillId="9" borderId="44" xfId="10" applyFont="1" applyFill="1" applyBorder="1" applyAlignment="1">
      <alignment horizontal="center" vertical="center" wrapText="1"/>
    </xf>
    <xf numFmtId="0" fontId="10" fillId="10" borderId="44" xfId="10" applyFont="1" applyFill="1" applyBorder="1" applyAlignment="1">
      <alignment horizontal="center" vertical="center" wrapText="1"/>
    </xf>
    <xf numFmtId="0" fontId="10" fillId="11" borderId="47" xfId="10" applyFont="1" applyFill="1" applyBorder="1" applyAlignment="1">
      <alignment horizontal="center" vertical="center" wrapText="1"/>
    </xf>
    <xf numFmtId="0" fontId="10" fillId="0" borderId="46" xfId="10" applyFont="1" applyBorder="1" applyAlignment="1">
      <alignment horizontal="center" vertical="center" wrapText="1"/>
    </xf>
    <xf numFmtId="0" fontId="13" fillId="12" borderId="42" xfId="10" applyFont="1" applyFill="1" applyBorder="1" applyAlignment="1">
      <alignment horizontal="center" vertical="center" wrapText="1"/>
    </xf>
    <xf numFmtId="0" fontId="10" fillId="6" borderId="46" xfId="10" applyFont="1" applyFill="1" applyBorder="1" applyAlignment="1">
      <alignment horizontal="center" vertical="center" wrapText="1"/>
    </xf>
    <xf numFmtId="0" fontId="10" fillId="13" borderId="46" xfId="10" applyFont="1" applyFill="1" applyBorder="1" applyAlignment="1">
      <alignment horizontal="center" vertical="center" wrapText="1"/>
    </xf>
    <xf numFmtId="0" fontId="10" fillId="14" borderId="46" xfId="10" applyFont="1" applyFill="1" applyBorder="1" applyAlignment="1">
      <alignment horizontal="center" vertical="center" wrapText="1"/>
    </xf>
    <xf numFmtId="0" fontId="10" fillId="15" borderId="48" xfId="10" applyFont="1" applyFill="1" applyBorder="1" applyAlignment="1">
      <alignment horizontal="center" vertical="center" wrapText="1"/>
    </xf>
    <xf numFmtId="0" fontId="1" fillId="0" borderId="0" xfId="10" applyAlignment="1">
      <alignment horizontal="center" vertical="center" wrapText="1"/>
    </xf>
    <xf numFmtId="0" fontId="10" fillId="16" borderId="49" xfId="10" applyFont="1" applyFill="1" applyBorder="1" applyAlignment="1">
      <alignment horizontal="center" vertical="center"/>
    </xf>
    <xf numFmtId="0" fontId="4" fillId="6" borderId="50" xfId="10" applyFont="1" applyFill="1" applyBorder="1" applyAlignment="1">
      <alignment horizontal="center" vertical="center"/>
    </xf>
    <xf numFmtId="0" fontId="12" fillId="7" borderId="51" xfId="10" applyFont="1" applyFill="1" applyBorder="1" applyAlignment="1">
      <alignment horizontal="center" vertical="center"/>
    </xf>
    <xf numFmtId="0" fontId="1" fillId="8" borderId="52" xfId="10" applyFill="1" applyBorder="1" applyAlignment="1">
      <alignment horizontal="center" vertical="center"/>
    </xf>
    <xf numFmtId="0" fontId="11" fillId="5" borderId="4" xfId="10" applyFont="1" applyFill="1" applyBorder="1" applyAlignment="1">
      <alignment horizontal="center" vertical="center"/>
    </xf>
    <xf numFmtId="0" fontId="1" fillId="4" borderId="52" xfId="10" applyFill="1" applyBorder="1" applyAlignment="1">
      <alignment horizontal="center" vertical="center"/>
    </xf>
    <xf numFmtId="0" fontId="1" fillId="9" borderId="52" xfId="10" applyFill="1" applyBorder="1" applyAlignment="1">
      <alignment horizontal="center" vertical="center"/>
    </xf>
    <xf numFmtId="0" fontId="1" fillId="10" borderId="52" xfId="10" applyFill="1" applyBorder="1" applyAlignment="1">
      <alignment horizontal="center" vertical="center"/>
    </xf>
    <xf numFmtId="0" fontId="1" fillId="11" borderId="53" xfId="10" applyFill="1" applyBorder="1" applyAlignment="1">
      <alignment horizontal="center" vertical="center"/>
    </xf>
    <xf numFmtId="0" fontId="1" fillId="0" borderId="49" xfId="10" applyBorder="1" applyAlignment="1">
      <alignment horizontal="center" vertical="center"/>
    </xf>
    <xf numFmtId="0" fontId="14" fillId="12" borderId="54" xfId="10" applyFont="1" applyFill="1" applyBorder="1" applyAlignment="1">
      <alignment horizontal="center" vertical="center"/>
    </xf>
    <xf numFmtId="0" fontId="1" fillId="6" borderId="49" xfId="10" applyFill="1" applyBorder="1" applyAlignment="1">
      <alignment horizontal="center" vertical="center"/>
    </xf>
    <xf numFmtId="0" fontId="1" fillId="13" borderId="49" xfId="10" applyFill="1" applyBorder="1" applyAlignment="1">
      <alignment horizontal="center" vertical="center"/>
    </xf>
    <xf numFmtId="0" fontId="1" fillId="14" borderId="55" xfId="10" applyFill="1" applyBorder="1" applyAlignment="1">
      <alignment horizontal="center" vertical="center"/>
    </xf>
    <xf numFmtId="0" fontId="1" fillId="0" borderId="55" xfId="10" applyBorder="1" applyAlignment="1">
      <alignment horizontal="center" vertical="center"/>
    </xf>
    <xf numFmtId="1" fontId="11" fillId="15" borderId="56" xfId="10" applyNumberFormat="1" applyFont="1" applyFill="1" applyBorder="1" applyAlignment="1">
      <alignment horizontal="center" vertical="center"/>
    </xf>
    <xf numFmtId="0" fontId="1" fillId="0" borderId="0" xfId="10" applyAlignment="1">
      <alignment horizontal="center" vertical="center"/>
    </xf>
    <xf numFmtId="0" fontId="10" fillId="16" borderId="55" xfId="10" applyFont="1" applyFill="1" applyBorder="1" applyAlignment="1">
      <alignment horizontal="center" vertical="center"/>
    </xf>
    <xf numFmtId="0" fontId="1" fillId="8" borderId="4" xfId="10" applyFill="1" applyBorder="1" applyAlignment="1">
      <alignment horizontal="center" vertical="center"/>
    </xf>
    <xf numFmtId="0" fontId="1" fillId="4" borderId="4" xfId="10" applyFill="1" applyBorder="1" applyAlignment="1">
      <alignment horizontal="center" vertical="center"/>
    </xf>
    <xf numFmtId="0" fontId="1" fillId="9" borderId="4" xfId="10" applyFill="1" applyBorder="1" applyAlignment="1">
      <alignment horizontal="center" vertical="center"/>
    </xf>
    <xf numFmtId="0" fontId="1" fillId="10" borderId="4" xfId="10" applyFill="1" applyBorder="1" applyAlignment="1">
      <alignment horizontal="center" vertical="center"/>
    </xf>
    <xf numFmtId="0" fontId="14" fillId="12" borderId="57" xfId="10" applyFont="1" applyFill="1" applyBorder="1" applyAlignment="1">
      <alignment horizontal="center" vertical="center"/>
    </xf>
    <xf numFmtId="0" fontId="1" fillId="6" borderId="55" xfId="10" applyFill="1" applyBorder="1" applyAlignment="1">
      <alignment horizontal="center" vertical="center"/>
    </xf>
    <xf numFmtId="0" fontId="1" fillId="13" borderId="55" xfId="10" applyFill="1" applyBorder="1" applyAlignment="1">
      <alignment horizontal="center" vertical="center"/>
    </xf>
    <xf numFmtId="0" fontId="1" fillId="4" borderId="10" xfId="10" applyFill="1" applyBorder="1" applyAlignment="1">
      <alignment horizontal="center" vertical="center"/>
    </xf>
    <xf numFmtId="0" fontId="10" fillId="5" borderId="55" xfId="10" applyFont="1" applyFill="1" applyBorder="1" applyAlignment="1">
      <alignment horizontal="center" vertical="center"/>
    </xf>
    <xf numFmtId="0" fontId="12" fillId="3" borderId="55" xfId="10" applyFont="1" applyFill="1" applyBorder="1" applyAlignment="1">
      <alignment horizontal="center" vertical="center"/>
    </xf>
    <xf numFmtId="0" fontId="10" fillId="0" borderId="0" xfId="10" applyFont="1" applyAlignment="1">
      <alignment horizontal="center" vertical="center"/>
    </xf>
    <xf numFmtId="0" fontId="4" fillId="0" borderId="38" xfId="3" applyFont="1" applyBorder="1" applyAlignment="1">
      <alignment horizontal="center" vertical="center"/>
    </xf>
    <xf numFmtId="0" fontId="4" fillId="0" borderId="40" xfId="3" applyFont="1" applyBorder="1" applyAlignment="1">
      <alignment horizontal="center" vertical="center"/>
    </xf>
    <xf numFmtId="0" fontId="4" fillId="0" borderId="39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0" fontId="3" fillId="0" borderId="52" xfId="3" applyBorder="1" applyAlignment="1">
      <alignment horizontal="center" vertical="center"/>
    </xf>
    <xf numFmtId="0" fontId="3" fillId="0" borderId="59" xfId="3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3" fillId="0" borderId="4" xfId="3" applyBorder="1" applyAlignment="1">
      <alignment horizontal="center" vertical="center"/>
    </xf>
    <xf numFmtId="0" fontId="3" fillId="0" borderId="5" xfId="3" applyBorder="1" applyAlignment="1">
      <alignment horizontal="center" vertical="center"/>
    </xf>
    <xf numFmtId="0" fontId="11" fillId="0" borderId="0" xfId="10" applyFont="1" applyAlignment="1">
      <alignment vertical="center"/>
    </xf>
    <xf numFmtId="0" fontId="4" fillId="18" borderId="8" xfId="3" applyFont="1" applyFill="1" applyBorder="1" applyAlignment="1">
      <alignment horizontal="center" vertical="center"/>
    </xf>
    <xf numFmtId="0" fontId="3" fillId="18" borderId="4" xfId="3" applyFill="1" applyBorder="1" applyAlignment="1">
      <alignment horizontal="center" vertical="center"/>
    </xf>
    <xf numFmtId="0" fontId="3" fillId="18" borderId="5" xfId="3" applyFill="1" applyBorder="1" applyAlignment="1">
      <alignment horizontal="center" vertical="center"/>
    </xf>
    <xf numFmtId="0" fontId="4" fillId="18" borderId="9" xfId="3" applyFont="1" applyFill="1" applyBorder="1" applyAlignment="1">
      <alignment horizontal="center" vertical="center"/>
    </xf>
    <xf numFmtId="0" fontId="3" fillId="18" borderId="6" xfId="3" applyFill="1" applyBorder="1" applyAlignment="1">
      <alignment horizontal="center" vertical="center"/>
    </xf>
    <xf numFmtId="0" fontId="3" fillId="18" borderId="7" xfId="3" applyFill="1" applyBorder="1" applyAlignment="1">
      <alignment horizontal="center" vertical="center"/>
    </xf>
    <xf numFmtId="0" fontId="8" fillId="17" borderId="14" xfId="0" applyFont="1" applyFill="1" applyBorder="1" applyAlignment="1">
      <alignment horizontal="right"/>
    </xf>
    <xf numFmtId="0" fontId="0" fillId="17" borderId="0" xfId="0" applyFill="1" applyAlignment="1">
      <alignment horizontal="right"/>
    </xf>
    <xf numFmtId="0" fontId="0" fillId="17" borderId="0" xfId="0" applyFill="1" applyAlignment="1">
      <alignment horizontal="left"/>
    </xf>
    <xf numFmtId="0" fontId="0" fillId="17" borderId="17" xfId="0" applyFill="1" applyBorder="1" applyAlignment="1">
      <alignment horizontal="center"/>
    </xf>
    <xf numFmtId="0" fontId="3" fillId="17" borderId="0" xfId="0" applyFont="1" applyFill="1" applyAlignment="1">
      <alignment horizontal="centerContinuous"/>
    </xf>
    <xf numFmtId="0" fontId="8" fillId="17" borderId="15" xfId="0" applyFont="1" applyFill="1" applyBorder="1" applyAlignment="1">
      <alignment horizontal="right"/>
    </xf>
    <xf numFmtId="0" fontId="3" fillId="17" borderId="11" xfId="0" applyFont="1" applyFill="1" applyBorder="1" applyAlignment="1">
      <alignment horizontal="centerContinuous"/>
    </xf>
    <xf numFmtId="0" fontId="3" fillId="17" borderId="18" xfId="0" applyFont="1" applyFill="1" applyBorder="1" applyAlignment="1">
      <alignment horizontal="center"/>
    </xf>
    <xf numFmtId="0" fontId="16" fillId="20" borderId="44" xfId="10" applyFont="1" applyFill="1" applyBorder="1" applyAlignment="1">
      <alignment horizontal="center" vertical="center" wrapText="1"/>
    </xf>
    <xf numFmtId="0" fontId="16" fillId="20" borderId="4" xfId="10" applyFont="1" applyFill="1" applyBorder="1" applyAlignment="1">
      <alignment horizontal="center" vertical="center"/>
    </xf>
    <xf numFmtId="0" fontId="12" fillId="19" borderId="44" xfId="10" applyFont="1" applyFill="1" applyBorder="1" applyAlignment="1">
      <alignment horizontal="center" vertical="center" wrapText="1"/>
    </xf>
    <xf numFmtId="0" fontId="15" fillId="19" borderId="4" xfId="10" applyFont="1" applyFill="1" applyBorder="1" applyAlignment="1">
      <alignment horizontal="center" vertical="center"/>
    </xf>
    <xf numFmtId="0" fontId="3" fillId="6" borderId="50" xfId="10" applyFont="1" applyFill="1" applyBorder="1" applyAlignment="1">
      <alignment horizontal="center" vertical="center"/>
    </xf>
    <xf numFmtId="0" fontId="10" fillId="0" borderId="43" xfId="10" applyFont="1" applyBorder="1" applyAlignment="1">
      <alignment horizontal="center" vertical="center" wrapText="1"/>
    </xf>
    <xf numFmtId="0" fontId="1" fillId="0" borderId="60" xfId="10" applyBorder="1" applyAlignment="1">
      <alignment horizontal="center" vertical="center"/>
    </xf>
    <xf numFmtId="0" fontId="1" fillId="0" borderId="50" xfId="10" applyBorder="1" applyAlignment="1">
      <alignment horizontal="center" vertical="center"/>
    </xf>
    <xf numFmtId="0" fontId="3" fillId="0" borderId="55" xfId="10" applyFont="1" applyBorder="1" applyAlignment="1">
      <alignment horizontal="center" vertical="center"/>
    </xf>
  </cellXfs>
  <cellStyles count="11">
    <cellStyle name="Excel Built-in Normal" xfId="4" xr:uid="{00000000-0005-0000-0000-000000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6" xr:uid="{00000000-0005-0000-0000-000006000000}"/>
    <cellStyle name="Normal 4" xfId="7" xr:uid="{00000000-0005-0000-0000-000007000000}"/>
    <cellStyle name="Normal 5" xfId="5" xr:uid="{00000000-0005-0000-0000-000008000000}"/>
    <cellStyle name="Normal 6" xfId="10" xr:uid="{1B80BD7D-0859-4EC8-A70F-47AA327015FF}"/>
    <cellStyle name="Percent 2" xfId="1" xr:uid="{00000000-0005-0000-0000-00000A000000}"/>
    <cellStyle name="Percent 2 2" xfId="8" xr:uid="{00000000-0005-0000-0000-00000B000000}"/>
  </cellStyles>
  <dxfs count="5"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</dxfs>
  <tableStyles count="1" defaultTableStyle="TableStyleMedium2" defaultPivotStyle="PivotStyleLight16">
    <tableStyle name="Invisible" pivot="0" table="0" count="0" xr9:uid="{6796DE86-4F9A-4633-AD6B-8C82FDD8D8BF}"/>
  </tableStyles>
  <colors>
    <mruColors>
      <color rgb="FF9900FF"/>
      <color rgb="FF6600CC"/>
      <color rgb="FF6600FF"/>
      <color rgb="FF66FF66"/>
      <color rgb="FF00FF00"/>
      <color rgb="FFCCFFCC"/>
      <color rgb="FFFF6600"/>
      <color rgb="FF9966FF"/>
      <color rgb="FF00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13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A-4F5A-B91F-BC41451363EA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12</c:v>
                </c:pt>
                <c:pt idx="4">
                  <c:v>9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A-4F5A-B91F-BC41451363EA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A-4F5A-B91F-BC41451363EA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31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4A-4F5A-B91F-BC41451363EA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14</c:v>
                </c:pt>
                <c:pt idx="3">
                  <c:v>20</c:v>
                </c:pt>
                <c:pt idx="4">
                  <c:v>28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4A-4F5A-B91F-BC41451363EA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3</c:v>
                </c:pt>
                <c:pt idx="2">
                  <c:v>22</c:v>
                </c:pt>
                <c:pt idx="3">
                  <c:v>29</c:v>
                </c:pt>
                <c:pt idx="4">
                  <c:v>29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4A-4F5A-B91F-BC41451363EA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6</c:v>
                </c:pt>
                <c:pt idx="1">
                  <c:v>8</c:v>
                </c:pt>
                <c:pt idx="2">
                  <c:v>17</c:v>
                </c:pt>
                <c:pt idx="3">
                  <c:v>36</c:v>
                </c:pt>
                <c:pt idx="4">
                  <c:v>43</c:v>
                </c:pt>
                <c:pt idx="5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4A-4F5A-B91F-BC4145136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10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2-4D2A-996A-8BDBE55F5F16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3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22-4D2A-996A-8BDBE55F5F16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22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22-4D2A-996A-8BDBE55F5F16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20</c:v>
                </c:pt>
                <c:pt idx="5">
                  <c:v>29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22-4D2A-996A-8BDBE55F5F16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13</c:v>
                </c:pt>
                <c:pt idx="1">
                  <c:v>9</c:v>
                </c:pt>
                <c:pt idx="2">
                  <c:v>17</c:v>
                </c:pt>
                <c:pt idx="3">
                  <c:v>31</c:v>
                </c:pt>
                <c:pt idx="4">
                  <c:v>28</c:v>
                </c:pt>
                <c:pt idx="5">
                  <c:v>29</c:v>
                </c:pt>
                <c:pt idx="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22-4D2A-996A-8BDBE55F5F16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9</c:v>
                </c:pt>
                <c:pt idx="1">
                  <c:v>17</c:v>
                </c:pt>
                <c:pt idx="2">
                  <c:v>22</c:v>
                </c:pt>
                <c:pt idx="3">
                  <c:v>23</c:v>
                </c:pt>
                <c:pt idx="4">
                  <c:v>41</c:v>
                </c:pt>
                <c:pt idx="5">
                  <c:v>46</c:v>
                </c:pt>
                <c:pt idx="6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22-4D2A-996A-8BDBE55F5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13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C-4460-B798-10011B2A0443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12</c:v>
                </c:pt>
                <c:pt idx="4">
                  <c:v>9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C-4460-B798-10011B2A0443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8C-4460-B798-10011B2A0443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31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8C-4460-B798-10011B2A0443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14</c:v>
                </c:pt>
                <c:pt idx="3">
                  <c:v>20</c:v>
                </c:pt>
                <c:pt idx="4">
                  <c:v>28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8C-4460-B798-10011B2A0443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3</c:v>
                </c:pt>
                <c:pt idx="2">
                  <c:v>22</c:v>
                </c:pt>
                <c:pt idx="3">
                  <c:v>29</c:v>
                </c:pt>
                <c:pt idx="4">
                  <c:v>29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8C-4460-B798-10011B2A0443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6</c:v>
                </c:pt>
                <c:pt idx="1">
                  <c:v>8</c:v>
                </c:pt>
                <c:pt idx="2">
                  <c:v>17</c:v>
                </c:pt>
                <c:pt idx="3">
                  <c:v>36</c:v>
                </c:pt>
                <c:pt idx="4">
                  <c:v>43</c:v>
                </c:pt>
                <c:pt idx="5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8C-4460-B798-10011B2A0443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2C50D9-4AD4-444B-AB23-72B38486D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79E85156-5CA2-406D-946E-46AF96FD5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F72814E-BBE0-4C2B-9546-909482C0B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0F7D4-9389-4B57-B304-D5CD6ECD0CF0}">
  <dimension ref="A1:T7"/>
  <sheetViews>
    <sheetView showGridLines="0" zoomScaleNormal="100" workbookViewId="0">
      <pane xSplit="2" ySplit="1" topLeftCell="C2" activePane="bottomRight" state="frozen"/>
      <selection pane="topRight"/>
      <selection pane="bottomLeft"/>
      <selection pane="bottomRight" activeCell="C2" sqref="C2"/>
    </sheetView>
  </sheetViews>
  <sheetFormatPr defaultColWidth="9.69921875" defaultRowHeight="15.6" x14ac:dyDescent="0.3"/>
  <cols>
    <col min="1" max="1" width="9.69921875" style="71"/>
    <col min="2" max="2" width="14" style="83" bestFit="1" customWidth="1"/>
    <col min="3" max="3" width="9.796875" style="83" customWidth="1"/>
    <col min="4" max="4" width="3.8984375" style="83" bestFit="1" customWidth="1"/>
    <col min="5" max="5" width="11.19921875" style="83" customWidth="1"/>
    <col min="6" max="6" width="6.8984375" style="71" bestFit="1" customWidth="1"/>
    <col min="7" max="7" width="4.296875" style="71" bestFit="1" customWidth="1"/>
    <col min="8" max="8" width="4.796875" style="71" bestFit="1" customWidth="1"/>
    <col min="9" max="9" width="4.69921875" style="71" bestFit="1" customWidth="1"/>
    <col min="10" max="10" width="7.5" style="71" bestFit="1" customWidth="1"/>
    <col min="11" max="11" width="5.3984375" style="71" bestFit="1" customWidth="1"/>
    <col min="12" max="12" width="6.69921875" style="71" bestFit="1" customWidth="1"/>
    <col min="13" max="13" width="9" style="71" bestFit="1" customWidth="1"/>
    <col min="14" max="14" width="7.796875" style="71" bestFit="1" customWidth="1"/>
    <col min="15" max="15" width="8.796875" style="71" bestFit="1" customWidth="1"/>
    <col min="16" max="16" width="5.69921875" style="71" bestFit="1" customWidth="1"/>
    <col min="17" max="17" width="7.3984375" style="71" bestFit="1" customWidth="1"/>
    <col min="18" max="18" width="6.8984375" style="71" customWidth="1"/>
    <col min="19" max="19" width="6.69921875" style="71" hidden="1" customWidth="1"/>
    <col min="20" max="20" width="7.59765625" style="71" bestFit="1" customWidth="1"/>
    <col min="21" max="16384" width="9.69921875" style="71"/>
  </cols>
  <sheetData>
    <row r="1" spans="1:20" s="54" customFormat="1" ht="32.4" thickTop="1" thickBot="1" x14ac:dyDescent="0.35">
      <c r="A1" s="39" t="s">
        <v>56</v>
      </c>
      <c r="B1" s="39" t="s">
        <v>24</v>
      </c>
      <c r="C1" s="40" t="s">
        <v>50</v>
      </c>
      <c r="D1" s="108" t="s">
        <v>55</v>
      </c>
      <c r="E1" s="41" t="s">
        <v>51</v>
      </c>
      <c r="F1" s="113" t="s">
        <v>53</v>
      </c>
      <c r="G1" s="42" t="s">
        <v>25</v>
      </c>
      <c r="H1" s="43" t="s">
        <v>26</v>
      </c>
      <c r="I1" s="44" t="s">
        <v>27</v>
      </c>
      <c r="J1" s="110" t="s">
        <v>28</v>
      </c>
      <c r="K1" s="45" t="s">
        <v>29</v>
      </c>
      <c r="L1" s="46" t="s">
        <v>54</v>
      </c>
      <c r="M1" s="47" t="s">
        <v>30</v>
      </c>
      <c r="N1" s="48" t="s">
        <v>31</v>
      </c>
      <c r="O1" s="49" t="s">
        <v>32</v>
      </c>
      <c r="P1" s="50" t="s">
        <v>33</v>
      </c>
      <c r="Q1" s="51" t="s">
        <v>34</v>
      </c>
      <c r="R1" s="52" t="s">
        <v>22</v>
      </c>
      <c r="S1" s="48" t="s">
        <v>35</v>
      </c>
      <c r="T1" s="53" t="s">
        <v>52</v>
      </c>
    </row>
    <row r="2" spans="1:20" ht="16.2" thickTop="1" x14ac:dyDescent="0.3">
      <c r="A2" s="116"/>
      <c r="B2" s="55"/>
      <c r="C2" s="112"/>
      <c r="D2" s="109">
        <f t="shared" ref="D2:D7" ca="1" si="0">RANDBETWEEN(1,10)</f>
        <v>4</v>
      </c>
      <c r="E2" s="57">
        <f t="shared" ref="E2:E4" ca="1" si="1">SUM(C2:D2)</f>
        <v>4</v>
      </c>
      <c r="F2" s="114"/>
      <c r="G2" s="58"/>
      <c r="H2" s="59"/>
      <c r="I2" s="60"/>
      <c r="J2" s="111"/>
      <c r="K2" s="61"/>
      <c r="L2" s="62"/>
      <c r="M2" s="63"/>
      <c r="N2" s="64">
        <f t="shared" ref="N2:N7" si="2">SUM(F2:L2)</f>
        <v>0</v>
      </c>
      <c r="O2" s="65"/>
      <c r="P2" s="66"/>
      <c r="Q2" s="67"/>
      <c r="R2" s="68"/>
      <c r="S2" s="69">
        <f t="shared" ref="S2:S4" si="3">SUM(Q2:R2)-(N2+O2)</f>
        <v>0</v>
      </c>
      <c r="T2" s="70">
        <f t="shared" ref="T2:T7" si="4">SMALL(R2:S2,1)+P2</f>
        <v>0</v>
      </c>
    </row>
    <row r="3" spans="1:20" x14ac:dyDescent="0.3">
      <c r="A3" s="116"/>
      <c r="B3" s="72"/>
      <c r="C3" s="112"/>
      <c r="D3" s="109">
        <f t="shared" ca="1" si="0"/>
        <v>9</v>
      </c>
      <c r="E3" s="57">
        <f t="shared" ca="1" si="1"/>
        <v>9</v>
      </c>
      <c r="F3" s="115"/>
      <c r="G3" s="73"/>
      <c r="H3" s="59"/>
      <c r="I3" s="74"/>
      <c r="J3" s="111"/>
      <c r="K3" s="75"/>
      <c r="L3" s="76"/>
      <c r="M3" s="63"/>
      <c r="N3" s="64">
        <f t="shared" si="2"/>
        <v>0</v>
      </c>
      <c r="O3" s="77"/>
      <c r="P3" s="78"/>
      <c r="Q3" s="79"/>
      <c r="R3" s="68"/>
      <c r="S3" s="69">
        <f t="shared" si="3"/>
        <v>0</v>
      </c>
      <c r="T3" s="70">
        <f t="shared" si="4"/>
        <v>0</v>
      </c>
    </row>
    <row r="4" spans="1:20" x14ac:dyDescent="0.3">
      <c r="A4" s="116"/>
      <c r="B4" s="72"/>
      <c r="C4" s="112"/>
      <c r="D4" s="109">
        <f t="shared" ca="1" si="0"/>
        <v>1</v>
      </c>
      <c r="E4" s="57">
        <f t="shared" ca="1" si="1"/>
        <v>1</v>
      </c>
      <c r="F4" s="115"/>
      <c r="G4" s="73"/>
      <c r="H4" s="59"/>
      <c r="I4" s="80"/>
      <c r="J4" s="111"/>
      <c r="K4" s="75"/>
      <c r="L4" s="76"/>
      <c r="M4" s="63"/>
      <c r="N4" s="64">
        <f t="shared" si="2"/>
        <v>0</v>
      </c>
      <c r="O4" s="77"/>
      <c r="P4" s="78"/>
      <c r="Q4" s="79"/>
      <c r="R4" s="68"/>
      <c r="S4" s="69">
        <f t="shared" si="3"/>
        <v>0</v>
      </c>
      <c r="T4" s="70">
        <f t="shared" si="4"/>
        <v>0</v>
      </c>
    </row>
    <row r="5" spans="1:20" x14ac:dyDescent="0.3">
      <c r="A5" s="116"/>
      <c r="B5" s="72"/>
      <c r="C5" s="112"/>
      <c r="D5" s="109">
        <f t="shared" ca="1" si="0"/>
        <v>9</v>
      </c>
      <c r="E5" s="57">
        <f ca="1">SUM(C5:D5)</f>
        <v>9</v>
      </c>
      <c r="F5" s="115"/>
      <c r="G5" s="73"/>
      <c r="H5" s="59"/>
      <c r="I5" s="80"/>
      <c r="J5" s="111"/>
      <c r="K5" s="75"/>
      <c r="L5" s="76"/>
      <c r="M5" s="63"/>
      <c r="N5" s="64">
        <f t="shared" si="2"/>
        <v>0</v>
      </c>
      <c r="O5" s="77"/>
      <c r="P5" s="78"/>
      <c r="Q5" s="79"/>
      <c r="R5" s="68"/>
      <c r="S5" s="69">
        <f t="shared" ref="S5:S7" si="5">SUM(Q5:R5)-(N5+O5)</f>
        <v>0</v>
      </c>
      <c r="T5" s="70">
        <f t="shared" si="4"/>
        <v>0</v>
      </c>
    </row>
    <row r="6" spans="1:20" x14ac:dyDescent="0.3">
      <c r="A6" s="116" t="s">
        <v>57</v>
      </c>
      <c r="B6" s="81"/>
      <c r="C6" s="56"/>
      <c r="D6" s="109">
        <f t="shared" ca="1" si="0"/>
        <v>8</v>
      </c>
      <c r="E6" s="57">
        <f t="shared" ref="E6:E7" ca="1" si="6">SUM(C6:D6)</f>
        <v>8</v>
      </c>
      <c r="F6" s="115"/>
      <c r="G6" s="73"/>
      <c r="H6" s="59"/>
      <c r="I6" s="80"/>
      <c r="J6" s="111"/>
      <c r="K6" s="75"/>
      <c r="L6" s="76"/>
      <c r="M6" s="63"/>
      <c r="N6" s="64">
        <f t="shared" si="2"/>
        <v>0</v>
      </c>
      <c r="O6" s="77"/>
      <c r="P6" s="78"/>
      <c r="Q6" s="79"/>
      <c r="R6" s="68"/>
      <c r="S6" s="69">
        <f t="shared" si="5"/>
        <v>0</v>
      </c>
      <c r="T6" s="70">
        <f t="shared" si="4"/>
        <v>0</v>
      </c>
    </row>
    <row r="7" spans="1:20" x14ac:dyDescent="0.3">
      <c r="A7" s="116" t="s">
        <v>57</v>
      </c>
      <c r="B7" s="82"/>
      <c r="C7" s="56"/>
      <c r="D7" s="109">
        <f t="shared" ca="1" si="0"/>
        <v>7</v>
      </c>
      <c r="E7" s="57">
        <f t="shared" ca="1" si="6"/>
        <v>7</v>
      </c>
      <c r="F7" s="115"/>
      <c r="G7" s="73"/>
      <c r="H7" s="59"/>
      <c r="I7" s="80"/>
      <c r="J7" s="111"/>
      <c r="K7" s="75"/>
      <c r="L7" s="76"/>
      <c r="M7" s="63"/>
      <c r="N7" s="64">
        <f t="shared" si="2"/>
        <v>0</v>
      </c>
      <c r="O7" s="77"/>
      <c r="P7" s="78"/>
      <c r="Q7" s="79"/>
      <c r="R7" s="68"/>
      <c r="S7" s="69">
        <f t="shared" si="5"/>
        <v>0</v>
      </c>
      <c r="T7" s="70">
        <f t="shared" si="4"/>
        <v>0</v>
      </c>
    </row>
  </sheetData>
  <conditionalFormatting sqref="T2:T7">
    <cfRule type="cellIs" dxfId="4" priority="1" stopIfTrue="1" operator="lessThan">
      <formula>0.5</formula>
    </cfRule>
    <cfRule type="cellIs" dxfId="3" priority="2" operator="lessThan">
      <formula>0.5*R2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6896D-8B0E-4D6F-BFD6-FD4BB43C65EA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38" customWidth="1"/>
    <col min="2" max="2" width="8.59765625" style="83" bestFit="1" customWidth="1"/>
    <col min="3" max="3" width="3.8984375" style="38" customWidth="1"/>
    <col min="4" max="8" width="3.8984375" style="38" bestFit="1" customWidth="1"/>
    <col min="9" max="14" width="8.69921875" style="38" customWidth="1"/>
    <col min="15" max="16384" width="9" style="38"/>
  </cols>
  <sheetData>
    <row r="1" spans="1:16" s="83" customFormat="1" ht="16.8" thickTop="1" thickBot="1" x14ac:dyDescent="0.35">
      <c r="A1" s="38"/>
      <c r="B1" s="84"/>
      <c r="C1" s="85" t="s">
        <v>36</v>
      </c>
      <c r="D1" s="85" t="s">
        <v>37</v>
      </c>
      <c r="E1" s="85" t="s">
        <v>38</v>
      </c>
      <c r="F1" s="85" t="s">
        <v>39</v>
      </c>
      <c r="G1" s="85" t="s">
        <v>40</v>
      </c>
      <c r="H1" s="86" t="s">
        <v>41</v>
      </c>
    </row>
    <row r="2" spans="1:16" x14ac:dyDescent="0.3">
      <c r="B2" s="87" t="s">
        <v>42</v>
      </c>
      <c r="C2" s="88">
        <f ca="1">RANDBETWEEN(1,3)</f>
        <v>3</v>
      </c>
      <c r="D2" s="88">
        <f ca="1">RANDBETWEEN(1,3)+RANDBETWEEN(1,3)</f>
        <v>4</v>
      </c>
      <c r="E2" s="88">
        <f ca="1">RANDBETWEEN(1,3)+RANDBETWEEN(1,3)+RANDBETWEEN(1,3)</f>
        <v>6</v>
      </c>
      <c r="F2" s="88">
        <f ca="1">RANDBETWEEN(1,3)+RANDBETWEEN(1,3)+RANDBETWEEN(1,3)+RANDBETWEEN(1,3)</f>
        <v>7</v>
      </c>
      <c r="G2" s="88">
        <f ca="1">RANDBETWEEN(1,3)+RANDBETWEEN(1,3)+RANDBETWEEN(1,3)+RANDBETWEEN(1,3)+RANDBETWEEN(1,3)</f>
        <v>13</v>
      </c>
      <c r="H2" s="89">
        <f ca="1">RANDBETWEEN(1,3)+RANDBETWEEN(1,3)+RANDBETWEEN(1,3)+RANDBETWEEN(1,3)+RANDBETWEEN(1,3)+RANDBETWEEN(1,3)</f>
        <v>9</v>
      </c>
      <c r="L2" s="83"/>
      <c r="M2" s="83"/>
      <c r="N2" s="83"/>
      <c r="O2" s="83"/>
      <c r="P2" s="83"/>
    </row>
    <row r="3" spans="1:16" x14ac:dyDescent="0.3">
      <c r="B3" s="90" t="s">
        <v>43</v>
      </c>
      <c r="C3" s="91">
        <f ca="1">RANDBETWEEN(1,4)</f>
        <v>1</v>
      </c>
      <c r="D3" s="91">
        <f ca="1">RANDBETWEEN(1,4)+RANDBETWEEN(1,4)</f>
        <v>4</v>
      </c>
      <c r="E3" s="91">
        <f ca="1">RANDBETWEEN(1,4)+RANDBETWEEN(1,4)+RANDBETWEEN(1,4)</f>
        <v>9</v>
      </c>
      <c r="F3" s="91">
        <f ca="1">RANDBETWEEN(1,4)+RANDBETWEEN(1,4)+RANDBETWEEN(1,4)+RANDBETWEEN(1,4)</f>
        <v>12</v>
      </c>
      <c r="G3" s="91">
        <f ca="1">RANDBETWEEN(1,4)+RANDBETWEEN(1,4)+RANDBETWEEN(1,4)+RANDBETWEEN(1,4)+RANDBETWEEN(1,4)</f>
        <v>9</v>
      </c>
      <c r="H3" s="92">
        <f ca="1">RANDBETWEEN(1,4)+RANDBETWEEN(1,4)+RANDBETWEEN(1,4)+RANDBETWEEN(1,4)+RANDBETWEEN(1,4)+RANDBETWEEN(1,4)</f>
        <v>17</v>
      </c>
      <c r="L3" s="83"/>
      <c r="M3" s="83"/>
      <c r="N3" s="83"/>
      <c r="O3" s="83"/>
      <c r="P3" s="83"/>
    </row>
    <row r="4" spans="1:16" x14ac:dyDescent="0.3">
      <c r="B4" s="90" t="s">
        <v>44</v>
      </c>
      <c r="C4" s="91">
        <f ca="1">RANDBETWEEN(1,6)</f>
        <v>3</v>
      </c>
      <c r="D4" s="91">
        <f ca="1">RANDBETWEEN(1,6)+RANDBETWEEN(1,6)</f>
        <v>4</v>
      </c>
      <c r="E4" s="91">
        <f ca="1">RANDBETWEEN(1,6)+RANDBETWEEN(1,6)+RANDBETWEEN(1,6)</f>
        <v>9</v>
      </c>
      <c r="F4" s="91">
        <f ca="1">RANDBETWEEN(1,6)+RANDBETWEEN(1,6)+RANDBETWEEN(1,6)+RANDBETWEEN(1,6)</f>
        <v>12</v>
      </c>
      <c r="G4" s="91">
        <f ca="1">RANDBETWEEN(1,6)+RANDBETWEEN(1,6)+RANDBETWEEN(1,6)+RANDBETWEEN(1,6)+RANDBETWEEN(1,6)</f>
        <v>17</v>
      </c>
      <c r="H4" s="92">
        <f ca="1">RANDBETWEEN(1,6)+RANDBETWEEN(1,6)+RANDBETWEEN(1,6)+RANDBETWEEN(1,6)+RANDBETWEEN(1,6)+RANDBETWEEN(1,6)</f>
        <v>22</v>
      </c>
      <c r="L4" s="83"/>
      <c r="M4" s="83"/>
      <c r="N4" s="83"/>
      <c r="O4" s="83"/>
      <c r="P4" s="83"/>
    </row>
    <row r="5" spans="1:16" x14ac:dyDescent="0.3">
      <c r="B5" s="90" t="s">
        <v>45</v>
      </c>
      <c r="C5" s="91">
        <f ca="1">RANDBETWEEN(1,8)</f>
        <v>6</v>
      </c>
      <c r="D5" s="91">
        <f ca="1">RANDBETWEEN(1,8)+RANDBETWEEN(1,8)</f>
        <v>7</v>
      </c>
      <c r="E5" s="91">
        <f ca="1">RANDBETWEEN(1,8)+RANDBETWEEN(1,8)+RANDBETWEEN(1,8)</f>
        <v>13</v>
      </c>
      <c r="F5" s="91">
        <f ca="1">RANDBETWEEN(1,8)+RANDBETWEEN(1,8)+RANDBETWEEN(1,8)+RANDBETWEEN(1,8)</f>
        <v>14</v>
      </c>
      <c r="G5" s="91">
        <f ca="1">RANDBETWEEN(1,8)+RANDBETWEEN(1,8)+RANDBETWEEN(1,8)+RANDBETWEEN(1,8)+RANDBETWEEN(1,8)</f>
        <v>31</v>
      </c>
      <c r="H5" s="92">
        <f ca="1">RANDBETWEEN(1,8)+RANDBETWEEN(1,8)+RANDBETWEEN(1,8)+RANDBETWEEN(1,8)+RANDBETWEEN(1,8)+RANDBETWEEN(1,8)</f>
        <v>23</v>
      </c>
      <c r="L5" s="83"/>
      <c r="M5" s="83"/>
      <c r="N5" s="83"/>
      <c r="O5" s="83"/>
      <c r="P5" s="83"/>
    </row>
    <row r="6" spans="1:16" x14ac:dyDescent="0.3">
      <c r="B6" s="94" t="s">
        <v>46</v>
      </c>
      <c r="C6" s="95">
        <f ca="1">RANDBETWEEN(1,10)</f>
        <v>1</v>
      </c>
      <c r="D6" s="95">
        <f ca="1">RANDBETWEEN(1,10)+RANDBETWEEN(1,10)</f>
        <v>4</v>
      </c>
      <c r="E6" s="95">
        <f ca="1">RANDBETWEEN(1,10)+RANDBETWEEN(1,10)+RANDBETWEEN(1,10)</f>
        <v>14</v>
      </c>
      <c r="F6" s="95">
        <f ca="1">RANDBETWEEN(1,10)+RANDBETWEEN(1,10)+RANDBETWEEN(1,10)+RANDBETWEEN(1,10)</f>
        <v>20</v>
      </c>
      <c r="G6" s="95">
        <f ca="1">RANDBETWEEN(1,10)+RANDBETWEEN(1,10)+RANDBETWEEN(1,10)+RANDBETWEEN(1,10)+RANDBETWEEN(1,10)</f>
        <v>28</v>
      </c>
      <c r="H6" s="96">
        <f ca="1">RANDBETWEEN(1,10)+RANDBETWEEN(1,10)+RANDBETWEEN(1,10)+RANDBETWEEN(1,10)+RANDBETWEEN(1,10)+RANDBETWEEN(1,10)</f>
        <v>41</v>
      </c>
      <c r="L6" s="83"/>
      <c r="M6" s="83"/>
      <c r="N6" s="83"/>
      <c r="O6" s="83"/>
      <c r="P6" s="83"/>
    </row>
    <row r="7" spans="1:16" x14ac:dyDescent="0.3">
      <c r="B7" s="90" t="s">
        <v>47</v>
      </c>
      <c r="C7" s="91">
        <f ca="1">RANDBETWEEN(1,12)</f>
        <v>10</v>
      </c>
      <c r="D7" s="91">
        <f ca="1">RANDBETWEEN(1,12)+RANDBETWEEN(1,12)</f>
        <v>3</v>
      </c>
      <c r="E7" s="91">
        <f ca="1">RANDBETWEEN(1,12)+RANDBETWEEN(1,12)+RANDBETWEEN(1,12)</f>
        <v>22</v>
      </c>
      <c r="F7" s="91">
        <f ca="1">RANDBETWEEN(1,12)+RANDBETWEEN(1,12)+RANDBETWEEN(1,12)+RANDBETWEEN(1,12)</f>
        <v>29</v>
      </c>
      <c r="G7" s="91">
        <f ca="1">RANDBETWEEN(1,12)+RANDBETWEEN(1,12)+RANDBETWEEN(1,12)+RANDBETWEEN(1,12)+RANDBETWEEN(1,12)</f>
        <v>29</v>
      </c>
      <c r="H7" s="92">
        <f ca="1">RANDBETWEEN(1,12)+RANDBETWEEN(1,12)+RANDBETWEEN(1,12)+RANDBETWEEN(1,12)+RANDBETWEEN(1,12)+RANDBETWEEN(1,12)</f>
        <v>46</v>
      </c>
      <c r="L7" s="83"/>
      <c r="M7" s="83"/>
      <c r="N7" s="83"/>
      <c r="O7" s="83"/>
      <c r="P7" s="83"/>
    </row>
    <row r="8" spans="1:16" x14ac:dyDescent="0.3">
      <c r="B8" s="90" t="s">
        <v>48</v>
      </c>
      <c r="C8" s="91">
        <f ca="1">RANDBETWEEN(1,20)</f>
        <v>6</v>
      </c>
      <c r="D8" s="91">
        <f ca="1">RANDBETWEEN(1,20)+RANDBETWEEN(1,20)</f>
        <v>8</v>
      </c>
      <c r="E8" s="91">
        <f ca="1">RANDBETWEEN(1,20)+RANDBETWEEN(1,20)+RANDBETWEEN(1,20)</f>
        <v>17</v>
      </c>
      <c r="F8" s="91">
        <f ca="1">RANDBETWEEN(1,20)+RANDBETWEEN(1,20)+RANDBETWEEN(1,20)+RANDBETWEEN(1,20)</f>
        <v>36</v>
      </c>
      <c r="G8" s="91">
        <f ca="1">RANDBETWEEN(1,20)+RANDBETWEEN(1,20)+RANDBETWEEN(1,20)+RANDBETWEEN(1,20)+RANDBETWEEN(1,20)</f>
        <v>43</v>
      </c>
      <c r="H8" s="92">
        <f ca="1">RANDBETWEEN(1,20)+RANDBETWEEN(1,20)+RANDBETWEEN(1,20)+RANDBETWEEN(1,20)+RANDBETWEEN(1,20)+RANDBETWEEN(1,20)</f>
        <v>93</v>
      </c>
      <c r="L8" s="83"/>
      <c r="M8" s="83"/>
      <c r="N8" s="83"/>
      <c r="O8" s="83"/>
      <c r="P8" s="83"/>
    </row>
    <row r="9" spans="1:16" ht="16.2" thickBot="1" x14ac:dyDescent="0.35">
      <c r="B9" s="97" t="s">
        <v>49</v>
      </c>
      <c r="C9" s="98">
        <f ca="1">RANDBETWEEN(1,100)</f>
        <v>6</v>
      </c>
      <c r="D9" s="98">
        <f ca="1">RANDBETWEEN(1,100)+RANDBETWEEN(1,100)</f>
        <v>74</v>
      </c>
      <c r="E9" s="98">
        <f ca="1">RANDBETWEEN(1,100)+RANDBETWEEN(1,100)+RANDBETWEEN(1,100)</f>
        <v>124</v>
      </c>
      <c r="F9" s="98">
        <f ca="1">RANDBETWEEN(1,100)+RANDBETWEEN(1,100)+RANDBETWEEN(1,100)+RANDBETWEEN(1,100)</f>
        <v>286</v>
      </c>
      <c r="G9" s="98">
        <f ca="1">RANDBETWEEN(1,100)+RANDBETWEEN(1,100)+RANDBETWEEN(1,100)+RANDBETWEEN(1,100)+RANDBETWEEN(1,100)</f>
        <v>277</v>
      </c>
      <c r="H9" s="99">
        <f ca="1">RANDBETWEEN(1,100)+RANDBETWEEN(1,100)+RANDBETWEEN(1,100)+RANDBETWEEN(1,100)+RANDBETWEEN(1,100)+RANDBETWEEN(1,100)</f>
        <v>236</v>
      </c>
      <c r="L9" s="83"/>
      <c r="M9" s="83"/>
      <c r="N9" s="83"/>
      <c r="O9" s="83"/>
      <c r="P9" s="83"/>
    </row>
    <row r="10" spans="1:16" ht="16.2" thickTop="1" x14ac:dyDescent="0.3">
      <c r="A10" s="83"/>
      <c r="C10" s="83"/>
      <c r="D10" s="83"/>
      <c r="E10" s="83"/>
      <c r="F10" s="83"/>
    </row>
    <row r="11" spans="1:16" x14ac:dyDescent="0.3">
      <c r="A11" s="83"/>
      <c r="C11" s="83"/>
      <c r="D11" s="83"/>
      <c r="E11" s="83"/>
      <c r="F11" s="83"/>
    </row>
    <row r="12" spans="1:16" x14ac:dyDescent="0.3">
      <c r="A12" s="83"/>
      <c r="C12" s="83"/>
      <c r="D12" s="83"/>
      <c r="E12" s="83"/>
      <c r="F12" s="83"/>
    </row>
    <row r="13" spans="1:16" x14ac:dyDescent="0.3">
      <c r="A13" s="83"/>
      <c r="C13" s="83"/>
      <c r="D13" s="83"/>
      <c r="E13" s="83"/>
      <c r="F13" s="83"/>
    </row>
    <row r="14" spans="1:16" x14ac:dyDescent="0.3">
      <c r="A14" s="83"/>
      <c r="C14" s="83"/>
      <c r="D14" s="83"/>
      <c r="E14" s="83"/>
      <c r="F14" s="83"/>
    </row>
    <row r="15" spans="1:16" x14ac:dyDescent="0.3">
      <c r="A15" s="83"/>
      <c r="C15" s="83"/>
      <c r="D15" s="83"/>
      <c r="E15" s="83"/>
      <c r="F15" s="83"/>
    </row>
    <row r="16" spans="1:16" x14ac:dyDescent="0.3">
      <c r="A16" s="83"/>
      <c r="C16" s="83"/>
      <c r="D16" s="83"/>
      <c r="E16" s="83"/>
      <c r="F16" s="83"/>
    </row>
    <row r="17" spans="1:22" x14ac:dyDescent="0.3">
      <c r="A17" s="83"/>
      <c r="C17" s="83"/>
      <c r="D17" s="83"/>
      <c r="E17" s="83"/>
      <c r="F17" s="83"/>
    </row>
    <row r="18" spans="1:22" x14ac:dyDescent="0.3">
      <c r="A18" s="83"/>
      <c r="C18" s="83"/>
      <c r="D18" s="83"/>
      <c r="E18" s="83"/>
      <c r="F18" s="83"/>
    </row>
    <row r="19" spans="1:22" x14ac:dyDescent="0.3">
      <c r="A19" s="83"/>
      <c r="C19" s="83"/>
      <c r="D19" s="83"/>
      <c r="E19" s="83"/>
      <c r="F19" s="83"/>
    </row>
    <row r="20" spans="1:22" x14ac:dyDescent="0.3">
      <c r="A20" s="83"/>
      <c r="C20" s="83"/>
      <c r="D20" s="83"/>
      <c r="E20" s="83"/>
      <c r="F20" s="83"/>
    </row>
    <row r="21" spans="1:22" x14ac:dyDescent="0.3">
      <c r="A21" s="83"/>
      <c r="C21" s="83"/>
      <c r="D21" s="83"/>
      <c r="E21" s="83"/>
      <c r="F21" s="83"/>
    </row>
    <row r="22" spans="1:22" x14ac:dyDescent="0.3">
      <c r="A22" s="83"/>
      <c r="C22" s="83"/>
      <c r="D22" s="83"/>
      <c r="E22" s="83"/>
      <c r="F22" s="83"/>
    </row>
    <row r="23" spans="1:22" x14ac:dyDescent="0.3">
      <c r="A23" s="83"/>
      <c r="C23" s="83"/>
      <c r="D23" s="83"/>
      <c r="E23" s="83"/>
      <c r="F23" s="83"/>
    </row>
    <row r="24" spans="1:22" x14ac:dyDescent="0.3">
      <c r="A24" s="83"/>
      <c r="C24" s="83"/>
      <c r="D24" s="83"/>
      <c r="E24" s="83"/>
      <c r="F24" s="83"/>
    </row>
    <row r="25" spans="1:22" x14ac:dyDescent="0.3">
      <c r="A25" s="83"/>
      <c r="C25" s="83"/>
      <c r="D25" s="83"/>
      <c r="E25" s="83"/>
      <c r="F25" s="83"/>
    </row>
    <row r="26" spans="1:22" x14ac:dyDescent="0.3">
      <c r="A26" s="83"/>
      <c r="C26" s="83"/>
      <c r="D26" s="83"/>
      <c r="E26" s="83"/>
      <c r="F26" s="83"/>
    </row>
    <row r="27" spans="1:22" x14ac:dyDescent="0.3">
      <c r="A27" s="83"/>
      <c r="C27" s="83"/>
      <c r="D27" s="83"/>
      <c r="E27" s="83"/>
      <c r="F27" s="83"/>
      <c r="T27" s="93"/>
      <c r="U27" s="93"/>
      <c r="V27" s="93"/>
    </row>
    <row r="28" spans="1:22" x14ac:dyDescent="0.3">
      <c r="A28" s="83"/>
      <c r="C28" s="83"/>
      <c r="D28" s="83"/>
      <c r="E28" s="83"/>
      <c r="F28" s="83"/>
      <c r="T28" s="93"/>
      <c r="U28" s="93"/>
      <c r="V28" s="93"/>
    </row>
    <row r="29" spans="1:22" x14ac:dyDescent="0.3">
      <c r="A29" s="83"/>
      <c r="C29" s="83"/>
      <c r="D29" s="83"/>
      <c r="E29" s="83"/>
      <c r="F29" s="83"/>
      <c r="Q29" s="93"/>
      <c r="R29" s="93"/>
      <c r="S29" s="93"/>
      <c r="T29" s="93"/>
      <c r="U29" s="93"/>
      <c r="V29" s="93"/>
    </row>
    <row r="30" spans="1:22" x14ac:dyDescent="0.3">
      <c r="A30" s="83"/>
      <c r="C30" s="83"/>
      <c r="D30" s="83"/>
      <c r="E30" s="83"/>
      <c r="F30" s="83"/>
    </row>
    <row r="31" spans="1:22" x14ac:dyDescent="0.3">
      <c r="C31" s="83"/>
      <c r="D31" s="83"/>
      <c r="E31" s="83"/>
      <c r="F31" s="83"/>
      <c r="G31" s="83"/>
    </row>
    <row r="32" spans="1:22" x14ac:dyDescent="0.3">
      <c r="C32" s="83"/>
      <c r="D32" s="83"/>
      <c r="E32" s="83"/>
      <c r="F32" s="83"/>
      <c r="G32" s="83"/>
    </row>
    <row r="33" spans="3:7" x14ac:dyDescent="0.3">
      <c r="C33" s="83"/>
      <c r="D33" s="83"/>
      <c r="E33" s="83"/>
      <c r="F33" s="83"/>
      <c r="G33" s="83"/>
    </row>
    <row r="34" spans="3:7" x14ac:dyDescent="0.3">
      <c r="C34" s="83"/>
      <c r="D34" s="83"/>
      <c r="E34" s="83"/>
      <c r="F34" s="83"/>
      <c r="G34" s="83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7C68-BA38-41AF-AF49-8353C40C6A0F}">
  <dimension ref="A1:Y25"/>
  <sheetViews>
    <sheetView showGridLines="0" tabSelected="1" workbookViewId="0"/>
  </sheetViews>
  <sheetFormatPr defaultRowHeight="15.6" x14ac:dyDescent="0.3"/>
  <cols>
    <col min="1" max="1" width="11.19921875" style="3" bestFit="1" customWidth="1"/>
    <col min="2" max="2" width="5.09765625" bestFit="1" customWidth="1"/>
    <col min="3" max="3" width="3.8984375" bestFit="1" customWidth="1"/>
    <col min="4" max="4" width="5.796875" style="2" bestFit="1" customWidth="1"/>
    <col min="6" max="6" width="4.8984375" bestFit="1" customWidth="1"/>
    <col min="7" max="7" width="3.8984375" bestFit="1" customWidth="1"/>
    <col min="8" max="8" width="6.3984375" bestFit="1" customWidth="1"/>
    <col min="9" max="9" width="6.5" bestFit="1" customWidth="1"/>
    <col min="10" max="10" width="4.8984375" bestFit="1" customWidth="1"/>
    <col min="11" max="11" width="7.09765625" bestFit="1" customWidth="1"/>
    <col min="12" max="12" width="5.5" bestFit="1" customWidth="1"/>
    <col min="14" max="14" width="11.19921875" bestFit="1" customWidth="1"/>
    <col min="15" max="15" width="9.296875" bestFit="1" customWidth="1"/>
    <col min="16" max="16" width="8.296875" bestFit="1" customWidth="1"/>
    <col min="17" max="17" width="9.796875" bestFit="1" customWidth="1"/>
    <col min="18" max="18" width="9.296875" bestFit="1" customWidth="1"/>
    <col min="19" max="20" width="6.69921875" bestFit="1" customWidth="1"/>
    <col min="21" max="21" width="6.59765625" bestFit="1" customWidth="1"/>
    <col min="22" max="24" width="9.8984375" bestFit="1" customWidth="1"/>
    <col min="25" max="25" width="7.19921875" bestFit="1" customWidth="1"/>
  </cols>
  <sheetData>
    <row r="1" spans="1:25" s="1" customFormat="1" ht="16.8" thickTop="1" thickBot="1" x14ac:dyDescent="0.35">
      <c r="A1" s="7" t="s">
        <v>0</v>
      </c>
      <c r="B1" s="6" t="s">
        <v>4</v>
      </c>
      <c r="C1" s="6"/>
      <c r="D1" s="9" t="s">
        <v>1</v>
      </c>
      <c r="F1" s="21" t="s">
        <v>23</v>
      </c>
      <c r="G1" s="28"/>
      <c r="H1" s="24" t="s">
        <v>5</v>
      </c>
      <c r="I1" s="22" t="s">
        <v>6</v>
      </c>
      <c r="J1" s="22" t="s">
        <v>7</v>
      </c>
      <c r="K1" s="22" t="s">
        <v>8</v>
      </c>
      <c r="L1" s="22" t="s">
        <v>3</v>
      </c>
      <c r="M1" s="22" t="s">
        <v>2</v>
      </c>
      <c r="N1" s="22" t="s">
        <v>9</v>
      </c>
      <c r="O1" s="22" t="s">
        <v>10</v>
      </c>
      <c r="P1" s="22" t="s">
        <v>11</v>
      </c>
      <c r="Q1" s="22" t="s">
        <v>12</v>
      </c>
      <c r="R1" s="32" t="s">
        <v>13</v>
      </c>
      <c r="S1" s="35" t="s">
        <v>14</v>
      </c>
      <c r="T1" s="22" t="s">
        <v>15</v>
      </c>
      <c r="U1" s="32" t="s">
        <v>16</v>
      </c>
      <c r="V1" s="35" t="s">
        <v>17</v>
      </c>
      <c r="W1" s="22" t="s">
        <v>18</v>
      </c>
      <c r="X1" s="22" t="s">
        <v>19</v>
      </c>
      <c r="Y1" s="23" t="s">
        <v>20</v>
      </c>
    </row>
    <row r="2" spans="1:25" x14ac:dyDescent="0.3">
      <c r="A2" s="100" t="s">
        <v>5</v>
      </c>
      <c r="B2" s="104">
        <v>0</v>
      </c>
      <c r="C2" s="104"/>
      <c r="D2" s="103">
        <v>0</v>
      </c>
      <c r="F2" s="18">
        <v>0</v>
      </c>
      <c r="G2" s="29">
        <v>1</v>
      </c>
      <c r="H2" s="25"/>
      <c r="I2" s="19"/>
      <c r="J2" s="19"/>
      <c r="K2" s="19"/>
      <c r="L2" s="19"/>
      <c r="M2" s="19"/>
      <c r="N2" s="19"/>
      <c r="O2" s="19"/>
      <c r="P2" s="19"/>
      <c r="Q2" s="19"/>
      <c r="R2" s="33"/>
      <c r="S2" s="36"/>
      <c r="T2" s="19"/>
      <c r="U2" s="33"/>
      <c r="V2" s="36"/>
      <c r="W2" s="19"/>
      <c r="X2" s="19"/>
      <c r="Y2" s="20"/>
    </row>
    <row r="3" spans="1:25" x14ac:dyDescent="0.3">
      <c r="A3" s="8" t="s">
        <v>6</v>
      </c>
      <c r="B3" s="3" t="str">
        <f>CONCATENATE(B2+1," -")</f>
        <v>1 -</v>
      </c>
      <c r="C3" s="5">
        <v>2</v>
      </c>
      <c r="D3" s="10">
        <v>2</v>
      </c>
      <c r="F3" s="14">
        <v>2</v>
      </c>
      <c r="G3" s="30">
        <v>3</v>
      </c>
      <c r="H3" s="26"/>
      <c r="I3" s="11"/>
      <c r="J3" s="11"/>
      <c r="K3" s="11"/>
      <c r="L3" s="11"/>
      <c r="M3" s="11"/>
      <c r="N3" s="11"/>
      <c r="O3" s="11"/>
      <c r="P3" s="11"/>
      <c r="Q3" s="11"/>
      <c r="R3" s="12"/>
      <c r="S3" s="14"/>
      <c r="T3" s="11"/>
      <c r="U3" s="12"/>
      <c r="V3" s="14">
        <v>1</v>
      </c>
      <c r="W3" s="11">
        <v>1</v>
      </c>
      <c r="X3" s="11">
        <v>1</v>
      </c>
      <c r="Y3" s="13">
        <v>1</v>
      </c>
    </row>
    <row r="4" spans="1:25" x14ac:dyDescent="0.3">
      <c r="A4" s="8" t="s">
        <v>7</v>
      </c>
      <c r="B4" s="3" t="str">
        <f t="shared" ref="B4:B15" si="0">CONCATENATE(C3+1," -")</f>
        <v>3 -</v>
      </c>
      <c r="C4" s="5">
        <v>4</v>
      </c>
      <c r="D4" s="10">
        <v>4</v>
      </c>
      <c r="F4" s="14">
        <v>4</v>
      </c>
      <c r="G4" s="30">
        <v>6</v>
      </c>
      <c r="H4" s="26"/>
      <c r="I4" s="11"/>
      <c r="J4" s="11"/>
      <c r="K4" s="11"/>
      <c r="L4" s="11"/>
      <c r="M4" s="11"/>
      <c r="N4" s="11"/>
      <c r="O4" s="11"/>
      <c r="P4" s="11"/>
      <c r="Q4" s="11"/>
      <c r="R4" s="12"/>
      <c r="S4" s="14"/>
      <c r="T4" s="11"/>
      <c r="U4" s="12">
        <v>1</v>
      </c>
      <c r="V4" s="14">
        <v>1</v>
      </c>
      <c r="W4" s="11">
        <v>1</v>
      </c>
      <c r="X4" s="11">
        <v>1</v>
      </c>
      <c r="Y4" s="13">
        <v>1</v>
      </c>
    </row>
    <row r="5" spans="1:25" x14ac:dyDescent="0.3">
      <c r="A5" s="8" t="s">
        <v>8</v>
      </c>
      <c r="B5" s="3" t="str">
        <f t="shared" si="0"/>
        <v>5 -</v>
      </c>
      <c r="C5" s="5">
        <v>7</v>
      </c>
      <c r="D5" s="10">
        <v>6</v>
      </c>
      <c r="F5" s="14">
        <v>7</v>
      </c>
      <c r="G5" s="30">
        <v>10</v>
      </c>
      <c r="H5" s="26"/>
      <c r="I5" s="11"/>
      <c r="J5" s="11"/>
      <c r="K5" s="11"/>
      <c r="L5" s="11"/>
      <c r="M5" s="11"/>
      <c r="N5" s="11"/>
      <c r="O5" s="11"/>
      <c r="P5" s="11"/>
      <c r="Q5" s="11"/>
      <c r="R5" s="12"/>
      <c r="S5" s="14"/>
      <c r="T5" s="11">
        <v>1</v>
      </c>
      <c r="U5" s="12">
        <v>1</v>
      </c>
      <c r="V5" s="14">
        <v>1</v>
      </c>
      <c r="W5" s="11">
        <v>1</v>
      </c>
      <c r="X5" s="11">
        <v>1</v>
      </c>
      <c r="Y5" s="13">
        <v>1</v>
      </c>
    </row>
    <row r="6" spans="1:25" x14ac:dyDescent="0.3">
      <c r="A6" s="8" t="s">
        <v>3</v>
      </c>
      <c r="B6" s="3" t="str">
        <f t="shared" si="0"/>
        <v>8 -</v>
      </c>
      <c r="C6" s="5">
        <v>15</v>
      </c>
      <c r="D6" s="10">
        <v>10</v>
      </c>
      <c r="F6" s="14">
        <v>11</v>
      </c>
      <c r="G6" s="30">
        <v>15</v>
      </c>
      <c r="H6" s="26"/>
      <c r="I6" s="11"/>
      <c r="J6" s="11"/>
      <c r="K6" s="11"/>
      <c r="L6" s="11"/>
      <c r="M6" s="11"/>
      <c r="N6" s="11"/>
      <c r="O6" s="11"/>
      <c r="P6" s="11"/>
      <c r="Q6" s="11"/>
      <c r="R6" s="12"/>
      <c r="S6" s="14">
        <v>1</v>
      </c>
      <c r="T6" s="11">
        <v>1</v>
      </c>
      <c r="U6" s="12">
        <v>1</v>
      </c>
      <c r="V6" s="14">
        <v>1</v>
      </c>
      <c r="W6" s="11">
        <v>1</v>
      </c>
      <c r="X6" s="11">
        <v>1</v>
      </c>
      <c r="Y6" s="13">
        <v>1</v>
      </c>
    </row>
    <row r="7" spans="1:25" x14ac:dyDescent="0.3">
      <c r="A7" s="8" t="s">
        <v>2</v>
      </c>
      <c r="B7" s="3" t="str">
        <f t="shared" si="0"/>
        <v>16 -</v>
      </c>
      <c r="C7" s="5">
        <v>25</v>
      </c>
      <c r="D7" s="10">
        <v>20</v>
      </c>
      <c r="F7" s="14">
        <v>16</v>
      </c>
      <c r="G7" s="30">
        <v>20</v>
      </c>
      <c r="H7" s="26"/>
      <c r="I7" s="11"/>
      <c r="J7" s="11"/>
      <c r="K7" s="11"/>
      <c r="L7" s="11"/>
      <c r="M7" s="11"/>
      <c r="N7" s="11"/>
      <c r="O7" s="11"/>
      <c r="P7" s="11"/>
      <c r="Q7" s="11"/>
      <c r="R7" s="12">
        <v>1</v>
      </c>
      <c r="S7" s="14">
        <v>1</v>
      </c>
      <c r="T7" s="11">
        <v>1</v>
      </c>
      <c r="U7" s="12">
        <v>1</v>
      </c>
      <c r="V7" s="14">
        <v>1</v>
      </c>
      <c r="W7" s="11">
        <v>1</v>
      </c>
      <c r="X7" s="11">
        <v>1</v>
      </c>
      <c r="Y7" s="13">
        <v>1</v>
      </c>
    </row>
    <row r="8" spans="1:25" x14ac:dyDescent="0.3">
      <c r="A8" s="8" t="s">
        <v>9</v>
      </c>
      <c r="B8" s="3" t="str">
        <f t="shared" si="0"/>
        <v>26 -</v>
      </c>
      <c r="C8" s="5">
        <v>35</v>
      </c>
      <c r="D8" s="10">
        <v>30</v>
      </c>
      <c r="F8" s="14">
        <v>21</v>
      </c>
      <c r="G8" s="30">
        <v>25</v>
      </c>
      <c r="H8" s="26"/>
      <c r="I8" s="11"/>
      <c r="J8" s="11"/>
      <c r="K8" s="11"/>
      <c r="L8" s="11"/>
      <c r="M8" s="11"/>
      <c r="N8" s="11"/>
      <c r="O8" s="11"/>
      <c r="P8" s="11"/>
      <c r="Q8" s="11">
        <v>1</v>
      </c>
      <c r="R8" s="12">
        <v>1</v>
      </c>
      <c r="S8" s="14">
        <v>1</v>
      </c>
      <c r="T8" s="11">
        <v>1</v>
      </c>
      <c r="U8" s="12">
        <v>1</v>
      </c>
      <c r="V8" s="14">
        <v>1</v>
      </c>
      <c r="W8" s="11">
        <v>1</v>
      </c>
      <c r="X8" s="11">
        <v>1</v>
      </c>
      <c r="Y8" s="13">
        <v>2</v>
      </c>
    </row>
    <row r="9" spans="1:25" x14ac:dyDescent="0.3">
      <c r="A9" s="8" t="s">
        <v>10</v>
      </c>
      <c r="B9" s="3" t="str">
        <f t="shared" si="0"/>
        <v>36 -</v>
      </c>
      <c r="C9" s="5">
        <v>56</v>
      </c>
      <c r="D9" s="10">
        <v>40</v>
      </c>
      <c r="F9" s="14">
        <v>26</v>
      </c>
      <c r="G9" s="30">
        <v>30</v>
      </c>
      <c r="H9" s="26"/>
      <c r="I9" s="11"/>
      <c r="J9" s="11"/>
      <c r="K9" s="11"/>
      <c r="L9" s="11"/>
      <c r="M9" s="11"/>
      <c r="N9" s="11"/>
      <c r="O9" s="11"/>
      <c r="P9" s="11">
        <v>1</v>
      </c>
      <c r="Q9" s="11">
        <v>1</v>
      </c>
      <c r="R9" s="12">
        <v>1</v>
      </c>
      <c r="S9" s="14">
        <v>1</v>
      </c>
      <c r="T9" s="11">
        <v>1</v>
      </c>
      <c r="U9" s="12">
        <v>1</v>
      </c>
      <c r="V9" s="14">
        <v>1</v>
      </c>
      <c r="W9" s="11">
        <v>1</v>
      </c>
      <c r="X9" s="11">
        <v>2</v>
      </c>
      <c r="Y9" s="13">
        <v>2</v>
      </c>
    </row>
    <row r="10" spans="1:25" x14ac:dyDescent="0.3">
      <c r="A10" s="8" t="s">
        <v>11</v>
      </c>
      <c r="B10" s="3" t="str">
        <f t="shared" si="0"/>
        <v>57 -</v>
      </c>
      <c r="C10" s="5">
        <v>62</v>
      </c>
      <c r="D10" s="10">
        <v>50</v>
      </c>
      <c r="F10" s="14">
        <v>31</v>
      </c>
      <c r="G10" s="30">
        <v>35</v>
      </c>
      <c r="H10" s="26"/>
      <c r="I10" s="11"/>
      <c r="J10" s="11"/>
      <c r="K10" s="11"/>
      <c r="L10" s="11"/>
      <c r="M10" s="11"/>
      <c r="N10" s="11"/>
      <c r="O10" s="11">
        <v>1</v>
      </c>
      <c r="P10" s="11">
        <v>1</v>
      </c>
      <c r="Q10" s="11">
        <v>1</v>
      </c>
      <c r="R10" s="12">
        <v>1</v>
      </c>
      <c r="S10" s="14">
        <v>1</v>
      </c>
      <c r="T10" s="11">
        <v>1</v>
      </c>
      <c r="U10" s="12">
        <v>1</v>
      </c>
      <c r="V10" s="14">
        <v>1</v>
      </c>
      <c r="W10" s="11">
        <v>2</v>
      </c>
      <c r="X10" s="11">
        <v>2</v>
      </c>
      <c r="Y10" s="13">
        <v>2</v>
      </c>
    </row>
    <row r="11" spans="1:25" x14ac:dyDescent="0.3">
      <c r="A11" s="8" t="s">
        <v>12</v>
      </c>
      <c r="B11" s="3" t="str">
        <f t="shared" si="0"/>
        <v>63 -</v>
      </c>
      <c r="C11" s="5">
        <v>67</v>
      </c>
      <c r="D11" s="10">
        <v>75</v>
      </c>
      <c r="F11" s="14">
        <v>36</v>
      </c>
      <c r="G11" s="30">
        <v>40</v>
      </c>
      <c r="H11" s="26"/>
      <c r="I11" s="11"/>
      <c r="J11" s="11"/>
      <c r="K11" s="11"/>
      <c r="L11" s="11"/>
      <c r="M11" s="11"/>
      <c r="N11" s="11">
        <v>1</v>
      </c>
      <c r="O11" s="11">
        <v>1</v>
      </c>
      <c r="P11" s="11">
        <v>1</v>
      </c>
      <c r="Q11" s="11">
        <v>1</v>
      </c>
      <c r="R11" s="12">
        <v>1</v>
      </c>
      <c r="S11" s="14">
        <v>1</v>
      </c>
      <c r="T11" s="11">
        <v>1</v>
      </c>
      <c r="U11" s="12">
        <v>2</v>
      </c>
      <c r="V11" s="14">
        <v>2</v>
      </c>
      <c r="W11" s="11">
        <v>2</v>
      </c>
      <c r="X11" s="11">
        <v>2</v>
      </c>
      <c r="Y11" s="13">
        <v>2</v>
      </c>
    </row>
    <row r="12" spans="1:25" x14ac:dyDescent="0.3">
      <c r="A12" s="8" t="s">
        <v>13</v>
      </c>
      <c r="B12" s="3" t="str">
        <f t="shared" si="0"/>
        <v>68 -</v>
      </c>
      <c r="C12" s="5">
        <v>125</v>
      </c>
      <c r="D12" s="10">
        <v>100</v>
      </c>
      <c r="F12" s="14">
        <v>41</v>
      </c>
      <c r="G12" s="30">
        <v>45</v>
      </c>
      <c r="H12" s="26"/>
      <c r="I12" s="11"/>
      <c r="J12" s="11"/>
      <c r="K12" s="11"/>
      <c r="L12" s="11"/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2">
        <v>1</v>
      </c>
      <c r="S12" s="14">
        <v>2</v>
      </c>
      <c r="T12" s="11">
        <v>2</v>
      </c>
      <c r="U12" s="12">
        <v>2</v>
      </c>
      <c r="V12" s="14">
        <v>2</v>
      </c>
      <c r="W12" s="11">
        <v>2</v>
      </c>
      <c r="X12" s="11">
        <v>2</v>
      </c>
      <c r="Y12" s="13">
        <v>2</v>
      </c>
    </row>
    <row r="13" spans="1:25" x14ac:dyDescent="0.3">
      <c r="A13" s="100" t="s">
        <v>14</v>
      </c>
      <c r="B13" s="101" t="str">
        <f t="shared" si="0"/>
        <v>126 -</v>
      </c>
      <c r="C13" s="102">
        <v>175</v>
      </c>
      <c r="D13" s="103">
        <v>150</v>
      </c>
      <c r="F13" s="14">
        <v>46</v>
      </c>
      <c r="G13" s="30">
        <v>50</v>
      </c>
      <c r="H13" s="26"/>
      <c r="I13" s="11"/>
      <c r="J13" s="11"/>
      <c r="K13" s="11"/>
      <c r="L13" s="11">
        <v>1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2">
        <v>2</v>
      </c>
      <c r="S13" s="14">
        <v>2</v>
      </c>
      <c r="T13" s="11">
        <v>2</v>
      </c>
      <c r="U13" s="12">
        <v>2</v>
      </c>
      <c r="V13" s="14">
        <v>2</v>
      </c>
      <c r="W13" s="11">
        <v>2</v>
      </c>
      <c r="X13" s="11">
        <v>2</v>
      </c>
      <c r="Y13" s="13">
        <v>2</v>
      </c>
    </row>
    <row r="14" spans="1:25" x14ac:dyDescent="0.3">
      <c r="A14" s="100" t="s">
        <v>15</v>
      </c>
      <c r="B14" s="101" t="str">
        <f t="shared" si="0"/>
        <v>176 -</v>
      </c>
      <c r="C14" s="102">
        <v>350</v>
      </c>
      <c r="D14" s="103">
        <v>200</v>
      </c>
      <c r="F14" s="14">
        <v>51</v>
      </c>
      <c r="G14" s="30">
        <v>55</v>
      </c>
      <c r="H14" s="26"/>
      <c r="I14" s="11"/>
      <c r="J14" s="11"/>
      <c r="K14" s="11">
        <v>1</v>
      </c>
      <c r="L14" s="11">
        <v>1</v>
      </c>
      <c r="M14" s="11">
        <v>1</v>
      </c>
      <c r="N14" s="11">
        <v>1</v>
      </c>
      <c r="O14" s="11">
        <v>1</v>
      </c>
      <c r="P14" s="11">
        <v>1</v>
      </c>
      <c r="Q14" s="11">
        <v>2</v>
      </c>
      <c r="R14" s="12">
        <v>2</v>
      </c>
      <c r="S14" s="14">
        <v>2</v>
      </c>
      <c r="T14" s="11">
        <v>2</v>
      </c>
      <c r="U14" s="12">
        <v>2</v>
      </c>
      <c r="V14" s="14">
        <v>2</v>
      </c>
      <c r="W14" s="11">
        <v>2</v>
      </c>
      <c r="X14" s="11">
        <v>2</v>
      </c>
      <c r="Y14" s="13">
        <v>2</v>
      </c>
    </row>
    <row r="15" spans="1:25" x14ac:dyDescent="0.3">
      <c r="A15" s="100" t="s">
        <v>16</v>
      </c>
      <c r="B15" s="101" t="str">
        <f t="shared" si="0"/>
        <v>351 -</v>
      </c>
      <c r="C15" s="102">
        <v>999</v>
      </c>
      <c r="D15" s="103">
        <v>500</v>
      </c>
      <c r="F15" s="14">
        <v>56</v>
      </c>
      <c r="G15" s="30">
        <v>60</v>
      </c>
      <c r="H15" s="26"/>
      <c r="I15" s="11"/>
      <c r="J15" s="11">
        <v>1</v>
      </c>
      <c r="K15" s="11">
        <v>1</v>
      </c>
      <c r="L15" s="11">
        <v>1</v>
      </c>
      <c r="M15" s="11">
        <v>1</v>
      </c>
      <c r="N15" s="11">
        <v>1</v>
      </c>
      <c r="O15" s="11">
        <v>1</v>
      </c>
      <c r="P15" s="11">
        <v>2</v>
      </c>
      <c r="Q15" s="11">
        <v>2</v>
      </c>
      <c r="R15" s="12">
        <v>2</v>
      </c>
      <c r="S15" s="14">
        <v>2</v>
      </c>
      <c r="T15" s="11">
        <v>2</v>
      </c>
      <c r="U15" s="12">
        <v>2</v>
      </c>
      <c r="V15" s="14">
        <v>2</v>
      </c>
      <c r="W15" s="11">
        <v>2</v>
      </c>
      <c r="X15" s="11">
        <v>2</v>
      </c>
      <c r="Y15" s="13">
        <v>2</v>
      </c>
    </row>
    <row r="16" spans="1:25" x14ac:dyDescent="0.3">
      <c r="A16" s="8" t="s">
        <v>17</v>
      </c>
      <c r="B16" s="4">
        <v>1000</v>
      </c>
      <c r="C16" s="4"/>
      <c r="D16" s="10">
        <v>1000</v>
      </c>
      <c r="F16" s="14">
        <v>61</v>
      </c>
      <c r="G16" s="30">
        <v>65</v>
      </c>
      <c r="H16" s="26"/>
      <c r="I16" s="11">
        <v>1</v>
      </c>
      <c r="J16" s="11">
        <v>1</v>
      </c>
      <c r="K16" s="11">
        <v>1</v>
      </c>
      <c r="L16" s="11">
        <v>1</v>
      </c>
      <c r="M16" s="11">
        <v>1</v>
      </c>
      <c r="N16" s="11">
        <v>1</v>
      </c>
      <c r="O16" s="11">
        <v>2</v>
      </c>
      <c r="P16" s="11">
        <v>2</v>
      </c>
      <c r="Q16" s="11">
        <v>2</v>
      </c>
      <c r="R16" s="12">
        <v>2</v>
      </c>
      <c r="S16" s="14">
        <v>2</v>
      </c>
      <c r="T16" s="11">
        <v>2</v>
      </c>
      <c r="U16" s="12">
        <v>2</v>
      </c>
      <c r="V16" s="14">
        <v>2</v>
      </c>
      <c r="W16" s="11">
        <v>2</v>
      </c>
      <c r="X16" s="11">
        <v>2</v>
      </c>
      <c r="Y16" s="13">
        <v>3</v>
      </c>
    </row>
    <row r="17" spans="1:25" x14ac:dyDescent="0.3">
      <c r="A17" s="8" t="s">
        <v>18</v>
      </c>
      <c r="B17" s="4">
        <v>3000</v>
      </c>
      <c r="C17" s="4"/>
      <c r="D17" s="10">
        <v>3000</v>
      </c>
      <c r="F17" s="14">
        <v>66</v>
      </c>
      <c r="G17" s="30">
        <v>70</v>
      </c>
      <c r="H17" s="26">
        <v>1</v>
      </c>
      <c r="I17" s="11">
        <v>1</v>
      </c>
      <c r="J17" s="11">
        <v>1</v>
      </c>
      <c r="K17" s="11">
        <v>1</v>
      </c>
      <c r="L17" s="11">
        <v>1</v>
      </c>
      <c r="M17" s="11">
        <v>1</v>
      </c>
      <c r="N17" s="11">
        <v>2</v>
      </c>
      <c r="O17" s="11">
        <v>2</v>
      </c>
      <c r="P17" s="11">
        <v>2</v>
      </c>
      <c r="Q17" s="11">
        <v>2</v>
      </c>
      <c r="R17" s="12">
        <v>2</v>
      </c>
      <c r="S17" s="14">
        <v>2</v>
      </c>
      <c r="T17" s="11">
        <v>2</v>
      </c>
      <c r="U17" s="12">
        <v>2</v>
      </c>
      <c r="V17" s="14">
        <v>2</v>
      </c>
      <c r="W17" s="11">
        <v>2</v>
      </c>
      <c r="X17" s="11">
        <v>3</v>
      </c>
      <c r="Y17" s="13">
        <v>3</v>
      </c>
    </row>
    <row r="18" spans="1:25" x14ac:dyDescent="0.3">
      <c r="A18" s="8" t="s">
        <v>19</v>
      </c>
      <c r="B18" s="4">
        <v>5000</v>
      </c>
      <c r="C18" s="4"/>
      <c r="D18" s="10">
        <v>5000</v>
      </c>
      <c r="F18" s="14">
        <v>71</v>
      </c>
      <c r="G18" s="30">
        <v>75</v>
      </c>
      <c r="H18" s="26">
        <v>1</v>
      </c>
      <c r="I18" s="11">
        <v>1</v>
      </c>
      <c r="J18" s="11">
        <v>1</v>
      </c>
      <c r="K18" s="11">
        <v>1</v>
      </c>
      <c r="L18" s="11">
        <v>1</v>
      </c>
      <c r="M18" s="11">
        <v>2</v>
      </c>
      <c r="N18" s="11">
        <v>2</v>
      </c>
      <c r="O18" s="11">
        <v>2</v>
      </c>
      <c r="P18" s="11">
        <v>2</v>
      </c>
      <c r="Q18" s="11">
        <v>2</v>
      </c>
      <c r="R18" s="12">
        <v>2</v>
      </c>
      <c r="S18" s="14">
        <v>2</v>
      </c>
      <c r="T18" s="11">
        <v>2</v>
      </c>
      <c r="U18" s="12">
        <v>2</v>
      </c>
      <c r="V18" s="14">
        <v>2</v>
      </c>
      <c r="W18" s="11">
        <v>3</v>
      </c>
      <c r="X18" s="11">
        <v>3</v>
      </c>
      <c r="Y18" s="13">
        <v>3</v>
      </c>
    </row>
    <row r="19" spans="1:25" ht="16.2" thickBot="1" x14ac:dyDescent="0.35">
      <c r="A19" s="105" t="s">
        <v>20</v>
      </c>
      <c r="B19" s="106" t="s">
        <v>21</v>
      </c>
      <c r="C19" s="106"/>
      <c r="D19" s="107" t="s">
        <v>21</v>
      </c>
      <c r="F19" s="14">
        <v>76</v>
      </c>
      <c r="G19" s="30">
        <v>80</v>
      </c>
      <c r="H19" s="26">
        <v>1</v>
      </c>
      <c r="I19" s="11">
        <v>1</v>
      </c>
      <c r="J19" s="11">
        <v>1</v>
      </c>
      <c r="K19" s="11">
        <v>1</v>
      </c>
      <c r="L19" s="11">
        <v>2</v>
      </c>
      <c r="M19" s="11">
        <v>2</v>
      </c>
      <c r="N19" s="11">
        <v>2</v>
      </c>
      <c r="O19" s="11">
        <v>2</v>
      </c>
      <c r="P19" s="11">
        <v>2</v>
      </c>
      <c r="Q19" s="11">
        <v>2</v>
      </c>
      <c r="R19" s="12">
        <v>2</v>
      </c>
      <c r="S19" s="14">
        <v>2</v>
      </c>
      <c r="T19" s="11">
        <v>2</v>
      </c>
      <c r="U19" s="12">
        <v>3</v>
      </c>
      <c r="V19" s="14">
        <v>3</v>
      </c>
      <c r="W19" s="11">
        <v>3</v>
      </c>
      <c r="X19" s="11">
        <v>3</v>
      </c>
      <c r="Y19" s="13">
        <v>3</v>
      </c>
    </row>
    <row r="20" spans="1:25" ht="16.2" thickTop="1" x14ac:dyDescent="0.3">
      <c r="B20" s="2"/>
      <c r="C20" s="2"/>
      <c r="F20" s="14">
        <v>81</v>
      </c>
      <c r="G20" s="30">
        <v>85</v>
      </c>
      <c r="H20" s="26">
        <v>1</v>
      </c>
      <c r="I20" s="11">
        <v>1</v>
      </c>
      <c r="J20" s="11">
        <v>1</v>
      </c>
      <c r="K20" s="11">
        <v>2</v>
      </c>
      <c r="L20" s="11">
        <v>2</v>
      </c>
      <c r="M20" s="11">
        <v>2</v>
      </c>
      <c r="N20" s="11">
        <v>2</v>
      </c>
      <c r="O20" s="11">
        <v>2</v>
      </c>
      <c r="P20" s="11">
        <v>2</v>
      </c>
      <c r="Q20" s="11">
        <v>2</v>
      </c>
      <c r="R20" s="12">
        <v>2</v>
      </c>
      <c r="S20" s="14">
        <v>3</v>
      </c>
      <c r="T20" s="11">
        <v>3</v>
      </c>
      <c r="U20" s="12">
        <v>3</v>
      </c>
      <c r="V20" s="14">
        <v>3</v>
      </c>
      <c r="W20" s="11">
        <v>3</v>
      </c>
      <c r="X20" s="11">
        <v>3</v>
      </c>
      <c r="Y20" s="13">
        <v>3</v>
      </c>
    </row>
    <row r="21" spans="1:25" x14ac:dyDescent="0.3">
      <c r="F21" s="14">
        <v>86</v>
      </c>
      <c r="G21" s="30">
        <v>90</v>
      </c>
      <c r="H21" s="26">
        <v>1</v>
      </c>
      <c r="I21" s="11">
        <v>1</v>
      </c>
      <c r="J21" s="11">
        <v>2</v>
      </c>
      <c r="K21" s="11">
        <v>2</v>
      </c>
      <c r="L21" s="11">
        <v>2</v>
      </c>
      <c r="M21" s="11">
        <v>2</v>
      </c>
      <c r="N21" s="11">
        <v>2</v>
      </c>
      <c r="O21" s="11">
        <v>2</v>
      </c>
      <c r="P21" s="11">
        <v>2</v>
      </c>
      <c r="Q21" s="11">
        <v>3</v>
      </c>
      <c r="R21" s="12">
        <v>3</v>
      </c>
      <c r="S21" s="14">
        <v>3</v>
      </c>
      <c r="T21" s="11">
        <v>3</v>
      </c>
      <c r="U21" s="12">
        <v>3</v>
      </c>
      <c r="V21" s="14">
        <v>3</v>
      </c>
      <c r="W21" s="11">
        <v>3</v>
      </c>
      <c r="X21" s="11">
        <v>3</v>
      </c>
      <c r="Y21" s="13">
        <v>3</v>
      </c>
    </row>
    <row r="22" spans="1:25" x14ac:dyDescent="0.3">
      <c r="F22" s="14">
        <v>91</v>
      </c>
      <c r="G22" s="30">
        <v>94</v>
      </c>
      <c r="H22" s="26">
        <v>1</v>
      </c>
      <c r="I22" s="11">
        <v>2</v>
      </c>
      <c r="J22" s="11">
        <v>2</v>
      </c>
      <c r="K22" s="11">
        <v>2</v>
      </c>
      <c r="L22" s="11">
        <v>2</v>
      </c>
      <c r="M22" s="11">
        <v>2</v>
      </c>
      <c r="N22" s="11">
        <v>2</v>
      </c>
      <c r="O22" s="11">
        <v>3</v>
      </c>
      <c r="P22" s="11">
        <v>3</v>
      </c>
      <c r="Q22" s="11">
        <v>3</v>
      </c>
      <c r="R22" s="12">
        <v>3</v>
      </c>
      <c r="S22" s="14">
        <v>3</v>
      </c>
      <c r="T22" s="11">
        <v>3</v>
      </c>
      <c r="U22" s="12">
        <v>3</v>
      </c>
      <c r="V22" s="14">
        <v>3</v>
      </c>
      <c r="W22" s="11">
        <v>3</v>
      </c>
      <c r="X22" s="11">
        <v>3</v>
      </c>
      <c r="Y22" s="13">
        <v>3</v>
      </c>
    </row>
    <row r="23" spans="1:25" x14ac:dyDescent="0.3">
      <c r="F23" s="14">
        <v>95</v>
      </c>
      <c r="G23" s="30">
        <v>97</v>
      </c>
      <c r="H23" s="26">
        <v>2</v>
      </c>
      <c r="I23" s="11">
        <v>2</v>
      </c>
      <c r="J23" s="11">
        <v>2</v>
      </c>
      <c r="K23" s="11">
        <v>2</v>
      </c>
      <c r="L23" s="11">
        <v>2</v>
      </c>
      <c r="M23" s="11">
        <v>3</v>
      </c>
      <c r="N23" s="11">
        <v>3</v>
      </c>
      <c r="O23" s="11">
        <v>3</v>
      </c>
      <c r="P23" s="11">
        <v>3</v>
      </c>
      <c r="Q23" s="11">
        <v>3</v>
      </c>
      <c r="R23" s="12">
        <v>3</v>
      </c>
      <c r="S23" s="14">
        <v>3</v>
      </c>
      <c r="T23" s="11">
        <v>3</v>
      </c>
      <c r="U23" s="12">
        <v>3</v>
      </c>
      <c r="V23" s="14">
        <v>3</v>
      </c>
      <c r="W23" s="11">
        <v>3</v>
      </c>
      <c r="X23" s="11">
        <v>3</v>
      </c>
      <c r="Y23" s="13">
        <v>3</v>
      </c>
    </row>
    <row r="24" spans="1:25" x14ac:dyDescent="0.3">
      <c r="F24" s="14">
        <v>98</v>
      </c>
      <c r="G24" s="30">
        <v>99</v>
      </c>
      <c r="H24" s="26">
        <v>2</v>
      </c>
      <c r="I24" s="11">
        <v>2</v>
      </c>
      <c r="J24" s="11">
        <v>2</v>
      </c>
      <c r="K24" s="11">
        <v>3</v>
      </c>
      <c r="L24" s="11">
        <v>3</v>
      </c>
      <c r="M24" s="11">
        <v>3</v>
      </c>
      <c r="N24" s="11">
        <v>3</v>
      </c>
      <c r="O24" s="11">
        <v>3</v>
      </c>
      <c r="P24" s="11">
        <v>3</v>
      </c>
      <c r="Q24" s="11">
        <v>3</v>
      </c>
      <c r="R24" s="12">
        <v>3</v>
      </c>
      <c r="S24" s="14">
        <v>3</v>
      </c>
      <c r="T24" s="11">
        <v>3</v>
      </c>
      <c r="U24" s="12">
        <v>3</v>
      </c>
      <c r="V24" s="14">
        <v>3</v>
      </c>
      <c r="W24" s="11">
        <v>3</v>
      </c>
      <c r="X24" s="11">
        <v>3</v>
      </c>
      <c r="Y24" s="13">
        <v>3</v>
      </c>
    </row>
    <row r="25" spans="1:25" ht="16.2" thickBot="1" x14ac:dyDescent="0.35">
      <c r="F25" s="15">
        <v>99.1</v>
      </c>
      <c r="G25" s="31">
        <v>100</v>
      </c>
      <c r="H25" s="27">
        <v>3</v>
      </c>
      <c r="I25" s="16">
        <v>3</v>
      </c>
      <c r="J25" s="16">
        <v>3</v>
      </c>
      <c r="K25" s="16">
        <v>3</v>
      </c>
      <c r="L25" s="16">
        <v>3</v>
      </c>
      <c r="M25" s="16">
        <v>3</v>
      </c>
      <c r="N25" s="16">
        <v>3</v>
      </c>
      <c r="O25" s="16">
        <v>3</v>
      </c>
      <c r="P25" s="16">
        <v>3</v>
      </c>
      <c r="Q25" s="16">
        <v>3</v>
      </c>
      <c r="R25" s="34">
        <v>3</v>
      </c>
      <c r="S25" s="37">
        <v>3</v>
      </c>
      <c r="T25" s="16">
        <v>3</v>
      </c>
      <c r="U25" s="34">
        <v>3</v>
      </c>
      <c r="V25" s="37">
        <v>3</v>
      </c>
      <c r="W25" s="16">
        <v>3</v>
      </c>
      <c r="X25" s="16">
        <v>3</v>
      </c>
      <c r="Y25" s="17">
        <v>3</v>
      </c>
    </row>
  </sheetData>
  <conditionalFormatting sqref="H2:Y25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Stats</vt:lpstr>
      <vt:lpstr>Rolls</vt:lpstr>
      <vt:lpstr>Resolution</vt:lpstr>
    </vt:vector>
  </TitlesOfParts>
  <LinksUpToDate>false</LinksUpToDate>
  <SharedDoc>false</SharedDoc>
  <HyperlinkBase>http://www.alexisalvarez.org/RPG/sof/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Dungeons of Waterdeep PC file</dc:title>
  <dc:creator>© Alexis A. Álvarez 2007</dc:creator>
  <cp:lastModifiedBy>Alexis Álvarez</cp:lastModifiedBy>
  <cp:lastPrinted>2012-11-12T17:29:24Z</cp:lastPrinted>
  <dcterms:created xsi:type="dcterms:W3CDTF">2000-10-24T15:39:59Z</dcterms:created>
  <dcterms:modified xsi:type="dcterms:W3CDTF">2025-02-08T17:29:50Z</dcterms:modified>
</cp:coreProperties>
</file>