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NLM\"/>
    </mc:Choice>
  </mc:AlternateContent>
  <xr:revisionPtr revIDLastSave="0" documentId="13_ncr:1_{882F662D-751E-467D-AEF7-AF0798417B21}" xr6:coauthVersionLast="47" xr6:coauthVersionMax="47" xr10:uidLastSave="{00000000-0000-0000-0000-000000000000}"/>
  <bookViews>
    <workbookView xWindow="-108" yWindow="-108" windowWidth="23256" windowHeight="13176" tabRatio="400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9" i="5" l="1"/>
  <c r="AB9" i="5" s="1"/>
  <c r="AC9" i="5" s="1"/>
  <c r="W8" i="5"/>
  <c r="AB8" i="5" s="1"/>
  <c r="AC8" i="5" s="1"/>
  <c r="K7" i="5" l="1"/>
  <c r="K6" i="5"/>
  <c r="C7" i="7" l="1"/>
  <c r="C6" i="7"/>
  <c r="C5" i="7"/>
  <c r="E5" i="5"/>
  <c r="E4" i="5"/>
  <c r="E3" i="5"/>
  <c r="E2" i="5"/>
  <c r="C5" i="5"/>
  <c r="C4" i="5"/>
  <c r="C3" i="5"/>
  <c r="C2" i="5"/>
  <c r="J23" i="9"/>
  <c r="J22" i="9"/>
  <c r="J21" i="9"/>
  <c r="J20" i="9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W7" i="5"/>
  <c r="AB7" i="5" s="1"/>
  <c r="AC7" i="5" s="1"/>
  <c r="D8" i="1"/>
  <c r="E5" i="1" l="1"/>
  <c r="E3" i="1"/>
  <c r="E4" i="1"/>
  <c r="D5" i="5" l="1"/>
  <c r="D4" i="5" l="1"/>
  <c r="K7" i="9"/>
  <c r="N7" i="9" s="1"/>
  <c r="J7" i="9"/>
  <c r="K6" i="9"/>
  <c r="N6" i="9" s="1"/>
  <c r="J6" i="9"/>
  <c r="K5" i="9"/>
  <c r="N5" i="9" s="1"/>
  <c r="J5" i="9"/>
  <c r="K21" i="9"/>
  <c r="N21" i="9" s="1"/>
  <c r="K20" i="9"/>
  <c r="N20" i="9" s="1"/>
  <c r="K10" i="9"/>
  <c r="N10" i="9" s="1"/>
  <c r="J10" i="9"/>
  <c r="J4" i="9"/>
  <c r="K4" i="9"/>
  <c r="N4" i="9" s="1"/>
  <c r="K23" i="9"/>
  <c r="N23" i="9" s="1"/>
  <c r="J18" i="10"/>
  <c r="K18" i="10" s="1"/>
  <c r="M18" i="10" s="1"/>
  <c r="L7" i="9" l="1"/>
  <c r="L6" i="9"/>
  <c r="L5" i="9"/>
  <c r="L21" i="9"/>
  <c r="L10" i="9"/>
  <c r="L20" i="9"/>
  <c r="L4" i="9"/>
  <c r="L23" i="9"/>
  <c r="J2" i="9" l="1"/>
  <c r="K2" i="9"/>
  <c r="J3" i="9"/>
  <c r="K3" i="9"/>
  <c r="L3" i="9" l="1"/>
  <c r="L2" i="9"/>
  <c r="W4" i="5" l="1"/>
  <c r="AB4" i="5" s="1"/>
  <c r="AC4" i="5" s="1"/>
  <c r="N3" i="9"/>
  <c r="N2" i="9"/>
  <c r="W2" i="5" l="1"/>
  <c r="W3" i="5"/>
  <c r="W5" i="5"/>
  <c r="W6" i="5"/>
  <c r="AB6" i="5" l="1"/>
  <c r="AC6" i="5" s="1"/>
  <c r="K22" i="9" l="1"/>
  <c r="N22" i="9" s="1"/>
  <c r="L22" i="9" l="1"/>
  <c r="D7" i="7" l="1"/>
  <c r="E7" i="7" s="1"/>
  <c r="D6" i="7"/>
  <c r="E6" i="7" s="1"/>
  <c r="D5" i="7"/>
  <c r="E5" i="7" s="1"/>
  <c r="J13" i="10" l="1"/>
  <c r="K13" i="10" s="1"/>
  <c r="M13" i="10" s="1"/>
  <c r="J7" i="10" l="1"/>
  <c r="K7" i="10" s="1"/>
  <c r="M7" i="10" s="1"/>
  <c r="J12" i="10" l="1"/>
  <c r="K12" i="10" s="1"/>
  <c r="M12" i="10" s="1"/>
  <c r="J14" i="10"/>
  <c r="K14" i="10" s="1"/>
  <c r="M14" i="10" s="1"/>
  <c r="J5" i="10" l="1"/>
  <c r="K5" i="10" s="1"/>
  <c r="M5" i="10" s="1"/>
  <c r="D3" i="5" l="1"/>
  <c r="D2" i="5" l="1"/>
  <c r="J8" i="10"/>
  <c r="K8" i="10" s="1"/>
  <c r="M8" i="10" s="1"/>
  <c r="J6" i="10"/>
  <c r="K6" i="10" s="1"/>
  <c r="M6" i="10" s="1"/>
  <c r="M10" i="1" l="1"/>
  <c r="M9" i="1"/>
  <c r="M8" i="1"/>
  <c r="D4" i="7" l="1"/>
  <c r="E4" i="7" s="1"/>
  <c r="D3" i="7"/>
  <c r="E3" i="7" s="1"/>
  <c r="D2" i="7"/>
  <c r="E2" i="7" s="1"/>
  <c r="M24" i="10" l="1"/>
  <c r="M23" i="10"/>
  <c r="J17" i="10" l="1"/>
  <c r="K17" i="10" s="1"/>
  <c r="M17" i="10" s="1"/>
  <c r="M34" i="1" l="1"/>
  <c r="I8" i="1" l="1"/>
  <c r="E6" i="1" l="1"/>
  <c r="J10" i="10" l="1"/>
  <c r="K10" i="10" s="1"/>
  <c r="M10" i="10" s="1"/>
  <c r="J16" i="10" l="1"/>
  <c r="K16" i="10" s="1"/>
  <c r="M16" i="10" s="1"/>
  <c r="J21" i="10" l="1"/>
  <c r="K21" i="10" s="1"/>
  <c r="M21" i="10" s="1"/>
  <c r="J15" i="10" l="1"/>
  <c r="K15" i="10" s="1"/>
  <c r="M15" i="10" s="1"/>
  <c r="J11" i="10" l="1"/>
  <c r="K11" i="10" s="1"/>
  <c r="M11" i="10" s="1"/>
  <c r="AB3" i="5" l="1"/>
  <c r="AC3" i="5" s="1"/>
  <c r="J24" i="10" l="1"/>
  <c r="K24" i="10" s="1"/>
  <c r="J23" i="10" l="1"/>
  <c r="K23" i="10" s="1"/>
  <c r="J3" i="10" l="1"/>
  <c r="K3" i="10" s="1"/>
  <c r="M3" i="10" s="1"/>
  <c r="J22" i="10" l="1"/>
  <c r="K22" i="10" s="1"/>
  <c r="M22" i="10" s="1"/>
  <c r="T1" i="10" l="1"/>
  <c r="AB2" i="5" l="1"/>
  <c r="AC2" i="5" s="1"/>
  <c r="E2" i="1" l="1"/>
  <c r="J9" i="10" l="1"/>
  <c r="K9" i="10" s="1"/>
  <c r="M9" i="10" s="1"/>
  <c r="J2" i="10"/>
  <c r="K2" i="10" s="1"/>
  <c r="M2" i="10" s="1"/>
  <c r="J4" i="10"/>
  <c r="K4" i="10" s="1"/>
  <c r="M4" i="10" s="1"/>
  <c r="I7" i="1" l="1"/>
  <c r="I9" i="1" s="1"/>
  <c r="M12" i="1" s="1"/>
  <c r="I10" i="1" l="1"/>
  <c r="M13" i="1" s="1"/>
  <c r="M14" i="1" l="1"/>
  <c r="M15" i="1" l="1"/>
  <c r="AB5" i="5"/>
  <c r="AC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7D3569FB-CC47-472F-9E6B-02F1A7CC11BF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E2" authorId="0" shapeId="0" xr:uid="{29809925-CBFB-4A9D-8E42-7E0BFA9129D1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C3" authorId="0" shapeId="0" xr:uid="{7A5080F4-ACB6-4D43-A40E-D40AAC6A77F7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E3" authorId="0" shapeId="0" xr:uid="{9B391B08-E678-4811-821F-3B331B4BEBAC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C4" authorId="0" shapeId="0" xr:uid="{17B213CF-36F5-4999-89B2-AA6268481840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4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E4" authorId="0" shapeId="0" xr:uid="{087D8321-468B-43E0-A35E-9E32B35F3C05}">
      <text>
        <r>
          <rPr>
            <i/>
            <sz val="12"/>
            <color theme="1"/>
            <rFont val="Times New Roman"/>
            <family val="1"/>
          </rPr>
          <t>haste +1
mage armor +4
chasing perfection +2</t>
        </r>
      </text>
    </comment>
    <comment ref="C5" authorId="0" shapeId="0" xr:uid="{64161958-B9FF-40DE-954E-2BAC909512F6}">
      <text>
        <r>
          <rPr>
            <i/>
            <sz val="12"/>
            <color theme="1"/>
            <rFont val="Times New Roman"/>
            <family val="1"/>
          </rPr>
          <t>shield of faith +3
dispel evil +4</t>
        </r>
      </text>
    </comment>
    <comment ref="D5" authorId="0" shapeId="0" xr:uid="{2594185F-C3F7-4DE3-86E2-79D2B4391BAE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E5" authorId="0" shapeId="0" xr:uid="{BFE83C24-A76A-433E-B275-D1E301062F5E}">
      <text>
        <r>
          <rPr>
            <i/>
            <sz val="12"/>
            <color theme="1"/>
            <rFont val="Times New Roman"/>
            <family val="1"/>
          </rPr>
          <t>haste +1
barkskin +5
dragonskin +5
shield of faith +3
dispel evil +4</t>
        </r>
      </text>
    </comment>
  </commentList>
</comments>
</file>

<file path=xl/sharedStrings.xml><?xml version="1.0" encoding="utf-8"?>
<sst xmlns="http://schemas.openxmlformats.org/spreadsheetml/2006/main" count="435" uniqueCount="183">
  <si>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</si>
  <si>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</si>
  <si>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</si>
  <si>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</si>
  <si>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</si>
  <si>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</si>
  <si>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</si>
  <si>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</si>
  <si>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</si>
  <si>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</si>
  <si>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</si>
  <si>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</si>
  <si>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</si>
  <si>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</si>
  <si>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</si>
  <si>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</si>
  <si>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</si>
  <si>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</si>
  <si>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</si>
  <si>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</si>
  <si>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</si>
  <si>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</si>
  <si>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</si>
  <si>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</si>
  <si>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</si>
  <si>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</si>
  <si>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</si>
  <si>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</si>
  <si>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</si>
  <si>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</si>
  <si>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</si>
  <si>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</si>
  <si>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</si>
  <si>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</si>
  <si>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</si>
  <si>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</si>
  <si>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</si>
  <si>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</si>
  <si>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</si>
  <si>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</si>
  <si>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</si>
  <si>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</si>
  <si>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</si>
  <si>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</si>
  <si>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</si>
  <si>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</si>
  <si>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</si>
  <si>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</si>
  <si>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</si>
  <si>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</si>
  <si>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</si>
  <si>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</si>
  <si>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</si>
  <si>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</si>
  <si>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</si>
  <si>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</si>
  <si>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</si>
  <si>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</si>
  <si>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</si>
  <si>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</si>
  <si>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</si>
  <si>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</si>
  <si>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</si>
  <si>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</si>
  <si>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</si>
  <si>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</si>
  <si>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</si>
  <si>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</si>
  <si>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</si>
  <si>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</si>
  <si>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</si>
  <si>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</si>
  <si>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</si>
  <si>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</si>
  <si>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</si>
  <si>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</si>
  <si>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</si>
  <si>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</si>
  <si>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</si>
  <si>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</si>
  <si>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</si>
  <si>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</si>
  <si>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</si>
  <si>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</si>
  <si>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</si>
  <si>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</si>
  <si>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</si>
  <si>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</si>
  <si>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</si>
  <si>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</si>
  <si>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</si>
  <si>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</si>
  <si>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</si>
  <si>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</si>
  <si>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</si>
  <si>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</si>
  <si>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</si>
  <si>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</si>
  <si>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</si>
  <si>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</si>
  <si>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</si>
  <si>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Steelshade</t>
  </si>
  <si>
    <t>Atlas</t>
  </si>
  <si>
    <t>Devrion</t>
  </si>
  <si>
    <t>Archivist</t>
  </si>
  <si>
    <t>Warmage</t>
  </si>
  <si>
    <t>Rogue</t>
  </si>
  <si>
    <t>Check</t>
  </si>
  <si>
    <t>Brene</t>
  </si>
  <si>
    <t>True Seeing</t>
  </si>
  <si>
    <t>Lion’s Roar</t>
  </si>
  <si>
    <t>Chasing Perfection</t>
  </si>
  <si>
    <t>Dragonskin</t>
  </si>
  <si>
    <t>Mage Armor</t>
  </si>
  <si>
    <t>Haste</t>
  </si>
  <si>
    <r>
      <t>Atlas</t>
    </r>
    <r>
      <rPr>
        <b/>
        <vertAlign val="superscript"/>
        <sz val="12"/>
        <color theme="1"/>
        <rFont val="Times New Roman"/>
        <family val="1"/>
      </rPr>
      <t>PfE</t>
    </r>
  </si>
  <si>
    <t>Call Lightning</t>
  </si>
  <si>
    <t>Stoneskin</t>
  </si>
  <si>
    <t>Accuracy</t>
  </si>
  <si>
    <t>Resist Energy</t>
  </si>
  <si>
    <t>Keen Edge</t>
  </si>
  <si>
    <t>Half-Dragon Duskblade</t>
  </si>
  <si>
    <t>Speed</t>
  </si>
  <si>
    <t>R30</t>
  </si>
  <si>
    <t>Bigby’s Clenched Fist</t>
  </si>
  <si>
    <t>Concealment</t>
  </si>
  <si>
    <t>DR</t>
  </si>
  <si>
    <t>Grapple</t>
  </si>
  <si>
    <t>Bite</t>
  </si>
  <si>
    <t>Claw 1</t>
  </si>
  <si>
    <t>Claw 2</t>
  </si>
  <si>
    <t>Wing 1</t>
  </si>
  <si>
    <t>Wing 2</t>
  </si>
  <si>
    <t>Tail Slap</t>
  </si>
  <si>
    <t>magic</t>
  </si>
  <si>
    <t>Breath Weapon</t>
  </si>
  <si>
    <t>Frightful Presence</t>
  </si>
  <si>
    <t>300’</t>
  </si>
  <si>
    <t>HD ≤30; DC 28 negates</t>
  </si>
  <si>
    <t>Draconomicon</t>
  </si>
  <si>
    <t>Fly</t>
  </si>
  <si>
    <t>Sunbeam</t>
  </si>
  <si>
    <t>7d</t>
  </si>
  <si>
    <t>8d</t>
  </si>
  <si>
    <t>9d</t>
  </si>
  <si>
    <t>10d</t>
  </si>
  <si>
    <t>End to Strife</t>
  </si>
  <si>
    <t>Angren</t>
  </si>
  <si>
    <t>Cheyn</t>
  </si>
  <si>
    <t>Protection from Evil</t>
  </si>
  <si>
    <t>Barkskin</t>
  </si>
  <si>
    <t>60’ / 30’ b / 60’ s / 250’ f</t>
  </si>
  <si>
    <t>?</t>
  </si>
  <si>
    <t>4d6+12</t>
  </si>
  <si>
    <t>2d8+6</t>
  </si>
  <si>
    <t>2d6+6</t>
  </si>
  <si>
    <t>2d8+18</t>
  </si>
  <si>
    <t>Cleave, Dire Charge, Hover, Improved Maneuverability,</t>
  </si>
  <si>
    <t>60’</t>
  </si>
  <si>
    <t>11d6 cold; Ref DC 33 ½</t>
  </si>
  <si>
    <t>Iron Will, Multiattack, Power Attack, Recover Breath,</t>
  </si>
  <si>
    <t>Suppress Weakness, Wingover</t>
  </si>
  <si>
    <t>Quiñón</t>
  </si>
  <si>
    <t>Longsword of Cold</t>
  </si>
  <si>
    <t>1d8 + 1 + 1d6 cold</t>
  </si>
  <si>
    <t>Favored Enemy:  Human</t>
  </si>
  <si>
    <t>Two-weapon Fighting</t>
  </si>
  <si>
    <t>Longsword of Acid</t>
  </si>
  <si>
    <t>1d8 + 1 + 1d6 acid</t>
  </si>
  <si>
    <t>Half-dragon Ranger</t>
  </si>
  <si>
    <t>Greater Magic Weapon</t>
  </si>
  <si>
    <t>Fiercebane (Human) Heavy Crossbow</t>
  </si>
  <si>
    <t>1d10 + 1</t>
  </si>
  <si>
    <t>See Fiercebane bonus if target is human</t>
  </si>
  <si>
    <t>Treasure Recovered</t>
  </si>
  <si>
    <t>Value</t>
  </si>
  <si>
    <t>Qty</t>
  </si>
  <si>
    <t>Source</t>
  </si>
  <si>
    <t>Unidentified Chainmail (energy [acid] immunity)</t>
  </si>
  <si>
    <t>*</t>
  </si>
  <si>
    <t>Gemstones</t>
  </si>
  <si>
    <t>Dynasty</t>
  </si>
  <si>
    <t>Simulacrum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</si>
</sst>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12"/>
      <color theme="0"/>
      <name val="Times New Roman"/>
      <family val="1"/>
    </font>
    <font>
      <b/>
      <sz val="12"/>
      <color theme="0" tint="-0.1499984740745262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3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26" fillId="9" borderId="8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9" fontId="23" fillId="0" borderId="0" xfId="11" applyFont="1" applyAlignment="1">
      <alignment horizontal="center" vertical="center"/>
    </xf>
    <xf numFmtId="9" fontId="27" fillId="31" borderId="27" xfId="11" applyFont="1" applyFill="1" applyBorder="1" applyAlignment="1">
      <alignment horizontal="center" vertical="center" wrapText="1"/>
    </xf>
    <xf numFmtId="9" fontId="27" fillId="31" borderId="51" xfId="11" applyFont="1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21" fillId="13" borderId="30" xfId="0" applyFont="1" applyFill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7" borderId="30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14" fillId="32" borderId="61" xfId="0" applyFont="1" applyFill="1" applyBorder="1" applyAlignment="1">
      <alignment horizontal="center" vertical="center"/>
    </xf>
    <xf numFmtId="0" fontId="0" fillId="32" borderId="62" xfId="0" applyFill="1" applyBorder="1" applyAlignment="1">
      <alignment horizontal="center" vertical="center"/>
    </xf>
    <xf numFmtId="0" fontId="21" fillId="32" borderId="62" xfId="0" applyFont="1" applyFill="1" applyBorder="1" applyAlignment="1">
      <alignment horizontal="center" vertical="center"/>
    </xf>
    <xf numFmtId="0" fontId="7" fillId="32" borderId="62" xfId="0" applyFont="1" applyFill="1" applyBorder="1" applyAlignment="1">
      <alignment horizontal="center" vertical="center"/>
    </xf>
    <xf numFmtId="0" fontId="12" fillId="32" borderId="62" xfId="0" applyFont="1" applyFill="1" applyBorder="1" applyAlignment="1">
      <alignment horizontal="center" vertical="center"/>
    </xf>
    <xf numFmtId="0" fontId="0" fillId="32" borderId="63" xfId="0" applyFill="1" applyBorder="1" applyAlignment="1">
      <alignment horizontal="center" vertical="center"/>
    </xf>
    <xf numFmtId="0" fontId="14" fillId="32" borderId="64" xfId="0" applyFont="1" applyFill="1" applyBorder="1" applyAlignment="1">
      <alignment horizontal="center" vertical="center"/>
    </xf>
    <xf numFmtId="0" fontId="0" fillId="32" borderId="0" xfId="0" applyFill="1" applyBorder="1" applyAlignment="1">
      <alignment horizontal="center" vertical="center"/>
    </xf>
    <xf numFmtId="0" fontId="21" fillId="32" borderId="0" xfId="0" applyFont="1" applyFill="1" applyBorder="1" applyAlignment="1">
      <alignment horizontal="center" vertical="center"/>
    </xf>
    <xf numFmtId="0" fontId="7" fillId="32" borderId="0" xfId="0" applyFont="1" applyFill="1" applyBorder="1" applyAlignment="1">
      <alignment horizontal="center" vertical="center"/>
    </xf>
    <xf numFmtId="0" fontId="12" fillId="32" borderId="0" xfId="0" applyFont="1" applyFill="1" applyBorder="1" applyAlignment="1">
      <alignment horizontal="center" vertical="center"/>
    </xf>
    <xf numFmtId="0" fontId="0" fillId="32" borderId="65" xfId="0" applyFill="1" applyBorder="1" applyAlignment="1">
      <alignment horizontal="center" vertical="center"/>
    </xf>
    <xf numFmtId="0" fontId="5" fillId="32" borderId="0" xfId="0" applyFont="1" applyFill="1" applyBorder="1" applyAlignment="1">
      <alignment horizontal="center" vertical="center"/>
    </xf>
    <xf numFmtId="0" fontId="5" fillId="32" borderId="65" xfId="0" quotePrefix="1" applyFont="1" applyFill="1" applyBorder="1" applyAlignment="1">
      <alignment horizontal="center" vertical="center"/>
    </xf>
    <xf numFmtId="0" fontId="5" fillId="32" borderId="65" xfId="0" applyFont="1" applyFill="1" applyBorder="1" applyAlignment="1">
      <alignment horizontal="center" vertical="center"/>
    </xf>
    <xf numFmtId="0" fontId="14" fillId="32" borderId="66" xfId="0" applyFont="1" applyFill="1" applyBorder="1" applyAlignment="1">
      <alignment horizontal="center" vertical="center"/>
    </xf>
    <xf numFmtId="0" fontId="0" fillId="32" borderId="29" xfId="0" applyFill="1" applyBorder="1" applyAlignment="1">
      <alignment horizontal="center" vertical="center"/>
    </xf>
    <xf numFmtId="0" fontId="21" fillId="32" borderId="29" xfId="0" applyFont="1" applyFill="1" applyBorder="1" applyAlignment="1">
      <alignment horizontal="center" vertical="center"/>
    </xf>
    <xf numFmtId="0" fontId="7" fillId="32" borderId="29" xfId="0" applyFont="1" applyFill="1" applyBorder="1" applyAlignment="1">
      <alignment horizontal="center" vertical="center"/>
    </xf>
    <xf numFmtId="0" fontId="12" fillId="32" borderId="29" xfId="0" applyFont="1" applyFill="1" applyBorder="1" applyAlignment="1">
      <alignment horizontal="center" vertical="center"/>
    </xf>
    <xf numFmtId="0" fontId="0" fillId="32" borderId="67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" fillId="0" borderId="53" xfId="0" applyFont="1" applyBorder="1" applyAlignment="1">
      <alignment horizontal="centerContinuous" vertical="center"/>
    </xf>
    <xf numFmtId="0" fontId="2" fillId="0" borderId="68" xfId="0" applyFont="1" applyBorder="1" applyAlignment="1">
      <alignment horizontal="centerContinuous" vertical="center" wrapText="1"/>
    </xf>
    <xf numFmtId="0" fontId="2" fillId="0" borderId="69" xfId="0" applyFont="1" applyBorder="1" applyAlignment="1">
      <alignment horizontal="centerContinuous" vertical="center" wrapText="1"/>
    </xf>
    <xf numFmtId="0" fontId="2" fillId="0" borderId="34" xfId="0" applyFont="1" applyBorder="1" applyAlignment="1">
      <alignment horizontal="centerContinuous" vertical="center" wrapText="1"/>
    </xf>
    <xf numFmtId="0" fontId="2" fillId="0" borderId="35" xfId="0" applyFont="1" applyBorder="1" applyAlignment="1">
      <alignment horizontal="centerContinuous" vertical="center" wrapText="1"/>
    </xf>
    <xf numFmtId="0" fontId="0" fillId="33" borderId="64" xfId="0" applyFill="1" applyBorder="1" applyAlignment="1">
      <alignment horizontal="centerContinuous" vertical="center" wrapText="1"/>
    </xf>
    <xf numFmtId="0" fontId="0" fillId="33" borderId="0" xfId="0" applyFill="1" applyBorder="1" applyAlignment="1">
      <alignment horizontal="centerContinuous" vertical="center" wrapText="1"/>
    </xf>
    <xf numFmtId="0" fontId="0" fillId="33" borderId="65" xfId="0" applyFill="1" applyBorder="1" applyAlignment="1">
      <alignment horizontal="centerContinuous" vertical="center" wrapText="1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842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00FFFF"/>
      <color rgb="FF0033CC"/>
      <color rgb="FF008000"/>
      <color rgb="FF9900FF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20</c:v>
                </c:pt>
                <c:pt idx="8">
                  <c:v>16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14</c:v>
                </c:pt>
                <c:pt idx="5">
                  <c:v>16</c:v>
                </c:pt>
                <c:pt idx="6">
                  <c:v>15</c:v>
                </c:pt>
                <c:pt idx="7">
                  <c:v>20</c:v>
                </c:pt>
                <c:pt idx="8">
                  <c:v>22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15</c:v>
                </c:pt>
                <c:pt idx="4">
                  <c:v>21</c:v>
                </c:pt>
                <c:pt idx="5">
                  <c:v>20</c:v>
                </c:pt>
                <c:pt idx="6">
                  <c:v>22</c:v>
                </c:pt>
                <c:pt idx="7">
                  <c:v>30</c:v>
                </c:pt>
                <c:pt idx="8">
                  <c:v>26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11</c:v>
                </c:pt>
                <c:pt idx="3">
                  <c:v>13</c:v>
                </c:pt>
                <c:pt idx="4">
                  <c:v>25</c:v>
                </c:pt>
                <c:pt idx="5">
                  <c:v>17</c:v>
                </c:pt>
                <c:pt idx="6">
                  <c:v>41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15</c:v>
                </c:pt>
                <c:pt idx="3">
                  <c:v>14</c:v>
                </c:pt>
                <c:pt idx="4">
                  <c:v>15</c:v>
                </c:pt>
                <c:pt idx="5">
                  <c:v>48</c:v>
                </c:pt>
                <c:pt idx="6">
                  <c:v>46</c:v>
                </c:pt>
                <c:pt idx="7">
                  <c:v>51</c:v>
                </c:pt>
                <c:pt idx="8">
                  <c:v>61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8</c:v>
                </c:pt>
                <c:pt idx="1">
                  <c:v>17</c:v>
                </c:pt>
                <c:pt idx="2">
                  <c:v>24</c:v>
                </c:pt>
                <c:pt idx="3">
                  <c:v>24</c:v>
                </c:pt>
                <c:pt idx="4">
                  <c:v>38</c:v>
                </c:pt>
                <c:pt idx="5">
                  <c:v>31</c:v>
                </c:pt>
                <c:pt idx="6">
                  <c:v>47</c:v>
                </c:pt>
                <c:pt idx="7">
                  <c:v>44</c:v>
                </c:pt>
                <c:pt idx="8">
                  <c:v>69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10</c:v>
                </c:pt>
                <c:pt idx="1">
                  <c:v>18</c:v>
                </c:pt>
                <c:pt idx="2">
                  <c:v>34</c:v>
                </c:pt>
                <c:pt idx="3">
                  <c:v>54</c:v>
                </c:pt>
                <c:pt idx="4">
                  <c:v>35</c:v>
                </c:pt>
                <c:pt idx="5">
                  <c:v>56</c:v>
                </c:pt>
                <c:pt idx="6">
                  <c:v>52</c:v>
                </c:pt>
                <c:pt idx="7">
                  <c:v>94</c:v>
                </c:pt>
                <c:pt idx="8">
                  <c:v>97</c:v>
                </c:pt>
                <c:pt idx="9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10</c:v>
                </c:pt>
                <c:pt idx="5">
                  <c:v>8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17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15</c:v>
                </c:pt>
                <c:pt idx="5">
                  <c:v>24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15</c:v>
                </c:pt>
                <c:pt idx="3">
                  <c:v>13</c:v>
                </c:pt>
                <c:pt idx="4">
                  <c:v>14</c:v>
                </c:pt>
                <c:pt idx="5">
                  <c:v>24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21</c:v>
                </c:pt>
                <c:pt idx="3">
                  <c:v>25</c:v>
                </c:pt>
                <c:pt idx="4">
                  <c:v>15</c:v>
                </c:pt>
                <c:pt idx="5">
                  <c:v>38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16</c:v>
                </c:pt>
                <c:pt idx="2">
                  <c:v>20</c:v>
                </c:pt>
                <c:pt idx="3">
                  <c:v>17</c:v>
                </c:pt>
                <c:pt idx="4">
                  <c:v>48</c:v>
                </c:pt>
                <c:pt idx="5">
                  <c:v>31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12</c:v>
                </c:pt>
                <c:pt idx="1">
                  <c:v>15</c:v>
                </c:pt>
                <c:pt idx="2">
                  <c:v>22</c:v>
                </c:pt>
                <c:pt idx="3">
                  <c:v>41</c:v>
                </c:pt>
                <c:pt idx="4">
                  <c:v>46</c:v>
                </c:pt>
                <c:pt idx="5">
                  <c:v>47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30</c:v>
                </c:pt>
                <c:pt idx="3">
                  <c:v>35</c:v>
                </c:pt>
                <c:pt idx="4">
                  <c:v>51</c:v>
                </c:pt>
                <c:pt idx="5">
                  <c:v>44</c:v>
                </c:pt>
                <c:pt idx="6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16</c:v>
                </c:pt>
                <c:pt idx="1">
                  <c:v>22</c:v>
                </c:pt>
                <c:pt idx="2">
                  <c:v>26</c:v>
                </c:pt>
                <c:pt idx="3">
                  <c:v>40</c:v>
                </c:pt>
                <c:pt idx="4">
                  <c:v>61</c:v>
                </c:pt>
                <c:pt idx="5">
                  <c:v>69</c:v>
                </c:pt>
                <c:pt idx="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26</c:v>
                </c:pt>
                <c:pt idx="1">
                  <c:v>27</c:v>
                </c:pt>
                <c:pt idx="2">
                  <c:v>42</c:v>
                </c:pt>
                <c:pt idx="3">
                  <c:v>45</c:v>
                </c:pt>
                <c:pt idx="4">
                  <c:v>59</c:v>
                </c:pt>
                <c:pt idx="5">
                  <c:v>57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20</c:v>
                </c:pt>
                <c:pt idx="8">
                  <c:v>16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14</c:v>
                </c:pt>
                <c:pt idx="5">
                  <c:v>16</c:v>
                </c:pt>
                <c:pt idx="6">
                  <c:v>15</c:v>
                </c:pt>
                <c:pt idx="7">
                  <c:v>20</c:v>
                </c:pt>
                <c:pt idx="8">
                  <c:v>22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15</c:v>
                </c:pt>
                <c:pt idx="4">
                  <c:v>21</c:v>
                </c:pt>
                <c:pt idx="5">
                  <c:v>20</c:v>
                </c:pt>
                <c:pt idx="6">
                  <c:v>22</c:v>
                </c:pt>
                <c:pt idx="7">
                  <c:v>30</c:v>
                </c:pt>
                <c:pt idx="8">
                  <c:v>26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11</c:v>
                </c:pt>
                <c:pt idx="3">
                  <c:v>13</c:v>
                </c:pt>
                <c:pt idx="4">
                  <c:v>25</c:v>
                </c:pt>
                <c:pt idx="5">
                  <c:v>17</c:v>
                </c:pt>
                <c:pt idx="6">
                  <c:v>41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15</c:v>
                </c:pt>
                <c:pt idx="3">
                  <c:v>14</c:v>
                </c:pt>
                <c:pt idx="4">
                  <c:v>15</c:v>
                </c:pt>
                <c:pt idx="5">
                  <c:v>48</c:v>
                </c:pt>
                <c:pt idx="6">
                  <c:v>46</c:v>
                </c:pt>
                <c:pt idx="7">
                  <c:v>51</c:v>
                </c:pt>
                <c:pt idx="8">
                  <c:v>61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8</c:v>
                </c:pt>
                <c:pt idx="1">
                  <c:v>17</c:v>
                </c:pt>
                <c:pt idx="2">
                  <c:v>24</c:v>
                </c:pt>
                <c:pt idx="3">
                  <c:v>24</c:v>
                </c:pt>
                <c:pt idx="4">
                  <c:v>38</c:v>
                </c:pt>
                <c:pt idx="5">
                  <c:v>31</c:v>
                </c:pt>
                <c:pt idx="6">
                  <c:v>47</c:v>
                </c:pt>
                <c:pt idx="7">
                  <c:v>44</c:v>
                </c:pt>
                <c:pt idx="8">
                  <c:v>69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10</c:v>
                </c:pt>
                <c:pt idx="1">
                  <c:v>18</c:v>
                </c:pt>
                <c:pt idx="2">
                  <c:v>34</c:v>
                </c:pt>
                <c:pt idx="3">
                  <c:v>54</c:v>
                </c:pt>
                <c:pt idx="4">
                  <c:v>35</c:v>
                </c:pt>
                <c:pt idx="5">
                  <c:v>56</c:v>
                </c:pt>
                <c:pt idx="6">
                  <c:v>52</c:v>
                </c:pt>
                <c:pt idx="7">
                  <c:v>94</c:v>
                </c:pt>
                <c:pt idx="8">
                  <c:v>97</c:v>
                </c:pt>
                <c:pt idx="9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</xdr:colOff>
      <xdr:row>10</xdr:row>
      <xdr:rowOff>22860</xdr:rowOff>
    </xdr:from>
    <xdr:to>
      <xdr:col>5</xdr:col>
      <xdr:colOff>182880</xdr:colOff>
      <xdr:row>18</xdr:row>
      <xdr:rowOff>185775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3758B3-94FF-496E-8B0C-143525FE8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" y="2209800"/>
          <a:ext cx="6126481" cy="1747875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</xdr:colOff>
      <xdr:row>10</xdr:row>
      <xdr:rowOff>22861</xdr:rowOff>
    </xdr:from>
    <xdr:to>
      <xdr:col>14</xdr:col>
      <xdr:colOff>1424940</xdr:colOff>
      <xdr:row>18</xdr:row>
      <xdr:rowOff>166329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9ADE30-62C1-44FC-9D60-F1524F7E4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63640" y="2209801"/>
          <a:ext cx="3954780" cy="1728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zoomScaleNormal="100" workbookViewId="0"/>
  </sheetViews>
  <sheetFormatPr defaultRowHeight="15.6" x14ac:dyDescent="0.3"/>
  <cols>
    <col min="1" max="1" width="9.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21.699218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20" style="43" bestFit="1" customWidth="1"/>
    <col min="11" max="11" width="4.19921875" style="43" customWidth="1"/>
    <col min="12" max="12" width="17.19921875" style="43" customWidth="1"/>
    <col min="13" max="13" width="7.3984375" style="43" bestFit="1" customWidth="1"/>
    <col min="14" max="14" width="16.69921875" style="43" bestFit="1" customWidth="1"/>
    <col min="15" max="15" width="13" style="43" bestFit="1" customWidth="1"/>
    <col min="16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122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3" t="s">
        <v>103</v>
      </c>
      <c r="B2" s="73">
        <v>1</v>
      </c>
      <c r="C2" s="44">
        <v>6</v>
      </c>
      <c r="D2" s="45">
        <v>20</v>
      </c>
      <c r="E2" s="44">
        <f>SUM(C2:D2)</f>
        <v>26</v>
      </c>
      <c r="F2" s="44" t="s">
        <v>5</v>
      </c>
      <c r="H2" s="74" t="s">
        <v>0</v>
      </c>
      <c r="I2" s="75" t="s">
        <v>21</v>
      </c>
      <c r="J2" s="76" t="s">
        <v>22</v>
      </c>
      <c r="L2" s="126" t="s">
        <v>0</v>
      </c>
      <c r="M2" s="127" t="s">
        <v>82</v>
      </c>
      <c r="N2" s="128" t="s">
        <v>64</v>
      </c>
    </row>
    <row r="3" spans="1:14" x14ac:dyDescent="0.3">
      <c r="A3" s="73" t="s">
        <v>102</v>
      </c>
      <c r="B3" s="73">
        <v>1</v>
      </c>
      <c r="C3" s="44">
        <v>2</v>
      </c>
      <c r="D3" s="45">
        <v>16</v>
      </c>
      <c r="E3" s="44">
        <f>SUM(C3:D3)</f>
        <v>18</v>
      </c>
      <c r="F3" s="44" t="s">
        <v>5</v>
      </c>
      <c r="H3" s="77" t="s">
        <v>102</v>
      </c>
      <c r="I3" s="73">
        <v>19</v>
      </c>
      <c r="J3" s="78" t="s">
        <v>104</v>
      </c>
      <c r="L3" s="129" t="s">
        <v>148</v>
      </c>
      <c r="M3" s="117">
        <v>19</v>
      </c>
      <c r="N3" s="130" t="s">
        <v>139</v>
      </c>
    </row>
    <row r="4" spans="1:14" x14ac:dyDescent="0.3">
      <c r="A4" s="117" t="s">
        <v>148</v>
      </c>
      <c r="B4" s="117">
        <v>2</v>
      </c>
      <c r="C4" s="44">
        <v>0</v>
      </c>
      <c r="D4" s="45">
        <v>16</v>
      </c>
      <c r="E4" s="44">
        <f>SUM(C4:D4)</f>
        <v>16</v>
      </c>
      <c r="F4" s="44" t="s">
        <v>151</v>
      </c>
      <c r="H4" s="77" t="s">
        <v>108</v>
      </c>
      <c r="I4" s="73">
        <v>19</v>
      </c>
      <c r="J4" s="78" t="s">
        <v>106</v>
      </c>
      <c r="L4" s="129" t="s">
        <v>162</v>
      </c>
      <c r="M4" s="117">
        <v>16</v>
      </c>
      <c r="N4" s="130" t="s">
        <v>169</v>
      </c>
    </row>
    <row r="5" spans="1:14" x14ac:dyDescent="0.3">
      <c r="A5" s="73" t="s">
        <v>108</v>
      </c>
      <c r="B5" s="73">
        <v>1</v>
      </c>
      <c r="C5" s="44">
        <v>6</v>
      </c>
      <c r="D5" s="45">
        <v>8</v>
      </c>
      <c r="E5" s="44">
        <f>SUM(C5:D5)</f>
        <v>14</v>
      </c>
      <c r="F5" s="44" t="s">
        <v>5</v>
      </c>
      <c r="H5" s="77" t="s">
        <v>103</v>
      </c>
      <c r="I5" s="73">
        <v>19</v>
      </c>
      <c r="J5" s="78" t="s">
        <v>105</v>
      </c>
      <c r="L5" s="129" t="s">
        <v>152</v>
      </c>
      <c r="M5" s="117" t="s">
        <v>152</v>
      </c>
      <c r="N5" s="130" t="s">
        <v>152</v>
      </c>
    </row>
    <row r="6" spans="1:14" ht="16.2" thickBot="1" x14ac:dyDescent="0.35">
      <c r="A6" s="73" t="s">
        <v>101</v>
      </c>
      <c r="B6" s="73">
        <v>1</v>
      </c>
      <c r="C6" s="44">
        <v>5</v>
      </c>
      <c r="D6" s="45">
        <v>6</v>
      </c>
      <c r="E6" s="44">
        <f>SUM(C6:D6)</f>
        <v>11</v>
      </c>
      <c r="F6" s="44" t="s">
        <v>97</v>
      </c>
      <c r="H6" s="171" t="s">
        <v>101</v>
      </c>
      <c r="I6" s="172">
        <v>19</v>
      </c>
      <c r="J6" s="173" t="s">
        <v>121</v>
      </c>
      <c r="L6" s="129" t="s">
        <v>152</v>
      </c>
      <c r="M6" s="117" t="s">
        <v>152</v>
      </c>
      <c r="N6" s="130" t="s">
        <v>152</v>
      </c>
    </row>
    <row r="7" spans="1:14" ht="16.2" thickBot="1" x14ac:dyDescent="0.35">
      <c r="B7" s="43"/>
      <c r="C7" s="43"/>
      <c r="D7" s="43"/>
      <c r="E7" s="43"/>
      <c r="F7" s="43"/>
      <c r="H7" s="79" t="s">
        <v>23</v>
      </c>
      <c r="I7" s="80">
        <f>SUM(I3:I6)</f>
        <v>76</v>
      </c>
      <c r="J7" s="78"/>
      <c r="L7" s="131" t="s">
        <v>152</v>
      </c>
      <c r="M7" s="132" t="s">
        <v>152</v>
      </c>
      <c r="N7" s="133" t="s">
        <v>152</v>
      </c>
    </row>
    <row r="8" spans="1:14" x14ac:dyDescent="0.3">
      <c r="B8" s="43"/>
      <c r="C8" s="43"/>
      <c r="D8" s="45">
        <f t="shared" ref="D8" ca="1" si="0">RANDBETWEEN(1,20)</f>
        <v>7</v>
      </c>
      <c r="E8" s="43"/>
      <c r="F8" s="43"/>
      <c r="H8" s="79" t="s">
        <v>24</v>
      </c>
      <c r="I8" s="80">
        <f>COUNT(I3:I6)</f>
        <v>4</v>
      </c>
      <c r="J8" s="81"/>
      <c r="L8" s="134" t="s">
        <v>23</v>
      </c>
      <c r="M8" s="135">
        <f>SUM(M5:M7)</f>
        <v>0</v>
      </c>
      <c r="N8" s="130"/>
    </row>
    <row r="9" spans="1:14" x14ac:dyDescent="0.3">
      <c r="H9" s="79" t="s">
        <v>26</v>
      </c>
      <c r="I9" s="82">
        <f>I7/4</f>
        <v>19</v>
      </c>
      <c r="J9" s="78" t="s">
        <v>27</v>
      </c>
      <c r="L9" s="134" t="s">
        <v>96</v>
      </c>
      <c r="M9" s="135" t="e">
        <f>AVERAGE(M5:M7)</f>
        <v>#DIV/0!</v>
      </c>
      <c r="N9" s="130"/>
    </row>
    <row r="10" spans="1:14" ht="16.2" thickBot="1" x14ac:dyDescent="0.35">
      <c r="B10" s="43"/>
      <c r="C10" s="43"/>
      <c r="D10" s="43"/>
      <c r="E10" s="43"/>
      <c r="F10" s="43"/>
      <c r="H10" s="83" t="s">
        <v>28</v>
      </c>
      <c r="I10" s="84">
        <f>I9*2</f>
        <v>38</v>
      </c>
      <c r="J10" s="85" t="s">
        <v>29</v>
      </c>
      <c r="L10" s="136" t="s">
        <v>24</v>
      </c>
      <c r="M10" s="165">
        <f>COUNT(M5:M7)</f>
        <v>0</v>
      </c>
      <c r="N10" s="137"/>
    </row>
    <row r="11" spans="1:14" ht="16.8" thickTop="1" thickBot="1" x14ac:dyDescent="0.35">
      <c r="B11" s="43"/>
      <c r="C11" s="43"/>
      <c r="D11" s="43"/>
      <c r="E11" s="43"/>
      <c r="F11" s="43"/>
      <c r="H11" s="86"/>
      <c r="I11" s="86"/>
      <c r="J11" s="86"/>
    </row>
    <row r="12" spans="1:14" ht="16.2" thickBot="1" x14ac:dyDescent="0.35">
      <c r="A12" s="228" t="s">
        <v>174</v>
      </c>
      <c r="B12" s="229"/>
      <c r="C12" s="230"/>
      <c r="D12" s="230" t="s">
        <v>176</v>
      </c>
      <c r="E12" s="231" t="s">
        <v>175</v>
      </c>
      <c r="F12" s="232" t="s">
        <v>177</v>
      </c>
      <c r="H12" s="86"/>
      <c r="I12" s="86"/>
      <c r="L12" s="87" t="s">
        <v>30</v>
      </c>
      <c r="M12" s="88">
        <f>I9</f>
        <v>19</v>
      </c>
      <c r="N12" s="86"/>
    </row>
    <row r="13" spans="1:14" ht="31.2" x14ac:dyDescent="0.3">
      <c r="A13" s="233" t="s">
        <v>178</v>
      </c>
      <c r="B13" s="234"/>
      <c r="C13" s="235"/>
      <c r="D13" s="227">
        <v>1</v>
      </c>
      <c r="E13" s="44" t="s">
        <v>152</v>
      </c>
      <c r="F13" s="44" t="s">
        <v>162</v>
      </c>
      <c r="H13" s="86"/>
      <c r="I13" s="86"/>
      <c r="J13" s="86"/>
      <c r="L13" s="87" t="s">
        <v>31</v>
      </c>
      <c r="M13" s="88">
        <f>I10</f>
        <v>38</v>
      </c>
      <c r="N13" s="86"/>
    </row>
    <row r="14" spans="1:14" x14ac:dyDescent="0.3">
      <c r="A14" s="233" t="s">
        <v>163</v>
      </c>
      <c r="B14" s="234"/>
      <c r="C14" s="235"/>
      <c r="D14" s="227">
        <v>1</v>
      </c>
      <c r="E14" s="44" t="s">
        <v>152</v>
      </c>
      <c r="F14" s="44" t="s">
        <v>162</v>
      </c>
      <c r="H14" s="86"/>
      <c r="I14" s="86"/>
      <c r="J14" s="86"/>
      <c r="L14" s="87" t="s">
        <v>32</v>
      </c>
      <c r="M14" s="88">
        <f>I7</f>
        <v>76</v>
      </c>
      <c r="N14" s="86"/>
    </row>
    <row r="15" spans="1:14" ht="31.2" x14ac:dyDescent="0.3">
      <c r="A15" s="233" t="s">
        <v>171</v>
      </c>
      <c r="B15" s="234"/>
      <c r="C15" s="235"/>
      <c r="D15" s="227">
        <v>1</v>
      </c>
      <c r="E15" s="44" t="s">
        <v>152</v>
      </c>
      <c r="F15" s="44" t="s">
        <v>162</v>
      </c>
      <c r="H15" s="86"/>
      <c r="I15" s="86"/>
      <c r="J15" s="86"/>
      <c r="L15" s="89" t="s">
        <v>33</v>
      </c>
      <c r="M15" s="88">
        <f>M8</f>
        <v>0</v>
      </c>
      <c r="N15" s="86"/>
    </row>
    <row r="16" spans="1:14" x14ac:dyDescent="0.3">
      <c r="A16" s="233" t="s">
        <v>180</v>
      </c>
      <c r="B16" s="234"/>
      <c r="C16" s="235"/>
      <c r="D16" s="227" t="s">
        <v>179</v>
      </c>
      <c r="E16" s="44" t="s">
        <v>152</v>
      </c>
      <c r="F16" s="44" t="s">
        <v>148</v>
      </c>
      <c r="H16" s="86"/>
      <c r="I16" s="86"/>
      <c r="J16" s="86"/>
    </row>
    <row r="17" spans="1:14" x14ac:dyDescent="0.3">
      <c r="A17" s="233"/>
      <c r="B17" s="234"/>
      <c r="C17" s="235"/>
      <c r="D17" s="227"/>
      <c r="E17" s="44"/>
      <c r="F17" s="44"/>
      <c r="H17" s="86"/>
      <c r="I17" s="86"/>
      <c r="J17" s="86"/>
    </row>
    <row r="18" spans="1:14" x14ac:dyDescent="0.3">
      <c r="H18" s="86"/>
      <c r="I18" s="86"/>
      <c r="J18" s="86"/>
    </row>
    <row r="19" spans="1:14" x14ac:dyDescent="0.3">
      <c r="H19" s="86"/>
      <c r="I19" s="86"/>
      <c r="J19" s="86"/>
    </row>
    <row r="20" spans="1:14" x14ac:dyDescent="0.3">
      <c r="H20" s="86"/>
      <c r="I20" s="86"/>
      <c r="J20" s="86"/>
    </row>
    <row r="21" spans="1:14" x14ac:dyDescent="0.3">
      <c r="H21" s="86"/>
      <c r="I21" s="86"/>
      <c r="J21" s="86"/>
    </row>
    <row r="30" spans="1:14" x14ac:dyDescent="0.3">
      <c r="L30" s="87"/>
      <c r="M30" s="88"/>
      <c r="N30" s="86"/>
    </row>
    <row r="31" spans="1:14" x14ac:dyDescent="0.3">
      <c r="L31" s="87"/>
      <c r="M31" s="88"/>
      <c r="N31" s="86"/>
    </row>
    <row r="32" spans="1:14" x14ac:dyDescent="0.3">
      <c r="L32" s="87"/>
      <c r="M32" s="88"/>
      <c r="N32" s="86"/>
    </row>
    <row r="33" spans="12:14" x14ac:dyDescent="0.3">
      <c r="N33" s="86"/>
    </row>
    <row r="34" spans="12:14" x14ac:dyDescent="0.3">
      <c r="L34" s="89" t="s">
        <v>33</v>
      </c>
      <c r="M34" s="88">
        <f>M26</f>
        <v>0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5">
    <cfRule type="cellIs" dxfId="841" priority="1438" operator="greaterThan">
      <formula>$M$14</formula>
    </cfRule>
    <cfRule type="cellIs" dxfId="840" priority="1439" operator="between">
      <formula>$M$13</formula>
      <formula>$M$14</formula>
    </cfRule>
    <cfRule type="cellIs" dxfId="839" priority="1440" operator="between">
      <formula>$M$12</formula>
      <formula>$M$13</formula>
    </cfRule>
    <cfRule type="cellIs" dxfId="838" priority="1441" operator="lessThan">
      <formula>$M$12</formula>
    </cfRule>
  </conditionalFormatting>
  <conditionalFormatting sqref="M34">
    <cfRule type="cellIs" dxfId="837" priority="1" operator="greaterThan">
      <formula>$M$14</formula>
    </cfRule>
    <cfRule type="cellIs" dxfId="836" priority="2" operator="between">
      <formula>$M$13</formula>
      <formula>$M$14</formula>
    </cfRule>
    <cfRule type="cellIs" dxfId="835" priority="3" operator="between">
      <formula>$M$12</formula>
      <formula>$M$13</formula>
    </cfRule>
    <cfRule type="cellIs" dxfId="834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9.69921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61" t="s">
        <v>72</v>
      </c>
      <c r="C1" s="61" t="s">
        <v>73</v>
      </c>
      <c r="D1" s="55" t="s">
        <v>74</v>
      </c>
      <c r="E1" s="55" t="s">
        <v>94</v>
      </c>
      <c r="F1" s="55" t="s">
        <v>93</v>
      </c>
      <c r="G1" s="55" t="s">
        <v>92</v>
      </c>
      <c r="H1" s="55" t="s">
        <v>91</v>
      </c>
      <c r="I1" s="55" t="s">
        <v>95</v>
      </c>
      <c r="J1" s="55" t="s">
        <v>75</v>
      </c>
      <c r="K1" s="55" t="s">
        <v>76</v>
      </c>
      <c r="L1" s="55" t="s">
        <v>77</v>
      </c>
      <c r="M1" s="55" t="s">
        <v>78</v>
      </c>
      <c r="O1" s="155" t="s">
        <v>79</v>
      </c>
      <c r="P1" s="71">
        <v>79</v>
      </c>
      <c r="Q1" s="156" t="s">
        <v>100</v>
      </c>
      <c r="R1" s="154">
        <v>0.45833333333333331</v>
      </c>
      <c r="S1" s="157" t="s">
        <v>99</v>
      </c>
      <c r="T1" s="154">
        <f>R1+((P1)/(24*60*10))</f>
        <v>0.46381944444444445</v>
      </c>
    </row>
    <row r="2" spans="1:20" ht="16.8" x14ac:dyDescent="0.3">
      <c r="A2" s="170" t="s">
        <v>102</v>
      </c>
      <c r="B2" s="62" t="s">
        <v>111</v>
      </c>
      <c r="C2" s="63">
        <v>0</v>
      </c>
      <c r="D2" s="57">
        <v>19</v>
      </c>
      <c r="E2" s="58" t="s">
        <v>80</v>
      </c>
      <c r="F2" s="58" t="s">
        <v>85</v>
      </c>
      <c r="G2" s="58" t="s">
        <v>80</v>
      </c>
      <c r="H2" s="58" t="s">
        <v>80</v>
      </c>
      <c r="I2" s="57"/>
      <c r="J2" s="57">
        <f t="shared" ref="J2:J18" si="0">IF($E2="þ",$D2,IF($F2="þ",($D2*10),IF($G2="þ",($D2*100),IF($H2="þ",($D2*600),$I2))))</f>
        <v>190</v>
      </c>
      <c r="K2" s="57">
        <f t="shared" ref="K2:K9" si="1">J2+C2</f>
        <v>190</v>
      </c>
      <c r="L2" s="58" t="s">
        <v>85</v>
      </c>
      <c r="M2" s="176" t="str">
        <f t="shared" ref="M2:M17" si="2">IF(C2="","",IF(K2&lt;=$P$1,"þ","q"))</f>
        <v>q</v>
      </c>
    </row>
    <row r="3" spans="1:20" ht="16.8" x14ac:dyDescent="0.3">
      <c r="A3" s="170" t="s">
        <v>102</v>
      </c>
      <c r="B3" s="62" t="s">
        <v>149</v>
      </c>
      <c r="C3" s="63">
        <v>0</v>
      </c>
      <c r="D3" s="57">
        <v>19</v>
      </c>
      <c r="E3" s="58" t="s">
        <v>80</v>
      </c>
      <c r="F3" s="58" t="s">
        <v>85</v>
      </c>
      <c r="G3" s="58" t="s">
        <v>80</v>
      </c>
      <c r="H3" s="58" t="s">
        <v>80</v>
      </c>
      <c r="I3" s="57"/>
      <c r="J3" s="57">
        <f t="shared" si="0"/>
        <v>190</v>
      </c>
      <c r="K3" s="57">
        <f t="shared" ref="K3" si="3">J3+C3</f>
        <v>190</v>
      </c>
      <c r="L3" s="58" t="s">
        <v>85</v>
      </c>
      <c r="M3" s="59" t="str">
        <f t="shared" si="2"/>
        <v>q</v>
      </c>
    </row>
    <row r="4" spans="1:20" ht="16.8" x14ac:dyDescent="0.3">
      <c r="A4" s="170" t="s">
        <v>102</v>
      </c>
      <c r="B4" s="62" t="s">
        <v>116</v>
      </c>
      <c r="C4" s="63"/>
      <c r="D4" s="57">
        <v>19</v>
      </c>
      <c r="E4" s="58" t="s">
        <v>80</v>
      </c>
      <c r="F4" s="58" t="s">
        <v>85</v>
      </c>
      <c r="G4" s="58" t="s">
        <v>80</v>
      </c>
      <c r="H4" s="58" t="s">
        <v>80</v>
      </c>
      <c r="I4" s="57"/>
      <c r="J4" s="57">
        <f t="shared" si="0"/>
        <v>190</v>
      </c>
      <c r="K4" s="57">
        <f t="shared" si="1"/>
        <v>190</v>
      </c>
      <c r="L4" s="58" t="s">
        <v>80</v>
      </c>
      <c r="M4" s="59" t="str">
        <f t="shared" si="2"/>
        <v/>
      </c>
      <c r="O4" s="72"/>
    </row>
    <row r="5" spans="1:20" ht="16.8" x14ac:dyDescent="0.3">
      <c r="A5" s="170" t="s">
        <v>102</v>
      </c>
      <c r="B5" s="62" t="s">
        <v>146</v>
      </c>
      <c r="C5" s="63"/>
      <c r="D5" s="57">
        <v>19</v>
      </c>
      <c r="E5" s="58" t="s">
        <v>85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19</v>
      </c>
      <c r="K5" s="57">
        <f t="shared" si="1"/>
        <v>19</v>
      </c>
      <c r="L5" s="58" t="s">
        <v>80</v>
      </c>
      <c r="M5" s="59" t="str">
        <f t="shared" ref="M5" si="4">IF(C5="","",IF(K5&lt;=$P$1,"þ","q"))</f>
        <v/>
      </c>
      <c r="O5" s="72"/>
    </row>
    <row r="6" spans="1:20" ht="16.8" x14ac:dyDescent="0.3">
      <c r="A6" s="170" t="s">
        <v>102</v>
      </c>
      <c r="B6" s="62" t="s">
        <v>110</v>
      </c>
      <c r="C6" s="63">
        <v>76</v>
      </c>
      <c r="D6" s="57">
        <v>19</v>
      </c>
      <c r="E6" s="58" t="s">
        <v>80</v>
      </c>
      <c r="F6" s="58" t="s">
        <v>85</v>
      </c>
      <c r="G6" s="58" t="s">
        <v>80</v>
      </c>
      <c r="H6" s="58" t="s">
        <v>80</v>
      </c>
      <c r="I6" s="57"/>
      <c r="J6" s="57">
        <f t="shared" si="0"/>
        <v>190</v>
      </c>
      <c r="K6" s="57">
        <f t="shared" ref="K6:K8" si="5">J6+C6</f>
        <v>266</v>
      </c>
      <c r="L6" s="58" t="s">
        <v>85</v>
      </c>
      <c r="M6" s="59" t="str">
        <f t="shared" si="2"/>
        <v>q</v>
      </c>
      <c r="O6" s="72"/>
    </row>
    <row r="7" spans="1:20" ht="16.8" x14ac:dyDescent="0.3">
      <c r="A7" s="170" t="s">
        <v>102</v>
      </c>
      <c r="B7" s="62" t="s">
        <v>109</v>
      </c>
      <c r="C7" s="63"/>
      <c r="D7" s="57">
        <v>19</v>
      </c>
      <c r="E7" s="58" t="s">
        <v>80</v>
      </c>
      <c r="F7" s="58" t="s">
        <v>85</v>
      </c>
      <c r="G7" s="58" t="s">
        <v>80</v>
      </c>
      <c r="H7" s="58" t="s">
        <v>80</v>
      </c>
      <c r="I7" s="57"/>
      <c r="J7" s="57">
        <f t="shared" si="0"/>
        <v>190</v>
      </c>
      <c r="K7" s="57">
        <f t="shared" ref="K7" si="6">J7+C7</f>
        <v>190</v>
      </c>
      <c r="L7" s="58" t="s">
        <v>80</v>
      </c>
      <c r="M7" s="59" t="str">
        <f t="shared" ref="M7" si="7">IF(C7="","",IF(K7&lt;=$P$1,"þ","q"))</f>
        <v/>
      </c>
      <c r="O7" s="72"/>
    </row>
    <row r="8" spans="1:20" ht="16.8" x14ac:dyDescent="0.3">
      <c r="A8" s="66" t="s">
        <v>101</v>
      </c>
      <c r="B8" s="62" t="s">
        <v>114</v>
      </c>
      <c r="C8" s="63"/>
      <c r="D8" s="57">
        <v>5</v>
      </c>
      <c r="E8" s="58" t="s">
        <v>85</v>
      </c>
      <c r="F8" s="58" t="s">
        <v>80</v>
      </c>
      <c r="G8" s="58" t="s">
        <v>80</v>
      </c>
      <c r="H8" s="58" t="s">
        <v>80</v>
      </c>
      <c r="I8" s="57"/>
      <c r="J8" s="57">
        <f t="shared" si="0"/>
        <v>5</v>
      </c>
      <c r="K8" s="57">
        <f t="shared" si="5"/>
        <v>5</v>
      </c>
      <c r="L8" s="58" t="s">
        <v>80</v>
      </c>
      <c r="M8" s="59" t="str">
        <f t="shared" ref="M8" si="8">IF(C8="","",IF(K8&lt;=$P$1,"þ","q"))</f>
        <v/>
      </c>
      <c r="O8" s="72"/>
    </row>
    <row r="9" spans="1:20" ht="16.8" x14ac:dyDescent="0.3">
      <c r="A9" s="66" t="s">
        <v>101</v>
      </c>
      <c r="B9" s="62" t="s">
        <v>170</v>
      </c>
      <c r="C9" s="63">
        <v>1</v>
      </c>
      <c r="D9" s="57">
        <v>8</v>
      </c>
      <c r="E9" s="58" t="s">
        <v>80</v>
      </c>
      <c r="F9" s="58" t="s">
        <v>80</v>
      </c>
      <c r="G9" s="58" t="s">
        <v>80</v>
      </c>
      <c r="H9" s="58" t="s">
        <v>85</v>
      </c>
      <c r="I9" s="57"/>
      <c r="J9" s="57">
        <f t="shared" si="0"/>
        <v>4800</v>
      </c>
      <c r="K9" s="57">
        <f t="shared" si="1"/>
        <v>4801</v>
      </c>
      <c r="L9" s="58" t="s">
        <v>85</v>
      </c>
      <c r="M9" s="59" t="str">
        <f t="shared" si="2"/>
        <v>q</v>
      </c>
      <c r="O9" s="72"/>
    </row>
    <row r="10" spans="1:20" ht="16.8" x14ac:dyDescent="0.3">
      <c r="A10" s="66" t="s">
        <v>101</v>
      </c>
      <c r="B10" s="62" t="s">
        <v>112</v>
      </c>
      <c r="C10" s="63">
        <v>0</v>
      </c>
      <c r="D10" s="57">
        <v>18</v>
      </c>
      <c r="E10" s="58" t="s">
        <v>80</v>
      </c>
      <c r="F10" s="58" t="s">
        <v>80</v>
      </c>
      <c r="G10" s="58" t="s">
        <v>85</v>
      </c>
      <c r="H10" s="58" t="s">
        <v>80</v>
      </c>
      <c r="I10" s="57"/>
      <c r="J10" s="57">
        <f t="shared" si="0"/>
        <v>1800</v>
      </c>
      <c r="K10" s="57">
        <f t="shared" ref="K10" si="9">J10+C10</f>
        <v>1800</v>
      </c>
      <c r="L10" s="58" t="s">
        <v>85</v>
      </c>
      <c r="M10" s="59" t="str">
        <f t="shared" si="2"/>
        <v>q</v>
      </c>
      <c r="O10" s="72"/>
    </row>
    <row r="11" spans="1:20" ht="16.8" x14ac:dyDescent="0.3">
      <c r="A11" s="66" t="s">
        <v>101</v>
      </c>
      <c r="B11" s="62" t="s">
        <v>119</v>
      </c>
      <c r="C11" s="63"/>
      <c r="D11" s="57">
        <v>18</v>
      </c>
      <c r="E11" s="58" t="s">
        <v>80</v>
      </c>
      <c r="F11" s="58" t="s">
        <v>80</v>
      </c>
      <c r="G11" s="58" t="s">
        <v>85</v>
      </c>
      <c r="H11" s="58" t="s">
        <v>80</v>
      </c>
      <c r="I11" s="57"/>
      <c r="J11" s="57">
        <f t="shared" si="0"/>
        <v>1800</v>
      </c>
      <c r="K11" s="57">
        <f t="shared" ref="K11:K15" si="10">J11+C11</f>
        <v>1800</v>
      </c>
      <c r="L11" s="58" t="s">
        <v>80</v>
      </c>
      <c r="M11" s="59" t="str">
        <f t="shared" si="2"/>
        <v/>
      </c>
      <c r="O11" s="72"/>
    </row>
    <row r="12" spans="1:20" ht="16.8" x14ac:dyDescent="0.3">
      <c r="A12" s="66" t="s">
        <v>101</v>
      </c>
      <c r="B12" s="62" t="s">
        <v>124</v>
      </c>
      <c r="C12" s="63"/>
      <c r="D12" s="57">
        <v>18</v>
      </c>
      <c r="E12" s="58" t="s">
        <v>85</v>
      </c>
      <c r="F12" s="58" t="s">
        <v>80</v>
      </c>
      <c r="G12" s="58" t="s">
        <v>80</v>
      </c>
      <c r="H12" s="58" t="s">
        <v>80</v>
      </c>
      <c r="I12" s="57"/>
      <c r="J12" s="57">
        <f t="shared" si="0"/>
        <v>18</v>
      </c>
      <c r="K12" s="57">
        <f t="shared" ref="K12:K14" si="11">J12+C12</f>
        <v>18</v>
      </c>
      <c r="L12" s="58" t="s">
        <v>80</v>
      </c>
      <c r="M12" s="59" t="str">
        <f t="shared" ref="M12:M14" si="12">IF(C12="","",IF(K12&lt;=$P$1,"þ","q"))</f>
        <v/>
      </c>
      <c r="O12" s="72"/>
    </row>
    <row r="13" spans="1:20" ht="16.8" x14ac:dyDescent="0.3">
      <c r="A13" s="66" t="s">
        <v>101</v>
      </c>
      <c r="B13" s="62" t="s">
        <v>120</v>
      </c>
      <c r="C13" s="63"/>
      <c r="D13" s="57">
        <v>18</v>
      </c>
      <c r="E13" s="58" t="s">
        <v>80</v>
      </c>
      <c r="F13" s="58" t="s">
        <v>85</v>
      </c>
      <c r="G13" s="58" t="s">
        <v>80</v>
      </c>
      <c r="H13" s="58" t="s">
        <v>80</v>
      </c>
      <c r="I13" s="57"/>
      <c r="J13" s="57">
        <f t="shared" si="0"/>
        <v>180</v>
      </c>
      <c r="K13" s="57">
        <f t="shared" ref="K13" si="13">J13+C13</f>
        <v>180</v>
      </c>
      <c r="L13" s="58" t="s">
        <v>80</v>
      </c>
      <c r="M13" s="59" t="str">
        <f t="shared" ref="M13" si="14">IF(C13="","",IF(K13&lt;=$P$1,"þ","q"))</f>
        <v/>
      </c>
      <c r="O13" s="72"/>
    </row>
    <row r="14" spans="1:20" ht="16.8" x14ac:dyDescent="0.3">
      <c r="A14" s="140" t="s">
        <v>108</v>
      </c>
      <c r="B14" s="62" t="s">
        <v>140</v>
      </c>
      <c r="C14" s="63"/>
      <c r="D14" s="57">
        <v>6</v>
      </c>
      <c r="E14" s="58" t="s">
        <v>80</v>
      </c>
      <c r="F14" s="58" t="s">
        <v>85</v>
      </c>
      <c r="G14" s="58" t="s">
        <v>80</v>
      </c>
      <c r="H14" s="58" t="s">
        <v>80</v>
      </c>
      <c r="I14" s="57"/>
      <c r="J14" s="57">
        <f t="shared" si="0"/>
        <v>60</v>
      </c>
      <c r="K14" s="57">
        <f t="shared" si="11"/>
        <v>60</v>
      </c>
      <c r="L14" s="58" t="s">
        <v>80</v>
      </c>
      <c r="M14" s="59" t="str">
        <f t="shared" si="12"/>
        <v/>
      </c>
      <c r="O14" s="72"/>
    </row>
    <row r="15" spans="1:20" ht="16.8" x14ac:dyDescent="0.3">
      <c r="A15" s="140" t="s">
        <v>108</v>
      </c>
      <c r="B15" s="62" t="s">
        <v>150</v>
      </c>
      <c r="C15" s="63">
        <v>0</v>
      </c>
      <c r="D15" s="57">
        <v>8</v>
      </c>
      <c r="E15" s="58" t="s">
        <v>80</v>
      </c>
      <c r="F15" s="58" t="s">
        <v>80</v>
      </c>
      <c r="G15" s="58" t="s">
        <v>85</v>
      </c>
      <c r="H15" s="58" t="s">
        <v>80</v>
      </c>
      <c r="I15" s="57"/>
      <c r="J15" s="57">
        <f t="shared" si="0"/>
        <v>800</v>
      </c>
      <c r="K15" s="57">
        <f t="shared" si="10"/>
        <v>800</v>
      </c>
      <c r="L15" s="58" t="s">
        <v>85</v>
      </c>
      <c r="M15" s="59" t="str">
        <f t="shared" si="2"/>
        <v>q</v>
      </c>
      <c r="O15" s="72"/>
    </row>
    <row r="16" spans="1:20" ht="16.8" x14ac:dyDescent="0.3">
      <c r="A16" s="65" t="s">
        <v>103</v>
      </c>
      <c r="B16" s="62" t="s">
        <v>113</v>
      </c>
      <c r="C16" s="63">
        <v>0</v>
      </c>
      <c r="D16" s="57">
        <v>19</v>
      </c>
      <c r="E16" s="58" t="s">
        <v>80</v>
      </c>
      <c r="F16" s="58" t="s">
        <v>80</v>
      </c>
      <c r="G16" s="58" t="s">
        <v>80</v>
      </c>
      <c r="H16" s="58" t="s">
        <v>85</v>
      </c>
      <c r="I16" s="57"/>
      <c r="J16" s="57">
        <f t="shared" si="0"/>
        <v>11400</v>
      </c>
      <c r="K16" s="57">
        <f t="shared" ref="K16" si="15">J16+C16</f>
        <v>11400</v>
      </c>
      <c r="L16" s="58" t="s">
        <v>85</v>
      </c>
      <c r="M16" s="59" t="str">
        <f t="shared" si="2"/>
        <v>q</v>
      </c>
      <c r="O16" s="72"/>
    </row>
    <row r="17" spans="1:15" ht="16.8" x14ac:dyDescent="0.3">
      <c r="A17" s="65" t="s">
        <v>103</v>
      </c>
      <c r="B17" s="62" t="s">
        <v>118</v>
      </c>
      <c r="C17" s="63">
        <v>0</v>
      </c>
      <c r="D17" s="57">
        <v>19</v>
      </c>
      <c r="E17" s="58" t="s">
        <v>80</v>
      </c>
      <c r="F17" s="58" t="s">
        <v>80</v>
      </c>
      <c r="G17" s="58" t="s">
        <v>85</v>
      </c>
      <c r="H17" s="58" t="s">
        <v>80</v>
      </c>
      <c r="I17" s="57"/>
      <c r="J17" s="57">
        <f t="shared" si="0"/>
        <v>1900</v>
      </c>
      <c r="K17" s="57">
        <f t="shared" ref="K17" si="16">J17+C17</f>
        <v>1900</v>
      </c>
      <c r="L17" s="58" t="s">
        <v>85</v>
      </c>
      <c r="M17" s="59" t="str">
        <f t="shared" si="2"/>
        <v>q</v>
      </c>
      <c r="O17" s="72"/>
    </row>
    <row r="18" spans="1:15" ht="16.8" x14ac:dyDescent="0.3">
      <c r="A18" s="65" t="s">
        <v>103</v>
      </c>
      <c r="B18" s="62" t="s">
        <v>141</v>
      </c>
      <c r="C18" s="63"/>
      <c r="D18" s="57">
        <v>19</v>
      </c>
      <c r="E18" s="58" t="s">
        <v>85</v>
      </c>
      <c r="F18" s="58" t="s">
        <v>80</v>
      </c>
      <c r="G18" s="58" t="s">
        <v>80</v>
      </c>
      <c r="H18" s="58" t="s">
        <v>80</v>
      </c>
      <c r="I18" s="57"/>
      <c r="J18" s="57">
        <f t="shared" si="0"/>
        <v>19</v>
      </c>
      <c r="K18" s="57">
        <f t="shared" ref="K18" si="17">J18+C18</f>
        <v>19</v>
      </c>
      <c r="L18" s="58" t="s">
        <v>80</v>
      </c>
      <c r="M18" s="59" t="str">
        <f t="shared" ref="M18" si="18">IF(C18="","",IF(K18&lt;=$P$1,"þ","q"))</f>
        <v/>
      </c>
      <c r="O18" s="72"/>
    </row>
    <row r="19" spans="1:15" x14ac:dyDescent="0.3">
      <c r="O19" s="43"/>
    </row>
    <row r="20" spans="1:15" ht="31.2" x14ac:dyDescent="0.3">
      <c r="A20" s="55" t="s">
        <v>71</v>
      </c>
      <c r="B20" s="61" t="s">
        <v>72</v>
      </c>
      <c r="C20" s="61" t="s">
        <v>73</v>
      </c>
      <c r="D20" s="55" t="s">
        <v>74</v>
      </c>
      <c r="E20" s="55" t="s">
        <v>94</v>
      </c>
      <c r="F20" s="55" t="s">
        <v>93</v>
      </c>
      <c r="G20" s="55" t="s">
        <v>92</v>
      </c>
      <c r="H20" s="55" t="s">
        <v>91</v>
      </c>
      <c r="I20" s="55" t="s">
        <v>95</v>
      </c>
      <c r="J20" s="55" t="s">
        <v>75</v>
      </c>
      <c r="K20" s="55" t="s">
        <v>76</v>
      </c>
      <c r="L20" s="55" t="s">
        <v>77</v>
      </c>
      <c r="M20" s="55" t="s">
        <v>78</v>
      </c>
      <c r="O20" s="166"/>
    </row>
    <row r="21" spans="1:15" ht="16.8" x14ac:dyDescent="0.3">
      <c r="A21" s="64" t="s">
        <v>148</v>
      </c>
      <c r="B21" s="62"/>
      <c r="C21" s="63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ref="J21:J24" si="19">IF($E21="þ",$D21,IF($F21="þ",($D21*10),IF($G21="þ",($D21*100),IF($H21="þ",($D21*600),$I21))))</f>
        <v>0</v>
      </c>
      <c r="K21" s="57">
        <f t="shared" ref="K21" si="20">J21+C21</f>
        <v>0</v>
      </c>
      <c r="L21" s="58" t="s">
        <v>80</v>
      </c>
      <c r="M21" s="59" t="str">
        <f t="shared" ref="M21:M24" si="21">IF(C21="","",IF(K21&lt;=$P$1,"þ","q"))</f>
        <v/>
      </c>
    </row>
    <row r="22" spans="1:15" ht="16.8" x14ac:dyDescent="0.3">
      <c r="A22" s="64" t="s">
        <v>148</v>
      </c>
      <c r="B22" s="62"/>
      <c r="C22" s="63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9"/>
        <v>0</v>
      </c>
      <c r="K22" s="57">
        <f t="shared" ref="K22" si="22">J22+C22</f>
        <v>0</v>
      </c>
      <c r="L22" s="58" t="s">
        <v>80</v>
      </c>
      <c r="M22" s="59" t="str">
        <f t="shared" si="21"/>
        <v/>
      </c>
    </row>
    <row r="23" spans="1:15" ht="16.8" x14ac:dyDescent="0.3">
      <c r="A23" s="64" t="s">
        <v>148</v>
      </c>
      <c r="B23" s="62"/>
      <c r="C23" s="63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9"/>
        <v>0</v>
      </c>
      <c r="K23" s="57">
        <f t="shared" ref="K23" si="23">J23+C23</f>
        <v>0</v>
      </c>
      <c r="L23" s="58" t="s">
        <v>80</v>
      </c>
      <c r="M23" s="59" t="str">
        <f t="shared" si="21"/>
        <v/>
      </c>
    </row>
    <row r="24" spans="1:15" ht="16.8" x14ac:dyDescent="0.3">
      <c r="A24" s="64" t="s">
        <v>148</v>
      </c>
      <c r="B24" s="62"/>
      <c r="C24" s="63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9"/>
        <v>0</v>
      </c>
      <c r="K24" s="57">
        <f t="shared" ref="K24" si="24">J24+C24</f>
        <v>0</v>
      </c>
      <c r="L24" s="58" t="s">
        <v>80</v>
      </c>
      <c r="M24" s="59" t="str">
        <f t="shared" si="21"/>
        <v/>
      </c>
    </row>
  </sheetData>
  <sortState xmlns:xlrd2="http://schemas.microsoft.com/office/spreadsheetml/2017/richdata2" ref="A2:M19">
    <sortCondition ref="A2:A19"/>
    <sortCondition ref="C2:C19"/>
  </sortState>
  <conditionalFormatting sqref="M4 E22:E23 G22:H23 M21:M24">
    <cfRule type="cellIs" dxfId="833" priority="3003" stopIfTrue="1" operator="equal">
      <formula>"þ"</formula>
    </cfRule>
  </conditionalFormatting>
  <conditionalFormatting sqref="K4 K2">
    <cfRule type="cellIs" dxfId="832" priority="3002" operator="lessThan">
      <formula>$P$1</formula>
    </cfRule>
  </conditionalFormatting>
  <conditionalFormatting sqref="L19:M19">
    <cfRule type="cellIs" dxfId="831" priority="3001" stopIfTrue="1" operator="equal">
      <formula>"þ"</formula>
    </cfRule>
  </conditionalFormatting>
  <conditionalFormatting sqref="P1">
    <cfRule type="cellIs" dxfId="830" priority="2985" operator="equal">
      <formula>0</formula>
    </cfRule>
  </conditionalFormatting>
  <conditionalFormatting sqref="M9">
    <cfRule type="cellIs" dxfId="829" priority="2906" stopIfTrue="1" operator="equal">
      <formula>"þ"</formula>
    </cfRule>
  </conditionalFormatting>
  <conditionalFormatting sqref="M9">
    <cfRule type="cellIs" dxfId="828" priority="2905" stopIfTrue="1" operator="equal">
      <formula>"þ"</formula>
    </cfRule>
  </conditionalFormatting>
  <conditionalFormatting sqref="K9">
    <cfRule type="cellIs" dxfId="827" priority="2904" operator="lessThan">
      <formula>$P$1</formula>
    </cfRule>
  </conditionalFormatting>
  <conditionalFormatting sqref="H2">
    <cfRule type="cellIs" dxfId="826" priority="2899" stopIfTrue="1" operator="equal">
      <formula>"þ"</formula>
    </cfRule>
  </conditionalFormatting>
  <conditionalFormatting sqref="H2">
    <cfRule type="cellIs" dxfId="825" priority="2898" stopIfTrue="1" operator="equal">
      <formula>"þ"</formula>
    </cfRule>
  </conditionalFormatting>
  <conditionalFormatting sqref="T1">
    <cfRule type="cellIs" dxfId="824" priority="2581" operator="equal">
      <formula>0</formula>
    </cfRule>
  </conditionalFormatting>
  <conditionalFormatting sqref="R1">
    <cfRule type="cellIs" dxfId="823" priority="2583" operator="equal">
      <formula>0</formula>
    </cfRule>
  </conditionalFormatting>
  <conditionalFormatting sqref="K22">
    <cfRule type="cellIs" dxfId="822" priority="2266" operator="lessThan">
      <formula>$P$1</formula>
    </cfRule>
  </conditionalFormatting>
  <conditionalFormatting sqref="K22">
    <cfRule type="cellIs" dxfId="821" priority="2264" operator="lessThan">
      <formula>$P$1</formula>
    </cfRule>
  </conditionalFormatting>
  <conditionalFormatting sqref="K22">
    <cfRule type="cellIs" dxfId="820" priority="2262" operator="lessThan">
      <formula>$P$1</formula>
    </cfRule>
  </conditionalFormatting>
  <conditionalFormatting sqref="K22">
    <cfRule type="cellIs" dxfId="819" priority="2260" operator="lessThan">
      <formula>$P$1</formula>
    </cfRule>
  </conditionalFormatting>
  <conditionalFormatting sqref="E22 H22">
    <cfRule type="cellIs" dxfId="818" priority="2259" stopIfTrue="1" operator="equal">
      <formula>"þ"</formula>
    </cfRule>
  </conditionalFormatting>
  <conditionalFormatting sqref="E22 H22">
    <cfRule type="cellIs" dxfId="817" priority="2258" stopIfTrue="1" operator="equal">
      <formula>"þ"</formula>
    </cfRule>
  </conditionalFormatting>
  <conditionalFormatting sqref="G22">
    <cfRule type="cellIs" dxfId="816" priority="2257" stopIfTrue="1" operator="equal">
      <formula>"þ"</formula>
    </cfRule>
  </conditionalFormatting>
  <conditionalFormatting sqref="G22">
    <cfRule type="cellIs" dxfId="815" priority="2256" stopIfTrue="1" operator="equal">
      <formula>"þ"</formula>
    </cfRule>
  </conditionalFormatting>
  <conditionalFormatting sqref="E22">
    <cfRule type="cellIs" dxfId="814" priority="2255" stopIfTrue="1" operator="equal">
      <formula>"þ"</formula>
    </cfRule>
  </conditionalFormatting>
  <conditionalFormatting sqref="E22">
    <cfRule type="cellIs" dxfId="813" priority="2254" stopIfTrue="1" operator="equal">
      <formula>"þ"</formula>
    </cfRule>
  </conditionalFormatting>
  <conditionalFormatting sqref="E22">
    <cfRule type="cellIs" dxfId="812" priority="2247" stopIfTrue="1" operator="equal">
      <formula>"þ"</formula>
    </cfRule>
  </conditionalFormatting>
  <conditionalFormatting sqref="E22">
    <cfRule type="cellIs" dxfId="811" priority="2246" stopIfTrue="1" operator="equal">
      <formula>"þ"</formula>
    </cfRule>
  </conditionalFormatting>
  <conditionalFormatting sqref="M3">
    <cfRule type="cellIs" dxfId="810" priority="2192" stopIfTrue="1" operator="equal">
      <formula>"þ"</formula>
    </cfRule>
  </conditionalFormatting>
  <conditionalFormatting sqref="K3">
    <cfRule type="cellIs" dxfId="809" priority="2191" operator="lessThan">
      <formula>$P$1</formula>
    </cfRule>
  </conditionalFormatting>
  <conditionalFormatting sqref="K23">
    <cfRule type="cellIs" dxfId="808" priority="2117" operator="lessThan">
      <formula>$P$1</formula>
    </cfRule>
  </conditionalFormatting>
  <conditionalFormatting sqref="K23">
    <cfRule type="cellIs" dxfId="807" priority="2115" operator="lessThan">
      <formula>$P$1</formula>
    </cfRule>
  </conditionalFormatting>
  <conditionalFormatting sqref="K23">
    <cfRule type="cellIs" dxfId="806" priority="2113" operator="lessThan">
      <formula>$P$1</formula>
    </cfRule>
  </conditionalFormatting>
  <conditionalFormatting sqref="K23">
    <cfRule type="cellIs" dxfId="805" priority="2111" operator="lessThan">
      <formula>$P$1</formula>
    </cfRule>
  </conditionalFormatting>
  <conditionalFormatting sqref="E23 H23">
    <cfRule type="cellIs" dxfId="804" priority="2110" stopIfTrue="1" operator="equal">
      <formula>"þ"</formula>
    </cfRule>
  </conditionalFormatting>
  <conditionalFormatting sqref="E23 H23">
    <cfRule type="cellIs" dxfId="803" priority="2109" stopIfTrue="1" operator="equal">
      <formula>"þ"</formula>
    </cfRule>
  </conditionalFormatting>
  <conditionalFormatting sqref="G23">
    <cfRule type="cellIs" dxfId="802" priority="2108" stopIfTrue="1" operator="equal">
      <formula>"þ"</formula>
    </cfRule>
  </conditionalFormatting>
  <conditionalFormatting sqref="G23">
    <cfRule type="cellIs" dxfId="801" priority="2107" stopIfTrue="1" operator="equal">
      <formula>"þ"</formula>
    </cfRule>
  </conditionalFormatting>
  <conditionalFormatting sqref="E23">
    <cfRule type="cellIs" dxfId="800" priority="2106" stopIfTrue="1" operator="equal">
      <formula>"þ"</formula>
    </cfRule>
  </conditionalFormatting>
  <conditionalFormatting sqref="E23">
    <cfRule type="cellIs" dxfId="799" priority="2105" stopIfTrue="1" operator="equal">
      <formula>"þ"</formula>
    </cfRule>
  </conditionalFormatting>
  <conditionalFormatting sqref="E23">
    <cfRule type="cellIs" dxfId="798" priority="2098" stopIfTrue="1" operator="equal">
      <formula>"þ"</formula>
    </cfRule>
  </conditionalFormatting>
  <conditionalFormatting sqref="E23">
    <cfRule type="cellIs" dxfId="797" priority="2097" stopIfTrue="1" operator="equal">
      <formula>"þ"</formula>
    </cfRule>
  </conditionalFormatting>
  <conditionalFormatting sqref="E22">
    <cfRule type="cellIs" dxfId="796" priority="1943" stopIfTrue="1" operator="equal">
      <formula>"þ"</formula>
    </cfRule>
  </conditionalFormatting>
  <conditionalFormatting sqref="E22">
    <cfRule type="cellIs" dxfId="795" priority="1942" stopIfTrue="1" operator="equal">
      <formula>"þ"</formula>
    </cfRule>
  </conditionalFormatting>
  <conditionalFormatting sqref="E22">
    <cfRule type="cellIs" dxfId="794" priority="1939" stopIfTrue="1" operator="equal">
      <formula>"þ"</formula>
    </cfRule>
  </conditionalFormatting>
  <conditionalFormatting sqref="E22">
    <cfRule type="cellIs" dxfId="793" priority="1938" stopIfTrue="1" operator="equal">
      <formula>"þ"</formula>
    </cfRule>
  </conditionalFormatting>
  <conditionalFormatting sqref="E22">
    <cfRule type="cellIs" dxfId="792" priority="1937" stopIfTrue="1" operator="equal">
      <formula>"þ"</formula>
    </cfRule>
  </conditionalFormatting>
  <conditionalFormatting sqref="E22">
    <cfRule type="cellIs" dxfId="791" priority="1936" stopIfTrue="1" operator="equal">
      <formula>"þ"</formula>
    </cfRule>
  </conditionalFormatting>
  <conditionalFormatting sqref="E24:H24">
    <cfRule type="cellIs" dxfId="790" priority="1830" stopIfTrue="1" operator="equal">
      <formula>"þ"</formula>
    </cfRule>
  </conditionalFormatting>
  <conditionalFormatting sqref="K24">
    <cfRule type="cellIs" dxfId="789" priority="1828" operator="lessThan">
      <formula>$P$1</formula>
    </cfRule>
  </conditionalFormatting>
  <conditionalFormatting sqref="K24">
    <cfRule type="cellIs" dxfId="788" priority="1826" operator="lessThan">
      <formula>$P$1</formula>
    </cfRule>
  </conditionalFormatting>
  <conditionalFormatting sqref="K24">
    <cfRule type="cellIs" dxfId="787" priority="1824" operator="lessThan">
      <formula>$P$1</formula>
    </cfRule>
  </conditionalFormatting>
  <conditionalFormatting sqref="K24">
    <cfRule type="cellIs" dxfId="786" priority="1822" operator="lessThan">
      <formula>$P$1</formula>
    </cfRule>
  </conditionalFormatting>
  <conditionalFormatting sqref="E24 H24">
    <cfRule type="cellIs" dxfId="785" priority="1821" stopIfTrue="1" operator="equal">
      <formula>"þ"</formula>
    </cfRule>
  </conditionalFormatting>
  <conditionalFormatting sqref="E24 H24">
    <cfRule type="cellIs" dxfId="784" priority="1820" stopIfTrue="1" operator="equal">
      <formula>"þ"</formula>
    </cfRule>
  </conditionalFormatting>
  <conditionalFormatting sqref="G24">
    <cfRule type="cellIs" dxfId="783" priority="1819" stopIfTrue="1" operator="equal">
      <formula>"þ"</formula>
    </cfRule>
  </conditionalFormatting>
  <conditionalFormatting sqref="G24">
    <cfRule type="cellIs" dxfId="782" priority="1818" stopIfTrue="1" operator="equal">
      <formula>"þ"</formula>
    </cfRule>
  </conditionalFormatting>
  <conditionalFormatting sqref="E24">
    <cfRule type="cellIs" dxfId="781" priority="1817" stopIfTrue="1" operator="equal">
      <formula>"þ"</formula>
    </cfRule>
  </conditionalFormatting>
  <conditionalFormatting sqref="E24">
    <cfRule type="cellIs" dxfId="780" priority="1816" stopIfTrue="1" operator="equal">
      <formula>"þ"</formula>
    </cfRule>
  </conditionalFormatting>
  <conditionalFormatting sqref="F24">
    <cfRule type="cellIs" dxfId="779" priority="1813" stopIfTrue="1" operator="equal">
      <formula>"þ"</formula>
    </cfRule>
  </conditionalFormatting>
  <conditionalFormatting sqref="F24">
    <cfRule type="cellIs" dxfId="778" priority="1812" stopIfTrue="1" operator="equal">
      <formula>"þ"</formula>
    </cfRule>
  </conditionalFormatting>
  <conditionalFormatting sqref="F24">
    <cfRule type="cellIs" dxfId="777" priority="1811" stopIfTrue="1" operator="equal">
      <formula>"þ"</formula>
    </cfRule>
  </conditionalFormatting>
  <conditionalFormatting sqref="F24">
    <cfRule type="cellIs" dxfId="776" priority="1810" stopIfTrue="1" operator="equal">
      <formula>"þ"</formula>
    </cfRule>
  </conditionalFormatting>
  <conditionalFormatting sqref="E24">
    <cfRule type="cellIs" dxfId="775" priority="1809" stopIfTrue="1" operator="equal">
      <formula>"þ"</formula>
    </cfRule>
  </conditionalFormatting>
  <conditionalFormatting sqref="E24">
    <cfRule type="cellIs" dxfId="774" priority="1808" stopIfTrue="1" operator="equal">
      <formula>"þ"</formula>
    </cfRule>
  </conditionalFormatting>
  <conditionalFormatting sqref="E23">
    <cfRule type="cellIs" dxfId="773" priority="1805" stopIfTrue="1" operator="equal">
      <formula>"þ"</formula>
    </cfRule>
  </conditionalFormatting>
  <conditionalFormatting sqref="E23">
    <cfRule type="cellIs" dxfId="772" priority="1804" stopIfTrue="1" operator="equal">
      <formula>"þ"</formula>
    </cfRule>
  </conditionalFormatting>
  <conditionalFormatting sqref="E23">
    <cfRule type="cellIs" dxfId="771" priority="1803" stopIfTrue="1" operator="equal">
      <formula>"þ"</formula>
    </cfRule>
  </conditionalFormatting>
  <conditionalFormatting sqref="E23">
    <cfRule type="cellIs" dxfId="770" priority="1802" stopIfTrue="1" operator="equal">
      <formula>"þ"</formula>
    </cfRule>
  </conditionalFormatting>
  <conditionalFormatting sqref="F24">
    <cfRule type="cellIs" dxfId="769" priority="1801" stopIfTrue="1" operator="equal">
      <formula>"þ"</formula>
    </cfRule>
  </conditionalFormatting>
  <conditionalFormatting sqref="F24">
    <cfRule type="cellIs" dxfId="768" priority="1800" stopIfTrue="1" operator="equal">
      <formula>"þ"</formula>
    </cfRule>
  </conditionalFormatting>
  <conditionalFormatting sqref="E24">
    <cfRule type="cellIs" dxfId="767" priority="1799" stopIfTrue="1" operator="equal">
      <formula>"þ"</formula>
    </cfRule>
  </conditionalFormatting>
  <conditionalFormatting sqref="E24">
    <cfRule type="cellIs" dxfId="766" priority="1798" stopIfTrue="1" operator="equal">
      <formula>"þ"</formula>
    </cfRule>
  </conditionalFormatting>
  <conditionalFormatting sqref="E24">
    <cfRule type="cellIs" dxfId="765" priority="1797" stopIfTrue="1" operator="equal">
      <formula>"þ"</formula>
    </cfRule>
  </conditionalFormatting>
  <conditionalFormatting sqref="E24">
    <cfRule type="cellIs" dxfId="764" priority="1796" stopIfTrue="1" operator="equal">
      <formula>"þ"</formula>
    </cfRule>
  </conditionalFormatting>
  <conditionalFormatting sqref="H3">
    <cfRule type="cellIs" dxfId="763" priority="1787" stopIfTrue="1" operator="equal">
      <formula>"þ"</formula>
    </cfRule>
  </conditionalFormatting>
  <conditionalFormatting sqref="L24">
    <cfRule type="cellIs" dxfId="762" priority="1773" stopIfTrue="1" operator="equal">
      <formula>"þ"</formula>
    </cfRule>
  </conditionalFormatting>
  <conditionalFormatting sqref="L24">
    <cfRule type="cellIs" dxfId="761" priority="1772" stopIfTrue="1" operator="equal">
      <formula>"þ"</formula>
    </cfRule>
  </conditionalFormatting>
  <conditionalFormatting sqref="G4">
    <cfRule type="cellIs" dxfId="760" priority="1584" stopIfTrue="1" operator="equal">
      <formula>"þ"</formula>
    </cfRule>
  </conditionalFormatting>
  <conditionalFormatting sqref="G4">
    <cfRule type="cellIs" dxfId="759" priority="1583" stopIfTrue="1" operator="equal">
      <formula>"þ"</formula>
    </cfRule>
  </conditionalFormatting>
  <conditionalFormatting sqref="G4">
    <cfRule type="cellIs" dxfId="758" priority="1582" stopIfTrue="1" operator="equal">
      <formula>"þ"</formula>
    </cfRule>
  </conditionalFormatting>
  <conditionalFormatting sqref="G4">
    <cfRule type="cellIs" dxfId="757" priority="1581" stopIfTrue="1" operator="equal">
      <formula>"þ"</formula>
    </cfRule>
  </conditionalFormatting>
  <conditionalFormatting sqref="G4">
    <cfRule type="cellIs" dxfId="756" priority="1585" stopIfTrue="1" operator="equal">
      <formula>"þ"</formula>
    </cfRule>
  </conditionalFormatting>
  <conditionalFormatting sqref="H4">
    <cfRule type="cellIs" dxfId="755" priority="1580" stopIfTrue="1" operator="equal">
      <formula>"þ"</formula>
    </cfRule>
  </conditionalFormatting>
  <conditionalFormatting sqref="H4">
    <cfRule type="cellIs" dxfId="754" priority="1579" stopIfTrue="1" operator="equal">
      <formula>"þ"</formula>
    </cfRule>
  </conditionalFormatting>
  <conditionalFormatting sqref="G4">
    <cfRule type="cellIs" dxfId="753" priority="1578" stopIfTrue="1" operator="equal">
      <formula>"þ"</formula>
    </cfRule>
  </conditionalFormatting>
  <conditionalFormatting sqref="G4">
    <cfRule type="cellIs" dxfId="752" priority="1577" stopIfTrue="1" operator="equal">
      <formula>"þ"</formula>
    </cfRule>
  </conditionalFormatting>
  <conditionalFormatting sqref="G4">
    <cfRule type="cellIs" dxfId="751" priority="1576" stopIfTrue="1" operator="equal">
      <formula>"þ"</formula>
    </cfRule>
  </conditionalFormatting>
  <conditionalFormatting sqref="E4">
    <cfRule type="cellIs" dxfId="750" priority="1596" stopIfTrue="1" operator="equal">
      <formula>"þ"</formula>
    </cfRule>
  </conditionalFormatting>
  <conditionalFormatting sqref="E4">
    <cfRule type="cellIs" dxfId="749" priority="1595" stopIfTrue="1" operator="equal">
      <formula>"þ"</formula>
    </cfRule>
  </conditionalFormatting>
  <conditionalFormatting sqref="E4">
    <cfRule type="cellIs" dxfId="748" priority="1594" stopIfTrue="1" operator="equal">
      <formula>"þ"</formula>
    </cfRule>
  </conditionalFormatting>
  <conditionalFormatting sqref="E4">
    <cfRule type="cellIs" dxfId="747" priority="1593" stopIfTrue="1" operator="equal">
      <formula>"þ"</formula>
    </cfRule>
  </conditionalFormatting>
  <conditionalFormatting sqref="G4">
    <cfRule type="cellIs" dxfId="746" priority="1586" stopIfTrue="1" operator="equal">
      <formula>"þ"</formula>
    </cfRule>
  </conditionalFormatting>
  <conditionalFormatting sqref="G4">
    <cfRule type="cellIs" dxfId="745" priority="1575" stopIfTrue="1" operator="equal">
      <formula>"þ"</formula>
    </cfRule>
  </conditionalFormatting>
  <conditionalFormatting sqref="G4">
    <cfRule type="cellIs" dxfId="744" priority="1574" stopIfTrue="1" operator="equal">
      <formula>"þ"</formula>
    </cfRule>
  </conditionalFormatting>
  <conditionalFormatting sqref="G4">
    <cfRule type="cellIs" dxfId="743" priority="1573" stopIfTrue="1" operator="equal">
      <formula>"þ"</formula>
    </cfRule>
  </conditionalFormatting>
  <conditionalFormatting sqref="H4">
    <cfRule type="cellIs" dxfId="742" priority="1572" stopIfTrue="1" operator="equal">
      <formula>"þ"</formula>
    </cfRule>
  </conditionalFormatting>
  <conditionalFormatting sqref="H4">
    <cfRule type="cellIs" dxfId="741" priority="1571" stopIfTrue="1" operator="equal">
      <formula>"þ"</formula>
    </cfRule>
  </conditionalFormatting>
  <conditionalFormatting sqref="H4">
    <cfRule type="cellIs" dxfId="740" priority="1570" stopIfTrue="1" operator="equal">
      <formula>"þ"</formula>
    </cfRule>
  </conditionalFormatting>
  <conditionalFormatting sqref="H4">
    <cfRule type="cellIs" dxfId="739" priority="1569" stopIfTrue="1" operator="equal">
      <formula>"þ"</formula>
    </cfRule>
  </conditionalFormatting>
  <conditionalFormatting sqref="H4">
    <cfRule type="cellIs" dxfId="738" priority="1568" stopIfTrue="1" operator="equal">
      <formula>"þ"</formula>
    </cfRule>
  </conditionalFormatting>
  <conditionalFormatting sqref="H4">
    <cfRule type="cellIs" dxfId="737" priority="1567" stopIfTrue="1" operator="equal">
      <formula>"þ"</formula>
    </cfRule>
  </conditionalFormatting>
  <conditionalFormatting sqref="M11">
    <cfRule type="cellIs" dxfId="736" priority="1532" stopIfTrue="1" operator="equal">
      <formula>"þ"</formula>
    </cfRule>
  </conditionalFormatting>
  <conditionalFormatting sqref="M11">
    <cfRule type="cellIs" dxfId="735" priority="1531" stopIfTrue="1" operator="equal">
      <formula>"þ"</formula>
    </cfRule>
  </conditionalFormatting>
  <conditionalFormatting sqref="K11">
    <cfRule type="cellIs" dxfId="734" priority="1530" operator="lessThan">
      <formula>$P$1</formula>
    </cfRule>
  </conditionalFormatting>
  <conditionalFormatting sqref="H15">
    <cfRule type="cellIs" dxfId="733" priority="1513" stopIfTrue="1" operator="equal">
      <formula>"þ"</formula>
    </cfRule>
  </conditionalFormatting>
  <conditionalFormatting sqref="H15">
    <cfRule type="cellIs" dxfId="732" priority="1512" stopIfTrue="1" operator="equal">
      <formula>"þ"</formula>
    </cfRule>
  </conditionalFormatting>
  <conditionalFormatting sqref="M15">
    <cfRule type="cellIs" dxfId="731" priority="1516" stopIfTrue="1" operator="equal">
      <formula>"þ"</formula>
    </cfRule>
  </conditionalFormatting>
  <conditionalFormatting sqref="M15">
    <cfRule type="cellIs" dxfId="730" priority="1515" stopIfTrue="1" operator="equal">
      <formula>"þ"</formula>
    </cfRule>
  </conditionalFormatting>
  <conditionalFormatting sqref="K15">
    <cfRule type="cellIs" dxfId="729" priority="1514" operator="lessThan">
      <formula>$P$1</formula>
    </cfRule>
  </conditionalFormatting>
  <conditionalFormatting sqref="M12">
    <cfRule type="cellIs" dxfId="728" priority="1299" stopIfTrue="1" operator="equal">
      <formula>"þ"</formula>
    </cfRule>
  </conditionalFormatting>
  <conditionalFormatting sqref="M12">
    <cfRule type="cellIs" dxfId="727" priority="1298" stopIfTrue="1" operator="equal">
      <formula>"þ"</formula>
    </cfRule>
  </conditionalFormatting>
  <conditionalFormatting sqref="K12">
    <cfRule type="cellIs" dxfId="726" priority="1285" operator="lessThan">
      <formula>$P$1</formula>
    </cfRule>
  </conditionalFormatting>
  <conditionalFormatting sqref="L21">
    <cfRule type="cellIs" dxfId="725" priority="1216" stopIfTrue="1" operator="equal">
      <formula>"þ"</formula>
    </cfRule>
  </conditionalFormatting>
  <conditionalFormatting sqref="L21">
    <cfRule type="cellIs" dxfId="724" priority="1213" stopIfTrue="1" operator="equal">
      <formula>"þ"</formula>
    </cfRule>
  </conditionalFormatting>
  <conditionalFormatting sqref="L21">
    <cfRule type="cellIs" dxfId="723" priority="1215" stopIfTrue="1" operator="equal">
      <formula>"þ"</formula>
    </cfRule>
  </conditionalFormatting>
  <conditionalFormatting sqref="L21">
    <cfRule type="cellIs" dxfId="722" priority="1214" stopIfTrue="1" operator="equal">
      <formula>"þ"</formula>
    </cfRule>
  </conditionalFormatting>
  <conditionalFormatting sqref="K21">
    <cfRule type="cellIs" dxfId="721" priority="1229" operator="lessThan">
      <formula>$P$1</formula>
    </cfRule>
  </conditionalFormatting>
  <conditionalFormatting sqref="K21">
    <cfRule type="cellIs" dxfId="720" priority="1227" operator="lessThan">
      <formula>$P$1</formula>
    </cfRule>
  </conditionalFormatting>
  <conditionalFormatting sqref="K21">
    <cfRule type="cellIs" dxfId="719" priority="1225" operator="lessThan">
      <formula>$P$1</formula>
    </cfRule>
  </conditionalFormatting>
  <conditionalFormatting sqref="K21">
    <cfRule type="cellIs" dxfId="718" priority="1223" operator="lessThan">
      <formula>$P$1</formula>
    </cfRule>
  </conditionalFormatting>
  <conditionalFormatting sqref="M14">
    <cfRule type="cellIs" dxfId="717" priority="1178" stopIfTrue="1" operator="equal">
      <formula>"þ"</formula>
    </cfRule>
  </conditionalFormatting>
  <conditionalFormatting sqref="M14">
    <cfRule type="cellIs" dxfId="716" priority="1177" stopIfTrue="1" operator="equal">
      <formula>"þ"</formula>
    </cfRule>
  </conditionalFormatting>
  <conditionalFormatting sqref="K14">
    <cfRule type="cellIs" dxfId="715" priority="1174" operator="lessThan">
      <formula>$P$1</formula>
    </cfRule>
  </conditionalFormatting>
  <conditionalFormatting sqref="M16">
    <cfRule type="cellIs" dxfId="714" priority="1079" stopIfTrue="1" operator="equal">
      <formula>"þ"</formula>
    </cfRule>
  </conditionalFormatting>
  <conditionalFormatting sqref="M16">
    <cfRule type="cellIs" dxfId="713" priority="1078" stopIfTrue="1" operator="equal">
      <formula>"þ"</formula>
    </cfRule>
  </conditionalFormatting>
  <conditionalFormatting sqref="K16">
    <cfRule type="cellIs" dxfId="712" priority="1077" operator="lessThan">
      <formula>$P$1</formula>
    </cfRule>
  </conditionalFormatting>
  <conditionalFormatting sqref="F16">
    <cfRule type="cellIs" dxfId="711" priority="1069" stopIfTrue="1" operator="equal">
      <formula>"þ"</formula>
    </cfRule>
  </conditionalFormatting>
  <conditionalFormatting sqref="F16">
    <cfRule type="cellIs" dxfId="710" priority="1068" stopIfTrue="1" operator="equal">
      <formula>"þ"</formula>
    </cfRule>
  </conditionalFormatting>
  <conditionalFormatting sqref="G16">
    <cfRule type="cellIs" dxfId="709" priority="1065" stopIfTrue="1" operator="equal">
      <formula>"þ"</formula>
    </cfRule>
  </conditionalFormatting>
  <conditionalFormatting sqref="G16">
    <cfRule type="cellIs" dxfId="708" priority="1064" stopIfTrue="1" operator="equal">
      <formula>"þ"</formula>
    </cfRule>
  </conditionalFormatting>
  <conditionalFormatting sqref="M10">
    <cfRule type="cellIs" dxfId="707" priority="1024" stopIfTrue="1" operator="equal">
      <formula>"þ"</formula>
    </cfRule>
  </conditionalFormatting>
  <conditionalFormatting sqref="M10">
    <cfRule type="cellIs" dxfId="706" priority="1023" stopIfTrue="1" operator="equal">
      <formula>"þ"</formula>
    </cfRule>
  </conditionalFormatting>
  <conditionalFormatting sqref="K10">
    <cfRule type="cellIs" dxfId="705" priority="1022" operator="lessThan">
      <formula>$P$1</formula>
    </cfRule>
  </conditionalFormatting>
  <conditionalFormatting sqref="H10">
    <cfRule type="cellIs" dxfId="704" priority="1021" stopIfTrue="1" operator="equal">
      <formula>"þ"</formula>
    </cfRule>
  </conditionalFormatting>
  <conditionalFormatting sqref="H10">
    <cfRule type="cellIs" dxfId="703" priority="1020" stopIfTrue="1" operator="equal">
      <formula>"þ"</formula>
    </cfRule>
  </conditionalFormatting>
  <conditionalFormatting sqref="F10">
    <cfRule type="cellIs" dxfId="702" priority="1017" stopIfTrue="1" operator="equal">
      <formula>"þ"</formula>
    </cfRule>
  </conditionalFormatting>
  <conditionalFormatting sqref="E11 H11:H12 E14:H14">
    <cfRule type="cellIs" dxfId="701" priority="967" stopIfTrue="1" operator="equal">
      <formula>"þ"</formula>
    </cfRule>
  </conditionalFormatting>
  <conditionalFormatting sqref="E11 H11:H12 E14:H14">
    <cfRule type="cellIs" dxfId="700" priority="966" stopIfTrue="1" operator="equal">
      <formula>"þ"</formula>
    </cfRule>
  </conditionalFormatting>
  <conditionalFormatting sqref="E11 H11:H12 E14:H14">
    <cfRule type="cellIs" dxfId="699" priority="965" stopIfTrue="1" operator="equal">
      <formula>"þ"</formula>
    </cfRule>
  </conditionalFormatting>
  <conditionalFormatting sqref="E11 H11:H12 E14:H14">
    <cfRule type="cellIs" dxfId="698" priority="964" stopIfTrue="1" operator="equal">
      <formula>"þ"</formula>
    </cfRule>
  </conditionalFormatting>
  <conditionalFormatting sqref="E11 H11:H12 E14:H14">
    <cfRule type="cellIs" dxfId="697" priority="963" stopIfTrue="1" operator="equal">
      <formula>"þ"</formula>
    </cfRule>
  </conditionalFormatting>
  <conditionalFormatting sqref="E11 H11:H12 E14:H14">
    <cfRule type="cellIs" dxfId="696" priority="962" stopIfTrue="1" operator="equal">
      <formula>"þ"</formula>
    </cfRule>
  </conditionalFormatting>
  <conditionalFormatting sqref="E11 H11:H12 E14:H14">
    <cfRule type="cellIs" dxfId="695" priority="961" stopIfTrue="1" operator="equal">
      <formula>"þ"</formula>
    </cfRule>
  </conditionalFormatting>
  <conditionalFormatting sqref="E11 H11:H12 E14:H14">
    <cfRule type="cellIs" dxfId="694" priority="960" stopIfTrue="1" operator="equal">
      <formula>"þ"</formula>
    </cfRule>
  </conditionalFormatting>
  <conditionalFormatting sqref="G11">
    <cfRule type="cellIs" dxfId="693" priority="959" stopIfTrue="1" operator="equal">
      <formula>"þ"</formula>
    </cfRule>
  </conditionalFormatting>
  <conditionalFormatting sqref="G11">
    <cfRule type="cellIs" dxfId="692" priority="958" stopIfTrue="1" operator="equal">
      <formula>"þ"</formula>
    </cfRule>
  </conditionalFormatting>
  <conditionalFormatting sqref="E16">
    <cfRule type="cellIs" dxfId="691" priority="952" stopIfTrue="1" operator="equal">
      <formula>"þ"</formula>
    </cfRule>
  </conditionalFormatting>
  <conditionalFormatting sqref="E16">
    <cfRule type="cellIs" dxfId="690" priority="951" stopIfTrue="1" operator="equal">
      <formula>"þ"</formula>
    </cfRule>
  </conditionalFormatting>
  <conditionalFormatting sqref="M17">
    <cfRule type="cellIs" dxfId="689" priority="942" stopIfTrue="1" operator="equal">
      <formula>"þ"</formula>
    </cfRule>
  </conditionalFormatting>
  <conditionalFormatting sqref="M17">
    <cfRule type="cellIs" dxfId="688" priority="941" stopIfTrue="1" operator="equal">
      <formula>"þ"</formula>
    </cfRule>
  </conditionalFormatting>
  <conditionalFormatting sqref="K17">
    <cfRule type="cellIs" dxfId="687" priority="940" operator="lessThan">
      <formula>$P$1</formula>
    </cfRule>
  </conditionalFormatting>
  <conditionalFormatting sqref="H17">
    <cfRule type="cellIs" dxfId="686" priority="939" stopIfTrue="1" operator="equal">
      <formula>"þ"</formula>
    </cfRule>
  </conditionalFormatting>
  <conditionalFormatting sqref="H17">
    <cfRule type="cellIs" dxfId="685" priority="938" stopIfTrue="1" operator="equal">
      <formula>"þ"</formula>
    </cfRule>
  </conditionalFormatting>
  <conditionalFormatting sqref="E17">
    <cfRule type="cellIs" dxfId="684" priority="933" stopIfTrue="1" operator="equal">
      <formula>"þ"</formula>
    </cfRule>
  </conditionalFormatting>
  <conditionalFormatting sqref="E17">
    <cfRule type="cellIs" dxfId="683" priority="932" stopIfTrue="1" operator="equal">
      <formula>"þ"</formula>
    </cfRule>
  </conditionalFormatting>
  <conditionalFormatting sqref="F17">
    <cfRule type="cellIs" dxfId="682" priority="929" stopIfTrue="1" operator="equal">
      <formula>"þ"</formula>
    </cfRule>
  </conditionalFormatting>
  <conditionalFormatting sqref="F17">
    <cfRule type="cellIs" dxfId="681" priority="928" stopIfTrue="1" operator="equal">
      <formula>"þ"</formula>
    </cfRule>
  </conditionalFormatting>
  <conditionalFormatting sqref="G21">
    <cfRule type="cellIs" dxfId="680" priority="913" stopIfTrue="1" operator="equal">
      <formula>"þ"</formula>
    </cfRule>
  </conditionalFormatting>
  <conditionalFormatting sqref="G21">
    <cfRule type="cellIs" dxfId="679" priority="912" stopIfTrue="1" operator="equal">
      <formula>"þ"</formula>
    </cfRule>
  </conditionalFormatting>
  <conditionalFormatting sqref="G21">
    <cfRule type="cellIs" dxfId="678" priority="911" stopIfTrue="1" operator="equal">
      <formula>"þ"</formula>
    </cfRule>
  </conditionalFormatting>
  <conditionalFormatting sqref="G21">
    <cfRule type="cellIs" dxfId="677" priority="910" stopIfTrue="1" operator="equal">
      <formula>"þ"</formula>
    </cfRule>
  </conditionalFormatting>
  <conditionalFormatting sqref="G21">
    <cfRule type="cellIs" dxfId="676" priority="914" stopIfTrue="1" operator="equal">
      <formula>"þ"</formula>
    </cfRule>
  </conditionalFormatting>
  <conditionalFormatting sqref="H21">
    <cfRule type="cellIs" dxfId="675" priority="909" stopIfTrue="1" operator="equal">
      <formula>"þ"</formula>
    </cfRule>
  </conditionalFormatting>
  <conditionalFormatting sqref="H21">
    <cfRule type="cellIs" dxfId="674" priority="908" stopIfTrue="1" operator="equal">
      <formula>"þ"</formula>
    </cfRule>
  </conditionalFormatting>
  <conditionalFormatting sqref="G21">
    <cfRule type="cellIs" dxfId="673" priority="907" stopIfTrue="1" operator="equal">
      <formula>"þ"</formula>
    </cfRule>
  </conditionalFormatting>
  <conditionalFormatting sqref="G21">
    <cfRule type="cellIs" dxfId="672" priority="906" stopIfTrue="1" operator="equal">
      <formula>"þ"</formula>
    </cfRule>
  </conditionalFormatting>
  <conditionalFormatting sqref="G21">
    <cfRule type="cellIs" dxfId="671" priority="905" stopIfTrue="1" operator="equal">
      <formula>"þ"</formula>
    </cfRule>
  </conditionalFormatting>
  <conditionalFormatting sqref="E21">
    <cfRule type="cellIs" dxfId="670" priority="919" stopIfTrue="1" operator="equal">
      <formula>"þ"</formula>
    </cfRule>
  </conditionalFormatting>
  <conditionalFormatting sqref="E21">
    <cfRule type="cellIs" dxfId="669" priority="918" stopIfTrue="1" operator="equal">
      <formula>"þ"</formula>
    </cfRule>
  </conditionalFormatting>
  <conditionalFormatting sqref="E21">
    <cfRule type="cellIs" dxfId="668" priority="917" stopIfTrue="1" operator="equal">
      <formula>"þ"</formula>
    </cfRule>
  </conditionalFormatting>
  <conditionalFormatting sqref="E21">
    <cfRule type="cellIs" dxfId="667" priority="916" stopIfTrue="1" operator="equal">
      <formula>"þ"</formula>
    </cfRule>
  </conditionalFormatting>
  <conditionalFormatting sqref="G21">
    <cfRule type="cellIs" dxfId="666" priority="915" stopIfTrue="1" operator="equal">
      <formula>"þ"</formula>
    </cfRule>
  </conditionalFormatting>
  <conditionalFormatting sqref="G21">
    <cfRule type="cellIs" dxfId="665" priority="904" stopIfTrue="1" operator="equal">
      <formula>"þ"</formula>
    </cfRule>
  </conditionalFormatting>
  <conditionalFormatting sqref="G21">
    <cfRule type="cellIs" dxfId="664" priority="903" stopIfTrue="1" operator="equal">
      <formula>"þ"</formula>
    </cfRule>
  </conditionalFormatting>
  <conditionalFormatting sqref="G21">
    <cfRule type="cellIs" dxfId="663" priority="902" stopIfTrue="1" operator="equal">
      <formula>"þ"</formula>
    </cfRule>
  </conditionalFormatting>
  <conditionalFormatting sqref="H21">
    <cfRule type="cellIs" dxfId="662" priority="901" stopIfTrue="1" operator="equal">
      <formula>"þ"</formula>
    </cfRule>
  </conditionalFormatting>
  <conditionalFormatting sqref="H21">
    <cfRule type="cellIs" dxfId="661" priority="900" stopIfTrue="1" operator="equal">
      <formula>"þ"</formula>
    </cfRule>
  </conditionalFormatting>
  <conditionalFormatting sqref="H21">
    <cfRule type="cellIs" dxfId="660" priority="899" stopIfTrue="1" operator="equal">
      <formula>"þ"</formula>
    </cfRule>
  </conditionalFormatting>
  <conditionalFormatting sqref="H21">
    <cfRule type="cellIs" dxfId="659" priority="898" stopIfTrue="1" operator="equal">
      <formula>"þ"</formula>
    </cfRule>
  </conditionalFormatting>
  <conditionalFormatting sqref="H21">
    <cfRule type="cellIs" dxfId="658" priority="897" stopIfTrue="1" operator="equal">
      <formula>"þ"</formula>
    </cfRule>
  </conditionalFormatting>
  <conditionalFormatting sqref="H21">
    <cfRule type="cellIs" dxfId="657" priority="896" stopIfTrue="1" operator="equal">
      <formula>"þ"</formula>
    </cfRule>
  </conditionalFormatting>
  <conditionalFormatting sqref="F21">
    <cfRule type="cellIs" dxfId="656" priority="895" stopIfTrue="1" operator="equal">
      <formula>"þ"</formula>
    </cfRule>
  </conditionalFormatting>
  <conditionalFormatting sqref="F22">
    <cfRule type="cellIs" dxfId="655" priority="893" stopIfTrue="1" operator="equal">
      <formula>"þ"</formula>
    </cfRule>
  </conditionalFormatting>
  <conditionalFormatting sqref="F23">
    <cfRule type="cellIs" dxfId="654" priority="888" stopIfTrue="1" operator="equal">
      <formula>"þ"</formula>
    </cfRule>
  </conditionalFormatting>
  <conditionalFormatting sqref="L23">
    <cfRule type="cellIs" dxfId="653" priority="887" stopIfTrue="1" operator="equal">
      <formula>"þ"</formula>
    </cfRule>
  </conditionalFormatting>
  <conditionalFormatting sqref="L23">
    <cfRule type="cellIs" dxfId="652" priority="886" stopIfTrue="1" operator="equal">
      <formula>"þ"</formula>
    </cfRule>
  </conditionalFormatting>
  <conditionalFormatting sqref="L23">
    <cfRule type="cellIs" dxfId="651" priority="885" stopIfTrue="1" operator="equal">
      <formula>"þ"</formula>
    </cfRule>
  </conditionalFormatting>
  <conditionalFormatting sqref="L23">
    <cfRule type="cellIs" dxfId="650" priority="884" stopIfTrue="1" operator="equal">
      <formula>"þ"</formula>
    </cfRule>
  </conditionalFormatting>
  <conditionalFormatting sqref="M2">
    <cfRule type="cellIs" dxfId="649" priority="881" stopIfTrue="1" operator="equal">
      <formula>"þ"</formula>
    </cfRule>
  </conditionalFormatting>
  <conditionalFormatting sqref="E15">
    <cfRule type="cellIs" dxfId="648" priority="878" stopIfTrue="1" operator="equal">
      <formula>"þ"</formula>
    </cfRule>
  </conditionalFormatting>
  <conditionalFormatting sqref="E15">
    <cfRule type="cellIs" dxfId="647" priority="877" stopIfTrue="1" operator="equal">
      <formula>"þ"</formula>
    </cfRule>
  </conditionalFormatting>
  <conditionalFormatting sqref="E4">
    <cfRule type="cellIs" dxfId="646" priority="828" stopIfTrue="1" operator="equal">
      <formula>"þ"</formula>
    </cfRule>
  </conditionalFormatting>
  <conditionalFormatting sqref="E3">
    <cfRule type="cellIs" dxfId="645" priority="823" stopIfTrue="1" operator="equal">
      <formula>"þ"</formula>
    </cfRule>
  </conditionalFormatting>
  <conditionalFormatting sqref="L3">
    <cfRule type="cellIs" dxfId="644" priority="822" stopIfTrue="1" operator="equal">
      <formula>"þ"</formula>
    </cfRule>
  </conditionalFormatting>
  <conditionalFormatting sqref="L3">
    <cfRule type="cellIs" dxfId="643" priority="821" stopIfTrue="1" operator="equal">
      <formula>"þ"</formula>
    </cfRule>
  </conditionalFormatting>
  <conditionalFormatting sqref="M6">
    <cfRule type="cellIs" dxfId="642" priority="820" stopIfTrue="1" operator="equal">
      <formula>"þ"</formula>
    </cfRule>
  </conditionalFormatting>
  <conditionalFormatting sqref="K6">
    <cfRule type="cellIs" dxfId="641" priority="819" operator="lessThan">
      <formula>$P$1</formula>
    </cfRule>
  </conditionalFormatting>
  <conditionalFormatting sqref="G6">
    <cfRule type="cellIs" dxfId="640" priority="816" stopIfTrue="1" operator="equal">
      <formula>"þ"</formula>
    </cfRule>
  </conditionalFormatting>
  <conditionalFormatting sqref="G6">
    <cfRule type="cellIs" dxfId="639" priority="815" stopIfTrue="1" operator="equal">
      <formula>"þ"</formula>
    </cfRule>
  </conditionalFormatting>
  <conditionalFormatting sqref="G6">
    <cfRule type="cellIs" dxfId="638" priority="814" stopIfTrue="1" operator="equal">
      <formula>"þ"</formula>
    </cfRule>
  </conditionalFormatting>
  <conditionalFormatting sqref="G6">
    <cfRule type="cellIs" dxfId="637" priority="813" stopIfTrue="1" operator="equal">
      <formula>"þ"</formula>
    </cfRule>
  </conditionalFormatting>
  <conditionalFormatting sqref="G6">
    <cfRule type="cellIs" dxfId="636" priority="817" stopIfTrue="1" operator="equal">
      <formula>"þ"</formula>
    </cfRule>
  </conditionalFormatting>
  <conditionalFormatting sqref="H6">
    <cfRule type="cellIs" dxfId="635" priority="812" stopIfTrue="1" operator="equal">
      <formula>"þ"</formula>
    </cfRule>
  </conditionalFormatting>
  <conditionalFormatting sqref="H6">
    <cfRule type="cellIs" dxfId="634" priority="811" stopIfTrue="1" operator="equal">
      <formula>"þ"</formula>
    </cfRule>
  </conditionalFormatting>
  <conditionalFormatting sqref="G6">
    <cfRule type="cellIs" dxfId="633" priority="810" stopIfTrue="1" operator="equal">
      <formula>"þ"</formula>
    </cfRule>
  </conditionalFormatting>
  <conditionalFormatting sqref="G6">
    <cfRule type="cellIs" dxfId="632" priority="809" stopIfTrue="1" operator="equal">
      <formula>"þ"</formula>
    </cfRule>
  </conditionalFormatting>
  <conditionalFormatting sqref="G6">
    <cfRule type="cellIs" dxfId="631" priority="808" stopIfTrue="1" operator="equal">
      <formula>"þ"</formula>
    </cfRule>
  </conditionalFormatting>
  <conditionalFormatting sqref="G6">
    <cfRule type="cellIs" dxfId="630" priority="818" stopIfTrue="1" operator="equal">
      <formula>"þ"</formula>
    </cfRule>
  </conditionalFormatting>
  <conditionalFormatting sqref="G6">
    <cfRule type="cellIs" dxfId="629" priority="807" stopIfTrue="1" operator="equal">
      <formula>"þ"</formula>
    </cfRule>
  </conditionalFormatting>
  <conditionalFormatting sqref="G6">
    <cfRule type="cellIs" dxfId="628" priority="806" stopIfTrue="1" operator="equal">
      <formula>"þ"</formula>
    </cfRule>
  </conditionalFormatting>
  <conditionalFormatting sqref="G6">
    <cfRule type="cellIs" dxfId="627" priority="805" stopIfTrue="1" operator="equal">
      <formula>"þ"</formula>
    </cfRule>
  </conditionalFormatting>
  <conditionalFormatting sqref="H6">
    <cfRule type="cellIs" dxfId="626" priority="804" stopIfTrue="1" operator="equal">
      <formula>"þ"</formula>
    </cfRule>
  </conditionalFormatting>
  <conditionalFormatting sqref="H6">
    <cfRule type="cellIs" dxfId="625" priority="803" stopIfTrue="1" operator="equal">
      <formula>"þ"</formula>
    </cfRule>
  </conditionalFormatting>
  <conditionalFormatting sqref="H6">
    <cfRule type="cellIs" dxfId="624" priority="802" stopIfTrue="1" operator="equal">
      <formula>"þ"</formula>
    </cfRule>
  </conditionalFormatting>
  <conditionalFormatting sqref="H6">
    <cfRule type="cellIs" dxfId="623" priority="801" stopIfTrue="1" operator="equal">
      <formula>"þ"</formula>
    </cfRule>
  </conditionalFormatting>
  <conditionalFormatting sqref="H6">
    <cfRule type="cellIs" dxfId="622" priority="800" stopIfTrue="1" operator="equal">
      <formula>"þ"</formula>
    </cfRule>
  </conditionalFormatting>
  <conditionalFormatting sqref="H6">
    <cfRule type="cellIs" dxfId="621" priority="799" stopIfTrue="1" operator="equal">
      <formula>"þ"</formula>
    </cfRule>
  </conditionalFormatting>
  <conditionalFormatting sqref="E6">
    <cfRule type="cellIs" dxfId="620" priority="798" stopIfTrue="1" operator="equal">
      <formula>"þ"</formula>
    </cfRule>
  </conditionalFormatting>
  <conditionalFormatting sqref="E6">
    <cfRule type="cellIs" dxfId="619" priority="797" stopIfTrue="1" operator="equal">
      <formula>"þ"</formula>
    </cfRule>
  </conditionalFormatting>
  <conditionalFormatting sqref="E6">
    <cfRule type="cellIs" dxfId="618" priority="796" stopIfTrue="1" operator="equal">
      <formula>"þ"</formula>
    </cfRule>
  </conditionalFormatting>
  <conditionalFormatting sqref="E6">
    <cfRule type="cellIs" dxfId="617" priority="795" stopIfTrue="1" operator="equal">
      <formula>"þ"</formula>
    </cfRule>
  </conditionalFormatting>
  <conditionalFormatting sqref="E6">
    <cfRule type="cellIs" dxfId="616" priority="794" stopIfTrue="1" operator="equal">
      <formula>"þ"</formula>
    </cfRule>
  </conditionalFormatting>
  <conditionalFormatting sqref="E6">
    <cfRule type="cellIs" dxfId="615" priority="793" stopIfTrue="1" operator="equal">
      <formula>"þ"</formula>
    </cfRule>
  </conditionalFormatting>
  <conditionalFormatting sqref="E6">
    <cfRule type="cellIs" dxfId="614" priority="792" stopIfTrue="1" operator="equal">
      <formula>"þ"</formula>
    </cfRule>
  </conditionalFormatting>
  <conditionalFormatting sqref="E6">
    <cfRule type="cellIs" dxfId="613" priority="791" stopIfTrue="1" operator="equal">
      <formula>"þ"</formula>
    </cfRule>
  </conditionalFormatting>
  <conditionalFormatting sqref="F6">
    <cfRule type="cellIs" dxfId="612" priority="788" stopIfTrue="1" operator="equal">
      <formula>"þ"</formula>
    </cfRule>
  </conditionalFormatting>
  <conditionalFormatting sqref="F6">
    <cfRule type="cellIs" dxfId="611" priority="787" stopIfTrue="1" operator="equal">
      <formula>"þ"</formula>
    </cfRule>
  </conditionalFormatting>
  <conditionalFormatting sqref="F6">
    <cfRule type="cellIs" dxfId="610" priority="786" stopIfTrue="1" operator="equal">
      <formula>"þ"</formula>
    </cfRule>
  </conditionalFormatting>
  <conditionalFormatting sqref="F6">
    <cfRule type="cellIs" dxfId="609" priority="785" stopIfTrue="1" operator="equal">
      <formula>"þ"</formula>
    </cfRule>
  </conditionalFormatting>
  <conditionalFormatting sqref="F6">
    <cfRule type="cellIs" dxfId="608" priority="784" stopIfTrue="1" operator="equal">
      <formula>"þ"</formula>
    </cfRule>
  </conditionalFormatting>
  <conditionalFormatting sqref="F6">
    <cfRule type="cellIs" dxfId="607" priority="783" stopIfTrue="1" operator="equal">
      <formula>"þ"</formula>
    </cfRule>
  </conditionalFormatting>
  <conditionalFormatting sqref="F6">
    <cfRule type="cellIs" dxfId="606" priority="782" stopIfTrue="1" operator="equal">
      <formula>"þ"</formula>
    </cfRule>
  </conditionalFormatting>
  <conditionalFormatting sqref="F6">
    <cfRule type="cellIs" dxfId="605" priority="781" stopIfTrue="1" operator="equal">
      <formula>"þ"</formula>
    </cfRule>
  </conditionalFormatting>
  <conditionalFormatting sqref="L22">
    <cfRule type="cellIs" dxfId="604" priority="780" stopIfTrue="1" operator="equal">
      <formula>"þ"</formula>
    </cfRule>
  </conditionalFormatting>
  <conditionalFormatting sqref="L22">
    <cfRule type="cellIs" dxfId="603" priority="777" stopIfTrue="1" operator="equal">
      <formula>"þ"</formula>
    </cfRule>
  </conditionalFormatting>
  <conditionalFormatting sqref="L22">
    <cfRule type="cellIs" dxfId="602" priority="779" stopIfTrue="1" operator="equal">
      <formula>"þ"</formula>
    </cfRule>
  </conditionalFormatting>
  <conditionalFormatting sqref="L22">
    <cfRule type="cellIs" dxfId="601" priority="778" stopIfTrue="1" operator="equal">
      <formula>"þ"</formula>
    </cfRule>
  </conditionalFormatting>
  <conditionalFormatting sqref="M8">
    <cfRule type="cellIs" dxfId="600" priority="776" stopIfTrue="1" operator="equal">
      <formula>"þ"</formula>
    </cfRule>
  </conditionalFormatting>
  <conditionalFormatting sqref="K8">
    <cfRule type="cellIs" dxfId="599" priority="775" operator="lessThan">
      <formula>$P$1</formula>
    </cfRule>
  </conditionalFormatting>
  <conditionalFormatting sqref="G8">
    <cfRule type="cellIs" dxfId="598" priority="772" stopIfTrue="1" operator="equal">
      <formula>"þ"</formula>
    </cfRule>
  </conditionalFormatting>
  <conditionalFormatting sqref="G8">
    <cfRule type="cellIs" dxfId="597" priority="771" stopIfTrue="1" operator="equal">
      <formula>"þ"</formula>
    </cfRule>
  </conditionalFormatting>
  <conditionalFormatting sqref="G8">
    <cfRule type="cellIs" dxfId="596" priority="770" stopIfTrue="1" operator="equal">
      <formula>"þ"</formula>
    </cfRule>
  </conditionalFormatting>
  <conditionalFormatting sqref="G8">
    <cfRule type="cellIs" dxfId="595" priority="769" stopIfTrue="1" operator="equal">
      <formula>"þ"</formula>
    </cfRule>
  </conditionalFormatting>
  <conditionalFormatting sqref="G8">
    <cfRule type="cellIs" dxfId="594" priority="773" stopIfTrue="1" operator="equal">
      <formula>"þ"</formula>
    </cfRule>
  </conditionalFormatting>
  <conditionalFormatting sqref="H8">
    <cfRule type="cellIs" dxfId="593" priority="768" stopIfTrue="1" operator="equal">
      <formula>"þ"</formula>
    </cfRule>
  </conditionalFormatting>
  <conditionalFormatting sqref="H8">
    <cfRule type="cellIs" dxfId="592" priority="767" stopIfTrue="1" operator="equal">
      <formula>"þ"</formula>
    </cfRule>
  </conditionalFormatting>
  <conditionalFormatting sqref="G8">
    <cfRule type="cellIs" dxfId="591" priority="766" stopIfTrue="1" operator="equal">
      <formula>"þ"</formula>
    </cfRule>
  </conditionalFormatting>
  <conditionalFormatting sqref="G8">
    <cfRule type="cellIs" dxfId="590" priority="765" stopIfTrue="1" operator="equal">
      <formula>"þ"</formula>
    </cfRule>
  </conditionalFormatting>
  <conditionalFormatting sqref="G8">
    <cfRule type="cellIs" dxfId="589" priority="764" stopIfTrue="1" operator="equal">
      <formula>"þ"</formula>
    </cfRule>
  </conditionalFormatting>
  <conditionalFormatting sqref="G8">
    <cfRule type="cellIs" dxfId="588" priority="774" stopIfTrue="1" operator="equal">
      <formula>"þ"</formula>
    </cfRule>
  </conditionalFormatting>
  <conditionalFormatting sqref="G8">
    <cfRule type="cellIs" dxfId="587" priority="763" stopIfTrue="1" operator="equal">
      <formula>"þ"</formula>
    </cfRule>
  </conditionalFormatting>
  <conditionalFormatting sqref="G8">
    <cfRule type="cellIs" dxfId="586" priority="762" stopIfTrue="1" operator="equal">
      <formula>"þ"</formula>
    </cfRule>
  </conditionalFormatting>
  <conditionalFormatting sqref="G8">
    <cfRule type="cellIs" dxfId="585" priority="761" stopIfTrue="1" operator="equal">
      <formula>"þ"</formula>
    </cfRule>
  </conditionalFormatting>
  <conditionalFormatting sqref="H8">
    <cfRule type="cellIs" dxfId="584" priority="760" stopIfTrue="1" operator="equal">
      <formula>"þ"</formula>
    </cfRule>
  </conditionalFormatting>
  <conditionalFormatting sqref="H8">
    <cfRule type="cellIs" dxfId="583" priority="759" stopIfTrue="1" operator="equal">
      <formula>"þ"</formula>
    </cfRule>
  </conditionalFormatting>
  <conditionalFormatting sqref="H8">
    <cfRule type="cellIs" dxfId="582" priority="758" stopIfTrue="1" operator="equal">
      <formula>"þ"</formula>
    </cfRule>
  </conditionalFormatting>
  <conditionalFormatting sqref="H8">
    <cfRule type="cellIs" dxfId="581" priority="757" stopIfTrue="1" operator="equal">
      <formula>"þ"</formula>
    </cfRule>
  </conditionalFormatting>
  <conditionalFormatting sqref="H8">
    <cfRule type="cellIs" dxfId="580" priority="756" stopIfTrue="1" operator="equal">
      <formula>"þ"</formula>
    </cfRule>
  </conditionalFormatting>
  <conditionalFormatting sqref="H8">
    <cfRule type="cellIs" dxfId="579" priority="755" stopIfTrue="1" operator="equal">
      <formula>"þ"</formula>
    </cfRule>
  </conditionalFormatting>
  <conditionalFormatting sqref="E8">
    <cfRule type="cellIs" dxfId="578" priority="754" stopIfTrue="1" operator="equal">
      <formula>"þ"</formula>
    </cfRule>
  </conditionalFormatting>
  <conditionalFormatting sqref="E8">
    <cfRule type="cellIs" dxfId="577" priority="753" stopIfTrue="1" operator="equal">
      <formula>"þ"</formula>
    </cfRule>
  </conditionalFormatting>
  <conditionalFormatting sqref="E8">
    <cfRule type="cellIs" dxfId="576" priority="752" stopIfTrue="1" operator="equal">
      <formula>"þ"</formula>
    </cfRule>
  </conditionalFormatting>
  <conditionalFormatting sqref="E8">
    <cfRule type="cellIs" dxfId="575" priority="751" stopIfTrue="1" operator="equal">
      <formula>"þ"</formula>
    </cfRule>
  </conditionalFormatting>
  <conditionalFormatting sqref="E8">
    <cfRule type="cellIs" dxfId="574" priority="750" stopIfTrue="1" operator="equal">
      <formula>"þ"</formula>
    </cfRule>
  </conditionalFormatting>
  <conditionalFormatting sqref="E8">
    <cfRule type="cellIs" dxfId="573" priority="749" stopIfTrue="1" operator="equal">
      <formula>"þ"</formula>
    </cfRule>
  </conditionalFormatting>
  <conditionalFormatting sqref="E8">
    <cfRule type="cellIs" dxfId="572" priority="748" stopIfTrue="1" operator="equal">
      <formula>"þ"</formula>
    </cfRule>
  </conditionalFormatting>
  <conditionalFormatting sqref="E8">
    <cfRule type="cellIs" dxfId="571" priority="747" stopIfTrue="1" operator="equal">
      <formula>"þ"</formula>
    </cfRule>
  </conditionalFormatting>
  <conditionalFormatting sqref="F8">
    <cfRule type="cellIs" dxfId="570" priority="744" stopIfTrue="1" operator="equal">
      <formula>"þ"</formula>
    </cfRule>
  </conditionalFormatting>
  <conditionalFormatting sqref="F8">
    <cfRule type="cellIs" dxfId="569" priority="743" stopIfTrue="1" operator="equal">
      <formula>"þ"</formula>
    </cfRule>
  </conditionalFormatting>
  <conditionalFormatting sqref="F8">
    <cfRule type="cellIs" dxfId="568" priority="742" stopIfTrue="1" operator="equal">
      <formula>"þ"</formula>
    </cfRule>
  </conditionalFormatting>
  <conditionalFormatting sqref="F8">
    <cfRule type="cellIs" dxfId="567" priority="741" stopIfTrue="1" operator="equal">
      <formula>"þ"</formula>
    </cfRule>
  </conditionalFormatting>
  <conditionalFormatting sqref="F8">
    <cfRule type="cellIs" dxfId="566" priority="740" stopIfTrue="1" operator="equal">
      <formula>"þ"</formula>
    </cfRule>
  </conditionalFormatting>
  <conditionalFormatting sqref="F8">
    <cfRule type="cellIs" dxfId="565" priority="739" stopIfTrue="1" operator="equal">
      <formula>"þ"</formula>
    </cfRule>
  </conditionalFormatting>
  <conditionalFormatting sqref="F8">
    <cfRule type="cellIs" dxfId="564" priority="738" stopIfTrue="1" operator="equal">
      <formula>"þ"</formula>
    </cfRule>
  </conditionalFormatting>
  <conditionalFormatting sqref="F8">
    <cfRule type="cellIs" dxfId="563" priority="737" stopIfTrue="1" operator="equal">
      <formula>"þ"</formula>
    </cfRule>
  </conditionalFormatting>
  <conditionalFormatting sqref="E9">
    <cfRule type="cellIs" dxfId="562" priority="734" stopIfTrue="1" operator="equal">
      <formula>"þ"</formula>
    </cfRule>
  </conditionalFormatting>
  <conditionalFormatting sqref="E9">
    <cfRule type="cellIs" dxfId="561" priority="733" stopIfTrue="1" operator="equal">
      <formula>"þ"</formula>
    </cfRule>
  </conditionalFormatting>
  <conditionalFormatting sqref="G9">
    <cfRule type="cellIs" dxfId="560" priority="732" stopIfTrue="1" operator="equal">
      <formula>"þ"</formula>
    </cfRule>
  </conditionalFormatting>
  <conditionalFormatting sqref="G9">
    <cfRule type="cellIs" dxfId="559" priority="731" stopIfTrue="1" operator="equal">
      <formula>"þ"</formula>
    </cfRule>
  </conditionalFormatting>
  <conditionalFormatting sqref="G2">
    <cfRule type="cellIs" dxfId="558" priority="714" stopIfTrue="1" operator="equal">
      <formula>"þ"</formula>
    </cfRule>
  </conditionalFormatting>
  <conditionalFormatting sqref="G2">
    <cfRule type="cellIs" dxfId="557" priority="713" stopIfTrue="1" operator="equal">
      <formula>"þ"</formula>
    </cfRule>
  </conditionalFormatting>
  <conditionalFormatting sqref="E2">
    <cfRule type="cellIs" dxfId="556" priority="710" stopIfTrue="1" operator="equal">
      <formula>"þ"</formula>
    </cfRule>
  </conditionalFormatting>
  <conditionalFormatting sqref="F2">
    <cfRule type="cellIs" dxfId="555" priority="709" stopIfTrue="1" operator="equal">
      <formula>"þ"</formula>
    </cfRule>
  </conditionalFormatting>
  <conditionalFormatting sqref="F15">
    <cfRule type="cellIs" dxfId="554" priority="708" stopIfTrue="1" operator="equal">
      <formula>"þ"</formula>
    </cfRule>
  </conditionalFormatting>
  <conditionalFormatting sqref="F15">
    <cfRule type="cellIs" dxfId="553" priority="707" stopIfTrue="1" operator="equal">
      <formula>"þ"</formula>
    </cfRule>
  </conditionalFormatting>
  <conditionalFormatting sqref="G10">
    <cfRule type="cellIs" dxfId="552" priority="706" stopIfTrue="1" operator="equal">
      <formula>"þ"</formula>
    </cfRule>
  </conditionalFormatting>
  <conditionalFormatting sqref="G10">
    <cfRule type="cellIs" dxfId="551" priority="705" stopIfTrue="1" operator="equal">
      <formula>"þ"</formula>
    </cfRule>
  </conditionalFormatting>
  <conditionalFormatting sqref="E10">
    <cfRule type="cellIs" dxfId="550" priority="704" stopIfTrue="1" operator="equal">
      <formula>"þ"</formula>
    </cfRule>
  </conditionalFormatting>
  <conditionalFormatting sqref="F11">
    <cfRule type="cellIs" dxfId="549" priority="703" stopIfTrue="1" operator="equal">
      <formula>"þ"</formula>
    </cfRule>
  </conditionalFormatting>
  <conditionalFormatting sqref="F11">
    <cfRule type="cellIs" dxfId="548" priority="702" stopIfTrue="1" operator="equal">
      <formula>"þ"</formula>
    </cfRule>
  </conditionalFormatting>
  <conditionalFormatting sqref="H16">
    <cfRule type="cellIs" dxfId="547" priority="701" stopIfTrue="1" operator="equal">
      <formula>"þ"</formula>
    </cfRule>
  </conditionalFormatting>
  <conditionalFormatting sqref="H16">
    <cfRule type="cellIs" dxfId="546" priority="700" stopIfTrue="1" operator="equal">
      <formula>"þ"</formula>
    </cfRule>
  </conditionalFormatting>
  <conditionalFormatting sqref="F3">
    <cfRule type="cellIs" dxfId="545" priority="699" stopIfTrue="1" operator="equal">
      <formula>"þ"</formula>
    </cfRule>
  </conditionalFormatting>
  <conditionalFormatting sqref="M8">
    <cfRule type="cellIs" dxfId="544" priority="698" stopIfTrue="1" operator="equal">
      <formula>"þ"</formula>
    </cfRule>
  </conditionalFormatting>
  <conditionalFormatting sqref="M8">
    <cfRule type="cellIs" dxfId="543" priority="697" stopIfTrue="1" operator="equal">
      <formula>"þ"</formula>
    </cfRule>
  </conditionalFormatting>
  <conditionalFormatting sqref="K8">
    <cfRule type="cellIs" dxfId="542" priority="696" operator="lessThan">
      <formula>$P$1</formula>
    </cfRule>
  </conditionalFormatting>
  <conditionalFormatting sqref="H8">
    <cfRule type="cellIs" dxfId="541" priority="695" stopIfTrue="1" operator="equal">
      <formula>"þ"</formula>
    </cfRule>
  </conditionalFormatting>
  <conditionalFormatting sqref="H8">
    <cfRule type="cellIs" dxfId="540" priority="694" stopIfTrue="1" operator="equal">
      <formula>"þ"</formula>
    </cfRule>
  </conditionalFormatting>
  <conditionalFormatting sqref="M6">
    <cfRule type="cellIs" dxfId="539" priority="691" stopIfTrue="1" operator="equal">
      <formula>"þ"</formula>
    </cfRule>
  </conditionalFormatting>
  <conditionalFormatting sqref="K6">
    <cfRule type="cellIs" dxfId="538" priority="690" operator="lessThan">
      <formula>$P$1</formula>
    </cfRule>
  </conditionalFormatting>
  <conditionalFormatting sqref="G6">
    <cfRule type="cellIs" dxfId="537" priority="687" stopIfTrue="1" operator="equal">
      <formula>"þ"</formula>
    </cfRule>
  </conditionalFormatting>
  <conditionalFormatting sqref="G6">
    <cfRule type="cellIs" dxfId="536" priority="686" stopIfTrue="1" operator="equal">
      <formula>"þ"</formula>
    </cfRule>
  </conditionalFormatting>
  <conditionalFormatting sqref="G6">
    <cfRule type="cellIs" dxfId="535" priority="685" stopIfTrue="1" operator="equal">
      <formula>"þ"</formula>
    </cfRule>
  </conditionalFormatting>
  <conditionalFormatting sqref="G6">
    <cfRule type="cellIs" dxfId="534" priority="684" stopIfTrue="1" operator="equal">
      <formula>"þ"</formula>
    </cfRule>
  </conditionalFormatting>
  <conditionalFormatting sqref="G6">
    <cfRule type="cellIs" dxfId="533" priority="688" stopIfTrue="1" operator="equal">
      <formula>"þ"</formula>
    </cfRule>
  </conditionalFormatting>
  <conditionalFormatting sqref="H6">
    <cfRule type="cellIs" dxfId="532" priority="683" stopIfTrue="1" operator="equal">
      <formula>"þ"</formula>
    </cfRule>
  </conditionalFormatting>
  <conditionalFormatting sqref="H6">
    <cfRule type="cellIs" dxfId="531" priority="682" stopIfTrue="1" operator="equal">
      <formula>"þ"</formula>
    </cfRule>
  </conditionalFormatting>
  <conditionalFormatting sqref="G6">
    <cfRule type="cellIs" dxfId="530" priority="681" stopIfTrue="1" operator="equal">
      <formula>"þ"</formula>
    </cfRule>
  </conditionalFormatting>
  <conditionalFormatting sqref="G6">
    <cfRule type="cellIs" dxfId="529" priority="680" stopIfTrue="1" operator="equal">
      <formula>"þ"</formula>
    </cfRule>
  </conditionalFormatting>
  <conditionalFormatting sqref="G6">
    <cfRule type="cellIs" dxfId="528" priority="679" stopIfTrue="1" operator="equal">
      <formula>"þ"</formula>
    </cfRule>
  </conditionalFormatting>
  <conditionalFormatting sqref="G6">
    <cfRule type="cellIs" dxfId="527" priority="689" stopIfTrue="1" operator="equal">
      <formula>"þ"</formula>
    </cfRule>
  </conditionalFormatting>
  <conditionalFormatting sqref="G6">
    <cfRule type="cellIs" dxfId="526" priority="678" stopIfTrue="1" operator="equal">
      <formula>"þ"</formula>
    </cfRule>
  </conditionalFormatting>
  <conditionalFormatting sqref="G6">
    <cfRule type="cellIs" dxfId="525" priority="677" stopIfTrue="1" operator="equal">
      <formula>"þ"</formula>
    </cfRule>
  </conditionalFormatting>
  <conditionalFormatting sqref="G6">
    <cfRule type="cellIs" dxfId="524" priority="676" stopIfTrue="1" operator="equal">
      <formula>"þ"</formula>
    </cfRule>
  </conditionalFormatting>
  <conditionalFormatting sqref="H6">
    <cfRule type="cellIs" dxfId="523" priority="675" stopIfTrue="1" operator="equal">
      <formula>"þ"</formula>
    </cfRule>
  </conditionalFormatting>
  <conditionalFormatting sqref="H6">
    <cfRule type="cellIs" dxfId="522" priority="674" stopIfTrue="1" operator="equal">
      <formula>"þ"</formula>
    </cfRule>
  </conditionalFormatting>
  <conditionalFormatting sqref="H6">
    <cfRule type="cellIs" dxfId="521" priority="673" stopIfTrue="1" operator="equal">
      <formula>"þ"</formula>
    </cfRule>
  </conditionalFormatting>
  <conditionalFormatting sqref="H6">
    <cfRule type="cellIs" dxfId="520" priority="672" stopIfTrue="1" operator="equal">
      <formula>"þ"</formula>
    </cfRule>
  </conditionalFormatting>
  <conditionalFormatting sqref="H6">
    <cfRule type="cellIs" dxfId="519" priority="671" stopIfTrue="1" operator="equal">
      <formula>"þ"</formula>
    </cfRule>
  </conditionalFormatting>
  <conditionalFormatting sqref="H6">
    <cfRule type="cellIs" dxfId="518" priority="670" stopIfTrue="1" operator="equal">
      <formula>"þ"</formula>
    </cfRule>
  </conditionalFormatting>
  <conditionalFormatting sqref="E6">
    <cfRule type="cellIs" dxfId="517" priority="669" stopIfTrue="1" operator="equal">
      <formula>"þ"</formula>
    </cfRule>
  </conditionalFormatting>
  <conditionalFormatting sqref="E6">
    <cfRule type="cellIs" dxfId="516" priority="668" stopIfTrue="1" operator="equal">
      <formula>"þ"</formula>
    </cfRule>
  </conditionalFormatting>
  <conditionalFormatting sqref="E6">
    <cfRule type="cellIs" dxfId="515" priority="667" stopIfTrue="1" operator="equal">
      <formula>"þ"</formula>
    </cfRule>
  </conditionalFormatting>
  <conditionalFormatting sqref="E6">
    <cfRule type="cellIs" dxfId="514" priority="666" stopIfTrue="1" operator="equal">
      <formula>"þ"</formula>
    </cfRule>
  </conditionalFormatting>
  <conditionalFormatting sqref="E6">
    <cfRule type="cellIs" dxfId="513" priority="665" stopIfTrue="1" operator="equal">
      <formula>"þ"</formula>
    </cfRule>
  </conditionalFormatting>
  <conditionalFormatting sqref="E6">
    <cfRule type="cellIs" dxfId="512" priority="664" stopIfTrue="1" operator="equal">
      <formula>"þ"</formula>
    </cfRule>
  </conditionalFormatting>
  <conditionalFormatting sqref="E6">
    <cfRule type="cellIs" dxfId="511" priority="663" stopIfTrue="1" operator="equal">
      <formula>"þ"</formula>
    </cfRule>
  </conditionalFormatting>
  <conditionalFormatting sqref="E6">
    <cfRule type="cellIs" dxfId="510" priority="662" stopIfTrue="1" operator="equal">
      <formula>"þ"</formula>
    </cfRule>
  </conditionalFormatting>
  <conditionalFormatting sqref="F6">
    <cfRule type="cellIs" dxfId="509" priority="659" stopIfTrue="1" operator="equal">
      <formula>"þ"</formula>
    </cfRule>
  </conditionalFormatting>
  <conditionalFormatting sqref="F6">
    <cfRule type="cellIs" dxfId="508" priority="658" stopIfTrue="1" operator="equal">
      <formula>"þ"</formula>
    </cfRule>
  </conditionalFormatting>
  <conditionalFormatting sqref="F6">
    <cfRule type="cellIs" dxfId="507" priority="657" stopIfTrue="1" operator="equal">
      <formula>"þ"</formula>
    </cfRule>
  </conditionalFormatting>
  <conditionalFormatting sqref="F6">
    <cfRule type="cellIs" dxfId="506" priority="656" stopIfTrue="1" operator="equal">
      <formula>"þ"</formula>
    </cfRule>
  </conditionalFormatting>
  <conditionalFormatting sqref="F6">
    <cfRule type="cellIs" dxfId="505" priority="655" stopIfTrue="1" operator="equal">
      <formula>"þ"</formula>
    </cfRule>
  </conditionalFormatting>
  <conditionalFormatting sqref="F6">
    <cfRule type="cellIs" dxfId="504" priority="654" stopIfTrue="1" operator="equal">
      <formula>"þ"</formula>
    </cfRule>
  </conditionalFormatting>
  <conditionalFormatting sqref="F6">
    <cfRule type="cellIs" dxfId="503" priority="653" stopIfTrue="1" operator="equal">
      <formula>"þ"</formula>
    </cfRule>
  </conditionalFormatting>
  <conditionalFormatting sqref="F6">
    <cfRule type="cellIs" dxfId="502" priority="652" stopIfTrue="1" operator="equal">
      <formula>"þ"</formula>
    </cfRule>
  </conditionalFormatting>
  <conditionalFormatting sqref="F8">
    <cfRule type="cellIs" dxfId="501" priority="651" stopIfTrue="1" operator="equal">
      <formula>"þ"</formula>
    </cfRule>
  </conditionalFormatting>
  <conditionalFormatting sqref="F8">
    <cfRule type="cellIs" dxfId="500" priority="650" stopIfTrue="1" operator="equal">
      <formula>"þ"</formula>
    </cfRule>
  </conditionalFormatting>
  <conditionalFormatting sqref="E8">
    <cfRule type="cellIs" dxfId="499" priority="649" stopIfTrue="1" operator="equal">
      <formula>"þ"</formula>
    </cfRule>
  </conditionalFormatting>
  <conditionalFormatting sqref="E8">
    <cfRule type="cellIs" dxfId="498" priority="648" stopIfTrue="1" operator="equal">
      <formula>"þ"</formula>
    </cfRule>
  </conditionalFormatting>
  <conditionalFormatting sqref="G8">
    <cfRule type="cellIs" dxfId="497" priority="647" stopIfTrue="1" operator="equal">
      <formula>"þ"</formula>
    </cfRule>
  </conditionalFormatting>
  <conditionalFormatting sqref="G8">
    <cfRule type="cellIs" dxfId="496" priority="646" stopIfTrue="1" operator="equal">
      <formula>"þ"</formula>
    </cfRule>
  </conditionalFormatting>
  <conditionalFormatting sqref="M5">
    <cfRule type="cellIs" dxfId="495" priority="645" stopIfTrue="1" operator="equal">
      <formula>"þ"</formula>
    </cfRule>
  </conditionalFormatting>
  <conditionalFormatting sqref="K5">
    <cfRule type="cellIs" dxfId="494" priority="644" operator="lessThan">
      <formula>$P$1</formula>
    </cfRule>
  </conditionalFormatting>
  <conditionalFormatting sqref="H5">
    <cfRule type="cellIs" dxfId="493" priority="637" stopIfTrue="1" operator="equal">
      <formula>"þ"</formula>
    </cfRule>
  </conditionalFormatting>
  <conditionalFormatting sqref="H5">
    <cfRule type="cellIs" dxfId="492" priority="636" stopIfTrue="1" operator="equal">
      <formula>"þ"</formula>
    </cfRule>
  </conditionalFormatting>
  <conditionalFormatting sqref="H5">
    <cfRule type="cellIs" dxfId="491" priority="629" stopIfTrue="1" operator="equal">
      <formula>"þ"</formula>
    </cfRule>
  </conditionalFormatting>
  <conditionalFormatting sqref="H5">
    <cfRule type="cellIs" dxfId="490" priority="628" stopIfTrue="1" operator="equal">
      <formula>"þ"</formula>
    </cfRule>
  </conditionalFormatting>
  <conditionalFormatting sqref="H5">
    <cfRule type="cellIs" dxfId="489" priority="627" stopIfTrue="1" operator="equal">
      <formula>"þ"</formula>
    </cfRule>
  </conditionalFormatting>
  <conditionalFormatting sqref="H5">
    <cfRule type="cellIs" dxfId="488" priority="626" stopIfTrue="1" operator="equal">
      <formula>"þ"</formula>
    </cfRule>
  </conditionalFormatting>
  <conditionalFormatting sqref="H5">
    <cfRule type="cellIs" dxfId="487" priority="625" stopIfTrue="1" operator="equal">
      <formula>"þ"</formula>
    </cfRule>
  </conditionalFormatting>
  <conditionalFormatting sqref="H5">
    <cfRule type="cellIs" dxfId="486" priority="624" stopIfTrue="1" operator="equal">
      <formula>"þ"</formula>
    </cfRule>
  </conditionalFormatting>
  <conditionalFormatting sqref="M5">
    <cfRule type="cellIs" dxfId="485" priority="605" stopIfTrue="1" operator="equal">
      <formula>"þ"</formula>
    </cfRule>
  </conditionalFormatting>
  <conditionalFormatting sqref="K5">
    <cfRule type="cellIs" dxfId="484" priority="604" operator="lessThan">
      <formula>$P$1</formula>
    </cfRule>
  </conditionalFormatting>
  <conditionalFormatting sqref="H5">
    <cfRule type="cellIs" dxfId="483" priority="597" stopIfTrue="1" operator="equal">
      <formula>"þ"</formula>
    </cfRule>
  </conditionalFormatting>
  <conditionalFormatting sqref="H5">
    <cfRule type="cellIs" dxfId="482" priority="596" stopIfTrue="1" operator="equal">
      <formula>"þ"</formula>
    </cfRule>
  </conditionalFormatting>
  <conditionalFormatting sqref="H5">
    <cfRule type="cellIs" dxfId="481" priority="589" stopIfTrue="1" operator="equal">
      <formula>"þ"</formula>
    </cfRule>
  </conditionalFormatting>
  <conditionalFormatting sqref="H5">
    <cfRule type="cellIs" dxfId="480" priority="588" stopIfTrue="1" operator="equal">
      <formula>"þ"</formula>
    </cfRule>
  </conditionalFormatting>
  <conditionalFormatting sqref="H5">
    <cfRule type="cellIs" dxfId="479" priority="587" stopIfTrue="1" operator="equal">
      <formula>"þ"</formula>
    </cfRule>
  </conditionalFormatting>
  <conditionalFormatting sqref="H5">
    <cfRule type="cellIs" dxfId="478" priority="586" stopIfTrue="1" operator="equal">
      <formula>"þ"</formula>
    </cfRule>
  </conditionalFormatting>
  <conditionalFormatting sqref="H5">
    <cfRule type="cellIs" dxfId="477" priority="585" stopIfTrue="1" operator="equal">
      <formula>"þ"</formula>
    </cfRule>
  </conditionalFormatting>
  <conditionalFormatting sqref="H5">
    <cfRule type="cellIs" dxfId="476" priority="584" stopIfTrue="1" operator="equal">
      <formula>"þ"</formula>
    </cfRule>
  </conditionalFormatting>
  <conditionalFormatting sqref="M12">
    <cfRule type="cellIs" dxfId="475" priority="565" stopIfTrue="1" operator="equal">
      <formula>"þ"</formula>
    </cfRule>
  </conditionalFormatting>
  <conditionalFormatting sqref="M12">
    <cfRule type="cellIs" dxfId="474" priority="564" stopIfTrue="1" operator="equal">
      <formula>"þ"</formula>
    </cfRule>
  </conditionalFormatting>
  <conditionalFormatting sqref="K12">
    <cfRule type="cellIs" dxfId="473" priority="563" operator="lessThan">
      <formula>$P$1</formula>
    </cfRule>
  </conditionalFormatting>
  <conditionalFormatting sqref="M14">
    <cfRule type="cellIs" dxfId="472" priority="562" stopIfTrue="1" operator="equal">
      <formula>"þ"</formula>
    </cfRule>
  </conditionalFormatting>
  <conditionalFormatting sqref="M14">
    <cfRule type="cellIs" dxfId="471" priority="561" stopIfTrue="1" operator="equal">
      <formula>"þ"</formula>
    </cfRule>
  </conditionalFormatting>
  <conditionalFormatting sqref="K14">
    <cfRule type="cellIs" dxfId="470" priority="560" operator="lessThan">
      <formula>$P$1</formula>
    </cfRule>
  </conditionalFormatting>
  <conditionalFormatting sqref="M7">
    <cfRule type="cellIs" dxfId="469" priority="529" stopIfTrue="1" operator="equal">
      <formula>"þ"</formula>
    </cfRule>
  </conditionalFormatting>
  <conditionalFormatting sqref="K7">
    <cfRule type="cellIs" dxfId="468" priority="528" operator="lessThan">
      <formula>$P$1</formula>
    </cfRule>
  </conditionalFormatting>
  <conditionalFormatting sqref="G7">
    <cfRule type="cellIs" dxfId="467" priority="525" stopIfTrue="1" operator="equal">
      <formula>"þ"</formula>
    </cfRule>
  </conditionalFormatting>
  <conditionalFormatting sqref="G7">
    <cfRule type="cellIs" dxfId="466" priority="524" stopIfTrue="1" operator="equal">
      <formula>"þ"</formula>
    </cfRule>
  </conditionalFormatting>
  <conditionalFormatting sqref="G7">
    <cfRule type="cellIs" dxfId="465" priority="523" stopIfTrue="1" operator="equal">
      <formula>"þ"</formula>
    </cfRule>
  </conditionalFormatting>
  <conditionalFormatting sqref="G7">
    <cfRule type="cellIs" dxfId="464" priority="522" stopIfTrue="1" operator="equal">
      <formula>"þ"</formula>
    </cfRule>
  </conditionalFormatting>
  <conditionalFormatting sqref="G7">
    <cfRule type="cellIs" dxfId="463" priority="526" stopIfTrue="1" operator="equal">
      <formula>"þ"</formula>
    </cfRule>
  </conditionalFormatting>
  <conditionalFormatting sqref="H7">
    <cfRule type="cellIs" dxfId="462" priority="521" stopIfTrue="1" operator="equal">
      <formula>"þ"</formula>
    </cfRule>
  </conditionalFormatting>
  <conditionalFormatting sqref="H7">
    <cfRule type="cellIs" dxfId="461" priority="520" stopIfTrue="1" operator="equal">
      <formula>"þ"</formula>
    </cfRule>
  </conditionalFormatting>
  <conditionalFormatting sqref="G7">
    <cfRule type="cellIs" dxfId="460" priority="519" stopIfTrue="1" operator="equal">
      <formula>"þ"</formula>
    </cfRule>
  </conditionalFormatting>
  <conditionalFormatting sqref="G7">
    <cfRule type="cellIs" dxfId="459" priority="518" stopIfTrue="1" operator="equal">
      <formula>"þ"</formula>
    </cfRule>
  </conditionalFormatting>
  <conditionalFormatting sqref="G7">
    <cfRule type="cellIs" dxfId="458" priority="517" stopIfTrue="1" operator="equal">
      <formula>"þ"</formula>
    </cfRule>
  </conditionalFormatting>
  <conditionalFormatting sqref="G7">
    <cfRule type="cellIs" dxfId="457" priority="527" stopIfTrue="1" operator="equal">
      <formula>"þ"</formula>
    </cfRule>
  </conditionalFormatting>
  <conditionalFormatting sqref="G7">
    <cfRule type="cellIs" dxfId="456" priority="516" stopIfTrue="1" operator="equal">
      <formula>"þ"</formula>
    </cfRule>
  </conditionalFormatting>
  <conditionalFormatting sqref="G7">
    <cfRule type="cellIs" dxfId="455" priority="515" stopIfTrue="1" operator="equal">
      <formula>"þ"</formula>
    </cfRule>
  </conditionalFormatting>
  <conditionalFormatting sqref="G7">
    <cfRule type="cellIs" dxfId="454" priority="514" stopIfTrue="1" operator="equal">
      <formula>"þ"</formula>
    </cfRule>
  </conditionalFormatting>
  <conditionalFormatting sqref="H7">
    <cfRule type="cellIs" dxfId="453" priority="513" stopIfTrue="1" operator="equal">
      <formula>"þ"</formula>
    </cfRule>
  </conditionalFormatting>
  <conditionalFormatting sqref="H7">
    <cfRule type="cellIs" dxfId="452" priority="512" stopIfTrue="1" operator="equal">
      <formula>"þ"</formula>
    </cfRule>
  </conditionalFormatting>
  <conditionalFormatting sqref="H7">
    <cfRule type="cellIs" dxfId="451" priority="511" stopIfTrue="1" operator="equal">
      <formula>"þ"</formula>
    </cfRule>
  </conditionalFormatting>
  <conditionalFormatting sqref="H7">
    <cfRule type="cellIs" dxfId="450" priority="510" stopIfTrue="1" operator="equal">
      <formula>"þ"</formula>
    </cfRule>
  </conditionalFormatting>
  <conditionalFormatting sqref="H7">
    <cfRule type="cellIs" dxfId="449" priority="509" stopIfTrue="1" operator="equal">
      <formula>"þ"</formula>
    </cfRule>
  </conditionalFormatting>
  <conditionalFormatting sqref="H7">
    <cfRule type="cellIs" dxfId="448" priority="508" stopIfTrue="1" operator="equal">
      <formula>"þ"</formula>
    </cfRule>
  </conditionalFormatting>
  <conditionalFormatting sqref="E7">
    <cfRule type="cellIs" dxfId="447" priority="507" stopIfTrue="1" operator="equal">
      <formula>"þ"</formula>
    </cfRule>
  </conditionalFormatting>
  <conditionalFormatting sqref="E7">
    <cfRule type="cellIs" dxfId="446" priority="506" stopIfTrue="1" operator="equal">
      <formula>"þ"</formula>
    </cfRule>
  </conditionalFormatting>
  <conditionalFormatting sqref="E7">
    <cfRule type="cellIs" dxfId="445" priority="505" stopIfTrue="1" operator="equal">
      <formula>"þ"</formula>
    </cfRule>
  </conditionalFormatting>
  <conditionalFormatting sqref="E7">
    <cfRule type="cellIs" dxfId="444" priority="504" stopIfTrue="1" operator="equal">
      <formula>"þ"</formula>
    </cfRule>
  </conditionalFormatting>
  <conditionalFormatting sqref="E7">
    <cfRule type="cellIs" dxfId="443" priority="503" stopIfTrue="1" operator="equal">
      <formula>"þ"</formula>
    </cfRule>
  </conditionalFormatting>
  <conditionalFormatting sqref="E7">
    <cfRule type="cellIs" dxfId="442" priority="502" stopIfTrue="1" operator="equal">
      <formula>"þ"</formula>
    </cfRule>
  </conditionalFormatting>
  <conditionalFormatting sqref="E7">
    <cfRule type="cellIs" dxfId="441" priority="501" stopIfTrue="1" operator="equal">
      <formula>"þ"</formula>
    </cfRule>
  </conditionalFormatting>
  <conditionalFormatting sqref="E7">
    <cfRule type="cellIs" dxfId="440" priority="500" stopIfTrue="1" operator="equal">
      <formula>"þ"</formula>
    </cfRule>
  </conditionalFormatting>
  <conditionalFormatting sqref="F7">
    <cfRule type="cellIs" dxfId="439" priority="497" stopIfTrue="1" operator="equal">
      <formula>"þ"</formula>
    </cfRule>
  </conditionalFormatting>
  <conditionalFormatting sqref="F7">
    <cfRule type="cellIs" dxfId="438" priority="496" stopIfTrue="1" operator="equal">
      <formula>"þ"</formula>
    </cfRule>
  </conditionalFormatting>
  <conditionalFormatting sqref="F7">
    <cfRule type="cellIs" dxfId="437" priority="495" stopIfTrue="1" operator="equal">
      <formula>"þ"</formula>
    </cfRule>
  </conditionalFormatting>
  <conditionalFormatting sqref="F7">
    <cfRule type="cellIs" dxfId="436" priority="494" stopIfTrue="1" operator="equal">
      <formula>"þ"</formula>
    </cfRule>
  </conditionalFormatting>
  <conditionalFormatting sqref="F7">
    <cfRule type="cellIs" dxfId="435" priority="493" stopIfTrue="1" operator="equal">
      <formula>"þ"</formula>
    </cfRule>
  </conditionalFormatting>
  <conditionalFormatting sqref="F7">
    <cfRule type="cellIs" dxfId="434" priority="492" stopIfTrue="1" operator="equal">
      <formula>"þ"</formula>
    </cfRule>
  </conditionalFormatting>
  <conditionalFormatting sqref="F7">
    <cfRule type="cellIs" dxfId="433" priority="491" stopIfTrue="1" operator="equal">
      <formula>"þ"</formula>
    </cfRule>
  </conditionalFormatting>
  <conditionalFormatting sqref="F7">
    <cfRule type="cellIs" dxfId="432" priority="490" stopIfTrue="1" operator="equal">
      <formula>"þ"</formula>
    </cfRule>
  </conditionalFormatting>
  <conditionalFormatting sqref="M7">
    <cfRule type="cellIs" dxfId="431" priority="489" stopIfTrue="1" operator="equal">
      <formula>"þ"</formula>
    </cfRule>
  </conditionalFormatting>
  <conditionalFormatting sqref="K7">
    <cfRule type="cellIs" dxfId="430" priority="488" operator="lessThan">
      <formula>$P$1</formula>
    </cfRule>
  </conditionalFormatting>
  <conditionalFormatting sqref="G7">
    <cfRule type="cellIs" dxfId="429" priority="485" stopIfTrue="1" operator="equal">
      <formula>"þ"</formula>
    </cfRule>
  </conditionalFormatting>
  <conditionalFormatting sqref="G7">
    <cfRule type="cellIs" dxfId="428" priority="484" stopIfTrue="1" operator="equal">
      <formula>"þ"</formula>
    </cfRule>
  </conditionalFormatting>
  <conditionalFormatting sqref="G7">
    <cfRule type="cellIs" dxfId="427" priority="483" stopIfTrue="1" operator="equal">
      <formula>"þ"</formula>
    </cfRule>
  </conditionalFormatting>
  <conditionalFormatting sqref="G7">
    <cfRule type="cellIs" dxfId="426" priority="482" stopIfTrue="1" operator="equal">
      <formula>"þ"</formula>
    </cfRule>
  </conditionalFormatting>
  <conditionalFormatting sqref="G7">
    <cfRule type="cellIs" dxfId="425" priority="486" stopIfTrue="1" operator="equal">
      <formula>"þ"</formula>
    </cfRule>
  </conditionalFormatting>
  <conditionalFormatting sqref="H7">
    <cfRule type="cellIs" dxfId="424" priority="481" stopIfTrue="1" operator="equal">
      <formula>"þ"</formula>
    </cfRule>
  </conditionalFormatting>
  <conditionalFormatting sqref="H7">
    <cfRule type="cellIs" dxfId="423" priority="480" stopIfTrue="1" operator="equal">
      <formula>"þ"</formula>
    </cfRule>
  </conditionalFormatting>
  <conditionalFormatting sqref="G7">
    <cfRule type="cellIs" dxfId="422" priority="479" stopIfTrue="1" operator="equal">
      <formula>"þ"</formula>
    </cfRule>
  </conditionalFormatting>
  <conditionalFormatting sqref="G7">
    <cfRule type="cellIs" dxfId="421" priority="478" stopIfTrue="1" operator="equal">
      <formula>"þ"</formula>
    </cfRule>
  </conditionalFormatting>
  <conditionalFormatting sqref="G7">
    <cfRule type="cellIs" dxfId="420" priority="477" stopIfTrue="1" operator="equal">
      <formula>"þ"</formula>
    </cfRule>
  </conditionalFormatting>
  <conditionalFormatting sqref="G7">
    <cfRule type="cellIs" dxfId="419" priority="487" stopIfTrue="1" operator="equal">
      <formula>"þ"</formula>
    </cfRule>
  </conditionalFormatting>
  <conditionalFormatting sqref="G7">
    <cfRule type="cellIs" dxfId="418" priority="476" stopIfTrue="1" operator="equal">
      <formula>"þ"</formula>
    </cfRule>
  </conditionalFormatting>
  <conditionalFormatting sqref="G7">
    <cfRule type="cellIs" dxfId="417" priority="475" stopIfTrue="1" operator="equal">
      <formula>"þ"</formula>
    </cfRule>
  </conditionalFormatting>
  <conditionalFormatting sqref="G7">
    <cfRule type="cellIs" dxfId="416" priority="474" stopIfTrue="1" operator="equal">
      <formula>"þ"</formula>
    </cfRule>
  </conditionalFormatting>
  <conditionalFormatting sqref="H7">
    <cfRule type="cellIs" dxfId="415" priority="473" stopIfTrue="1" operator="equal">
      <formula>"þ"</formula>
    </cfRule>
  </conditionalFormatting>
  <conditionalFormatting sqref="H7">
    <cfRule type="cellIs" dxfId="414" priority="472" stopIfTrue="1" operator="equal">
      <formula>"þ"</formula>
    </cfRule>
  </conditionalFormatting>
  <conditionalFormatting sqref="H7">
    <cfRule type="cellIs" dxfId="413" priority="471" stopIfTrue="1" operator="equal">
      <formula>"þ"</formula>
    </cfRule>
  </conditionalFormatting>
  <conditionalFormatting sqref="H7">
    <cfRule type="cellIs" dxfId="412" priority="470" stopIfTrue="1" operator="equal">
      <formula>"þ"</formula>
    </cfRule>
  </conditionalFormatting>
  <conditionalFormatting sqref="H7">
    <cfRule type="cellIs" dxfId="411" priority="469" stopIfTrue="1" operator="equal">
      <formula>"þ"</formula>
    </cfRule>
  </conditionalFormatting>
  <conditionalFormatting sqref="H7">
    <cfRule type="cellIs" dxfId="410" priority="468" stopIfTrue="1" operator="equal">
      <formula>"þ"</formula>
    </cfRule>
  </conditionalFormatting>
  <conditionalFormatting sqref="E7">
    <cfRule type="cellIs" dxfId="409" priority="467" stopIfTrue="1" operator="equal">
      <formula>"þ"</formula>
    </cfRule>
  </conditionalFormatting>
  <conditionalFormatting sqref="E7">
    <cfRule type="cellIs" dxfId="408" priority="466" stopIfTrue="1" operator="equal">
      <formula>"þ"</formula>
    </cfRule>
  </conditionalFormatting>
  <conditionalFormatting sqref="E7">
    <cfRule type="cellIs" dxfId="407" priority="465" stopIfTrue="1" operator="equal">
      <formula>"þ"</formula>
    </cfRule>
  </conditionalFormatting>
  <conditionalFormatting sqref="E7">
    <cfRule type="cellIs" dxfId="406" priority="464" stopIfTrue="1" operator="equal">
      <formula>"þ"</formula>
    </cfRule>
  </conditionalFormatting>
  <conditionalFormatting sqref="E7">
    <cfRule type="cellIs" dxfId="405" priority="463" stopIfTrue="1" operator="equal">
      <formula>"þ"</formula>
    </cfRule>
  </conditionalFormatting>
  <conditionalFormatting sqref="E7">
    <cfRule type="cellIs" dxfId="404" priority="462" stopIfTrue="1" operator="equal">
      <formula>"þ"</formula>
    </cfRule>
  </conditionalFormatting>
  <conditionalFormatting sqref="E7">
    <cfRule type="cellIs" dxfId="403" priority="461" stopIfTrue="1" operator="equal">
      <formula>"þ"</formula>
    </cfRule>
  </conditionalFormatting>
  <conditionalFormatting sqref="E7">
    <cfRule type="cellIs" dxfId="402" priority="460" stopIfTrue="1" operator="equal">
      <formula>"þ"</formula>
    </cfRule>
  </conditionalFormatting>
  <conditionalFormatting sqref="F7">
    <cfRule type="cellIs" dxfId="401" priority="457" stopIfTrue="1" operator="equal">
      <formula>"þ"</formula>
    </cfRule>
  </conditionalFormatting>
  <conditionalFormatting sqref="F7">
    <cfRule type="cellIs" dxfId="400" priority="456" stopIfTrue="1" operator="equal">
      <formula>"þ"</formula>
    </cfRule>
  </conditionalFormatting>
  <conditionalFormatting sqref="F7">
    <cfRule type="cellIs" dxfId="399" priority="455" stopIfTrue="1" operator="equal">
      <formula>"þ"</formula>
    </cfRule>
  </conditionalFormatting>
  <conditionalFormatting sqref="F7">
    <cfRule type="cellIs" dxfId="398" priority="454" stopIfTrue="1" operator="equal">
      <formula>"þ"</formula>
    </cfRule>
  </conditionalFormatting>
  <conditionalFormatting sqref="F7">
    <cfRule type="cellIs" dxfId="397" priority="453" stopIfTrue="1" operator="equal">
      <formula>"þ"</formula>
    </cfRule>
  </conditionalFormatting>
  <conditionalFormatting sqref="F7">
    <cfRule type="cellIs" dxfId="396" priority="452" stopIfTrue="1" operator="equal">
      <formula>"þ"</formula>
    </cfRule>
  </conditionalFormatting>
  <conditionalFormatting sqref="F7">
    <cfRule type="cellIs" dxfId="395" priority="451" stopIfTrue="1" operator="equal">
      <formula>"þ"</formula>
    </cfRule>
  </conditionalFormatting>
  <conditionalFormatting sqref="F7">
    <cfRule type="cellIs" dxfId="394" priority="450" stopIfTrue="1" operator="equal">
      <formula>"þ"</formula>
    </cfRule>
  </conditionalFormatting>
  <conditionalFormatting sqref="G14">
    <cfRule type="cellIs" dxfId="393" priority="449" stopIfTrue="1" operator="equal">
      <formula>"þ"</formula>
    </cfRule>
  </conditionalFormatting>
  <conditionalFormatting sqref="G14">
    <cfRule type="cellIs" dxfId="392" priority="448" stopIfTrue="1" operator="equal">
      <formula>"þ"</formula>
    </cfRule>
  </conditionalFormatting>
  <conditionalFormatting sqref="G14">
    <cfRule type="cellIs" dxfId="391" priority="447" stopIfTrue="1" operator="equal">
      <formula>"þ"</formula>
    </cfRule>
  </conditionalFormatting>
  <conditionalFormatting sqref="G14">
    <cfRule type="cellIs" dxfId="390" priority="446" stopIfTrue="1" operator="equal">
      <formula>"þ"</formula>
    </cfRule>
  </conditionalFormatting>
  <conditionalFormatting sqref="G14">
    <cfRule type="cellIs" dxfId="389" priority="445" stopIfTrue="1" operator="equal">
      <formula>"þ"</formula>
    </cfRule>
  </conditionalFormatting>
  <conditionalFormatting sqref="G14">
    <cfRule type="cellIs" dxfId="388" priority="444" stopIfTrue="1" operator="equal">
      <formula>"þ"</formula>
    </cfRule>
  </conditionalFormatting>
  <conditionalFormatting sqref="G14">
    <cfRule type="cellIs" dxfId="387" priority="443" stopIfTrue="1" operator="equal">
      <formula>"þ"</formula>
    </cfRule>
  </conditionalFormatting>
  <conditionalFormatting sqref="G14">
    <cfRule type="cellIs" dxfId="386" priority="442" stopIfTrue="1" operator="equal">
      <formula>"þ"</formula>
    </cfRule>
  </conditionalFormatting>
  <conditionalFormatting sqref="G14">
    <cfRule type="cellIs" dxfId="385" priority="441" stopIfTrue="1" operator="equal">
      <formula>"þ"</formula>
    </cfRule>
  </conditionalFormatting>
  <conditionalFormatting sqref="G14">
    <cfRule type="cellIs" dxfId="384" priority="440" stopIfTrue="1" operator="equal">
      <formula>"þ"</formula>
    </cfRule>
  </conditionalFormatting>
  <conditionalFormatting sqref="G14">
    <cfRule type="cellIs" dxfId="383" priority="439" stopIfTrue="1" operator="equal">
      <formula>"þ"</formula>
    </cfRule>
  </conditionalFormatting>
  <conditionalFormatting sqref="G14">
    <cfRule type="cellIs" dxfId="382" priority="438" stopIfTrue="1" operator="equal">
      <formula>"þ"</formula>
    </cfRule>
  </conditionalFormatting>
  <conditionalFormatting sqref="M13">
    <cfRule type="cellIs" dxfId="381" priority="425" stopIfTrue="1" operator="equal">
      <formula>"þ"</formula>
    </cfRule>
  </conditionalFormatting>
  <conditionalFormatting sqref="M13">
    <cfRule type="cellIs" dxfId="380" priority="424" stopIfTrue="1" operator="equal">
      <formula>"þ"</formula>
    </cfRule>
  </conditionalFormatting>
  <conditionalFormatting sqref="K13">
    <cfRule type="cellIs" dxfId="379" priority="423" operator="lessThan">
      <formula>$P$1</formula>
    </cfRule>
  </conditionalFormatting>
  <conditionalFormatting sqref="E13:H13">
    <cfRule type="cellIs" dxfId="378" priority="422" stopIfTrue="1" operator="equal">
      <formula>"þ"</formula>
    </cfRule>
  </conditionalFormatting>
  <conditionalFormatting sqref="E13:H13">
    <cfRule type="cellIs" dxfId="377" priority="421" stopIfTrue="1" operator="equal">
      <formula>"þ"</formula>
    </cfRule>
  </conditionalFormatting>
  <conditionalFormatting sqref="E13:H13">
    <cfRule type="cellIs" dxfId="376" priority="420" stopIfTrue="1" operator="equal">
      <formula>"þ"</formula>
    </cfRule>
  </conditionalFormatting>
  <conditionalFormatting sqref="E13:H13">
    <cfRule type="cellIs" dxfId="375" priority="419" stopIfTrue="1" operator="equal">
      <formula>"þ"</formula>
    </cfRule>
  </conditionalFormatting>
  <conditionalFormatting sqref="E13:H13">
    <cfRule type="cellIs" dxfId="374" priority="418" stopIfTrue="1" operator="equal">
      <formula>"þ"</formula>
    </cfRule>
  </conditionalFormatting>
  <conditionalFormatting sqref="E13:H13">
    <cfRule type="cellIs" dxfId="373" priority="417" stopIfTrue="1" operator="equal">
      <formula>"þ"</formula>
    </cfRule>
  </conditionalFormatting>
  <conditionalFormatting sqref="E13:H13">
    <cfRule type="cellIs" dxfId="372" priority="416" stopIfTrue="1" operator="equal">
      <formula>"þ"</formula>
    </cfRule>
  </conditionalFormatting>
  <conditionalFormatting sqref="E13:H13">
    <cfRule type="cellIs" dxfId="371" priority="415" stopIfTrue="1" operator="equal">
      <formula>"þ"</formula>
    </cfRule>
  </conditionalFormatting>
  <conditionalFormatting sqref="F13">
    <cfRule type="cellIs" dxfId="370" priority="414" stopIfTrue="1" operator="equal">
      <formula>"þ"</formula>
    </cfRule>
  </conditionalFormatting>
  <conditionalFormatting sqref="F13">
    <cfRule type="cellIs" dxfId="369" priority="413" stopIfTrue="1" operator="equal">
      <formula>"þ"</formula>
    </cfRule>
  </conditionalFormatting>
  <conditionalFormatting sqref="F13">
    <cfRule type="cellIs" dxfId="368" priority="412" stopIfTrue="1" operator="equal">
      <formula>"þ"</formula>
    </cfRule>
  </conditionalFormatting>
  <conditionalFormatting sqref="F13">
    <cfRule type="cellIs" dxfId="367" priority="411" stopIfTrue="1" operator="equal">
      <formula>"þ"</formula>
    </cfRule>
  </conditionalFormatting>
  <conditionalFormatting sqref="F13">
    <cfRule type="cellIs" dxfId="366" priority="410" stopIfTrue="1" operator="equal">
      <formula>"þ"</formula>
    </cfRule>
  </conditionalFormatting>
  <conditionalFormatting sqref="F13">
    <cfRule type="cellIs" dxfId="365" priority="409" stopIfTrue="1" operator="equal">
      <formula>"þ"</formula>
    </cfRule>
  </conditionalFormatting>
  <conditionalFormatting sqref="F13">
    <cfRule type="cellIs" dxfId="364" priority="408" stopIfTrue="1" operator="equal">
      <formula>"þ"</formula>
    </cfRule>
  </conditionalFormatting>
  <conditionalFormatting sqref="F13">
    <cfRule type="cellIs" dxfId="363" priority="407" stopIfTrue="1" operator="equal">
      <formula>"þ"</formula>
    </cfRule>
  </conditionalFormatting>
  <conditionalFormatting sqref="M13">
    <cfRule type="cellIs" dxfId="362" priority="404" stopIfTrue="1" operator="equal">
      <formula>"þ"</formula>
    </cfRule>
  </conditionalFormatting>
  <conditionalFormatting sqref="M13">
    <cfRule type="cellIs" dxfId="361" priority="403" stopIfTrue="1" operator="equal">
      <formula>"þ"</formula>
    </cfRule>
  </conditionalFormatting>
  <conditionalFormatting sqref="K13">
    <cfRule type="cellIs" dxfId="360" priority="402" operator="lessThan">
      <formula>$P$1</formula>
    </cfRule>
  </conditionalFormatting>
  <conditionalFormatting sqref="G13">
    <cfRule type="cellIs" dxfId="359" priority="401" stopIfTrue="1" operator="equal">
      <formula>"þ"</formula>
    </cfRule>
  </conditionalFormatting>
  <conditionalFormatting sqref="G13">
    <cfRule type="cellIs" dxfId="358" priority="400" stopIfTrue="1" operator="equal">
      <formula>"þ"</formula>
    </cfRule>
  </conditionalFormatting>
  <conditionalFormatting sqref="F13">
    <cfRule type="cellIs" dxfId="357" priority="399" stopIfTrue="1" operator="equal">
      <formula>"þ"</formula>
    </cfRule>
  </conditionalFormatting>
  <conditionalFormatting sqref="F13">
    <cfRule type="cellIs" dxfId="356" priority="398" stopIfTrue="1" operator="equal">
      <formula>"þ"</formula>
    </cfRule>
  </conditionalFormatting>
  <conditionalFormatting sqref="F13">
    <cfRule type="cellIs" dxfId="355" priority="397" stopIfTrue="1" operator="equal">
      <formula>"þ"</formula>
    </cfRule>
  </conditionalFormatting>
  <conditionalFormatting sqref="F13">
    <cfRule type="cellIs" dxfId="354" priority="396" stopIfTrue="1" operator="equal">
      <formula>"þ"</formula>
    </cfRule>
  </conditionalFormatting>
  <conditionalFormatting sqref="F13">
    <cfRule type="cellIs" dxfId="353" priority="395" stopIfTrue="1" operator="equal">
      <formula>"þ"</formula>
    </cfRule>
  </conditionalFormatting>
  <conditionalFormatting sqref="F13">
    <cfRule type="cellIs" dxfId="352" priority="394" stopIfTrue="1" operator="equal">
      <formula>"þ"</formula>
    </cfRule>
  </conditionalFormatting>
  <conditionalFormatting sqref="F13">
    <cfRule type="cellIs" dxfId="351" priority="393" stopIfTrue="1" operator="equal">
      <formula>"þ"</formula>
    </cfRule>
  </conditionalFormatting>
  <conditionalFormatting sqref="F13">
    <cfRule type="cellIs" dxfId="350" priority="392" stopIfTrue="1" operator="equal">
      <formula>"þ"</formula>
    </cfRule>
  </conditionalFormatting>
  <conditionalFormatting sqref="F13">
    <cfRule type="cellIs" dxfId="349" priority="391" stopIfTrue="1" operator="equal">
      <formula>"þ"</formula>
    </cfRule>
  </conditionalFormatting>
  <conditionalFormatting sqref="F13">
    <cfRule type="cellIs" dxfId="348" priority="390" stopIfTrue="1" operator="equal">
      <formula>"þ"</formula>
    </cfRule>
  </conditionalFormatting>
  <conditionalFormatting sqref="G13">
    <cfRule type="cellIs" dxfId="347" priority="389" stopIfTrue="1" operator="equal">
      <formula>"þ"</formula>
    </cfRule>
  </conditionalFormatting>
  <conditionalFormatting sqref="G13">
    <cfRule type="cellIs" dxfId="346" priority="388" stopIfTrue="1" operator="equal">
      <formula>"þ"</formula>
    </cfRule>
  </conditionalFormatting>
  <conditionalFormatting sqref="G13">
    <cfRule type="cellIs" dxfId="345" priority="387" stopIfTrue="1" operator="equal">
      <formula>"þ"</formula>
    </cfRule>
  </conditionalFormatting>
  <conditionalFormatting sqref="G13">
    <cfRule type="cellIs" dxfId="344" priority="386" stopIfTrue="1" operator="equal">
      <formula>"þ"</formula>
    </cfRule>
  </conditionalFormatting>
  <conditionalFormatting sqref="G13">
    <cfRule type="cellIs" dxfId="343" priority="385" stopIfTrue="1" operator="equal">
      <formula>"þ"</formula>
    </cfRule>
  </conditionalFormatting>
  <conditionalFormatting sqref="G13">
    <cfRule type="cellIs" dxfId="342" priority="384" stopIfTrue="1" operator="equal">
      <formula>"þ"</formula>
    </cfRule>
  </conditionalFormatting>
  <conditionalFormatting sqref="G13">
    <cfRule type="cellIs" dxfId="341" priority="383" stopIfTrue="1" operator="equal">
      <formula>"þ"</formula>
    </cfRule>
  </conditionalFormatting>
  <conditionalFormatting sqref="G13">
    <cfRule type="cellIs" dxfId="340" priority="382" stopIfTrue="1" operator="equal">
      <formula>"þ"</formula>
    </cfRule>
  </conditionalFormatting>
  <conditionalFormatting sqref="G13">
    <cfRule type="cellIs" dxfId="339" priority="381" stopIfTrue="1" operator="equal">
      <formula>"þ"</formula>
    </cfRule>
  </conditionalFormatting>
  <conditionalFormatting sqref="G13">
    <cfRule type="cellIs" dxfId="338" priority="380" stopIfTrue="1" operator="equal">
      <formula>"þ"</formula>
    </cfRule>
  </conditionalFormatting>
  <conditionalFormatting sqref="F13">
    <cfRule type="cellIs" dxfId="337" priority="379" stopIfTrue="1" operator="equal">
      <formula>"þ"</formula>
    </cfRule>
  </conditionalFormatting>
  <conditionalFormatting sqref="F13">
    <cfRule type="cellIs" dxfId="336" priority="378" stopIfTrue="1" operator="equal">
      <formula>"þ"</formula>
    </cfRule>
  </conditionalFormatting>
  <conditionalFormatting sqref="F13">
    <cfRule type="cellIs" dxfId="335" priority="377" stopIfTrue="1" operator="equal">
      <formula>"þ"</formula>
    </cfRule>
  </conditionalFormatting>
  <conditionalFormatting sqref="F13">
    <cfRule type="cellIs" dxfId="334" priority="376" stopIfTrue="1" operator="equal">
      <formula>"þ"</formula>
    </cfRule>
  </conditionalFormatting>
  <conditionalFormatting sqref="F13">
    <cfRule type="cellIs" dxfId="333" priority="375" stopIfTrue="1" operator="equal">
      <formula>"þ"</formula>
    </cfRule>
  </conditionalFormatting>
  <conditionalFormatting sqref="F13">
    <cfRule type="cellIs" dxfId="332" priority="374" stopIfTrue="1" operator="equal">
      <formula>"þ"</formula>
    </cfRule>
  </conditionalFormatting>
  <conditionalFormatting sqref="F13">
    <cfRule type="cellIs" dxfId="331" priority="373" stopIfTrue="1" operator="equal">
      <formula>"þ"</formula>
    </cfRule>
  </conditionalFormatting>
  <conditionalFormatting sqref="F13">
    <cfRule type="cellIs" dxfId="330" priority="372" stopIfTrue="1" operator="equal">
      <formula>"þ"</formula>
    </cfRule>
  </conditionalFormatting>
  <conditionalFormatting sqref="F13">
    <cfRule type="cellIs" dxfId="329" priority="371" stopIfTrue="1" operator="equal">
      <formula>"þ"</formula>
    </cfRule>
  </conditionalFormatting>
  <conditionalFormatting sqref="F13">
    <cfRule type="cellIs" dxfId="328" priority="370" stopIfTrue="1" operator="equal">
      <formula>"þ"</formula>
    </cfRule>
  </conditionalFormatting>
  <conditionalFormatting sqref="F13">
    <cfRule type="cellIs" dxfId="327" priority="369" stopIfTrue="1" operator="equal">
      <formula>"þ"</formula>
    </cfRule>
  </conditionalFormatting>
  <conditionalFormatting sqref="F13">
    <cfRule type="cellIs" dxfId="326" priority="368" stopIfTrue="1" operator="equal">
      <formula>"þ"</formula>
    </cfRule>
  </conditionalFormatting>
  <conditionalFormatting sqref="F14">
    <cfRule type="cellIs" dxfId="325" priority="367" stopIfTrue="1" operator="equal">
      <formula>"þ"</formula>
    </cfRule>
  </conditionalFormatting>
  <conditionalFormatting sqref="F14">
    <cfRule type="cellIs" dxfId="324" priority="366" stopIfTrue="1" operator="equal">
      <formula>"þ"</formula>
    </cfRule>
  </conditionalFormatting>
  <conditionalFormatting sqref="F14">
    <cfRule type="cellIs" dxfId="323" priority="365" stopIfTrue="1" operator="equal">
      <formula>"þ"</formula>
    </cfRule>
  </conditionalFormatting>
  <conditionalFormatting sqref="F14">
    <cfRule type="cellIs" dxfId="322" priority="364" stopIfTrue="1" operator="equal">
      <formula>"þ"</formula>
    </cfRule>
  </conditionalFormatting>
  <conditionalFormatting sqref="F14">
    <cfRule type="cellIs" dxfId="321" priority="363" stopIfTrue="1" operator="equal">
      <formula>"þ"</formula>
    </cfRule>
  </conditionalFormatting>
  <conditionalFormatting sqref="F14">
    <cfRule type="cellIs" dxfId="320" priority="362" stopIfTrue="1" operator="equal">
      <formula>"þ"</formula>
    </cfRule>
  </conditionalFormatting>
  <conditionalFormatting sqref="F14">
    <cfRule type="cellIs" dxfId="319" priority="361" stopIfTrue="1" operator="equal">
      <formula>"þ"</formula>
    </cfRule>
  </conditionalFormatting>
  <conditionalFormatting sqref="F14">
    <cfRule type="cellIs" dxfId="318" priority="360" stopIfTrue="1" operator="equal">
      <formula>"þ"</formula>
    </cfRule>
  </conditionalFormatting>
  <conditionalFormatting sqref="F14">
    <cfRule type="cellIs" dxfId="317" priority="359" stopIfTrue="1" operator="equal">
      <formula>"þ"</formula>
    </cfRule>
  </conditionalFormatting>
  <conditionalFormatting sqref="F14">
    <cfRule type="cellIs" dxfId="316" priority="358" stopIfTrue="1" operator="equal">
      <formula>"þ"</formula>
    </cfRule>
  </conditionalFormatting>
  <conditionalFormatting sqref="F14">
    <cfRule type="cellIs" dxfId="315" priority="357" stopIfTrue="1" operator="equal">
      <formula>"þ"</formula>
    </cfRule>
  </conditionalFormatting>
  <conditionalFormatting sqref="F14">
    <cfRule type="cellIs" dxfId="314" priority="356" stopIfTrue="1" operator="equal">
      <formula>"þ"</formula>
    </cfRule>
  </conditionalFormatting>
  <conditionalFormatting sqref="F14">
    <cfRule type="cellIs" dxfId="313" priority="355" stopIfTrue="1" operator="equal">
      <formula>"þ"</formula>
    </cfRule>
  </conditionalFormatting>
  <conditionalFormatting sqref="F14">
    <cfRule type="cellIs" dxfId="312" priority="354" stopIfTrue="1" operator="equal">
      <formula>"þ"</formula>
    </cfRule>
  </conditionalFormatting>
  <conditionalFormatting sqref="F14">
    <cfRule type="cellIs" dxfId="311" priority="353" stopIfTrue="1" operator="equal">
      <formula>"þ"</formula>
    </cfRule>
  </conditionalFormatting>
  <conditionalFormatting sqref="F14">
    <cfRule type="cellIs" dxfId="310" priority="352" stopIfTrue="1" operator="equal">
      <formula>"þ"</formula>
    </cfRule>
  </conditionalFormatting>
  <conditionalFormatting sqref="F14">
    <cfRule type="cellIs" dxfId="309" priority="351" stopIfTrue="1" operator="equal">
      <formula>"þ"</formula>
    </cfRule>
  </conditionalFormatting>
  <conditionalFormatting sqref="F14">
    <cfRule type="cellIs" dxfId="308" priority="350" stopIfTrue="1" operator="equal">
      <formula>"þ"</formula>
    </cfRule>
  </conditionalFormatting>
  <conditionalFormatting sqref="F14">
    <cfRule type="cellIs" dxfId="307" priority="349" stopIfTrue="1" operator="equal">
      <formula>"þ"</formula>
    </cfRule>
  </conditionalFormatting>
  <conditionalFormatting sqref="F14">
    <cfRule type="cellIs" dxfId="306" priority="348" stopIfTrue="1" operator="equal">
      <formula>"þ"</formula>
    </cfRule>
  </conditionalFormatting>
  <conditionalFormatting sqref="F14">
    <cfRule type="cellIs" dxfId="305" priority="347" stopIfTrue="1" operator="equal">
      <formula>"þ"</formula>
    </cfRule>
  </conditionalFormatting>
  <conditionalFormatting sqref="F14">
    <cfRule type="cellIs" dxfId="304" priority="346" stopIfTrue="1" operator="equal">
      <formula>"þ"</formula>
    </cfRule>
  </conditionalFormatting>
  <conditionalFormatting sqref="F14">
    <cfRule type="cellIs" dxfId="303" priority="345" stopIfTrue="1" operator="equal">
      <formula>"þ"</formula>
    </cfRule>
  </conditionalFormatting>
  <conditionalFormatting sqref="F14">
    <cfRule type="cellIs" dxfId="302" priority="344" stopIfTrue="1" operator="equal">
      <formula>"þ"</formula>
    </cfRule>
  </conditionalFormatting>
  <conditionalFormatting sqref="F14">
    <cfRule type="cellIs" dxfId="301" priority="343" stopIfTrue="1" operator="equal">
      <formula>"þ"</formula>
    </cfRule>
  </conditionalFormatting>
  <conditionalFormatting sqref="F14">
    <cfRule type="cellIs" dxfId="300" priority="342" stopIfTrue="1" operator="equal">
      <formula>"þ"</formula>
    </cfRule>
  </conditionalFormatting>
  <conditionalFormatting sqref="F14">
    <cfRule type="cellIs" dxfId="299" priority="341" stopIfTrue="1" operator="equal">
      <formula>"þ"</formula>
    </cfRule>
  </conditionalFormatting>
  <conditionalFormatting sqref="F14">
    <cfRule type="cellIs" dxfId="298" priority="340" stopIfTrue="1" operator="equal">
      <formula>"þ"</formula>
    </cfRule>
  </conditionalFormatting>
  <conditionalFormatting sqref="F14">
    <cfRule type="cellIs" dxfId="297" priority="339" stopIfTrue="1" operator="equal">
      <formula>"þ"</formula>
    </cfRule>
  </conditionalFormatting>
  <conditionalFormatting sqref="F14">
    <cfRule type="cellIs" dxfId="296" priority="338" stopIfTrue="1" operator="equal">
      <formula>"þ"</formula>
    </cfRule>
  </conditionalFormatting>
  <conditionalFormatting sqref="F14">
    <cfRule type="cellIs" dxfId="295" priority="337" stopIfTrue="1" operator="equal">
      <formula>"þ"</formula>
    </cfRule>
  </conditionalFormatting>
  <conditionalFormatting sqref="F14">
    <cfRule type="cellIs" dxfId="294" priority="336" stopIfTrue="1" operator="equal">
      <formula>"þ"</formula>
    </cfRule>
  </conditionalFormatting>
  <conditionalFormatting sqref="F14">
    <cfRule type="cellIs" dxfId="293" priority="335" stopIfTrue="1" operator="equal">
      <formula>"þ"</formula>
    </cfRule>
  </conditionalFormatting>
  <conditionalFormatting sqref="F14">
    <cfRule type="cellIs" dxfId="292" priority="334" stopIfTrue="1" operator="equal">
      <formula>"þ"</formula>
    </cfRule>
  </conditionalFormatting>
  <conditionalFormatting sqref="F14">
    <cfRule type="cellIs" dxfId="291" priority="333" stopIfTrue="1" operator="equal">
      <formula>"þ"</formula>
    </cfRule>
  </conditionalFormatting>
  <conditionalFormatting sqref="F14">
    <cfRule type="cellIs" dxfId="290" priority="332" stopIfTrue="1" operator="equal">
      <formula>"þ"</formula>
    </cfRule>
  </conditionalFormatting>
  <conditionalFormatting sqref="F14">
    <cfRule type="cellIs" dxfId="289" priority="331" stopIfTrue="1" operator="equal">
      <formula>"þ"</formula>
    </cfRule>
  </conditionalFormatting>
  <conditionalFormatting sqref="F14">
    <cfRule type="cellIs" dxfId="288" priority="330" stopIfTrue="1" operator="equal">
      <formula>"þ"</formula>
    </cfRule>
  </conditionalFormatting>
  <conditionalFormatting sqref="F4">
    <cfRule type="cellIs" dxfId="287" priority="309" stopIfTrue="1" operator="equal">
      <formula>"þ"</formula>
    </cfRule>
  </conditionalFormatting>
  <conditionalFormatting sqref="L4">
    <cfRule type="cellIs" dxfId="286" priority="308" stopIfTrue="1" operator="equal">
      <formula>"þ"</formula>
    </cfRule>
  </conditionalFormatting>
  <conditionalFormatting sqref="L4">
    <cfRule type="cellIs" dxfId="285" priority="307" stopIfTrue="1" operator="equal">
      <formula>"þ"</formula>
    </cfRule>
  </conditionalFormatting>
  <conditionalFormatting sqref="F14">
    <cfRule type="cellIs" dxfId="284" priority="306" stopIfTrue="1" operator="equal">
      <formula>"þ"</formula>
    </cfRule>
  </conditionalFormatting>
  <conditionalFormatting sqref="F14">
    <cfRule type="cellIs" dxfId="283" priority="305" stopIfTrue="1" operator="equal">
      <formula>"þ"</formula>
    </cfRule>
  </conditionalFormatting>
  <conditionalFormatting sqref="F14">
    <cfRule type="cellIs" dxfId="282" priority="304" stopIfTrue="1" operator="equal">
      <formula>"þ"</formula>
    </cfRule>
  </conditionalFormatting>
  <conditionalFormatting sqref="F14">
    <cfRule type="cellIs" dxfId="281" priority="303" stopIfTrue="1" operator="equal">
      <formula>"þ"</formula>
    </cfRule>
  </conditionalFormatting>
  <conditionalFormatting sqref="F14">
    <cfRule type="cellIs" dxfId="280" priority="302" stopIfTrue="1" operator="equal">
      <formula>"þ"</formula>
    </cfRule>
  </conditionalFormatting>
  <conditionalFormatting sqref="F14">
    <cfRule type="cellIs" dxfId="279" priority="301" stopIfTrue="1" operator="equal">
      <formula>"þ"</formula>
    </cfRule>
  </conditionalFormatting>
  <conditionalFormatting sqref="F14">
    <cfRule type="cellIs" dxfId="278" priority="300" stopIfTrue="1" operator="equal">
      <formula>"þ"</formula>
    </cfRule>
  </conditionalFormatting>
  <conditionalFormatting sqref="F14">
    <cfRule type="cellIs" dxfId="277" priority="299" stopIfTrue="1" operator="equal">
      <formula>"þ"</formula>
    </cfRule>
  </conditionalFormatting>
  <conditionalFormatting sqref="G14">
    <cfRule type="cellIs" dxfId="276" priority="298" stopIfTrue="1" operator="equal">
      <formula>"þ"</formula>
    </cfRule>
  </conditionalFormatting>
  <conditionalFormatting sqref="G14">
    <cfRule type="cellIs" dxfId="275" priority="297" stopIfTrue="1" operator="equal">
      <formula>"þ"</formula>
    </cfRule>
  </conditionalFormatting>
  <conditionalFormatting sqref="G14">
    <cfRule type="cellIs" dxfId="274" priority="296" stopIfTrue="1" operator="equal">
      <formula>"þ"</formula>
    </cfRule>
  </conditionalFormatting>
  <conditionalFormatting sqref="G14">
    <cfRule type="cellIs" dxfId="273" priority="295" stopIfTrue="1" operator="equal">
      <formula>"þ"</formula>
    </cfRule>
  </conditionalFormatting>
  <conditionalFormatting sqref="G14">
    <cfRule type="cellIs" dxfId="272" priority="294" stopIfTrue="1" operator="equal">
      <formula>"þ"</formula>
    </cfRule>
  </conditionalFormatting>
  <conditionalFormatting sqref="G14">
    <cfRule type="cellIs" dxfId="271" priority="293" stopIfTrue="1" operator="equal">
      <formula>"þ"</formula>
    </cfRule>
  </conditionalFormatting>
  <conditionalFormatting sqref="G14">
    <cfRule type="cellIs" dxfId="270" priority="292" stopIfTrue="1" operator="equal">
      <formula>"þ"</formula>
    </cfRule>
  </conditionalFormatting>
  <conditionalFormatting sqref="G14">
    <cfRule type="cellIs" dxfId="269" priority="291" stopIfTrue="1" operator="equal">
      <formula>"þ"</formula>
    </cfRule>
  </conditionalFormatting>
  <conditionalFormatting sqref="G14">
    <cfRule type="cellIs" dxfId="268" priority="290" stopIfTrue="1" operator="equal">
      <formula>"þ"</formula>
    </cfRule>
  </conditionalFormatting>
  <conditionalFormatting sqref="G14">
    <cfRule type="cellIs" dxfId="267" priority="289" stopIfTrue="1" operator="equal">
      <formula>"þ"</formula>
    </cfRule>
  </conditionalFormatting>
  <conditionalFormatting sqref="G14">
    <cfRule type="cellIs" dxfId="266" priority="288" stopIfTrue="1" operator="equal">
      <formula>"þ"</formula>
    </cfRule>
  </conditionalFormatting>
  <conditionalFormatting sqref="G14">
    <cfRule type="cellIs" dxfId="265" priority="287" stopIfTrue="1" operator="equal">
      <formula>"þ"</formula>
    </cfRule>
  </conditionalFormatting>
  <conditionalFormatting sqref="G14">
    <cfRule type="cellIs" dxfId="264" priority="286" stopIfTrue="1" operator="equal">
      <formula>"þ"</formula>
    </cfRule>
  </conditionalFormatting>
  <conditionalFormatting sqref="G14">
    <cfRule type="cellIs" dxfId="263" priority="285" stopIfTrue="1" operator="equal">
      <formula>"þ"</formula>
    </cfRule>
  </conditionalFormatting>
  <conditionalFormatting sqref="G14">
    <cfRule type="cellIs" dxfId="262" priority="284" stopIfTrue="1" operator="equal">
      <formula>"þ"</formula>
    </cfRule>
  </conditionalFormatting>
  <conditionalFormatting sqref="G14">
    <cfRule type="cellIs" dxfId="261" priority="283" stopIfTrue="1" operator="equal">
      <formula>"þ"</formula>
    </cfRule>
  </conditionalFormatting>
  <conditionalFormatting sqref="G14">
    <cfRule type="cellIs" dxfId="260" priority="282" stopIfTrue="1" operator="equal">
      <formula>"þ"</formula>
    </cfRule>
  </conditionalFormatting>
  <conditionalFormatting sqref="G14">
    <cfRule type="cellIs" dxfId="259" priority="281" stopIfTrue="1" operator="equal">
      <formula>"þ"</formula>
    </cfRule>
  </conditionalFormatting>
  <conditionalFormatting sqref="G14">
    <cfRule type="cellIs" dxfId="258" priority="280" stopIfTrue="1" operator="equal">
      <formula>"þ"</formula>
    </cfRule>
  </conditionalFormatting>
  <conditionalFormatting sqref="G14">
    <cfRule type="cellIs" dxfId="257" priority="279" stopIfTrue="1" operator="equal">
      <formula>"þ"</formula>
    </cfRule>
  </conditionalFormatting>
  <conditionalFormatting sqref="G14">
    <cfRule type="cellIs" dxfId="256" priority="278" stopIfTrue="1" operator="equal">
      <formula>"þ"</formula>
    </cfRule>
  </conditionalFormatting>
  <conditionalFormatting sqref="G14">
    <cfRule type="cellIs" dxfId="255" priority="277" stopIfTrue="1" operator="equal">
      <formula>"þ"</formula>
    </cfRule>
  </conditionalFormatting>
  <conditionalFormatting sqref="G14">
    <cfRule type="cellIs" dxfId="254" priority="276" stopIfTrue="1" operator="equal">
      <formula>"þ"</formula>
    </cfRule>
  </conditionalFormatting>
  <conditionalFormatting sqref="G14">
    <cfRule type="cellIs" dxfId="253" priority="275" stopIfTrue="1" operator="equal">
      <formula>"þ"</formula>
    </cfRule>
  </conditionalFormatting>
  <conditionalFormatting sqref="G14">
    <cfRule type="cellIs" dxfId="252" priority="274" stopIfTrue="1" operator="equal">
      <formula>"þ"</formula>
    </cfRule>
  </conditionalFormatting>
  <conditionalFormatting sqref="G14">
    <cfRule type="cellIs" dxfId="251" priority="273" stopIfTrue="1" operator="equal">
      <formula>"þ"</formula>
    </cfRule>
  </conditionalFormatting>
  <conditionalFormatting sqref="G14">
    <cfRule type="cellIs" dxfId="250" priority="272" stopIfTrue="1" operator="equal">
      <formula>"þ"</formula>
    </cfRule>
  </conditionalFormatting>
  <conditionalFormatting sqref="G14">
    <cfRule type="cellIs" dxfId="249" priority="271" stopIfTrue="1" operator="equal">
      <formula>"þ"</formula>
    </cfRule>
  </conditionalFormatting>
  <conditionalFormatting sqref="G14">
    <cfRule type="cellIs" dxfId="248" priority="270" stopIfTrue="1" operator="equal">
      <formula>"þ"</formula>
    </cfRule>
  </conditionalFormatting>
  <conditionalFormatting sqref="G14">
    <cfRule type="cellIs" dxfId="247" priority="269" stopIfTrue="1" operator="equal">
      <formula>"þ"</formula>
    </cfRule>
  </conditionalFormatting>
  <conditionalFormatting sqref="G14">
    <cfRule type="cellIs" dxfId="246" priority="268" stopIfTrue="1" operator="equal">
      <formula>"þ"</formula>
    </cfRule>
  </conditionalFormatting>
  <conditionalFormatting sqref="G14">
    <cfRule type="cellIs" dxfId="245" priority="267" stopIfTrue="1" operator="equal">
      <formula>"þ"</formula>
    </cfRule>
  </conditionalFormatting>
  <conditionalFormatting sqref="G14">
    <cfRule type="cellIs" dxfId="244" priority="266" stopIfTrue="1" operator="equal">
      <formula>"þ"</formula>
    </cfRule>
  </conditionalFormatting>
  <conditionalFormatting sqref="G14">
    <cfRule type="cellIs" dxfId="243" priority="265" stopIfTrue="1" operator="equal">
      <formula>"þ"</formula>
    </cfRule>
  </conditionalFormatting>
  <conditionalFormatting sqref="G14">
    <cfRule type="cellIs" dxfId="242" priority="264" stopIfTrue="1" operator="equal">
      <formula>"þ"</formula>
    </cfRule>
  </conditionalFormatting>
  <conditionalFormatting sqref="G14">
    <cfRule type="cellIs" dxfId="241" priority="263" stopIfTrue="1" operator="equal">
      <formula>"þ"</formula>
    </cfRule>
  </conditionalFormatting>
  <conditionalFormatting sqref="G14">
    <cfRule type="cellIs" dxfId="240" priority="262" stopIfTrue="1" operator="equal">
      <formula>"þ"</formula>
    </cfRule>
  </conditionalFormatting>
  <conditionalFormatting sqref="G14">
    <cfRule type="cellIs" dxfId="239" priority="261" stopIfTrue="1" operator="equal">
      <formula>"þ"</formula>
    </cfRule>
  </conditionalFormatting>
  <conditionalFormatting sqref="F15">
    <cfRule type="cellIs" dxfId="238" priority="258" stopIfTrue="1" operator="equal">
      <formula>"þ"</formula>
    </cfRule>
  </conditionalFormatting>
  <conditionalFormatting sqref="F15">
    <cfRule type="cellIs" dxfId="237" priority="257" stopIfTrue="1" operator="equal">
      <formula>"þ"</formula>
    </cfRule>
  </conditionalFormatting>
  <conditionalFormatting sqref="E15">
    <cfRule type="cellIs" dxfId="236" priority="256" stopIfTrue="1" operator="equal">
      <formula>"þ"</formula>
    </cfRule>
  </conditionalFormatting>
  <conditionalFormatting sqref="E15">
    <cfRule type="cellIs" dxfId="235" priority="255" stopIfTrue="1" operator="equal">
      <formula>"þ"</formula>
    </cfRule>
  </conditionalFormatting>
  <conditionalFormatting sqref="L16">
    <cfRule type="cellIs" dxfId="234" priority="252" stopIfTrue="1" operator="equal">
      <formula>"þ"</formula>
    </cfRule>
  </conditionalFormatting>
  <conditionalFormatting sqref="L16">
    <cfRule type="cellIs" dxfId="233" priority="251" stopIfTrue="1" operator="equal">
      <formula>"þ"</formula>
    </cfRule>
  </conditionalFormatting>
  <conditionalFormatting sqref="G17">
    <cfRule type="cellIs" dxfId="232" priority="250" stopIfTrue="1" operator="equal">
      <formula>"þ"</formula>
    </cfRule>
  </conditionalFormatting>
  <conditionalFormatting sqref="G17">
    <cfRule type="cellIs" dxfId="231" priority="249" stopIfTrue="1" operator="equal">
      <formula>"þ"</formula>
    </cfRule>
  </conditionalFormatting>
  <conditionalFormatting sqref="F11">
    <cfRule type="cellIs" dxfId="230" priority="242" stopIfTrue="1" operator="equal">
      <formula>"þ"</formula>
    </cfRule>
  </conditionalFormatting>
  <conditionalFormatting sqref="F11">
    <cfRule type="cellIs" dxfId="229" priority="241" stopIfTrue="1" operator="equal">
      <formula>"þ"</formula>
    </cfRule>
  </conditionalFormatting>
  <conditionalFormatting sqref="F11">
    <cfRule type="cellIs" dxfId="228" priority="240" stopIfTrue="1" operator="equal">
      <formula>"þ"</formula>
    </cfRule>
  </conditionalFormatting>
  <conditionalFormatting sqref="F11">
    <cfRule type="cellIs" dxfId="227" priority="239" stopIfTrue="1" operator="equal">
      <formula>"þ"</formula>
    </cfRule>
  </conditionalFormatting>
  <conditionalFormatting sqref="F11">
    <cfRule type="cellIs" dxfId="226" priority="238" stopIfTrue="1" operator="equal">
      <formula>"þ"</formula>
    </cfRule>
  </conditionalFormatting>
  <conditionalFormatting sqref="F11">
    <cfRule type="cellIs" dxfId="225" priority="237" stopIfTrue="1" operator="equal">
      <formula>"þ"</formula>
    </cfRule>
  </conditionalFormatting>
  <conditionalFormatting sqref="F11">
    <cfRule type="cellIs" dxfId="224" priority="236" stopIfTrue="1" operator="equal">
      <formula>"þ"</formula>
    </cfRule>
  </conditionalFormatting>
  <conditionalFormatting sqref="F11">
    <cfRule type="cellIs" dxfId="223" priority="235" stopIfTrue="1" operator="equal">
      <formula>"þ"</formula>
    </cfRule>
  </conditionalFormatting>
  <conditionalFormatting sqref="G11">
    <cfRule type="cellIs" dxfId="222" priority="234" stopIfTrue="1" operator="equal">
      <formula>"þ"</formula>
    </cfRule>
  </conditionalFormatting>
  <conditionalFormatting sqref="G11">
    <cfRule type="cellIs" dxfId="221" priority="233" stopIfTrue="1" operator="equal">
      <formula>"þ"</formula>
    </cfRule>
  </conditionalFormatting>
  <conditionalFormatting sqref="L11">
    <cfRule type="cellIs" dxfId="220" priority="232" stopIfTrue="1" operator="equal">
      <formula>"þ"</formula>
    </cfRule>
  </conditionalFormatting>
  <conditionalFormatting sqref="L11">
    <cfRule type="cellIs" dxfId="219" priority="231" stopIfTrue="1" operator="equal">
      <formula>"þ"</formula>
    </cfRule>
  </conditionalFormatting>
  <conditionalFormatting sqref="F9">
    <cfRule type="cellIs" dxfId="218" priority="230" stopIfTrue="1" operator="equal">
      <formula>"þ"</formula>
    </cfRule>
  </conditionalFormatting>
  <conditionalFormatting sqref="F9">
    <cfRule type="cellIs" dxfId="217" priority="229" stopIfTrue="1" operator="equal">
      <formula>"þ"</formula>
    </cfRule>
  </conditionalFormatting>
  <conditionalFormatting sqref="L13">
    <cfRule type="cellIs" dxfId="216" priority="228" stopIfTrue="1" operator="equal">
      <formula>"þ"</formula>
    </cfRule>
  </conditionalFormatting>
  <conditionalFormatting sqref="L13">
    <cfRule type="cellIs" dxfId="215" priority="227" stopIfTrue="1" operator="equal">
      <formula>"þ"</formula>
    </cfRule>
  </conditionalFormatting>
  <conditionalFormatting sqref="M18">
    <cfRule type="cellIs" dxfId="214" priority="226" stopIfTrue="1" operator="equal">
      <formula>"þ"</formula>
    </cfRule>
  </conditionalFormatting>
  <conditionalFormatting sqref="M18">
    <cfRule type="cellIs" dxfId="213" priority="225" stopIfTrue="1" operator="equal">
      <formula>"þ"</formula>
    </cfRule>
  </conditionalFormatting>
  <conditionalFormatting sqref="K18">
    <cfRule type="cellIs" dxfId="212" priority="224" operator="lessThan">
      <formula>$P$1</formula>
    </cfRule>
  </conditionalFormatting>
  <conditionalFormatting sqref="H18">
    <cfRule type="cellIs" dxfId="211" priority="223" stopIfTrue="1" operator="equal">
      <formula>"þ"</formula>
    </cfRule>
  </conditionalFormatting>
  <conditionalFormatting sqref="H18">
    <cfRule type="cellIs" dxfId="210" priority="222" stopIfTrue="1" operator="equal">
      <formula>"þ"</formula>
    </cfRule>
  </conditionalFormatting>
  <conditionalFormatting sqref="F18">
    <cfRule type="cellIs" dxfId="209" priority="213" stopIfTrue="1" operator="equal">
      <formula>"þ"</formula>
    </cfRule>
  </conditionalFormatting>
  <conditionalFormatting sqref="F18">
    <cfRule type="cellIs" dxfId="208" priority="212" stopIfTrue="1" operator="equal">
      <formula>"þ"</formula>
    </cfRule>
  </conditionalFormatting>
  <conditionalFormatting sqref="E18">
    <cfRule type="cellIs" dxfId="207" priority="211" stopIfTrue="1" operator="equal">
      <formula>"þ"</formula>
    </cfRule>
  </conditionalFormatting>
  <conditionalFormatting sqref="E18">
    <cfRule type="cellIs" dxfId="206" priority="210" stopIfTrue="1" operator="equal">
      <formula>"þ"</formula>
    </cfRule>
  </conditionalFormatting>
  <conditionalFormatting sqref="G18">
    <cfRule type="cellIs" dxfId="205" priority="209" stopIfTrue="1" operator="equal">
      <formula>"þ"</formula>
    </cfRule>
  </conditionalFormatting>
  <conditionalFormatting sqref="G18">
    <cfRule type="cellIs" dxfId="204" priority="208" stopIfTrue="1" operator="equal">
      <formula>"þ"</formula>
    </cfRule>
  </conditionalFormatting>
  <conditionalFormatting sqref="G3">
    <cfRule type="cellIs" dxfId="203" priority="207" stopIfTrue="1" operator="equal">
      <formula>"þ"</formula>
    </cfRule>
  </conditionalFormatting>
  <conditionalFormatting sqref="L10">
    <cfRule type="cellIs" dxfId="202" priority="206" stopIfTrue="1" operator="equal">
      <formula>"þ"</formula>
    </cfRule>
  </conditionalFormatting>
  <conditionalFormatting sqref="L10">
    <cfRule type="cellIs" dxfId="201" priority="205" stopIfTrue="1" operator="equal">
      <formula>"þ"</formula>
    </cfRule>
  </conditionalFormatting>
  <conditionalFormatting sqref="L10">
    <cfRule type="cellIs" dxfId="200" priority="204" stopIfTrue="1" operator="equal">
      <formula>"þ"</formula>
    </cfRule>
  </conditionalFormatting>
  <conditionalFormatting sqref="L10">
    <cfRule type="cellIs" dxfId="199" priority="203" stopIfTrue="1" operator="equal">
      <formula>"þ"</formula>
    </cfRule>
  </conditionalFormatting>
  <conditionalFormatting sqref="L2">
    <cfRule type="cellIs" dxfId="198" priority="202" stopIfTrue="1" operator="equal">
      <formula>"þ"</formula>
    </cfRule>
  </conditionalFormatting>
  <conditionalFormatting sqref="L2">
    <cfRule type="cellIs" dxfId="197" priority="201" stopIfTrue="1" operator="equal">
      <formula>"þ"</formula>
    </cfRule>
  </conditionalFormatting>
  <conditionalFormatting sqref="E12:F12">
    <cfRule type="cellIs" dxfId="196" priority="196" stopIfTrue="1" operator="equal">
      <formula>"þ"</formula>
    </cfRule>
  </conditionalFormatting>
  <conditionalFormatting sqref="E12:F12">
    <cfRule type="cellIs" dxfId="195" priority="195" stopIfTrue="1" operator="equal">
      <formula>"þ"</formula>
    </cfRule>
  </conditionalFormatting>
  <conditionalFormatting sqref="E12:F12">
    <cfRule type="cellIs" dxfId="194" priority="194" stopIfTrue="1" operator="equal">
      <formula>"þ"</formula>
    </cfRule>
  </conditionalFormatting>
  <conditionalFormatting sqref="E12:F12">
    <cfRule type="cellIs" dxfId="193" priority="193" stopIfTrue="1" operator="equal">
      <formula>"þ"</formula>
    </cfRule>
  </conditionalFormatting>
  <conditionalFormatting sqref="E12:F12">
    <cfRule type="cellIs" dxfId="192" priority="192" stopIfTrue="1" operator="equal">
      <formula>"þ"</formula>
    </cfRule>
  </conditionalFormatting>
  <conditionalFormatting sqref="E12:F12">
    <cfRule type="cellIs" dxfId="191" priority="191" stopIfTrue="1" operator="equal">
      <formula>"þ"</formula>
    </cfRule>
  </conditionalFormatting>
  <conditionalFormatting sqref="E12:F12">
    <cfRule type="cellIs" dxfId="190" priority="190" stopIfTrue="1" operator="equal">
      <formula>"þ"</formula>
    </cfRule>
  </conditionalFormatting>
  <conditionalFormatting sqref="E12:F12">
    <cfRule type="cellIs" dxfId="189" priority="189" stopIfTrue="1" operator="equal">
      <formula>"þ"</formula>
    </cfRule>
  </conditionalFormatting>
  <conditionalFormatting sqref="E12">
    <cfRule type="cellIs" dxfId="188" priority="188" stopIfTrue="1" operator="equal">
      <formula>"þ"</formula>
    </cfRule>
  </conditionalFormatting>
  <conditionalFormatting sqref="E12">
    <cfRule type="cellIs" dxfId="187" priority="187" stopIfTrue="1" operator="equal">
      <formula>"þ"</formula>
    </cfRule>
  </conditionalFormatting>
  <conditionalFormatting sqref="E12">
    <cfRule type="cellIs" dxfId="186" priority="186" stopIfTrue="1" operator="equal">
      <formula>"þ"</formula>
    </cfRule>
  </conditionalFormatting>
  <conditionalFormatting sqref="E12">
    <cfRule type="cellIs" dxfId="185" priority="185" stopIfTrue="1" operator="equal">
      <formula>"þ"</formula>
    </cfRule>
  </conditionalFormatting>
  <conditionalFormatting sqref="E12">
    <cfRule type="cellIs" dxfId="184" priority="184" stopIfTrue="1" operator="equal">
      <formula>"þ"</formula>
    </cfRule>
  </conditionalFormatting>
  <conditionalFormatting sqref="E12">
    <cfRule type="cellIs" dxfId="183" priority="183" stopIfTrue="1" operator="equal">
      <formula>"þ"</formula>
    </cfRule>
  </conditionalFormatting>
  <conditionalFormatting sqref="E12">
    <cfRule type="cellIs" dxfId="182" priority="182" stopIfTrue="1" operator="equal">
      <formula>"þ"</formula>
    </cfRule>
  </conditionalFormatting>
  <conditionalFormatting sqref="E12">
    <cfRule type="cellIs" dxfId="181" priority="181" stopIfTrue="1" operator="equal">
      <formula>"þ"</formula>
    </cfRule>
  </conditionalFormatting>
  <conditionalFormatting sqref="E12">
    <cfRule type="cellIs" dxfId="180" priority="180" stopIfTrue="1" operator="equal">
      <formula>"þ"</formula>
    </cfRule>
  </conditionalFormatting>
  <conditionalFormatting sqref="E12">
    <cfRule type="cellIs" dxfId="179" priority="179" stopIfTrue="1" operator="equal">
      <formula>"þ"</formula>
    </cfRule>
  </conditionalFormatting>
  <conditionalFormatting sqref="E12">
    <cfRule type="cellIs" dxfId="178" priority="178" stopIfTrue="1" operator="equal">
      <formula>"þ"</formula>
    </cfRule>
  </conditionalFormatting>
  <conditionalFormatting sqref="E12">
    <cfRule type="cellIs" dxfId="177" priority="177" stopIfTrue="1" operator="equal">
      <formula>"þ"</formula>
    </cfRule>
  </conditionalFormatting>
  <conditionalFormatting sqref="G12">
    <cfRule type="cellIs" dxfId="176" priority="176" stopIfTrue="1" operator="equal">
      <formula>"þ"</formula>
    </cfRule>
  </conditionalFormatting>
  <conditionalFormatting sqref="G12">
    <cfRule type="cellIs" dxfId="175" priority="175" stopIfTrue="1" operator="equal">
      <formula>"þ"</formula>
    </cfRule>
  </conditionalFormatting>
  <conditionalFormatting sqref="G12">
    <cfRule type="cellIs" dxfId="174" priority="174" stopIfTrue="1" operator="equal">
      <formula>"þ"</formula>
    </cfRule>
  </conditionalFormatting>
  <conditionalFormatting sqref="G12">
    <cfRule type="cellIs" dxfId="173" priority="173" stopIfTrue="1" operator="equal">
      <formula>"þ"</formula>
    </cfRule>
  </conditionalFormatting>
  <conditionalFormatting sqref="G12">
    <cfRule type="cellIs" dxfId="172" priority="172" stopIfTrue="1" operator="equal">
      <formula>"þ"</formula>
    </cfRule>
  </conditionalFormatting>
  <conditionalFormatting sqref="G12">
    <cfRule type="cellIs" dxfId="171" priority="171" stopIfTrue="1" operator="equal">
      <formula>"þ"</formula>
    </cfRule>
  </conditionalFormatting>
  <conditionalFormatting sqref="G12">
    <cfRule type="cellIs" dxfId="170" priority="170" stopIfTrue="1" operator="equal">
      <formula>"þ"</formula>
    </cfRule>
  </conditionalFormatting>
  <conditionalFormatting sqref="G12">
    <cfRule type="cellIs" dxfId="169" priority="169" stopIfTrue="1" operator="equal">
      <formula>"þ"</formula>
    </cfRule>
  </conditionalFormatting>
  <conditionalFormatting sqref="L12">
    <cfRule type="cellIs" dxfId="168" priority="168" stopIfTrue="1" operator="equal">
      <formula>"þ"</formula>
    </cfRule>
  </conditionalFormatting>
  <conditionalFormatting sqref="L12">
    <cfRule type="cellIs" dxfId="167" priority="167" stopIfTrue="1" operator="equal">
      <formula>"þ"</formula>
    </cfRule>
  </conditionalFormatting>
  <conditionalFormatting sqref="L12">
    <cfRule type="cellIs" dxfId="166" priority="166" stopIfTrue="1" operator="equal">
      <formula>"þ"</formula>
    </cfRule>
  </conditionalFormatting>
  <conditionalFormatting sqref="L12">
    <cfRule type="cellIs" dxfId="165" priority="165" stopIfTrue="1" operator="equal">
      <formula>"þ"</formula>
    </cfRule>
  </conditionalFormatting>
  <conditionalFormatting sqref="L17">
    <cfRule type="cellIs" dxfId="164" priority="141" stopIfTrue="1" operator="equal">
      <formula>"þ"</formula>
    </cfRule>
  </conditionalFormatting>
  <conditionalFormatting sqref="L17">
    <cfRule type="cellIs" dxfId="163" priority="140" stopIfTrue="1" operator="equal">
      <formula>"þ"</formula>
    </cfRule>
  </conditionalFormatting>
  <conditionalFormatting sqref="F14">
    <cfRule type="cellIs" dxfId="162" priority="139" stopIfTrue="1" operator="equal">
      <formula>"þ"</formula>
    </cfRule>
  </conditionalFormatting>
  <conditionalFormatting sqref="F14">
    <cfRule type="cellIs" dxfId="161" priority="138" stopIfTrue="1" operator="equal">
      <formula>"þ"</formula>
    </cfRule>
  </conditionalFormatting>
  <conditionalFormatting sqref="F14">
    <cfRule type="cellIs" dxfId="160" priority="137" stopIfTrue="1" operator="equal">
      <formula>"þ"</formula>
    </cfRule>
  </conditionalFormatting>
  <conditionalFormatting sqref="F14">
    <cfRule type="cellIs" dxfId="159" priority="136" stopIfTrue="1" operator="equal">
      <formula>"þ"</formula>
    </cfRule>
  </conditionalFormatting>
  <conditionalFormatting sqref="F14">
    <cfRule type="cellIs" dxfId="158" priority="135" stopIfTrue="1" operator="equal">
      <formula>"þ"</formula>
    </cfRule>
  </conditionalFormatting>
  <conditionalFormatting sqref="F14">
    <cfRule type="cellIs" dxfId="157" priority="134" stopIfTrue="1" operator="equal">
      <formula>"þ"</formula>
    </cfRule>
  </conditionalFormatting>
  <conditionalFormatting sqref="F14">
    <cfRule type="cellIs" dxfId="156" priority="133" stopIfTrue="1" operator="equal">
      <formula>"þ"</formula>
    </cfRule>
  </conditionalFormatting>
  <conditionalFormatting sqref="F14">
    <cfRule type="cellIs" dxfId="155" priority="132" stopIfTrue="1" operator="equal">
      <formula>"þ"</formula>
    </cfRule>
  </conditionalFormatting>
  <conditionalFormatting sqref="F14">
    <cfRule type="cellIs" dxfId="154" priority="131" stopIfTrue="1" operator="equal">
      <formula>"þ"</formula>
    </cfRule>
  </conditionalFormatting>
  <conditionalFormatting sqref="F14">
    <cfRule type="cellIs" dxfId="153" priority="130" stopIfTrue="1" operator="equal">
      <formula>"þ"</formula>
    </cfRule>
  </conditionalFormatting>
  <conditionalFormatting sqref="F14">
    <cfRule type="cellIs" dxfId="152" priority="129" stopIfTrue="1" operator="equal">
      <formula>"þ"</formula>
    </cfRule>
  </conditionalFormatting>
  <conditionalFormatting sqref="F14">
    <cfRule type="cellIs" dxfId="151" priority="128" stopIfTrue="1" operator="equal">
      <formula>"þ"</formula>
    </cfRule>
  </conditionalFormatting>
  <conditionalFormatting sqref="F14">
    <cfRule type="cellIs" dxfId="150" priority="127" stopIfTrue="1" operator="equal">
      <formula>"þ"</formula>
    </cfRule>
  </conditionalFormatting>
  <conditionalFormatting sqref="F14">
    <cfRule type="cellIs" dxfId="149" priority="126" stopIfTrue="1" operator="equal">
      <formula>"þ"</formula>
    </cfRule>
  </conditionalFormatting>
  <conditionalFormatting sqref="F14">
    <cfRule type="cellIs" dxfId="148" priority="125" stopIfTrue="1" operator="equal">
      <formula>"þ"</formula>
    </cfRule>
  </conditionalFormatting>
  <conditionalFormatting sqref="F14">
    <cfRule type="cellIs" dxfId="147" priority="124" stopIfTrue="1" operator="equal">
      <formula>"þ"</formula>
    </cfRule>
  </conditionalFormatting>
  <conditionalFormatting sqref="F14">
    <cfRule type="cellIs" dxfId="146" priority="123" stopIfTrue="1" operator="equal">
      <formula>"þ"</formula>
    </cfRule>
  </conditionalFormatting>
  <conditionalFormatting sqref="F14">
    <cfRule type="cellIs" dxfId="145" priority="122" stopIfTrue="1" operator="equal">
      <formula>"þ"</formula>
    </cfRule>
  </conditionalFormatting>
  <conditionalFormatting sqref="F14">
    <cfRule type="cellIs" dxfId="144" priority="121" stopIfTrue="1" operator="equal">
      <formula>"þ"</formula>
    </cfRule>
  </conditionalFormatting>
  <conditionalFormatting sqref="F14">
    <cfRule type="cellIs" dxfId="143" priority="120" stopIfTrue="1" operator="equal">
      <formula>"þ"</formula>
    </cfRule>
  </conditionalFormatting>
  <conditionalFormatting sqref="F14">
    <cfRule type="cellIs" dxfId="142" priority="119" stopIfTrue="1" operator="equal">
      <formula>"þ"</formula>
    </cfRule>
  </conditionalFormatting>
  <conditionalFormatting sqref="F14">
    <cfRule type="cellIs" dxfId="141" priority="118" stopIfTrue="1" operator="equal">
      <formula>"þ"</formula>
    </cfRule>
  </conditionalFormatting>
  <conditionalFormatting sqref="F14">
    <cfRule type="cellIs" dxfId="140" priority="117" stopIfTrue="1" operator="equal">
      <formula>"þ"</formula>
    </cfRule>
  </conditionalFormatting>
  <conditionalFormatting sqref="F14">
    <cfRule type="cellIs" dxfId="139" priority="116" stopIfTrue="1" operator="equal">
      <formula>"þ"</formula>
    </cfRule>
  </conditionalFormatting>
  <conditionalFormatting sqref="F14">
    <cfRule type="cellIs" dxfId="138" priority="115" stopIfTrue="1" operator="equal">
      <formula>"þ"</formula>
    </cfRule>
  </conditionalFormatting>
  <conditionalFormatting sqref="F14">
    <cfRule type="cellIs" dxfId="137" priority="114" stopIfTrue="1" operator="equal">
      <formula>"þ"</formula>
    </cfRule>
  </conditionalFormatting>
  <conditionalFormatting sqref="F14">
    <cfRule type="cellIs" dxfId="136" priority="113" stopIfTrue="1" operator="equal">
      <formula>"þ"</formula>
    </cfRule>
  </conditionalFormatting>
  <conditionalFormatting sqref="F14">
    <cfRule type="cellIs" dxfId="135" priority="112" stopIfTrue="1" operator="equal">
      <formula>"þ"</formula>
    </cfRule>
  </conditionalFormatting>
  <conditionalFormatting sqref="F14">
    <cfRule type="cellIs" dxfId="134" priority="111" stopIfTrue="1" operator="equal">
      <formula>"þ"</formula>
    </cfRule>
  </conditionalFormatting>
  <conditionalFormatting sqref="F14">
    <cfRule type="cellIs" dxfId="133" priority="110" stopIfTrue="1" operator="equal">
      <formula>"þ"</formula>
    </cfRule>
  </conditionalFormatting>
  <conditionalFormatting sqref="F14">
    <cfRule type="cellIs" dxfId="132" priority="109" stopIfTrue="1" operator="equal">
      <formula>"þ"</formula>
    </cfRule>
  </conditionalFormatting>
  <conditionalFormatting sqref="F14">
    <cfRule type="cellIs" dxfId="131" priority="108" stopIfTrue="1" operator="equal">
      <formula>"þ"</formula>
    </cfRule>
  </conditionalFormatting>
  <conditionalFormatting sqref="F14">
    <cfRule type="cellIs" dxfId="130" priority="107" stopIfTrue="1" operator="equal">
      <formula>"þ"</formula>
    </cfRule>
  </conditionalFormatting>
  <conditionalFormatting sqref="F14">
    <cfRule type="cellIs" dxfId="129" priority="106" stopIfTrue="1" operator="equal">
      <formula>"þ"</formula>
    </cfRule>
  </conditionalFormatting>
  <conditionalFormatting sqref="F14">
    <cfRule type="cellIs" dxfId="128" priority="105" stopIfTrue="1" operator="equal">
      <formula>"þ"</formula>
    </cfRule>
  </conditionalFormatting>
  <conditionalFormatting sqref="F14">
    <cfRule type="cellIs" dxfId="127" priority="104" stopIfTrue="1" operator="equal">
      <formula>"þ"</formula>
    </cfRule>
  </conditionalFormatting>
  <conditionalFormatting sqref="F14">
    <cfRule type="cellIs" dxfId="126" priority="103" stopIfTrue="1" operator="equal">
      <formula>"þ"</formula>
    </cfRule>
  </conditionalFormatting>
  <conditionalFormatting sqref="F14">
    <cfRule type="cellIs" dxfId="125" priority="102" stopIfTrue="1" operator="equal">
      <formula>"þ"</formula>
    </cfRule>
  </conditionalFormatting>
  <conditionalFormatting sqref="F14">
    <cfRule type="cellIs" dxfId="124" priority="101" stopIfTrue="1" operator="equal">
      <formula>"þ"</formula>
    </cfRule>
  </conditionalFormatting>
  <conditionalFormatting sqref="F14">
    <cfRule type="cellIs" dxfId="123" priority="100" stopIfTrue="1" operator="equal">
      <formula>"þ"</formula>
    </cfRule>
  </conditionalFormatting>
  <conditionalFormatting sqref="F14">
    <cfRule type="cellIs" dxfId="122" priority="99" stopIfTrue="1" operator="equal">
      <formula>"þ"</formula>
    </cfRule>
  </conditionalFormatting>
  <conditionalFormatting sqref="F14">
    <cfRule type="cellIs" dxfId="121" priority="98" stopIfTrue="1" operator="equal">
      <formula>"þ"</formula>
    </cfRule>
  </conditionalFormatting>
  <conditionalFormatting sqref="F14">
    <cfRule type="cellIs" dxfId="120" priority="97" stopIfTrue="1" operator="equal">
      <formula>"þ"</formula>
    </cfRule>
  </conditionalFormatting>
  <conditionalFormatting sqref="F14">
    <cfRule type="cellIs" dxfId="119" priority="96" stopIfTrue="1" operator="equal">
      <formula>"þ"</formula>
    </cfRule>
  </conditionalFormatting>
  <conditionalFormatting sqref="F14">
    <cfRule type="cellIs" dxfId="118" priority="95" stopIfTrue="1" operator="equal">
      <formula>"þ"</formula>
    </cfRule>
  </conditionalFormatting>
  <conditionalFormatting sqref="F14">
    <cfRule type="cellIs" dxfId="117" priority="94" stopIfTrue="1" operator="equal">
      <formula>"þ"</formula>
    </cfRule>
  </conditionalFormatting>
  <conditionalFormatting sqref="F14">
    <cfRule type="cellIs" dxfId="116" priority="93" stopIfTrue="1" operator="equal">
      <formula>"þ"</formula>
    </cfRule>
  </conditionalFormatting>
  <conditionalFormatting sqref="F14">
    <cfRule type="cellIs" dxfId="115" priority="92" stopIfTrue="1" operator="equal">
      <formula>"þ"</formula>
    </cfRule>
  </conditionalFormatting>
  <conditionalFormatting sqref="F14">
    <cfRule type="cellIs" dxfId="114" priority="91" stopIfTrue="1" operator="equal">
      <formula>"þ"</formula>
    </cfRule>
  </conditionalFormatting>
  <conditionalFormatting sqref="F14">
    <cfRule type="cellIs" dxfId="113" priority="90" stopIfTrue="1" operator="equal">
      <formula>"þ"</formula>
    </cfRule>
  </conditionalFormatting>
  <conditionalFormatting sqref="L14">
    <cfRule type="cellIs" dxfId="112" priority="89" stopIfTrue="1" operator="equal">
      <formula>"þ"</formula>
    </cfRule>
  </conditionalFormatting>
  <conditionalFormatting sqref="L14">
    <cfRule type="cellIs" dxfId="111" priority="88" stopIfTrue="1" operator="equal">
      <formula>"þ"</formula>
    </cfRule>
  </conditionalFormatting>
  <conditionalFormatting sqref="L14">
    <cfRule type="cellIs" dxfId="110" priority="87" stopIfTrue="1" operator="equal">
      <formula>"þ"</formula>
    </cfRule>
  </conditionalFormatting>
  <conditionalFormatting sqref="L14">
    <cfRule type="cellIs" dxfId="109" priority="86" stopIfTrue="1" operator="equal">
      <formula>"þ"</formula>
    </cfRule>
  </conditionalFormatting>
  <conditionalFormatting sqref="L18">
    <cfRule type="cellIs" dxfId="108" priority="85" stopIfTrue="1" operator="equal">
      <formula>"þ"</formula>
    </cfRule>
  </conditionalFormatting>
  <conditionalFormatting sqref="L18">
    <cfRule type="cellIs" dxfId="107" priority="84" stopIfTrue="1" operator="equal">
      <formula>"þ"</formula>
    </cfRule>
  </conditionalFormatting>
  <conditionalFormatting sqref="F5">
    <cfRule type="cellIs" dxfId="106" priority="70" stopIfTrue="1" operator="equal">
      <formula>"þ"</formula>
    </cfRule>
  </conditionalFormatting>
  <conditionalFormatting sqref="F5">
    <cfRule type="cellIs" dxfId="105" priority="69" stopIfTrue="1" operator="equal">
      <formula>"þ"</formula>
    </cfRule>
  </conditionalFormatting>
  <conditionalFormatting sqref="F5">
    <cfRule type="cellIs" dxfId="104" priority="68" stopIfTrue="1" operator="equal">
      <formula>"þ"</formula>
    </cfRule>
  </conditionalFormatting>
  <conditionalFormatting sqref="F5">
    <cfRule type="cellIs" dxfId="103" priority="67" stopIfTrue="1" operator="equal">
      <formula>"þ"</formula>
    </cfRule>
  </conditionalFormatting>
  <conditionalFormatting sqref="F5">
    <cfRule type="cellIs" dxfId="102" priority="66" stopIfTrue="1" operator="equal">
      <formula>"þ"</formula>
    </cfRule>
  </conditionalFormatting>
  <conditionalFormatting sqref="F5">
    <cfRule type="cellIs" dxfId="101" priority="65" stopIfTrue="1" operator="equal">
      <formula>"þ"</formula>
    </cfRule>
  </conditionalFormatting>
  <conditionalFormatting sqref="F5">
    <cfRule type="cellIs" dxfId="100" priority="64" stopIfTrue="1" operator="equal">
      <formula>"þ"</formula>
    </cfRule>
  </conditionalFormatting>
  <conditionalFormatting sqref="F5">
    <cfRule type="cellIs" dxfId="99" priority="63" stopIfTrue="1" operator="equal">
      <formula>"þ"</formula>
    </cfRule>
  </conditionalFormatting>
  <conditionalFormatting sqref="F5">
    <cfRule type="cellIs" dxfId="98" priority="62" stopIfTrue="1" operator="equal">
      <formula>"þ"</formula>
    </cfRule>
  </conditionalFormatting>
  <conditionalFormatting sqref="F5">
    <cfRule type="cellIs" dxfId="97" priority="61" stopIfTrue="1" operator="equal">
      <formula>"þ"</formula>
    </cfRule>
  </conditionalFormatting>
  <conditionalFormatting sqref="F5">
    <cfRule type="cellIs" dxfId="96" priority="60" stopIfTrue="1" operator="equal">
      <formula>"þ"</formula>
    </cfRule>
  </conditionalFormatting>
  <conditionalFormatting sqref="F5">
    <cfRule type="cellIs" dxfId="95" priority="59" stopIfTrue="1" operator="equal">
      <formula>"þ"</formula>
    </cfRule>
  </conditionalFormatting>
  <conditionalFormatting sqref="F5">
    <cfRule type="cellIs" dxfId="94" priority="58" stopIfTrue="1" operator="equal">
      <formula>"þ"</formula>
    </cfRule>
  </conditionalFormatting>
  <conditionalFormatting sqref="F5">
    <cfRule type="cellIs" dxfId="93" priority="57" stopIfTrue="1" operator="equal">
      <formula>"þ"</formula>
    </cfRule>
  </conditionalFormatting>
  <conditionalFormatting sqref="F5">
    <cfRule type="cellIs" dxfId="92" priority="56" stopIfTrue="1" operator="equal">
      <formula>"þ"</formula>
    </cfRule>
  </conditionalFormatting>
  <conditionalFormatting sqref="F5">
    <cfRule type="cellIs" dxfId="91" priority="55" stopIfTrue="1" operator="equal">
      <formula>"þ"</formula>
    </cfRule>
  </conditionalFormatting>
  <conditionalFormatting sqref="E5">
    <cfRule type="cellIs" dxfId="90" priority="54" stopIfTrue="1" operator="equal">
      <formula>"þ"</formula>
    </cfRule>
  </conditionalFormatting>
  <conditionalFormatting sqref="E5">
    <cfRule type="cellIs" dxfId="89" priority="53" stopIfTrue="1" operator="equal">
      <formula>"þ"</formula>
    </cfRule>
  </conditionalFormatting>
  <conditionalFormatting sqref="E5">
    <cfRule type="cellIs" dxfId="88" priority="52" stopIfTrue="1" operator="equal">
      <formula>"þ"</formula>
    </cfRule>
  </conditionalFormatting>
  <conditionalFormatting sqref="E5">
    <cfRule type="cellIs" dxfId="87" priority="51" stopIfTrue="1" operator="equal">
      <formula>"þ"</formula>
    </cfRule>
  </conditionalFormatting>
  <conditionalFormatting sqref="E5">
    <cfRule type="cellIs" dxfId="86" priority="50" stopIfTrue="1" operator="equal">
      <formula>"þ"</formula>
    </cfRule>
  </conditionalFormatting>
  <conditionalFormatting sqref="E5">
    <cfRule type="cellIs" dxfId="85" priority="49" stopIfTrue="1" operator="equal">
      <formula>"þ"</formula>
    </cfRule>
  </conditionalFormatting>
  <conditionalFormatting sqref="E5">
    <cfRule type="cellIs" dxfId="84" priority="48" stopIfTrue="1" operator="equal">
      <formula>"þ"</formula>
    </cfRule>
  </conditionalFormatting>
  <conditionalFormatting sqref="E5">
    <cfRule type="cellIs" dxfId="83" priority="47" stopIfTrue="1" operator="equal">
      <formula>"þ"</formula>
    </cfRule>
  </conditionalFormatting>
  <conditionalFormatting sqref="E5">
    <cfRule type="cellIs" dxfId="82" priority="46" stopIfTrue="1" operator="equal">
      <formula>"þ"</formula>
    </cfRule>
  </conditionalFormatting>
  <conditionalFormatting sqref="E5">
    <cfRule type="cellIs" dxfId="81" priority="45" stopIfTrue="1" operator="equal">
      <formula>"þ"</formula>
    </cfRule>
  </conditionalFormatting>
  <conditionalFormatting sqref="E5">
    <cfRule type="cellIs" dxfId="80" priority="44" stopIfTrue="1" operator="equal">
      <formula>"þ"</formula>
    </cfRule>
  </conditionalFormatting>
  <conditionalFormatting sqref="E5">
    <cfRule type="cellIs" dxfId="79" priority="43" stopIfTrue="1" operator="equal">
      <formula>"þ"</formula>
    </cfRule>
  </conditionalFormatting>
  <conditionalFormatting sqref="E5">
    <cfRule type="cellIs" dxfId="78" priority="42" stopIfTrue="1" operator="equal">
      <formula>"þ"</formula>
    </cfRule>
  </conditionalFormatting>
  <conditionalFormatting sqref="E5">
    <cfRule type="cellIs" dxfId="77" priority="41" stopIfTrue="1" operator="equal">
      <formula>"þ"</formula>
    </cfRule>
  </conditionalFormatting>
  <conditionalFormatting sqref="E5">
    <cfRule type="cellIs" dxfId="76" priority="40" stopIfTrue="1" operator="equal">
      <formula>"þ"</formula>
    </cfRule>
  </conditionalFormatting>
  <conditionalFormatting sqref="E5">
    <cfRule type="cellIs" dxfId="75" priority="39" stopIfTrue="1" operator="equal">
      <formula>"þ"</formula>
    </cfRule>
  </conditionalFormatting>
  <conditionalFormatting sqref="G5">
    <cfRule type="cellIs" dxfId="74" priority="38" stopIfTrue="1" operator="equal">
      <formula>"þ"</formula>
    </cfRule>
  </conditionalFormatting>
  <conditionalFormatting sqref="G5">
    <cfRule type="cellIs" dxfId="73" priority="37" stopIfTrue="1" operator="equal">
      <formula>"þ"</formula>
    </cfRule>
  </conditionalFormatting>
  <conditionalFormatting sqref="G5">
    <cfRule type="cellIs" dxfId="72" priority="36" stopIfTrue="1" operator="equal">
      <formula>"þ"</formula>
    </cfRule>
  </conditionalFormatting>
  <conditionalFormatting sqref="G5">
    <cfRule type="cellIs" dxfId="71" priority="35" stopIfTrue="1" operator="equal">
      <formula>"þ"</formula>
    </cfRule>
  </conditionalFormatting>
  <conditionalFormatting sqref="G5">
    <cfRule type="cellIs" dxfId="70" priority="34" stopIfTrue="1" operator="equal">
      <formula>"þ"</formula>
    </cfRule>
  </conditionalFormatting>
  <conditionalFormatting sqref="G5">
    <cfRule type="cellIs" dxfId="69" priority="33" stopIfTrue="1" operator="equal">
      <formula>"þ"</formula>
    </cfRule>
  </conditionalFormatting>
  <conditionalFormatting sqref="G5">
    <cfRule type="cellIs" dxfId="68" priority="32" stopIfTrue="1" operator="equal">
      <formula>"þ"</formula>
    </cfRule>
  </conditionalFormatting>
  <conditionalFormatting sqref="G5">
    <cfRule type="cellIs" dxfId="67" priority="31" stopIfTrue="1" operator="equal">
      <formula>"þ"</formula>
    </cfRule>
  </conditionalFormatting>
  <conditionalFormatting sqref="G5">
    <cfRule type="cellIs" dxfId="66" priority="30" stopIfTrue="1" operator="equal">
      <formula>"þ"</formula>
    </cfRule>
  </conditionalFormatting>
  <conditionalFormatting sqref="G5">
    <cfRule type="cellIs" dxfId="65" priority="29" stopIfTrue="1" operator="equal">
      <formula>"þ"</formula>
    </cfRule>
  </conditionalFormatting>
  <conditionalFormatting sqref="G5">
    <cfRule type="cellIs" dxfId="64" priority="28" stopIfTrue="1" operator="equal">
      <formula>"þ"</formula>
    </cfRule>
  </conditionalFormatting>
  <conditionalFormatting sqref="G5">
    <cfRule type="cellIs" dxfId="63" priority="27" stopIfTrue="1" operator="equal">
      <formula>"þ"</formula>
    </cfRule>
  </conditionalFormatting>
  <conditionalFormatting sqref="G5">
    <cfRule type="cellIs" dxfId="62" priority="26" stopIfTrue="1" operator="equal">
      <formula>"þ"</formula>
    </cfRule>
  </conditionalFormatting>
  <conditionalFormatting sqref="G5">
    <cfRule type="cellIs" dxfId="61" priority="25" stopIfTrue="1" operator="equal">
      <formula>"þ"</formula>
    </cfRule>
  </conditionalFormatting>
  <conditionalFormatting sqref="G5">
    <cfRule type="cellIs" dxfId="60" priority="24" stopIfTrue="1" operator="equal">
      <formula>"þ"</formula>
    </cfRule>
  </conditionalFormatting>
  <conditionalFormatting sqref="G5">
    <cfRule type="cellIs" dxfId="59" priority="23" stopIfTrue="1" operator="equal">
      <formula>"þ"</formula>
    </cfRule>
  </conditionalFormatting>
  <conditionalFormatting sqref="G3">
    <cfRule type="cellIs" dxfId="58" priority="18" stopIfTrue="1" operator="equal">
      <formula>"þ"</formula>
    </cfRule>
  </conditionalFormatting>
  <conditionalFormatting sqref="F3">
    <cfRule type="cellIs" dxfId="57" priority="17" stopIfTrue="1" operator="equal">
      <formula>"þ"</formula>
    </cfRule>
  </conditionalFormatting>
  <conditionalFormatting sqref="L5 L7:L8">
    <cfRule type="cellIs" dxfId="56" priority="16" stopIfTrue="1" operator="equal">
      <formula>"þ"</formula>
    </cfRule>
  </conditionalFormatting>
  <conditionalFormatting sqref="L5 L7:L8">
    <cfRule type="cellIs" dxfId="55" priority="15" stopIfTrue="1" operator="equal">
      <formula>"þ"</formula>
    </cfRule>
  </conditionalFormatting>
  <conditionalFormatting sqref="G15">
    <cfRule type="cellIs" dxfId="54" priority="14" stopIfTrue="1" operator="equal">
      <formula>"þ"</formula>
    </cfRule>
  </conditionalFormatting>
  <conditionalFormatting sqref="G15">
    <cfRule type="cellIs" dxfId="53" priority="13" stopIfTrue="1" operator="equal">
      <formula>"þ"</formula>
    </cfRule>
  </conditionalFormatting>
  <conditionalFormatting sqref="G15">
    <cfRule type="cellIs" dxfId="52" priority="12" stopIfTrue="1" operator="equal">
      <formula>"þ"</formula>
    </cfRule>
  </conditionalFormatting>
  <conditionalFormatting sqref="G15">
    <cfRule type="cellIs" dxfId="51" priority="11" stopIfTrue="1" operator="equal">
      <formula>"þ"</formula>
    </cfRule>
  </conditionalFormatting>
  <conditionalFormatting sqref="L15">
    <cfRule type="cellIs" dxfId="50" priority="10" stopIfTrue="1" operator="equal">
      <formula>"þ"</formula>
    </cfRule>
  </conditionalFormatting>
  <conditionalFormatting sqref="L15">
    <cfRule type="cellIs" dxfId="49" priority="9" stopIfTrue="1" operator="equal">
      <formula>"þ"</formula>
    </cfRule>
  </conditionalFormatting>
  <conditionalFormatting sqref="H9">
    <cfRule type="cellIs" dxfId="48" priority="8" stopIfTrue="1" operator="equal">
      <formula>"þ"</formula>
    </cfRule>
  </conditionalFormatting>
  <conditionalFormatting sqref="H9">
    <cfRule type="cellIs" dxfId="47" priority="7" stopIfTrue="1" operator="equal">
      <formula>"þ"</formula>
    </cfRule>
  </conditionalFormatting>
  <conditionalFormatting sqref="L9">
    <cfRule type="cellIs" dxfId="46" priority="6" stopIfTrue="1" operator="equal">
      <formula>"þ"</formula>
    </cfRule>
  </conditionalFormatting>
  <conditionalFormatting sqref="L9">
    <cfRule type="cellIs" dxfId="45" priority="5" stopIfTrue="1" operator="equal">
      <formula>"þ"</formula>
    </cfRule>
  </conditionalFormatting>
  <conditionalFormatting sqref="L9">
    <cfRule type="cellIs" dxfId="44" priority="4" stopIfTrue="1" operator="equal">
      <formula>"þ"</formula>
    </cfRule>
  </conditionalFormatting>
  <conditionalFormatting sqref="L9">
    <cfRule type="cellIs" dxfId="43" priority="3" stopIfTrue="1" operator="equal">
      <formula>"þ"</formula>
    </cfRule>
  </conditionalFormatting>
  <conditionalFormatting sqref="L6">
    <cfRule type="cellIs" dxfId="42" priority="2" stopIfTrue="1" operator="equal">
      <formula>"þ"</formula>
    </cfRule>
  </conditionalFormatting>
  <conditionalFormatting sqref="L6">
    <cfRule type="cellIs" dxfId="41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8" bestFit="1" customWidth="1"/>
    <col min="2" max="2" width="31.796875" style="48" bestFit="1" customWidth="1"/>
    <col min="3" max="3" width="24.69921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53.5" style="43" bestFit="1" customWidth="1"/>
    <col min="16" max="16384" width="8.796875" style="43"/>
  </cols>
  <sheetData>
    <row r="1" spans="1:15" ht="31.8" thickBot="1" x14ac:dyDescent="0.35">
      <c r="A1" s="167" t="s">
        <v>0</v>
      </c>
      <c r="B1" s="168" t="s">
        <v>34</v>
      </c>
      <c r="C1" s="168" t="s">
        <v>35</v>
      </c>
      <c r="D1" s="123" t="s">
        <v>90</v>
      </c>
      <c r="E1" s="125" t="s">
        <v>36</v>
      </c>
      <c r="F1" s="124" t="s">
        <v>89</v>
      </c>
      <c r="G1" s="123" t="s">
        <v>88</v>
      </c>
      <c r="H1" s="122" t="s">
        <v>37</v>
      </c>
      <c r="I1" s="122" t="s">
        <v>38</v>
      </c>
      <c r="J1" s="122" t="s">
        <v>87</v>
      </c>
      <c r="K1" s="121" t="s">
        <v>3</v>
      </c>
      <c r="L1" s="122" t="s">
        <v>25</v>
      </c>
      <c r="M1" s="120" t="s">
        <v>84</v>
      </c>
      <c r="N1" s="122" t="s">
        <v>83</v>
      </c>
      <c r="O1" s="119" t="s">
        <v>86</v>
      </c>
    </row>
    <row r="2" spans="1:15" x14ac:dyDescent="0.3">
      <c r="A2" s="163" t="s">
        <v>148</v>
      </c>
      <c r="B2" s="44" t="s">
        <v>128</v>
      </c>
      <c r="C2" s="44" t="s">
        <v>153</v>
      </c>
      <c r="D2" s="118" t="s">
        <v>80</v>
      </c>
      <c r="E2" s="117">
        <v>33</v>
      </c>
      <c r="F2" s="161">
        <v>8</v>
      </c>
      <c r="G2" s="116">
        <v>3</v>
      </c>
      <c r="H2" s="44">
        <v>0</v>
      </c>
      <c r="I2" s="44">
        <v>0</v>
      </c>
      <c r="J2" s="44">
        <f t="shared" ref="J2:J3" si="0">IF(D2="þ",SUM(E2,G2:I2),SUM(E2,F2,H2,I2))</f>
        <v>41</v>
      </c>
      <c r="K2" s="45">
        <f t="shared" ref="K2:K4" ca="1" si="1">RANDBETWEEN(1,20)</f>
        <v>2</v>
      </c>
      <c r="L2" s="44">
        <f t="shared" ref="L2:L3" ca="1" si="2">SUM(J2:K2)</f>
        <v>43</v>
      </c>
      <c r="M2" s="67">
        <v>20</v>
      </c>
      <c r="N2" s="70" t="str">
        <f t="shared" ref="N2:N3" ca="1" si="3">IF(K2&gt;(M2-1),"þ","ý")</f>
        <v>ý</v>
      </c>
      <c r="O2" s="178" t="s">
        <v>157</v>
      </c>
    </row>
    <row r="3" spans="1:15" x14ac:dyDescent="0.3">
      <c r="A3" s="163" t="s">
        <v>148</v>
      </c>
      <c r="B3" s="44" t="s">
        <v>129</v>
      </c>
      <c r="C3" s="44" t="s">
        <v>154</v>
      </c>
      <c r="D3" s="118" t="s">
        <v>80</v>
      </c>
      <c r="E3" s="117">
        <v>33</v>
      </c>
      <c r="F3" s="161">
        <v>6</v>
      </c>
      <c r="G3" s="116">
        <v>3</v>
      </c>
      <c r="H3" s="44">
        <v>0</v>
      </c>
      <c r="I3" s="44">
        <v>0</v>
      </c>
      <c r="J3" s="44">
        <f t="shared" si="0"/>
        <v>39</v>
      </c>
      <c r="K3" s="45">
        <f t="shared" ca="1" si="1"/>
        <v>4</v>
      </c>
      <c r="L3" s="44">
        <f t="shared" ca="1" si="2"/>
        <v>43</v>
      </c>
      <c r="M3" s="67">
        <v>20</v>
      </c>
      <c r="N3" s="70" t="str">
        <f t="shared" ca="1" si="3"/>
        <v>ý</v>
      </c>
      <c r="O3" s="178" t="s">
        <v>160</v>
      </c>
    </row>
    <row r="4" spans="1:15" x14ac:dyDescent="0.3">
      <c r="A4" s="163" t="s">
        <v>148</v>
      </c>
      <c r="B4" s="44" t="s">
        <v>130</v>
      </c>
      <c r="C4" s="44" t="s">
        <v>154</v>
      </c>
      <c r="D4" s="118" t="s">
        <v>80</v>
      </c>
      <c r="E4" s="117">
        <v>33</v>
      </c>
      <c r="F4" s="161">
        <v>6</v>
      </c>
      <c r="G4" s="116">
        <v>3</v>
      </c>
      <c r="H4" s="44">
        <v>0</v>
      </c>
      <c r="I4" s="44">
        <v>0</v>
      </c>
      <c r="J4" s="44">
        <f t="shared" ref="J4:J10" si="4">IF(D4="þ",SUM(E4,G4:I4),SUM(E4,F4,H4,I4))</f>
        <v>39</v>
      </c>
      <c r="K4" s="45">
        <f t="shared" ca="1" si="1"/>
        <v>3</v>
      </c>
      <c r="L4" s="44">
        <f t="shared" ref="L4:L21" ca="1" si="5">SUM(J4:K4)</f>
        <v>42</v>
      </c>
      <c r="M4" s="67">
        <v>20</v>
      </c>
      <c r="N4" s="70" t="str">
        <f t="shared" ref="N4:N21" ca="1" si="6">IF(K4&gt;(M4-1),"þ","ý")</f>
        <v>ý</v>
      </c>
      <c r="O4" s="178" t="s">
        <v>161</v>
      </c>
    </row>
    <row r="5" spans="1:15" x14ac:dyDescent="0.3">
      <c r="A5" s="163" t="s">
        <v>148</v>
      </c>
      <c r="B5" s="44" t="s">
        <v>131</v>
      </c>
      <c r="C5" s="44" t="s">
        <v>155</v>
      </c>
      <c r="D5" s="118" t="s">
        <v>80</v>
      </c>
      <c r="E5" s="117">
        <v>33</v>
      </c>
      <c r="F5" s="161">
        <v>6</v>
      </c>
      <c r="G5" s="116">
        <v>3</v>
      </c>
      <c r="H5" s="44">
        <v>0</v>
      </c>
      <c r="I5" s="44">
        <v>0</v>
      </c>
      <c r="J5" s="44">
        <f t="shared" si="4"/>
        <v>39</v>
      </c>
      <c r="K5" s="45">
        <f t="shared" ref="K5:K23" ca="1" si="7">RANDBETWEEN(1,20)</f>
        <v>5</v>
      </c>
      <c r="L5" s="44">
        <f t="shared" ca="1" si="5"/>
        <v>44</v>
      </c>
      <c r="M5" s="67">
        <v>20</v>
      </c>
      <c r="N5" s="70" t="str">
        <f t="shared" ca="1" si="6"/>
        <v>ý</v>
      </c>
      <c r="O5" s="44"/>
    </row>
    <row r="6" spans="1:15" x14ac:dyDescent="0.3">
      <c r="A6" s="163" t="s">
        <v>148</v>
      </c>
      <c r="B6" s="44" t="s">
        <v>132</v>
      </c>
      <c r="C6" s="44" t="s">
        <v>155</v>
      </c>
      <c r="D6" s="118" t="s">
        <v>80</v>
      </c>
      <c r="E6" s="117">
        <v>33</v>
      </c>
      <c r="F6" s="161">
        <v>6</v>
      </c>
      <c r="G6" s="116">
        <v>3</v>
      </c>
      <c r="H6" s="44">
        <v>0</v>
      </c>
      <c r="I6" s="44">
        <v>0</v>
      </c>
      <c r="J6" s="44">
        <f t="shared" si="4"/>
        <v>39</v>
      </c>
      <c r="K6" s="45">
        <f t="shared" ca="1" si="7"/>
        <v>1</v>
      </c>
      <c r="L6" s="44">
        <f t="shared" ca="1" si="5"/>
        <v>40</v>
      </c>
      <c r="M6" s="67">
        <v>20</v>
      </c>
      <c r="N6" s="70" t="str">
        <f t="shared" ca="1" si="6"/>
        <v>ý</v>
      </c>
      <c r="O6" s="44"/>
    </row>
    <row r="7" spans="1:15" x14ac:dyDescent="0.3">
      <c r="A7" s="163" t="s">
        <v>148</v>
      </c>
      <c r="B7" s="44" t="s">
        <v>133</v>
      </c>
      <c r="C7" s="44" t="s">
        <v>156</v>
      </c>
      <c r="D7" s="118" t="s">
        <v>80</v>
      </c>
      <c r="E7" s="117">
        <v>33</v>
      </c>
      <c r="F7" s="161">
        <v>6</v>
      </c>
      <c r="G7" s="116">
        <v>3</v>
      </c>
      <c r="H7" s="44">
        <v>0</v>
      </c>
      <c r="I7" s="44">
        <v>0</v>
      </c>
      <c r="J7" s="44">
        <f t="shared" si="4"/>
        <v>39</v>
      </c>
      <c r="K7" s="45">
        <f t="shared" ca="1" si="7"/>
        <v>19</v>
      </c>
      <c r="L7" s="44">
        <f t="shared" ca="1" si="5"/>
        <v>58</v>
      </c>
      <c r="M7" s="67">
        <v>20</v>
      </c>
      <c r="N7" s="70" t="str">
        <f t="shared" ca="1" si="6"/>
        <v>ý</v>
      </c>
      <c r="O7" s="44"/>
    </row>
    <row r="8" spans="1:15" x14ac:dyDescent="0.3">
      <c r="A8" s="163" t="s">
        <v>148</v>
      </c>
      <c r="B8" s="44" t="s">
        <v>135</v>
      </c>
      <c r="C8" s="44" t="s">
        <v>159</v>
      </c>
      <c r="D8" s="195" t="s">
        <v>158</v>
      </c>
      <c r="E8" s="189"/>
      <c r="F8" s="190"/>
      <c r="G8" s="190"/>
      <c r="H8" s="190"/>
      <c r="I8" s="190"/>
      <c r="J8" s="190"/>
      <c r="K8" s="191"/>
      <c r="L8" s="190"/>
      <c r="M8" s="190"/>
      <c r="N8" s="192"/>
      <c r="O8" s="193"/>
    </row>
    <row r="9" spans="1:15" x14ac:dyDescent="0.3">
      <c r="A9" s="163" t="s">
        <v>148</v>
      </c>
      <c r="B9" s="44" t="s">
        <v>136</v>
      </c>
      <c r="C9" s="44" t="s">
        <v>138</v>
      </c>
      <c r="D9" s="195" t="s">
        <v>137</v>
      </c>
      <c r="E9" s="189"/>
      <c r="F9" s="190"/>
      <c r="G9" s="190"/>
      <c r="H9" s="190"/>
      <c r="I9" s="190"/>
      <c r="J9" s="190"/>
      <c r="K9" s="191"/>
      <c r="L9" s="190"/>
      <c r="M9" s="190"/>
      <c r="N9" s="192"/>
      <c r="O9" s="194"/>
    </row>
    <row r="10" spans="1:15" x14ac:dyDescent="0.3">
      <c r="A10" s="164" t="s">
        <v>148</v>
      </c>
      <c r="B10" s="46" t="s">
        <v>127</v>
      </c>
      <c r="C10" s="46" t="s">
        <v>127</v>
      </c>
      <c r="D10" s="115" t="s">
        <v>80</v>
      </c>
      <c r="E10" s="114">
        <v>33</v>
      </c>
      <c r="F10" s="159">
        <v>24</v>
      </c>
      <c r="G10" s="113">
        <v>3</v>
      </c>
      <c r="H10" s="46">
        <v>0</v>
      </c>
      <c r="I10" s="46">
        <v>0</v>
      </c>
      <c r="J10" s="46">
        <f t="shared" si="4"/>
        <v>57</v>
      </c>
      <c r="K10" s="47">
        <f t="shared" ca="1" si="7"/>
        <v>7</v>
      </c>
      <c r="L10" s="46">
        <f t="shared" ca="1" si="5"/>
        <v>64</v>
      </c>
      <c r="M10" s="68">
        <v>20</v>
      </c>
      <c r="N10" s="69" t="str">
        <f t="shared" ca="1" si="6"/>
        <v>ý</v>
      </c>
      <c r="O10" s="46"/>
    </row>
    <row r="11" spans="1:15" x14ac:dyDescent="0.3">
      <c r="A11" s="206"/>
      <c r="B11" s="207"/>
      <c r="C11" s="207"/>
      <c r="D11" s="208"/>
      <c r="E11" s="209"/>
      <c r="F11" s="207"/>
      <c r="G11" s="207"/>
      <c r="H11" s="207"/>
      <c r="I11" s="207"/>
      <c r="J11" s="207"/>
      <c r="K11" s="210"/>
      <c r="L11" s="207"/>
      <c r="M11" s="207"/>
      <c r="N11" s="208"/>
      <c r="O11" s="211"/>
    </row>
    <row r="12" spans="1:15" x14ac:dyDescent="0.3">
      <c r="A12" s="212"/>
      <c r="B12" s="213"/>
      <c r="C12" s="213"/>
      <c r="D12" s="214"/>
      <c r="E12" s="215"/>
      <c r="F12" s="213"/>
      <c r="G12" s="213"/>
      <c r="H12" s="213"/>
      <c r="I12" s="213"/>
      <c r="J12" s="213"/>
      <c r="K12" s="216"/>
      <c r="L12" s="213"/>
      <c r="M12" s="213"/>
      <c r="N12" s="214"/>
      <c r="O12" s="217"/>
    </row>
    <row r="13" spans="1:15" x14ac:dyDescent="0.3">
      <c r="A13" s="212"/>
      <c r="B13" s="213"/>
      <c r="C13" s="213"/>
      <c r="D13" s="214"/>
      <c r="E13" s="215"/>
      <c r="F13" s="213"/>
      <c r="G13" s="213"/>
      <c r="H13" s="213"/>
      <c r="I13" s="213"/>
      <c r="J13" s="213"/>
      <c r="K13" s="216"/>
      <c r="L13" s="213"/>
      <c r="M13" s="213"/>
      <c r="N13" s="214"/>
      <c r="O13" s="217"/>
    </row>
    <row r="14" spans="1:15" x14ac:dyDescent="0.3">
      <c r="A14" s="212"/>
      <c r="B14" s="213"/>
      <c r="C14" s="213"/>
      <c r="D14" s="214"/>
      <c r="E14" s="215"/>
      <c r="F14" s="213"/>
      <c r="G14" s="213"/>
      <c r="H14" s="213"/>
      <c r="I14" s="213"/>
      <c r="J14" s="213"/>
      <c r="K14" s="216"/>
      <c r="L14" s="213"/>
      <c r="M14" s="213"/>
      <c r="N14" s="214"/>
      <c r="O14" s="217"/>
    </row>
    <row r="15" spans="1:15" x14ac:dyDescent="0.3">
      <c r="A15" s="212"/>
      <c r="B15" s="213"/>
      <c r="C15" s="213"/>
      <c r="D15" s="214"/>
      <c r="E15" s="215"/>
      <c r="F15" s="213"/>
      <c r="G15" s="213"/>
      <c r="H15" s="213"/>
      <c r="I15" s="213"/>
      <c r="J15" s="213"/>
      <c r="K15" s="216"/>
      <c r="L15" s="213"/>
      <c r="M15" s="213"/>
      <c r="N15" s="214"/>
      <c r="O15" s="217"/>
    </row>
    <row r="16" spans="1:15" x14ac:dyDescent="0.3">
      <c r="A16" s="212"/>
      <c r="B16" s="213"/>
      <c r="C16" s="213"/>
      <c r="D16" s="214"/>
      <c r="E16" s="215"/>
      <c r="F16" s="213"/>
      <c r="G16" s="213"/>
      <c r="H16" s="213"/>
      <c r="I16" s="213"/>
      <c r="J16" s="213"/>
      <c r="K16" s="216"/>
      <c r="L16" s="213"/>
      <c r="M16" s="213"/>
      <c r="N16" s="214"/>
      <c r="O16" s="217"/>
    </row>
    <row r="17" spans="1:15" x14ac:dyDescent="0.3">
      <c r="A17" s="212"/>
      <c r="B17" s="213"/>
      <c r="C17" s="213"/>
      <c r="D17" s="218"/>
      <c r="E17" s="215"/>
      <c r="F17" s="213"/>
      <c r="G17" s="213"/>
      <c r="H17" s="213"/>
      <c r="I17" s="213"/>
      <c r="J17" s="213"/>
      <c r="K17" s="216"/>
      <c r="L17" s="213"/>
      <c r="M17" s="213"/>
      <c r="N17" s="214"/>
      <c r="O17" s="219"/>
    </row>
    <row r="18" spans="1:15" x14ac:dyDescent="0.3">
      <c r="A18" s="212"/>
      <c r="B18" s="213"/>
      <c r="C18" s="213"/>
      <c r="D18" s="218"/>
      <c r="E18" s="215"/>
      <c r="F18" s="213"/>
      <c r="G18" s="213"/>
      <c r="H18" s="213"/>
      <c r="I18" s="213"/>
      <c r="J18" s="213"/>
      <c r="K18" s="216"/>
      <c r="L18" s="213"/>
      <c r="M18" s="213"/>
      <c r="N18" s="214"/>
      <c r="O18" s="220"/>
    </row>
    <row r="19" spans="1:15" x14ac:dyDescent="0.3">
      <c r="A19" s="221"/>
      <c r="B19" s="222"/>
      <c r="C19" s="222"/>
      <c r="D19" s="223"/>
      <c r="E19" s="224"/>
      <c r="F19" s="222"/>
      <c r="G19" s="222"/>
      <c r="H19" s="222"/>
      <c r="I19" s="222"/>
      <c r="J19" s="222"/>
      <c r="K19" s="225"/>
      <c r="L19" s="222"/>
      <c r="M19" s="222"/>
      <c r="N19" s="223"/>
      <c r="O19" s="226"/>
    </row>
    <row r="20" spans="1:15" x14ac:dyDescent="0.3">
      <c r="A20" s="163" t="s">
        <v>162</v>
      </c>
      <c r="B20" s="44" t="s">
        <v>163</v>
      </c>
      <c r="C20" s="44" t="s">
        <v>164</v>
      </c>
      <c r="D20" s="118" t="s">
        <v>80</v>
      </c>
      <c r="E20" s="117">
        <v>15</v>
      </c>
      <c r="F20" s="161">
        <v>5</v>
      </c>
      <c r="G20" s="116">
        <v>3</v>
      </c>
      <c r="H20" s="44">
        <v>1</v>
      </c>
      <c r="I20" s="44">
        <v>0</v>
      </c>
      <c r="J20" s="44">
        <f t="shared" ref="J20:J23" si="8">IF(D20="þ",SUM(E20,G20:I20),SUM(E20,F20,H20,I20))</f>
        <v>21</v>
      </c>
      <c r="K20" s="45">
        <f t="shared" ca="1" si="7"/>
        <v>9</v>
      </c>
      <c r="L20" s="44">
        <f t="shared" ca="1" si="5"/>
        <v>30</v>
      </c>
      <c r="M20" s="67">
        <v>20</v>
      </c>
      <c r="N20" s="70" t="str">
        <f t="shared" ca="1" si="6"/>
        <v>ý</v>
      </c>
      <c r="O20" s="44" t="s">
        <v>165</v>
      </c>
    </row>
    <row r="21" spans="1:15" x14ac:dyDescent="0.3">
      <c r="A21" s="163" t="s">
        <v>162</v>
      </c>
      <c r="B21" s="44" t="s">
        <v>167</v>
      </c>
      <c r="C21" s="44" t="s">
        <v>168</v>
      </c>
      <c r="D21" s="118" t="s">
        <v>80</v>
      </c>
      <c r="E21" s="117">
        <v>15</v>
      </c>
      <c r="F21" s="161">
        <v>5</v>
      </c>
      <c r="G21" s="116">
        <v>3</v>
      </c>
      <c r="H21" s="44">
        <v>1</v>
      </c>
      <c r="I21" s="44">
        <v>0</v>
      </c>
      <c r="J21" s="44">
        <f t="shared" si="8"/>
        <v>21</v>
      </c>
      <c r="K21" s="45">
        <f t="shared" ca="1" si="7"/>
        <v>6</v>
      </c>
      <c r="L21" s="44">
        <f t="shared" ca="1" si="5"/>
        <v>27</v>
      </c>
      <c r="M21" s="67">
        <v>20</v>
      </c>
      <c r="N21" s="70" t="str">
        <f t="shared" ca="1" si="6"/>
        <v>ý</v>
      </c>
      <c r="O21" s="44" t="s">
        <v>166</v>
      </c>
    </row>
    <row r="22" spans="1:15" x14ac:dyDescent="0.3">
      <c r="A22" s="163" t="s">
        <v>162</v>
      </c>
      <c r="B22" s="44" t="s">
        <v>171</v>
      </c>
      <c r="C22" s="44" t="s">
        <v>172</v>
      </c>
      <c r="D22" s="118" t="s">
        <v>85</v>
      </c>
      <c r="E22" s="117">
        <v>15</v>
      </c>
      <c r="F22" s="161">
        <v>5</v>
      </c>
      <c r="G22" s="116">
        <v>3</v>
      </c>
      <c r="H22" s="44">
        <v>1</v>
      </c>
      <c r="I22" s="44">
        <v>0</v>
      </c>
      <c r="J22" s="44">
        <f t="shared" si="8"/>
        <v>19</v>
      </c>
      <c r="K22" s="45">
        <f t="shared" ca="1" si="7"/>
        <v>19</v>
      </c>
      <c r="L22" s="44">
        <f t="shared" ref="L22:L23" ca="1" si="9">SUM(J22:K22)</f>
        <v>38</v>
      </c>
      <c r="M22" s="67">
        <v>20</v>
      </c>
      <c r="N22" s="70" t="str">
        <f t="shared" ref="N22:N23" ca="1" si="10">IF(K22&gt;(M22-1),"þ","ý")</f>
        <v>ý</v>
      </c>
      <c r="O22" s="44" t="s">
        <v>173</v>
      </c>
    </row>
    <row r="23" spans="1:15" x14ac:dyDescent="0.3">
      <c r="A23" s="164" t="s">
        <v>162</v>
      </c>
      <c r="B23" s="46" t="s">
        <v>127</v>
      </c>
      <c r="C23" s="46" t="s">
        <v>127</v>
      </c>
      <c r="D23" s="115" t="s">
        <v>80</v>
      </c>
      <c r="E23" s="114">
        <v>15</v>
      </c>
      <c r="F23" s="159">
        <v>5</v>
      </c>
      <c r="G23" s="113">
        <v>3</v>
      </c>
      <c r="H23" s="46">
        <v>1</v>
      </c>
      <c r="I23" s="46">
        <v>0</v>
      </c>
      <c r="J23" s="46">
        <f t="shared" si="8"/>
        <v>21</v>
      </c>
      <c r="K23" s="47">
        <f t="shared" ca="1" si="7"/>
        <v>17</v>
      </c>
      <c r="L23" s="46">
        <f t="shared" ca="1" si="9"/>
        <v>38</v>
      </c>
      <c r="M23" s="68">
        <v>20</v>
      </c>
      <c r="N23" s="69" t="str">
        <f t="shared" ca="1" si="10"/>
        <v>ý</v>
      </c>
      <c r="O23" s="46"/>
    </row>
  </sheetData>
  <conditionalFormatting sqref="K2:K6 K10:K16 K19:K20">
    <cfRule type="cellIs" dxfId="40" priority="136" operator="greaterThanOrEqual">
      <formula>M2</formula>
    </cfRule>
  </conditionalFormatting>
  <conditionalFormatting sqref="N10:N16 N5:N6 N19">
    <cfRule type="cellIs" dxfId="39" priority="135" operator="equal">
      <formula>"þ"</formula>
    </cfRule>
  </conditionalFormatting>
  <conditionalFormatting sqref="D10 D5:D6">
    <cfRule type="cellIs" dxfId="38" priority="133" operator="equal">
      <formula>"þ"</formula>
    </cfRule>
  </conditionalFormatting>
  <conditionalFormatting sqref="N20">
    <cfRule type="cellIs" dxfId="37" priority="118" operator="equal">
      <formula>"þ"</formula>
    </cfRule>
  </conditionalFormatting>
  <conditionalFormatting sqref="D20">
    <cfRule type="cellIs" dxfId="36" priority="116" operator="equal">
      <formula>"þ"</formula>
    </cfRule>
  </conditionalFormatting>
  <conditionalFormatting sqref="K20:K22">
    <cfRule type="cellIs" dxfId="35" priority="97" operator="greaterThanOrEqual">
      <formula>M20</formula>
    </cfRule>
  </conditionalFormatting>
  <conditionalFormatting sqref="N20:N22">
    <cfRule type="cellIs" dxfId="34" priority="96" operator="equal">
      <formula>"þ"</formula>
    </cfRule>
  </conditionalFormatting>
  <conditionalFormatting sqref="D22">
    <cfRule type="cellIs" dxfId="33" priority="93" operator="equal">
      <formula>"þ"</formula>
    </cfRule>
  </conditionalFormatting>
  <conditionalFormatting sqref="D21">
    <cfRule type="cellIs" dxfId="32" priority="92" operator="equal">
      <formula>"þ"</formula>
    </cfRule>
  </conditionalFormatting>
  <conditionalFormatting sqref="N2:N4">
    <cfRule type="cellIs" dxfId="31" priority="74" operator="equal">
      <formula>"þ"</formula>
    </cfRule>
  </conditionalFormatting>
  <conditionalFormatting sqref="D2:D4">
    <cfRule type="cellIs" dxfId="30" priority="73" operator="equal">
      <formula>"þ"</formula>
    </cfRule>
  </conditionalFormatting>
  <conditionalFormatting sqref="K23">
    <cfRule type="cellIs" dxfId="29" priority="66" operator="greaterThanOrEqual">
      <formula>M23</formula>
    </cfRule>
  </conditionalFormatting>
  <conditionalFormatting sqref="N23">
    <cfRule type="cellIs" dxfId="28" priority="65" operator="equal">
      <formula>"þ"</formula>
    </cfRule>
  </conditionalFormatting>
  <conditionalFormatting sqref="D23">
    <cfRule type="cellIs" dxfId="27" priority="64" operator="equal">
      <formula>"þ"</formula>
    </cfRule>
  </conditionalFormatting>
  <conditionalFormatting sqref="K23">
    <cfRule type="cellIs" dxfId="26" priority="59" operator="greaterThanOrEqual">
      <formula>M23</formula>
    </cfRule>
  </conditionalFormatting>
  <conditionalFormatting sqref="N23">
    <cfRule type="cellIs" dxfId="25" priority="58" operator="equal">
      <formula>"þ"</formula>
    </cfRule>
  </conditionalFormatting>
  <conditionalFormatting sqref="D23">
    <cfRule type="cellIs" dxfId="24" priority="57" operator="equal">
      <formula>"þ"</formula>
    </cfRule>
  </conditionalFormatting>
  <conditionalFormatting sqref="D21">
    <cfRule type="cellIs" dxfId="23" priority="49" operator="equal">
      <formula>"þ"</formula>
    </cfRule>
  </conditionalFormatting>
  <conditionalFormatting sqref="D20">
    <cfRule type="cellIs" dxfId="22" priority="48" operator="equal">
      <formula>"þ"</formula>
    </cfRule>
  </conditionalFormatting>
  <conditionalFormatting sqref="K7">
    <cfRule type="cellIs" dxfId="21" priority="44" operator="greaterThanOrEqual">
      <formula>M7</formula>
    </cfRule>
  </conditionalFormatting>
  <conditionalFormatting sqref="N7">
    <cfRule type="cellIs" dxfId="20" priority="43" operator="equal">
      <formula>"þ"</formula>
    </cfRule>
  </conditionalFormatting>
  <conditionalFormatting sqref="D7:D9">
    <cfRule type="cellIs" dxfId="19" priority="42" operator="equal">
      <formula>"þ"</formula>
    </cfRule>
  </conditionalFormatting>
  <conditionalFormatting sqref="N8">
    <cfRule type="cellIs" dxfId="18" priority="23" operator="equal">
      <formula>"þ"</formula>
    </cfRule>
  </conditionalFormatting>
  <conditionalFormatting sqref="N9">
    <cfRule type="cellIs" dxfId="17" priority="24" operator="equal">
      <formula>"þ"</formula>
    </cfRule>
  </conditionalFormatting>
  <conditionalFormatting sqref="D19 D14:D15">
    <cfRule type="cellIs" dxfId="16" priority="5" operator="equal">
      <formula>"þ"</formula>
    </cfRule>
  </conditionalFormatting>
  <conditionalFormatting sqref="D11:D13">
    <cfRule type="cellIs" dxfId="15" priority="4" operator="equal">
      <formula>"þ"</formula>
    </cfRule>
  </conditionalFormatting>
  <conditionalFormatting sqref="D16:D18">
    <cfRule type="cellIs" dxfId="14" priority="3" operator="equal">
      <formula>"þ"</formula>
    </cfRule>
  </conditionalFormatting>
  <conditionalFormatting sqref="N17">
    <cfRule type="cellIs" dxfId="13" priority="1" operator="equal">
      <formula>"þ"</formula>
    </cfRule>
  </conditionalFormatting>
  <conditionalFormatting sqref="N18">
    <cfRule type="cellIs" dxfId="1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showGridLines="0" zoomScaleNormal="100" workbookViewId="0"/>
  </sheetViews>
  <sheetFormatPr defaultColWidth="4" defaultRowHeight="15.6" x14ac:dyDescent="0.3"/>
  <cols>
    <col min="1" max="1" width="9.5" style="18" bestFit="1" customWidth="1"/>
    <col min="2" max="2" width="11.5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16384" width="4" style="18"/>
  </cols>
  <sheetData>
    <row r="1" spans="1:5" s="19" customFormat="1" x14ac:dyDescent="0.3">
      <c r="A1" s="90" t="s">
        <v>0</v>
      </c>
      <c r="B1" s="90" t="s">
        <v>63</v>
      </c>
      <c r="C1" s="90" t="s">
        <v>39</v>
      </c>
      <c r="D1" s="91" t="s">
        <v>3</v>
      </c>
      <c r="E1" s="90" t="s">
        <v>107</v>
      </c>
    </row>
    <row r="2" spans="1:5" x14ac:dyDescent="0.3">
      <c r="A2" s="162" t="s">
        <v>148</v>
      </c>
      <c r="B2" s="5" t="s">
        <v>40</v>
      </c>
      <c r="C2" s="92">
        <v>25</v>
      </c>
      <c r="D2" s="93">
        <f t="shared" ref="D2:D7" ca="1" si="0">RANDBETWEEN(1,20)</f>
        <v>13</v>
      </c>
      <c r="E2" s="92">
        <f t="shared" ref="E2:E4" ca="1" si="1">D2+C2</f>
        <v>38</v>
      </c>
    </row>
    <row r="3" spans="1:5" x14ac:dyDescent="0.3">
      <c r="A3" s="163" t="s">
        <v>148</v>
      </c>
      <c r="B3" s="5" t="s">
        <v>41</v>
      </c>
      <c r="C3" s="44">
        <v>18</v>
      </c>
      <c r="D3" s="45">
        <f t="shared" ca="1" si="0"/>
        <v>3</v>
      </c>
      <c r="E3" s="44">
        <f t="shared" ca="1" si="1"/>
        <v>21</v>
      </c>
    </row>
    <row r="4" spans="1:5" x14ac:dyDescent="0.3">
      <c r="A4" s="164" t="s">
        <v>148</v>
      </c>
      <c r="B4" s="94" t="s">
        <v>42</v>
      </c>
      <c r="C4" s="46">
        <v>22</v>
      </c>
      <c r="D4" s="47">
        <f t="shared" ca="1" si="0"/>
        <v>18</v>
      </c>
      <c r="E4" s="46">
        <f t="shared" ca="1" si="1"/>
        <v>40</v>
      </c>
    </row>
    <row r="5" spans="1:5" x14ac:dyDescent="0.3">
      <c r="A5" s="162" t="s">
        <v>162</v>
      </c>
      <c r="B5" s="5" t="s">
        <v>40</v>
      </c>
      <c r="C5" s="92">
        <f>9+4</f>
        <v>13</v>
      </c>
      <c r="D5" s="93">
        <f t="shared" ca="1" si="0"/>
        <v>6</v>
      </c>
      <c r="E5" s="92">
        <f t="shared" ref="E5:E7" ca="1" si="2">D5+C5</f>
        <v>19</v>
      </c>
    </row>
    <row r="6" spans="1:5" x14ac:dyDescent="0.3">
      <c r="A6" s="163" t="s">
        <v>162</v>
      </c>
      <c r="B6" s="5" t="s">
        <v>41</v>
      </c>
      <c r="C6" s="44">
        <f>9+3</f>
        <v>12</v>
      </c>
      <c r="D6" s="45">
        <f t="shared" ca="1" si="0"/>
        <v>11</v>
      </c>
      <c r="E6" s="44">
        <f t="shared" ca="1" si="2"/>
        <v>23</v>
      </c>
    </row>
    <row r="7" spans="1:5" x14ac:dyDescent="0.3">
      <c r="A7" s="164" t="s">
        <v>162</v>
      </c>
      <c r="B7" s="94" t="s">
        <v>42</v>
      </c>
      <c r="C7" s="46">
        <f>5+4</f>
        <v>9</v>
      </c>
      <c r="D7" s="47">
        <f t="shared" ca="1" si="0"/>
        <v>11</v>
      </c>
      <c r="E7" s="46">
        <f t="shared" ca="1" si="2"/>
        <v>20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9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J9" sqref="J9"/>
    </sheetView>
  </sheetViews>
  <sheetFormatPr defaultColWidth="9.69921875" defaultRowHeight="20.399999999999999" x14ac:dyDescent="0.3"/>
  <cols>
    <col min="1" max="1" width="15.5" style="199" bestFit="1" customWidth="1"/>
    <col min="2" max="2" width="11.8984375" style="186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5.59765625" style="48" bestFit="1" customWidth="1"/>
    <col min="8" max="8" width="2.8984375" style="48" bestFit="1" customWidth="1"/>
    <col min="9" max="9" width="6.19921875" style="48" bestFit="1" customWidth="1"/>
    <col min="10" max="10" width="7.296875" style="48" bestFit="1" customWidth="1"/>
    <col min="11" max="11" width="4.5" style="48" bestFit="1" customWidth="1"/>
    <col min="12" max="12" width="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4.796875" style="48" bestFit="1" customWidth="1"/>
    <col min="17" max="18" width="6.09765625" style="48" bestFit="1" customWidth="1"/>
    <col min="19" max="19" width="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1.5" style="48" customWidth="1"/>
    <col min="31" max="31" width="10.59765625" style="48" customWidth="1"/>
    <col min="32" max="16384" width="9.69921875" style="48"/>
  </cols>
  <sheetData>
    <row r="1" spans="1:31" s="16" customFormat="1" ht="32.4" thickTop="1" thickBot="1" x14ac:dyDescent="0.35">
      <c r="A1" s="196" t="s">
        <v>0</v>
      </c>
      <c r="B1" s="187" t="s">
        <v>125</v>
      </c>
      <c r="C1" s="49" t="s">
        <v>44</v>
      </c>
      <c r="D1" s="50" t="s">
        <v>43</v>
      </c>
      <c r="E1" s="51" t="s">
        <v>45</v>
      </c>
      <c r="F1" s="42" t="s">
        <v>65</v>
      </c>
      <c r="G1" s="40" t="s">
        <v>126</v>
      </c>
      <c r="H1" s="41"/>
      <c r="I1" s="29" t="s">
        <v>46</v>
      </c>
      <c r="J1" s="15" t="s">
        <v>47</v>
      </c>
      <c r="K1" s="17" t="s">
        <v>48</v>
      </c>
      <c r="L1" s="20" t="s">
        <v>49</v>
      </c>
      <c r="M1" s="21" t="s">
        <v>50</v>
      </c>
      <c r="N1" s="22" t="s">
        <v>51</v>
      </c>
      <c r="O1" s="24" t="s">
        <v>52</v>
      </c>
      <c r="P1" s="25" t="s">
        <v>69</v>
      </c>
      <c r="Q1" s="52" t="s">
        <v>66</v>
      </c>
      <c r="R1" s="26" t="s">
        <v>53</v>
      </c>
      <c r="S1" s="27" t="s">
        <v>54</v>
      </c>
      <c r="T1" s="28" t="s">
        <v>67</v>
      </c>
      <c r="U1" s="23" t="s">
        <v>70</v>
      </c>
      <c r="V1" s="30" t="s">
        <v>55</v>
      </c>
      <c r="W1" s="31" t="s">
        <v>56</v>
      </c>
      <c r="X1" s="34" t="s">
        <v>57</v>
      </c>
      <c r="Y1" s="53" t="s">
        <v>68</v>
      </c>
      <c r="Z1" s="35" t="s">
        <v>58</v>
      </c>
      <c r="AA1" s="33" t="s">
        <v>59</v>
      </c>
      <c r="AB1" s="31" t="s">
        <v>60</v>
      </c>
      <c r="AC1" s="32" t="s">
        <v>61</v>
      </c>
      <c r="AE1" s="158" t="s">
        <v>117</v>
      </c>
    </row>
    <row r="2" spans="1:31" ht="21" thickTop="1" x14ac:dyDescent="0.3">
      <c r="A2" s="197" t="s">
        <v>115</v>
      </c>
      <c r="B2" s="188">
        <v>0.2</v>
      </c>
      <c r="C2" s="177">
        <f>12+2+1</f>
        <v>15</v>
      </c>
      <c r="D2" s="112">
        <f>E2-4</f>
        <v>28</v>
      </c>
      <c r="E2" s="175">
        <f>29+2+1</f>
        <v>32</v>
      </c>
      <c r="F2" s="100">
        <v>0</v>
      </c>
      <c r="G2" s="101" t="s">
        <v>62</v>
      </c>
      <c r="H2" s="102">
        <v>0</v>
      </c>
      <c r="I2" s="143"/>
      <c r="J2" s="104"/>
      <c r="K2" s="180" t="s">
        <v>123</v>
      </c>
      <c r="L2" s="181" t="s">
        <v>123</v>
      </c>
      <c r="M2" s="182" t="s">
        <v>123</v>
      </c>
      <c r="N2" s="184" t="s">
        <v>123</v>
      </c>
      <c r="O2" s="183" t="s">
        <v>123</v>
      </c>
      <c r="P2" s="179"/>
      <c r="Q2" s="105"/>
      <c r="R2" s="153" t="s">
        <v>98</v>
      </c>
      <c r="S2" s="106"/>
      <c r="T2" s="107"/>
      <c r="U2" s="108"/>
      <c r="V2" s="96"/>
      <c r="W2" s="97">
        <f t="shared" ref="W2:W6" si="0">SUM(I2:U2)</f>
        <v>0</v>
      </c>
      <c r="X2" s="109"/>
      <c r="Y2" s="110">
        <v>21</v>
      </c>
      <c r="Z2" s="152"/>
      <c r="AA2" s="98">
        <v>105</v>
      </c>
      <c r="AB2" s="57">
        <f>SUM(Z2:AA2)-(W2+X2)</f>
        <v>105</v>
      </c>
      <c r="AC2" s="139">
        <f>SMALL(AA2:AB2,1)+Y2</f>
        <v>126</v>
      </c>
      <c r="AE2" s="160"/>
    </row>
    <row r="3" spans="1:31" x14ac:dyDescent="0.3">
      <c r="A3" s="197" t="s">
        <v>108</v>
      </c>
      <c r="B3" s="188">
        <v>0.2</v>
      </c>
      <c r="C3" s="177">
        <f>17+2+2+1</f>
        <v>22</v>
      </c>
      <c r="D3" s="112">
        <f>E3-8</f>
        <v>26</v>
      </c>
      <c r="E3" s="175">
        <f>29+2+2+1</f>
        <v>34</v>
      </c>
      <c r="F3" s="100">
        <v>0</v>
      </c>
      <c r="G3" s="101" t="s">
        <v>62</v>
      </c>
      <c r="H3" s="102">
        <v>0</v>
      </c>
      <c r="I3" s="143"/>
      <c r="J3" s="144"/>
      <c r="K3" s="180" t="s">
        <v>123</v>
      </c>
      <c r="L3" s="181" t="s">
        <v>123</v>
      </c>
      <c r="M3" s="182" t="s">
        <v>123</v>
      </c>
      <c r="N3" s="184" t="s">
        <v>123</v>
      </c>
      <c r="O3" s="183" t="s">
        <v>123</v>
      </c>
      <c r="P3" s="179"/>
      <c r="Q3" s="147"/>
      <c r="R3" s="153" t="s">
        <v>98</v>
      </c>
      <c r="S3" s="148"/>
      <c r="T3" s="149"/>
      <c r="U3" s="150"/>
      <c r="V3" s="96"/>
      <c r="W3" s="97">
        <f t="shared" si="0"/>
        <v>0</v>
      </c>
      <c r="X3" s="151"/>
      <c r="Y3" s="110">
        <v>26</v>
      </c>
      <c r="Z3" s="152"/>
      <c r="AA3" s="98">
        <v>105</v>
      </c>
      <c r="AB3" s="57">
        <f t="shared" ref="AB3:AB5" si="1">SUM(Z3:AA3)-(W3+X3)</f>
        <v>105</v>
      </c>
      <c r="AC3" s="139">
        <f t="shared" ref="AC3:AC5" si="2">SMALL(AA3:AB3,1)+Y3</f>
        <v>131</v>
      </c>
      <c r="AE3" s="160"/>
    </row>
    <row r="4" spans="1:31" x14ac:dyDescent="0.3">
      <c r="A4" s="197" t="s">
        <v>103</v>
      </c>
      <c r="B4" s="188">
        <v>0</v>
      </c>
      <c r="C4" s="177">
        <f>14+1</f>
        <v>15</v>
      </c>
      <c r="D4" s="174">
        <f>E4-4</f>
        <v>28</v>
      </c>
      <c r="E4" s="175">
        <f>27+4+1</f>
        <v>32</v>
      </c>
      <c r="F4" s="100">
        <v>0</v>
      </c>
      <c r="G4" s="101" t="s">
        <v>62</v>
      </c>
      <c r="H4" s="102">
        <v>0</v>
      </c>
      <c r="I4" s="143"/>
      <c r="J4" s="144"/>
      <c r="K4" s="180" t="s">
        <v>123</v>
      </c>
      <c r="L4" s="181">
        <v>4</v>
      </c>
      <c r="M4" s="182" t="s">
        <v>123</v>
      </c>
      <c r="N4" s="184" t="s">
        <v>123</v>
      </c>
      <c r="O4" s="183" t="s">
        <v>123</v>
      </c>
      <c r="P4" s="179"/>
      <c r="Q4" s="169" t="s">
        <v>98</v>
      </c>
      <c r="R4" s="153" t="s">
        <v>98</v>
      </c>
      <c r="S4" s="148"/>
      <c r="T4" s="149"/>
      <c r="U4" s="150"/>
      <c r="V4" s="96"/>
      <c r="W4" s="97">
        <f t="shared" si="0"/>
        <v>4</v>
      </c>
      <c r="X4" s="151"/>
      <c r="Y4" s="110">
        <v>24</v>
      </c>
      <c r="Z4" s="152"/>
      <c r="AA4" s="98">
        <v>105</v>
      </c>
      <c r="AB4" s="57">
        <f>SUM(Z4:AA4)-(W4+X4)</f>
        <v>101</v>
      </c>
      <c r="AC4" s="139">
        <f>SMALL(AA4:AB4,1)+Y4</f>
        <v>125</v>
      </c>
      <c r="AE4" s="160"/>
    </row>
    <row r="5" spans="1:31" x14ac:dyDescent="0.3">
      <c r="A5" s="197" t="s">
        <v>147</v>
      </c>
      <c r="B5" s="188">
        <v>0.4</v>
      </c>
      <c r="C5" s="177">
        <f>15+1</f>
        <v>16</v>
      </c>
      <c r="D5" s="174">
        <f>33+5</f>
        <v>38</v>
      </c>
      <c r="E5" s="175">
        <f>38+5+1</f>
        <v>44</v>
      </c>
      <c r="F5" s="100">
        <v>0</v>
      </c>
      <c r="G5" s="141" t="s">
        <v>62</v>
      </c>
      <c r="H5" s="142">
        <v>0</v>
      </c>
      <c r="I5" s="143">
        <v>58</v>
      </c>
      <c r="J5" s="144"/>
      <c r="K5" s="180" t="s">
        <v>123</v>
      </c>
      <c r="L5" s="181">
        <v>8</v>
      </c>
      <c r="M5" s="182" t="s">
        <v>123</v>
      </c>
      <c r="N5" s="184" t="s">
        <v>123</v>
      </c>
      <c r="O5" s="183" t="s">
        <v>123</v>
      </c>
      <c r="P5" s="179"/>
      <c r="Q5" s="147"/>
      <c r="R5" s="153" t="s">
        <v>98</v>
      </c>
      <c r="S5" s="148"/>
      <c r="T5" s="149"/>
      <c r="U5" s="150"/>
      <c r="V5" s="96"/>
      <c r="W5" s="97">
        <f t="shared" si="0"/>
        <v>66</v>
      </c>
      <c r="X5" s="151"/>
      <c r="Y5" s="110">
        <v>23</v>
      </c>
      <c r="Z5" s="152">
        <v>33</v>
      </c>
      <c r="AA5" s="98">
        <v>198</v>
      </c>
      <c r="AB5" s="57">
        <f t="shared" si="1"/>
        <v>165</v>
      </c>
      <c r="AC5" s="139">
        <f t="shared" si="2"/>
        <v>188</v>
      </c>
      <c r="AE5" s="160"/>
    </row>
    <row r="6" spans="1:31" x14ac:dyDescent="0.3">
      <c r="A6" s="198" t="s">
        <v>148</v>
      </c>
      <c r="B6" s="188">
        <v>0</v>
      </c>
      <c r="C6" s="95">
        <v>6</v>
      </c>
      <c r="D6" s="112">
        <v>38</v>
      </c>
      <c r="E6" s="99">
        <v>38</v>
      </c>
      <c r="F6" s="100">
        <v>25</v>
      </c>
      <c r="G6" s="141" t="s">
        <v>134</v>
      </c>
      <c r="H6" s="142">
        <v>20</v>
      </c>
      <c r="I6" s="103">
        <v>150</v>
      </c>
      <c r="J6" s="104">
        <v>78</v>
      </c>
      <c r="K6" s="205">
        <f>88*2</f>
        <v>176</v>
      </c>
      <c r="L6" s="181" t="s">
        <v>98</v>
      </c>
      <c r="M6" s="204"/>
      <c r="N6" s="145">
        <v>17</v>
      </c>
      <c r="O6" s="146"/>
      <c r="P6" s="185">
        <v>31</v>
      </c>
      <c r="Q6" s="147"/>
      <c r="R6" s="153" t="s">
        <v>98</v>
      </c>
      <c r="S6" s="106"/>
      <c r="T6" s="107">
        <v>17</v>
      </c>
      <c r="U6" s="108"/>
      <c r="V6" s="96"/>
      <c r="W6" s="97">
        <f t="shared" si="0"/>
        <v>469</v>
      </c>
      <c r="X6" s="151"/>
      <c r="Y6" s="110"/>
      <c r="Z6" s="111"/>
      <c r="AA6" s="98">
        <v>445</v>
      </c>
      <c r="AB6" s="57">
        <f t="shared" ref="AB6" si="3">SUM(Z6:AA6)-(W6+X6)</f>
        <v>-24</v>
      </c>
      <c r="AC6" s="139">
        <f t="shared" ref="AC6" si="4">SMALL(AA6:AB6,1)+Y6</f>
        <v>-24</v>
      </c>
      <c r="AE6" s="138"/>
    </row>
    <row r="7" spans="1:31" x14ac:dyDescent="0.3">
      <c r="A7" s="198" t="s">
        <v>162</v>
      </c>
      <c r="B7" s="188">
        <v>0</v>
      </c>
      <c r="C7" s="95">
        <v>15</v>
      </c>
      <c r="D7" s="112">
        <v>25</v>
      </c>
      <c r="E7" s="99">
        <v>30</v>
      </c>
      <c r="F7" s="100">
        <v>0</v>
      </c>
      <c r="G7" s="141" t="s">
        <v>62</v>
      </c>
      <c r="H7" s="142">
        <v>0</v>
      </c>
      <c r="I7" s="103"/>
      <c r="J7" s="104"/>
      <c r="K7" s="205">
        <f>74*2</f>
        <v>148</v>
      </c>
      <c r="L7" s="181" t="s">
        <v>98</v>
      </c>
      <c r="M7" s="204"/>
      <c r="N7" s="145"/>
      <c r="O7" s="146"/>
      <c r="P7" s="185" t="s">
        <v>98</v>
      </c>
      <c r="Q7" s="147"/>
      <c r="R7" s="153" t="s">
        <v>98</v>
      </c>
      <c r="S7" s="106"/>
      <c r="T7" s="107"/>
      <c r="U7" s="108"/>
      <c r="V7" s="96"/>
      <c r="W7" s="97">
        <f t="shared" ref="W7" si="5">SUM(I7:U7)</f>
        <v>148</v>
      </c>
      <c r="X7" s="151"/>
      <c r="Y7" s="110"/>
      <c r="Z7" s="111"/>
      <c r="AA7" s="98">
        <v>100</v>
      </c>
      <c r="AB7" s="57">
        <f t="shared" ref="AB7" si="6">SUM(Z7:AA7)-(W7+X7)</f>
        <v>-48</v>
      </c>
      <c r="AC7" s="139">
        <f t="shared" ref="AC7" si="7">SMALL(AA7:AB7,1)+Y7</f>
        <v>-48</v>
      </c>
      <c r="AE7" s="138"/>
    </row>
    <row r="8" spans="1:31" x14ac:dyDescent="0.3">
      <c r="A8" s="198" t="s">
        <v>181</v>
      </c>
      <c r="B8" s="188">
        <v>0</v>
      </c>
      <c r="C8" s="95">
        <v>16</v>
      </c>
      <c r="D8" s="112">
        <v>24</v>
      </c>
      <c r="E8" s="99">
        <v>27</v>
      </c>
      <c r="F8" s="100">
        <v>0</v>
      </c>
      <c r="G8" s="141" t="s">
        <v>62</v>
      </c>
      <c r="H8" s="142">
        <v>0</v>
      </c>
      <c r="I8" s="103">
        <v>73</v>
      </c>
      <c r="J8" s="104">
        <v>121</v>
      </c>
      <c r="K8" s="205"/>
      <c r="L8" s="181" t="s">
        <v>98</v>
      </c>
      <c r="M8" s="204"/>
      <c r="N8" s="145">
        <v>13</v>
      </c>
      <c r="O8" s="146"/>
      <c r="P8" s="185" t="s">
        <v>98</v>
      </c>
      <c r="Q8" s="147"/>
      <c r="R8" s="153" t="s">
        <v>98</v>
      </c>
      <c r="S8" s="106"/>
      <c r="T8" s="107"/>
      <c r="U8" s="108">
        <v>39</v>
      </c>
      <c r="V8" s="96"/>
      <c r="W8" s="97">
        <f t="shared" ref="W8" si="8">SUM(I8:U8)</f>
        <v>246</v>
      </c>
      <c r="X8" s="151"/>
      <c r="Y8" s="110"/>
      <c r="Z8" s="111"/>
      <c r="AA8" s="98">
        <v>190</v>
      </c>
      <c r="AB8" s="57">
        <f t="shared" ref="AB8" si="9">SUM(Z8:AA8)-(W8+X8)</f>
        <v>-56</v>
      </c>
      <c r="AC8" s="139">
        <f t="shared" ref="AC8" si="10">SMALL(AA8:AB8,1)+Y8</f>
        <v>-56</v>
      </c>
      <c r="AE8" s="138"/>
    </row>
    <row r="9" spans="1:31" x14ac:dyDescent="0.3">
      <c r="A9" s="198" t="s">
        <v>182</v>
      </c>
      <c r="B9" s="188">
        <v>0</v>
      </c>
      <c r="C9" s="95">
        <v>15</v>
      </c>
      <c r="D9" s="112">
        <v>21</v>
      </c>
      <c r="E9" s="99">
        <v>26</v>
      </c>
      <c r="F9" s="100">
        <v>0</v>
      </c>
      <c r="G9" s="141" t="s">
        <v>62</v>
      </c>
      <c r="H9" s="142">
        <v>0</v>
      </c>
      <c r="I9" s="103"/>
      <c r="J9" s="104">
        <v>108</v>
      </c>
      <c r="K9" s="205"/>
      <c r="L9" s="181" t="s">
        <v>98</v>
      </c>
      <c r="M9" s="204"/>
      <c r="N9" s="145"/>
      <c r="O9" s="146"/>
      <c r="P9" s="185" t="s">
        <v>98</v>
      </c>
      <c r="Q9" s="147">
        <v>46</v>
      </c>
      <c r="R9" s="153" t="s">
        <v>98</v>
      </c>
      <c r="S9" s="106"/>
      <c r="T9" s="107"/>
      <c r="U9" s="108">
        <v>9</v>
      </c>
      <c r="V9" s="96"/>
      <c r="W9" s="97">
        <f t="shared" ref="W9" si="11">SUM(I9:U9)</f>
        <v>163</v>
      </c>
      <c r="X9" s="151"/>
      <c r="Y9" s="110"/>
      <c r="Z9" s="111"/>
      <c r="AA9" s="98">
        <v>122</v>
      </c>
      <c r="AB9" s="57">
        <f t="shared" ref="AB9" si="12">SUM(Z9:AA9)-(W9+X9)</f>
        <v>-41</v>
      </c>
      <c r="AC9" s="139">
        <f t="shared" ref="AC9" si="13">SMALL(AA9:AB9,1)+Y9</f>
        <v>-41</v>
      </c>
      <c r="AE9" s="138"/>
    </row>
  </sheetData>
  <conditionalFormatting sqref="AC2:AC3 AC6">
    <cfRule type="cellIs" dxfId="11" priority="271" stopIfTrue="1" operator="lessThan">
      <formula>0.5</formula>
    </cfRule>
    <cfRule type="cellIs" dxfId="10" priority="272" operator="lessThan">
      <formula>0.5*AA2</formula>
    </cfRule>
  </conditionalFormatting>
  <conditionalFormatting sqref="AC5">
    <cfRule type="cellIs" dxfId="9" priority="77" stopIfTrue="1" operator="lessThan">
      <formula>0.5</formula>
    </cfRule>
    <cfRule type="cellIs" dxfId="8" priority="78" operator="lessThan">
      <formula>0.5*AA5</formula>
    </cfRule>
  </conditionalFormatting>
  <conditionalFormatting sqref="AC4">
    <cfRule type="cellIs" dxfId="7" priority="17" stopIfTrue="1" operator="lessThan">
      <formula>0.5</formula>
    </cfRule>
    <cfRule type="cellIs" dxfId="6" priority="18" operator="lessThan">
      <formula>0.5*AA4</formula>
    </cfRule>
  </conditionalFormatting>
  <conditionalFormatting sqref="AC7">
    <cfRule type="cellIs" dxfId="5" priority="5" stopIfTrue="1" operator="lessThan">
      <formula>0.5</formula>
    </cfRule>
    <cfRule type="cellIs" dxfId="4" priority="6" operator="lessThan">
      <formula>0.5*AA7</formula>
    </cfRule>
  </conditionalFormatting>
  <conditionalFormatting sqref="AC8">
    <cfRule type="cellIs" dxfId="3" priority="3" stopIfTrue="1" operator="lessThan">
      <formula>0.5</formula>
    </cfRule>
    <cfRule type="cellIs" dxfId="2" priority="4" operator="lessThan">
      <formula>0.5*AA8</formula>
    </cfRule>
  </conditionalFormatting>
  <conditionalFormatting sqref="AC9">
    <cfRule type="cellIs" dxfId="1" priority="1" stopIfTrue="1" operator="lessThan">
      <formula>0.5</formula>
    </cfRule>
    <cfRule type="cellIs" dxfId="0" priority="2" operator="lessThan">
      <formula>0.5*AA9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200" t="s">
        <v>11</v>
      </c>
      <c r="I1" s="200" t="s">
        <v>142</v>
      </c>
      <c r="J1" s="200" t="s">
        <v>143</v>
      </c>
      <c r="K1" s="200" t="s">
        <v>144</v>
      </c>
      <c r="L1" s="4" t="s">
        <v>145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2</v>
      </c>
      <c r="E2" s="7">
        <f ca="1">RANDBETWEEN(1,3)+RANDBETWEEN(1,3)+RANDBETWEEN(1,3)</f>
        <v>7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10</v>
      </c>
      <c r="H2" s="201">
        <f ca="1">RANDBETWEEN(1,3)+RANDBETWEEN(1,3)+RANDBETWEEN(1,3)+RANDBETWEEN(1,3)+RANDBETWEEN(1,3)+RANDBETWEEN(1,3)</f>
        <v>12</v>
      </c>
      <c r="I2" s="201">
        <f ca="1">RANDBETWEEN(1,3)+RANDBETWEEN(1,3)+RANDBETWEEN(1,3)+RANDBETWEEN(1,3)+RANDBETWEEN(1,3)+RANDBETWEEN(1,3)+RANDBETWEEN(1,3)</f>
        <v>12</v>
      </c>
      <c r="J2" s="201">
        <f ca="1">RANDBETWEEN(1,3)+RANDBETWEEN(1,3)+RANDBETWEEN(1,3)+RANDBETWEEN(1,3)+RANDBETWEEN(1,3)+RANDBETWEEN(1,3)+RANDBETWEEN(1,3)+RANDBETWEEN(1,3)</f>
        <v>20</v>
      </c>
      <c r="K2" s="201">
        <f ca="1">RANDBETWEEN(1,3)+RANDBETWEEN(1,3)+RANDBETWEEN(1,3)+RANDBETWEEN(1,3)+RANDBETWEEN(1,3)+RANDBETWEEN(1,3)+RANDBETWEEN(1,3)+RANDBETWEEN(1,3)+RANDBETWEEN(1,3)</f>
        <v>16</v>
      </c>
      <c r="L2" s="8">
        <f ca="1">RANDBETWEEN(1,3)+RANDBETWEEN(1,3)+RANDBETWEEN(1,3)+RANDBETWEEN(1,3)+RANDBETWEEN(1,3)+RANDBETWEEN(1,3)+RANDBETWEEN(1,3)+RANDBETWEEN(1,3)+RANDBETWEEN(1,3)+RANDBETWEEN(1,3)</f>
        <v>26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4</v>
      </c>
      <c r="E3" s="10">
        <f ca="1">RANDBETWEEN(1,4)+RANDBETWEEN(1,4)+RANDBETWEEN(1,4)</f>
        <v>7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14</v>
      </c>
      <c r="H3" s="202">
        <f ca="1">RANDBETWEEN(1,4)+RANDBETWEEN(1,4)+RANDBETWEEN(1,4)+RANDBETWEEN(1,4)+RANDBETWEEN(1,4)+RANDBETWEEN(1,4)</f>
        <v>16</v>
      </c>
      <c r="I3" s="202">
        <f ca="1">RANDBETWEEN(1,4)+RANDBETWEEN(1,4)+RANDBETWEEN(1,4)+RANDBETWEEN(1,4)+RANDBETWEEN(1,4)+RANDBETWEEN(1,4)+RANDBETWEEN(1,4)</f>
        <v>15</v>
      </c>
      <c r="J3" s="202">
        <f ca="1">RANDBETWEEN(1,4)+RANDBETWEEN(1,4)+RANDBETWEEN(1,4)+RANDBETWEEN(1,4)+RANDBETWEEN(1,4)+RANDBETWEEN(1,4)+RANDBETWEEN(1,4)+RANDBETWEEN(1,4)</f>
        <v>20</v>
      </c>
      <c r="K3" s="202">
        <f ca="1">RANDBETWEEN(1,4)+RANDBETWEEN(1,4)+RANDBETWEEN(1,4)+RANDBETWEEN(1,4)+RANDBETWEEN(1,4)+RANDBETWEEN(1,4)+RANDBETWEEN(1,4)+RANDBETWEEN(1,4)+RANDBETWEEN(1,4)</f>
        <v>22</v>
      </c>
      <c r="L3" s="11">
        <f ca="1">RANDBETWEEN(1,4)+RANDBETWEEN(1,4)+RANDBETWEEN(1,4)+RANDBETWEEN(1,4)+RANDBETWEEN(1,4)+RANDBETWEEN(1,4)+RANDBETWEEN(1,4)+RANDBETWEEN(1,4)+RANDBETWEEN(1,4)+RANDBETWEEN(1,4)</f>
        <v>27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2</v>
      </c>
      <c r="D4" s="10">
        <f ca="1">RANDBETWEEN(1,6)+RANDBETWEEN(1,6)</f>
        <v>3</v>
      </c>
      <c r="E4" s="10">
        <f ca="1">RANDBETWEEN(1,6)+RANDBETWEEN(1,6)+RANDBETWEEN(1,6)</f>
        <v>8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21</v>
      </c>
      <c r="H4" s="202">
        <f ca="1">RANDBETWEEN(1,6)+RANDBETWEEN(1,6)+RANDBETWEEN(1,6)+RANDBETWEEN(1,6)+RANDBETWEEN(1,6)+RANDBETWEEN(1,6)</f>
        <v>20</v>
      </c>
      <c r="I4" s="202">
        <f ca="1">RANDBETWEEN(1,6)+RANDBETWEEN(1,6)+RANDBETWEEN(1,6)+RANDBETWEEN(1,6)+RANDBETWEEN(1,6)+RANDBETWEEN(1,6)+RANDBETWEEN(1,6)</f>
        <v>22</v>
      </c>
      <c r="J4" s="202">
        <f ca="1">RANDBETWEEN(1,6)+RANDBETWEEN(1,6)+RANDBETWEEN(1,6)+RANDBETWEEN(1,6)+RANDBETWEEN(1,6)+RANDBETWEEN(1,6)+RANDBETWEEN(1,6)+RANDBETWEEN(1,6)</f>
        <v>30</v>
      </c>
      <c r="K4" s="202">
        <f ca="1">RANDBETWEEN(1,6)+RANDBETWEEN(1,6)+RANDBETWEEN(1,6)+RANDBETWEEN(1,6)+RANDBETWEEN(1,6)+RANDBETWEEN(1,6)+RANDBETWEEN(1,6)+RANDBETWEEN(1,6)+RANDBETWEEN(1,6)</f>
        <v>26</v>
      </c>
      <c r="L4" s="11">
        <f ca="1">RANDBETWEEN(1,6)+RANDBETWEEN(1,6)+RANDBETWEEN(1,6)+RANDBETWEEN(1,6)+RANDBETWEEN(1,6)+RANDBETWEEN(1,6)+RANDBETWEEN(1,6)+RANDBETWEEN(1,6)+RANDBETWEEN(1,6)+RANDBETWEEN(1,6)</f>
        <v>42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3</v>
      </c>
      <c r="D5" s="10">
        <f ca="1">RANDBETWEEN(1,8)+RANDBETWEEN(1,8)</f>
        <v>4</v>
      </c>
      <c r="E5" s="10">
        <f ca="1">RANDBETWEEN(1,8)+RANDBETWEEN(1,8)+RANDBETWEEN(1,8)</f>
        <v>11</v>
      </c>
      <c r="F5" s="10">
        <f ca="1">RANDBETWEEN(1,8)+RANDBETWEEN(1,8)+RANDBETWEEN(1,8)+RANDBETWEEN(1,8)</f>
        <v>13</v>
      </c>
      <c r="G5" s="10">
        <f ca="1">RANDBETWEEN(1,8)+RANDBETWEEN(1,8)+RANDBETWEEN(1,8)+RANDBETWEEN(1,8)+RANDBETWEEN(1,8)</f>
        <v>25</v>
      </c>
      <c r="H5" s="202">
        <f ca="1">RANDBETWEEN(1,8)+RANDBETWEEN(1,8)+RANDBETWEEN(1,8)+RANDBETWEEN(1,8)+RANDBETWEEN(1,8)+RANDBETWEEN(1,8)</f>
        <v>17</v>
      </c>
      <c r="I5" s="202">
        <f ca="1">RANDBETWEEN(1,8)+RANDBETWEEN(1,8)+RANDBETWEEN(1,8)+RANDBETWEEN(1,8)+RANDBETWEEN(1,8)+RANDBETWEEN(1,8)+RANDBETWEEN(1,8)</f>
        <v>41</v>
      </c>
      <c r="J5" s="202">
        <f ca="1">RANDBETWEEN(1,8)+RANDBETWEEN(1,8)+RANDBETWEEN(1,8)+RANDBETWEEN(1,8)+RANDBETWEEN(1,8)+RANDBETWEEN(1,8)+RANDBETWEEN(1,8)+RANDBETWEEN(1,8)</f>
        <v>35</v>
      </c>
      <c r="K5" s="202">
        <f ca="1">RANDBETWEEN(1,8)+RANDBETWEEN(1,8)+RANDBETWEEN(1,8)+RANDBETWEEN(1,8)+RANDBETWEEN(1,8)+RANDBETWEEN(1,8)+RANDBETWEEN(1,8)+RANDBETWEEN(1,8)+RANDBETWEEN(1,8)</f>
        <v>40</v>
      </c>
      <c r="L5" s="11">
        <f ca="1">RANDBETWEEN(1,8)+RANDBETWEEN(1,8)+RANDBETWEEN(1,8)+RANDBETWEEN(1,8)+RANDBETWEEN(1,8)+RANDBETWEEN(1,8)+RANDBETWEEN(1,8)+RANDBETWEEN(1,8)+RANDBETWEEN(1,8)+RANDBETWEEN(1,8)</f>
        <v>45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10</v>
      </c>
      <c r="D6" s="10">
        <f ca="1">RANDBETWEEN(1,10)+RANDBETWEEN(1,10)</f>
        <v>10</v>
      </c>
      <c r="E6" s="10">
        <f ca="1">RANDBETWEEN(1,10)+RANDBETWEEN(1,10)+RANDBETWEEN(1,10)</f>
        <v>15</v>
      </c>
      <c r="F6" s="10">
        <f ca="1">RANDBETWEEN(1,10)+RANDBETWEEN(1,10)+RANDBETWEEN(1,10)+RANDBETWEEN(1,10)</f>
        <v>14</v>
      </c>
      <c r="G6" s="10">
        <f ca="1">RANDBETWEEN(1,10)+RANDBETWEEN(1,10)+RANDBETWEEN(1,10)+RANDBETWEEN(1,10)+RANDBETWEEN(1,10)</f>
        <v>15</v>
      </c>
      <c r="H6" s="202">
        <f ca="1">RANDBETWEEN(1,10)+RANDBETWEEN(1,10)+RANDBETWEEN(1,10)+RANDBETWEEN(1,10)+RANDBETWEEN(1,10)+RANDBETWEEN(1,10)</f>
        <v>48</v>
      </c>
      <c r="I6" s="202">
        <f ca="1">RANDBETWEEN(1,10)+RANDBETWEEN(1,10)+RANDBETWEEN(1,10)+RANDBETWEEN(1,10)+RANDBETWEEN(1,10)+RANDBETWEEN(1,10)+RANDBETWEEN(1,10)</f>
        <v>46</v>
      </c>
      <c r="J6" s="202">
        <f ca="1">RANDBETWEEN(1,10)+RANDBETWEEN(1,10)+RANDBETWEEN(1,10)+RANDBETWEEN(1,10)+RANDBETWEEN(1,10)+RANDBETWEEN(1,10)+RANDBETWEEN(1,10)+RANDBETWEEN(1,10)</f>
        <v>51</v>
      </c>
      <c r="K6" s="202">
        <f ca="1">RANDBETWEEN(1,10)+RANDBETWEEN(1,10)+RANDBETWEEN(1,10)+RANDBETWEEN(1,10)+RANDBETWEEN(1,10)+RANDBETWEEN(1,10)+RANDBETWEEN(1,10)+RANDBETWEEN(1,10)+RANDBETWEEN(1,10)</f>
        <v>61</v>
      </c>
      <c r="L6" s="11">
        <f ca="1">RANDBETWEEN(1,10)+RANDBETWEEN(1,10)+RANDBETWEEN(1,10)+RANDBETWEEN(1,10)+RANDBETWEEN(1,10)+RANDBETWEEN(1,10)+RANDBETWEEN(1,10)+RANDBETWEEN(1,10)+RANDBETWEEN(1,10)+RANDBETWEEN(1,10)</f>
        <v>59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8</v>
      </c>
      <c r="D7" s="10">
        <f ca="1">RANDBETWEEN(1,12)+RANDBETWEEN(1,12)</f>
        <v>17</v>
      </c>
      <c r="E7" s="10">
        <f ca="1">RANDBETWEEN(1,12)+RANDBETWEEN(1,12)+RANDBETWEEN(1,12)</f>
        <v>24</v>
      </c>
      <c r="F7" s="10">
        <f ca="1">RANDBETWEEN(1,12)+RANDBETWEEN(1,12)+RANDBETWEEN(1,12)+RANDBETWEEN(1,12)</f>
        <v>24</v>
      </c>
      <c r="G7" s="10">
        <f ca="1">RANDBETWEEN(1,12)+RANDBETWEEN(1,12)+RANDBETWEEN(1,12)+RANDBETWEEN(1,12)+RANDBETWEEN(1,12)</f>
        <v>38</v>
      </c>
      <c r="H7" s="202">
        <f ca="1">RANDBETWEEN(1,12)+RANDBETWEEN(1,12)+RANDBETWEEN(1,12)+RANDBETWEEN(1,12)+RANDBETWEEN(1,12)+RANDBETWEEN(1,12)</f>
        <v>31</v>
      </c>
      <c r="I7" s="202">
        <f ca="1">RANDBETWEEN(1,12)+RANDBETWEEN(1,12)+RANDBETWEEN(1,12)+RANDBETWEEN(1,12)+RANDBETWEEN(1,12)+RANDBETWEEN(1,12)+RANDBETWEEN(1,12)</f>
        <v>47</v>
      </c>
      <c r="J7" s="202">
        <f ca="1">RANDBETWEEN(1,12)+RANDBETWEEN(1,12)+RANDBETWEEN(1,12)+RANDBETWEEN(1,12)+RANDBETWEEN(1,12)+RANDBETWEEN(1,12)+RANDBETWEEN(1,12)+RANDBETWEEN(1,12)</f>
        <v>44</v>
      </c>
      <c r="K7" s="202">
        <f ca="1">RANDBETWEEN(1,12)+RANDBETWEEN(1,12)+RANDBETWEEN(1,12)+RANDBETWEEN(1,12)+RANDBETWEEN(1,12)+RANDBETWEEN(1,12)+RANDBETWEEN(1,12)+RANDBETWEEN(1,12)+RANDBETWEEN(1,12)</f>
        <v>69</v>
      </c>
      <c r="L7" s="11">
        <f ca="1">RANDBETWEEN(1,12)+RANDBETWEEN(1,12)+RANDBETWEEN(1,12)+RANDBETWEEN(1,12)+RANDBETWEEN(1,12)+RANDBETWEEN(1,12)+RANDBETWEEN(1,12)+RANDBETWEEN(1,12)+RANDBETWEEN(1,12)+RANDBETWEEN(1,12)</f>
        <v>57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10</v>
      </c>
      <c r="D8" s="10">
        <f ca="1">RANDBETWEEN(1,20)+RANDBETWEEN(1,20)</f>
        <v>18</v>
      </c>
      <c r="E8" s="10">
        <f ca="1">RANDBETWEEN(1,20)+RANDBETWEEN(1,20)+RANDBETWEEN(1,20)</f>
        <v>34</v>
      </c>
      <c r="F8" s="10">
        <f ca="1">RANDBETWEEN(1,20)+RANDBETWEEN(1,20)+RANDBETWEEN(1,20)+RANDBETWEEN(1,20)</f>
        <v>54</v>
      </c>
      <c r="G8" s="10">
        <f ca="1">RANDBETWEEN(1,20)+RANDBETWEEN(1,20)+RANDBETWEEN(1,20)+RANDBETWEEN(1,20)+RANDBETWEEN(1,20)</f>
        <v>35</v>
      </c>
      <c r="H8" s="202">
        <f ca="1">RANDBETWEEN(1,20)+RANDBETWEEN(1,20)+RANDBETWEEN(1,20)+RANDBETWEEN(1,20)+RANDBETWEEN(1,20)+RANDBETWEEN(1,20)</f>
        <v>56</v>
      </c>
      <c r="I8" s="202">
        <f ca="1">RANDBETWEEN(1,20)+RANDBETWEEN(1,20)+RANDBETWEEN(1,20)+RANDBETWEEN(1,20)+RANDBETWEEN(1,20)+RANDBETWEEN(1,20)+RANDBETWEEN(1,20)</f>
        <v>52</v>
      </c>
      <c r="J8" s="202">
        <f ca="1">RANDBETWEEN(1,20)+RANDBETWEEN(1,20)+RANDBETWEEN(1,20)+RANDBETWEEN(1,20)+RANDBETWEEN(1,20)+RANDBETWEEN(1,20)+RANDBETWEEN(1,20)+RANDBETWEEN(1,20)</f>
        <v>94</v>
      </c>
      <c r="K8" s="202">
        <f ca="1">RANDBETWEEN(1,20)+RANDBETWEEN(1,20)+RANDBETWEEN(1,20)+RANDBETWEEN(1,20)+RANDBETWEEN(1,20)+RANDBETWEEN(1,20)+RANDBETWEEN(1,20)+RANDBETWEEN(1,20)+RANDBETWEEN(1,20)</f>
        <v>97</v>
      </c>
      <c r="L8" s="11">
        <f ca="1">RANDBETWEEN(1,20)+RANDBETWEEN(1,20)+RANDBETWEEN(1,20)+RANDBETWEEN(1,20)+RANDBETWEEN(1,20)+RANDBETWEEN(1,20)+RANDBETWEEN(1,20)+RANDBETWEEN(1,20)+RANDBETWEEN(1,20)+RANDBETWEEN(1,20)</f>
        <v>89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69</v>
      </c>
      <c r="D9" s="13">
        <f ca="1">RANDBETWEEN(1,100)+RANDBETWEEN(1,100)</f>
        <v>136</v>
      </c>
      <c r="E9" s="13">
        <f ca="1">RANDBETWEEN(1,100)+RANDBETWEEN(1,100)+RANDBETWEEN(1,100)</f>
        <v>90</v>
      </c>
      <c r="F9" s="13">
        <f ca="1">RANDBETWEEN(1,100)+RANDBETWEEN(1,100)+RANDBETWEEN(1,100)+RANDBETWEEN(1,100)</f>
        <v>128</v>
      </c>
      <c r="G9" s="13">
        <f ca="1">RANDBETWEEN(1,100)+RANDBETWEEN(1,100)+RANDBETWEEN(1,100)+RANDBETWEEN(1,100)+RANDBETWEEN(1,100)</f>
        <v>355</v>
      </c>
      <c r="H9" s="203">
        <f ca="1">RANDBETWEEN(1,100)+RANDBETWEEN(1,100)+RANDBETWEEN(1,100)+RANDBETWEEN(1,100)+RANDBETWEEN(1,100)+RANDBETWEEN(1,100)</f>
        <v>340</v>
      </c>
      <c r="I9" s="203">
        <f ca="1">RANDBETWEEN(1,100)+RANDBETWEEN(1,100)+RANDBETWEEN(1,100)+RANDBETWEEN(1,100)+RANDBETWEEN(1,100)+RANDBETWEEN(1,100)+RANDBETWEEN(1,100)</f>
        <v>411</v>
      </c>
      <c r="J9" s="203">
        <f ca="1">RANDBETWEEN(1,100)+RANDBETWEEN(1,100)+RANDBETWEEN(1,100)+RANDBETWEEN(1,100)+RANDBETWEEN(1,100)+RANDBETWEEN(1,100)+RANDBETWEEN(1,100)+RANDBETWEEN(1,100)</f>
        <v>369</v>
      </c>
      <c r="K9" s="203">
        <f ca="1">RANDBETWEEN(1,100)+RANDBETWEEN(1,100)+RANDBETWEEN(1,100)+RANDBETWEEN(1,100)+RANDBETWEEN(1,100)+RANDBETWEEN(1,100)+RANDBETWEEN(1,100)+RANDBETWEEN(1,100)+RANDBETWEEN(1,100)</f>
        <v>448</v>
      </c>
      <c r="L9" s="14">
        <f ca="1">RANDBETWEEN(1,100)+RANDBETWEEN(1,100)+RANDBETWEEN(1,100)+RANDBETWEEN(1,100)+RANDBETWEEN(1,100)+RANDBETWEEN(1,100)+RANDBETWEEN(1,100)+RANDBETWEEN(1,100)+RANDBETWEEN(1,100)+RANDBETWEEN(1,100)</f>
        <v>497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2022-01-24T12:27:01Z</dcterms:modified>
</cp:coreProperties>
</file>